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omments1.xml" ContentType="application/vnd.openxmlformats-officedocument.spreadsheetml.comments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drassa\OneDrive\Bureaublad\Klassen\Nieuwe map\"/>
    </mc:Choice>
  </mc:AlternateContent>
  <xr:revisionPtr revIDLastSave="0" documentId="13_ncr:1_{57DE14B8-277A-4F55-A6B8-428517004CEE}" xr6:coauthVersionLast="47" xr6:coauthVersionMax="47" xr10:uidLastSave="{00000000-0000-0000-0000-000000000000}"/>
  <bookViews>
    <workbookView xWindow="-28920" yWindow="-120" windowWidth="29040" windowHeight="15840" tabRatio="828" firstSheet="8" activeTab="8" xr2:uid="{00000000-000D-0000-FFFF-FFFF00000000}"/>
  </bookViews>
  <sheets>
    <sheet name="Inlog_Form" sheetId="26" state="veryHidden" r:id="rId1"/>
    <sheet name="Admin" sheetId="25" r:id="rId2"/>
    <sheet name="Algemeen_Info" sheetId="13" r:id="rId3"/>
    <sheet name="Sheet2" sheetId="38" state="veryHidden" r:id="rId4"/>
    <sheet name="AanmeldingNieuw" sheetId="30" r:id="rId5"/>
    <sheet name="Sheet4" sheetId="37" state="veryHidden" r:id="rId6"/>
    <sheet name="Klas_lijst" sheetId="36" r:id="rId7"/>
    <sheet name="kosten" sheetId="47" r:id="rId8"/>
    <sheet name="Data_Leerling" sheetId="15" r:id="rId9"/>
    <sheet name="Data_Voogd" sheetId="14" r:id="rId10"/>
    <sheet name="Archif Voogd gestopt" sheetId="39" r:id="rId11"/>
    <sheet name="Archif Leerlingen gestopt" sheetId="40" r:id="rId12"/>
    <sheet name="Sheet5" sheetId="42" r:id="rId13"/>
    <sheet name="Sheet1" sheetId="31" r:id="rId14"/>
    <sheet name="Data_wachtlijst" sheetId="41" r:id="rId15"/>
    <sheet name="AanmeldingDB" sheetId="16" r:id="rId16"/>
    <sheet name="ContributieDB" sheetId="23" r:id="rId17"/>
    <sheet name="AfwezigheidDB" sheetId="22" state="veryHidden" r:id="rId18"/>
    <sheet name="CijfersDB" sheetId="21" state="veryHidden" r:id="rId19"/>
    <sheet name="Achterstand" sheetId="46" r:id="rId20"/>
    <sheet name="Filter" sheetId="12" r:id="rId21"/>
    <sheet name="Sheet3" sheetId="34" state="veryHidden" r:id="rId22"/>
    <sheet name="ArchiveDB" sheetId="32" state="veryHidden" r:id="rId23"/>
    <sheet name="Data-2" sheetId="35" state="veryHidden" r:id="rId24"/>
    <sheet name="Data" sheetId="1" state="veryHidden" r:id="rId25"/>
    <sheet name="aanwezigheidlijst sept-dec" sheetId="9" state="veryHidden" r:id="rId26"/>
    <sheet name="aanwezigheidlijst jan-juni" sheetId="11" state="veryHidden" r:id="rId27"/>
    <sheet name="Blad1" sheetId="4" state="veryHidden" r:id="rId28"/>
    <sheet name="volledige lijst_volgorde onderw" sheetId="7" state="veryHidden" r:id="rId29"/>
    <sheet name="Alleen AFLEZEZN" sheetId="8" state="veryHidden" r:id="rId30"/>
    <sheet name="Blad3" sheetId="6" state="veryHidden" r:id="rId31"/>
    <sheet name="lege overzicht voor mutaties" sheetId="10" r:id="rId32"/>
    <sheet name="Kopie van Formulierreacties 1" sheetId="2" r:id="rId33"/>
    <sheet name="Draaitabel 1" sheetId="3" r:id="rId34"/>
  </sheets>
  <definedNames>
    <definedName name="_xlnm._FilterDatabase" localSheetId="15" hidden="1">AanmeldingDB!$A$1:$U$6</definedName>
    <definedName name="_xlnm._FilterDatabase" localSheetId="4" hidden="1">AanmeldingNieuw!$A$1:$V$22</definedName>
    <definedName name="_xlnm._FilterDatabase" localSheetId="2" hidden="1">Algemeen_Info!$AH$1:$AH$304</definedName>
    <definedName name="_xlnm._FilterDatabase" localSheetId="16" hidden="1">ContributieDB!$A$1:$M$386</definedName>
    <definedName name="_xlnm._FilterDatabase" localSheetId="24" hidden="1">Data!$A$1:$X$384</definedName>
    <definedName name="_xlnm._FilterDatabase" localSheetId="8" hidden="1">Data_Leerling!$A$1:$W$254</definedName>
    <definedName name="_xlnm._FilterDatabase" localSheetId="9" hidden="1">Data_Voogd!$A$1:$P$184</definedName>
    <definedName name="_xlnm._FilterDatabase" localSheetId="20" hidden="1">Filter!$FD$4:$FD$107</definedName>
    <definedName name="_xlnm._FilterDatabase" localSheetId="32" hidden="1">'Kopie van Formulierreacties 1'!$A$1:$R$391</definedName>
    <definedName name="Aanmelding">OFFSET(Filter!$C$5,0,0,COUNTA(Filter!$C:$C),COUNTA(Filter!$B$4:$Q$4))</definedName>
    <definedName name="_xlnm.Print_Titles" localSheetId="29">'Alleen AFLEZEZN'!$1:$1</definedName>
    <definedName name="BeschikbaarON">OFFSET(Filter!$FD$5,0,0,COUNTA(Filter!$FD:$FD))</definedName>
    <definedName name="Contributie_ID">OFFSET(ContributieDB!$A$1,1,,COUNTA(ContributieDB!$A$1:$A$99984)-1,1)</definedName>
    <definedName name="_xlnm.Criteria" localSheetId="20">Filter!$IC$1:$IO$2</definedName>
    <definedName name="_xlnm.Criteria" localSheetId="6">Klas_lijst!$CM$1:$CU$1</definedName>
    <definedName name="Dagdeel">OFFSET(Algemeen_Info!$F$6,0,0,COUNTA(Algemeen_Info!$F:$F))</definedName>
    <definedName name="DataLeerlingHome">OFFSET(Filter!$DX$5,0,0,COUNTA(Filter!$DX:$DX),COUNTA(Filter!$DX$4:$EN$4))</definedName>
    <definedName name="DataVoogdHome">OFFSET(Filter!$DB$5,0,0,COUNTA(Filter!$DB:$DB),COUNTA(Filter!$DB$4:$DO$4))</definedName>
    <definedName name="Filter_controle_bestaand_voogd">OFFSET(Filter!$FH$5,0,0,COUNTA(Filter!$FH:$FH),COUNTA(Filter!$FH$4:$FK$4))</definedName>
    <definedName name="Filter_contrubitie">OFFSET(Filter!$IC$5,0,0,COUNTA(Filter!$IC:$IC),COUNTA(Filter!$IC$4:$IP$4))</definedName>
    <definedName name="FilterDataBetaling">OFFSET(Filter!$BQ$5,0,0,COUNTA(Filter!$BQ:$BQ),COUNTA(Filter!$BQ$4:$CC$4))</definedName>
    <definedName name="FilterDataVoogd">OFFSET(Filter!$Z$5,0,0,COUNTA(Filter!$AC:$AC),COUNTA(Filter!$Z$4:$AN$4))</definedName>
    <definedName name="FilterKlassen">OFFSET(Filter!$CM$5,0,0,COUNTA(Filter!$CM:$CM),COUNTA(Filter!$CM$4:$CV$4))</definedName>
    <definedName name="Gebruiksnaam">OFFSET(Algemeen_Info!#REF!,0,0,COUNTA(Algemeen_Info!$H:$H))</definedName>
    <definedName name="Geslacht">Algemeen_Info!$Z$6:$Z$7</definedName>
    <definedName name="Indeling_Per_dagdeel">Sheet1!#REF!</definedName>
    <definedName name="Klassen_per_dagdeel">Sheet5!$B$5:$C$27</definedName>
    <definedName name="Klassen_Range">Sheet1!#REF!</definedName>
    <definedName name="Leerjaar">Algemeen_Info!$V$6:$V$13</definedName>
    <definedName name="LeerlingLijst">OFFSET(Filter!$AS$5,0,0,COUNTA(Filter!$AS:$AT),COUNTA(Filter!$AS$4:$BK$4))</definedName>
    <definedName name="Leraar1">OFFSET(Algemeen_Info!$J$6,0,0,COUNTA(Algemeen_Info!$J:$J))</definedName>
    <definedName name="Lokaal">Algemeen_Info!$L$6:$L$10</definedName>
    <definedName name="Niveau">Algemeen_Info!$X$6:$X$12</definedName>
    <definedName name="Niveau1">Algemeen_Info!$X$6:$X$16</definedName>
    <definedName name="_xlnm.Extract" localSheetId="20">Filter!$IC$4:$IO$4</definedName>
    <definedName name="_xlnm.Extract" localSheetId="6">Klas_lijst!$C$10:$F$34</definedName>
    <definedName name="Sch.periode">Algemeen_Info!$R$6:$R$8</definedName>
    <definedName name="Semester">Algemeen_Info!$R$6:$R$8</definedName>
    <definedName name="Sorteren_Vn_An">OFFSET(Filter!$EX$5,0,0,COUNTA(Filter!$EY:$EY),COUNTA(Filter!$EX$4:$FA$4))</definedName>
    <definedName name="Status_BT">OFFSET(Algemeen_Info!$AH$6,0,0,COUNTA(Algemeen_Info!$AH:$AH))</definedName>
    <definedName name="Status_Inschr">OFFSET(Algemeen_Info!$AB$6,0,0,COUNTA(Algemeen_Info!$AB:$AB))</definedName>
    <definedName name="Status_L">OFFSET(Algemeen_Info!$AD$6,0,0,COUNTA(Algemeen_Info!$AD:$AD))</definedName>
    <definedName name="Status_V">OFFSET(Algemeen_Info!$AF$6,0,0,COUNTA(Algemeen_Info!$AF:$AF))</definedName>
    <definedName name="StatusB">OFFSET(Algemeen_Info!$AD$6,0,0,COUNTA(Algemeen_Info!$AD:$AD))</definedName>
    <definedName name="T.periode">Algemeen_Info!$P$6:$P$9</definedName>
    <definedName name="User">Algemeen_Info!$H$6:$H$8</definedName>
    <definedName name="UserName">Admin!$E$5:$E$24</definedName>
    <definedName name="UserTable">Admin!$E$5:$F$24</definedName>
    <definedName name="Vak">OFFSET(Algemeen_Info!$N$6,0,0,COUNTA(Algemeen_Info!$N:$N))</definedName>
    <definedName name="VolleNaamAV">OFFSET(Sheet1!#REF!,0,0,COUNTA(Sheet1!#REF!))</definedName>
    <definedName name="VolleNaamVA">OFFSET(Sheet1!#REF!,0,0,COUNTA(Sheet1!#REF!))</definedName>
    <definedName name="VZ">Data_Voogd!$B$1:$E$214</definedName>
    <definedName name="VZOEKEN">Data_Voogd!$B$2:$E$222</definedName>
    <definedName name="Z_427C5950_4AEA_4B45_81F5_DFBC0F5C936F_.wvu.FilterData" localSheetId="24" hidden="1">Data!$A$1:$S$250</definedName>
    <definedName name="Z_427C5950_4AEA_4B45_81F5_DFBC0F5C936F_.wvu.FilterData" localSheetId="32" hidden="1">'Kopie van Formulierreacties 1'!$A$1:$R$252</definedName>
    <definedName name="Z_958AF38A_6169_4D34_9899_ABD4DD6633C9_.wvu.FilterData" localSheetId="24" hidden="1">Data!$A$1:$S$256</definedName>
    <definedName name="Z_958AF38A_6169_4D34_9899_ABD4DD6633C9_.wvu.FilterData" localSheetId="32" hidden="1">'Kopie van Formulierreacties 1'!$A$1:$R$258</definedName>
  </definedNames>
  <calcPr calcId="191029"/>
  <customWorkbookViews>
    <customWorkbookView name="Filter 2" guid="{427C5950-4AEA-4B45-81F5-DFBC0F5C936F}" maximized="1" windowWidth="0" windowHeight="0" activeSheetId="0"/>
    <customWorkbookView name="Filter 1" guid="{958AF38A-6169-4D34-9899-ABD4DD6633C9}" maximized="1" windowWidth="0" windowHeight="0" activeSheetId="0"/>
  </customWorkbookViews>
  <pivotCaches>
    <pivotCache cacheId="0" r:id="rId35"/>
    <pivotCache cacheId="368" r:id="rId36"/>
    <pivotCache cacheId="380" r:id="rId37"/>
    <pivotCache cacheId="386" r:id="rId38"/>
    <pivotCache cacheId="391" r:id="rId39"/>
    <pivotCache cacheId="396" r:id="rId4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H1" i="15" l="1"/>
  <c r="H7" i="47" s="1"/>
  <c r="AD1" i="15"/>
  <c r="BZ39" i="36"/>
  <c r="DN39" i="36" s="1"/>
  <c r="CA39" i="36"/>
  <c r="DO39" i="36" s="1"/>
  <c r="BZ40" i="36"/>
  <c r="DN40" i="36" s="1"/>
  <c r="CA40" i="36"/>
  <c r="DO40" i="36" s="1"/>
  <c r="BZ12" i="36"/>
  <c r="DN12" i="36" s="1"/>
  <c r="CA12" i="36"/>
  <c r="DO12" i="36" s="1"/>
  <c r="BZ13" i="36"/>
  <c r="DN13" i="36" s="1"/>
  <c r="CA13" i="36"/>
  <c r="DO13" i="36" s="1"/>
  <c r="BZ14" i="36"/>
  <c r="DN14" i="36" s="1"/>
  <c r="CA14" i="36"/>
  <c r="DO14" i="36" s="1"/>
  <c r="BZ15" i="36"/>
  <c r="DN15" i="36" s="1"/>
  <c r="CA15" i="36"/>
  <c r="DO15" i="36" s="1"/>
  <c r="BZ16" i="36"/>
  <c r="DN16" i="36" s="1"/>
  <c r="CA16" i="36"/>
  <c r="DO16" i="36" s="1"/>
  <c r="BZ17" i="36"/>
  <c r="DN17" i="36" s="1"/>
  <c r="CA17" i="36"/>
  <c r="DO17" i="36" s="1"/>
  <c r="BZ18" i="36"/>
  <c r="DN18" i="36" s="1"/>
  <c r="CA18" i="36"/>
  <c r="DO18" i="36" s="1"/>
  <c r="BZ19" i="36"/>
  <c r="DN19" i="36" s="1"/>
  <c r="CA19" i="36"/>
  <c r="DO19" i="36" s="1"/>
  <c r="BZ20" i="36"/>
  <c r="DN20" i="36" s="1"/>
  <c r="CA20" i="36"/>
  <c r="DO20" i="36" s="1"/>
  <c r="BZ21" i="36"/>
  <c r="DN21" i="36" s="1"/>
  <c r="CA21" i="36"/>
  <c r="DO21" i="36" s="1"/>
  <c r="BZ22" i="36"/>
  <c r="DN22" i="36" s="1"/>
  <c r="CA22" i="36"/>
  <c r="DO22" i="36" s="1"/>
  <c r="BZ23" i="36"/>
  <c r="DN23" i="36" s="1"/>
  <c r="CA23" i="36"/>
  <c r="DO23" i="36" s="1"/>
  <c r="BZ24" i="36"/>
  <c r="DN24" i="36" s="1"/>
  <c r="CA24" i="36"/>
  <c r="DO24" i="36" s="1"/>
  <c r="BZ25" i="36"/>
  <c r="DN25" i="36" s="1"/>
  <c r="CA25" i="36"/>
  <c r="DO25" i="36" s="1"/>
  <c r="BZ26" i="36"/>
  <c r="DN26" i="36" s="1"/>
  <c r="CA26" i="36"/>
  <c r="DO26" i="36" s="1"/>
  <c r="BZ27" i="36"/>
  <c r="DN27" i="36" s="1"/>
  <c r="CA27" i="36"/>
  <c r="DO27" i="36" s="1"/>
  <c r="BZ28" i="36"/>
  <c r="DN28" i="36" s="1"/>
  <c r="CA28" i="36"/>
  <c r="DO28" i="36" s="1"/>
  <c r="BZ29" i="36"/>
  <c r="DN29" i="36" s="1"/>
  <c r="CA29" i="36"/>
  <c r="DO29" i="36" s="1"/>
  <c r="BZ30" i="36"/>
  <c r="DN30" i="36" s="1"/>
  <c r="CA30" i="36"/>
  <c r="DO30" i="36" s="1"/>
  <c r="BZ31" i="36"/>
  <c r="DN31" i="36" s="1"/>
  <c r="CA31" i="36"/>
  <c r="DO31" i="36" s="1"/>
  <c r="BZ32" i="36"/>
  <c r="DN32" i="36" s="1"/>
  <c r="CA32" i="36"/>
  <c r="DO32" i="36" s="1"/>
  <c r="BZ33" i="36"/>
  <c r="DN33" i="36" s="1"/>
  <c r="CA33" i="36"/>
  <c r="DO33" i="36" s="1"/>
  <c r="BZ34" i="36"/>
  <c r="DN34" i="36" s="1"/>
  <c r="CA34" i="36"/>
  <c r="DO34" i="36" s="1"/>
  <c r="BZ35" i="36"/>
  <c r="DN35" i="36" s="1"/>
  <c r="CA35" i="36"/>
  <c r="DO35" i="36" s="1"/>
  <c r="BZ36" i="36"/>
  <c r="DN36" i="36" s="1"/>
  <c r="CA36" i="36"/>
  <c r="DO36" i="36" s="1"/>
  <c r="BZ37" i="36"/>
  <c r="DN37" i="36" s="1"/>
  <c r="CA37" i="36"/>
  <c r="DO37" i="36" s="1"/>
  <c r="BZ38" i="36"/>
  <c r="DN38" i="36" s="1"/>
  <c r="CA38" i="36"/>
  <c r="DO38" i="36" s="1"/>
  <c r="AX5" i="36"/>
  <c r="CL5" i="36" s="1"/>
  <c r="CA6" i="36"/>
  <c r="DO6" i="36" s="1"/>
  <c r="BZ2" i="36"/>
  <c r="DN2" i="36" s="1"/>
  <c r="BZ3" i="36"/>
  <c r="DN3" i="36" s="1"/>
  <c r="BZ4" i="36"/>
  <c r="DN4" i="36" s="1"/>
  <c r="BZ5" i="36"/>
  <c r="DN5" i="36" s="1"/>
  <c r="BZ6" i="36"/>
  <c r="DN6" i="36" s="1"/>
  <c r="BZ11" i="36"/>
  <c r="DN11" i="36" s="1"/>
  <c r="CA11" i="36"/>
  <c r="DO11" i="36" s="1"/>
  <c r="S7" i="47"/>
  <c r="R7" i="47"/>
  <c r="T7" i="47" s="1"/>
  <c r="AI10" i="15" s="1"/>
  <c r="AD3" i="15"/>
  <c r="AI6" i="15" s="1"/>
  <c r="AJ2" i="15"/>
  <c r="F40" i="47"/>
  <c r="KW6" i="12"/>
  <c r="KW7" i="12"/>
  <c r="KW8" i="12"/>
  <c r="KW9" i="12"/>
  <c r="KW10" i="12"/>
  <c r="KW11" i="12"/>
  <c r="KW12" i="12"/>
  <c r="KW13" i="12"/>
  <c r="KW14" i="12"/>
  <c r="KW15" i="12"/>
  <c r="KW16" i="12"/>
  <c r="KW17" i="12"/>
  <c r="KW18" i="12"/>
  <c r="KW19" i="12"/>
  <c r="KW20" i="12"/>
  <c r="KW21" i="12"/>
  <c r="KW22" i="12"/>
  <c r="KW23" i="12"/>
  <c r="KW24" i="12"/>
  <c r="KW25" i="12"/>
  <c r="KW26" i="12"/>
  <c r="KW27" i="12"/>
  <c r="KW28" i="12"/>
  <c r="KW29" i="12"/>
  <c r="KW30" i="12"/>
  <c r="KW31" i="12"/>
  <c r="KW32" i="12"/>
  <c r="KW33" i="12"/>
  <c r="KW34" i="12"/>
  <c r="KW35" i="12"/>
  <c r="KW36" i="12"/>
  <c r="KW37" i="12"/>
  <c r="KW38" i="12"/>
  <c r="KW39" i="12"/>
  <c r="KW40" i="12"/>
  <c r="KW41" i="12"/>
  <c r="KW42" i="12"/>
  <c r="KW43" i="12"/>
  <c r="KW44" i="12"/>
  <c r="KW45" i="12"/>
  <c r="KW46" i="12"/>
  <c r="KW47" i="12"/>
  <c r="KW48" i="12"/>
  <c r="KW49" i="12"/>
  <c r="KW50" i="12"/>
  <c r="KW51" i="12"/>
  <c r="KW52" i="12"/>
  <c r="KW53" i="12"/>
  <c r="KW54" i="12"/>
  <c r="KW55" i="12"/>
  <c r="KW56" i="12"/>
  <c r="KW57" i="12"/>
  <c r="KW58" i="12"/>
  <c r="KW59" i="12"/>
  <c r="KW60" i="12"/>
  <c r="KW61" i="12"/>
  <c r="KW62" i="12"/>
  <c r="KW63" i="12"/>
  <c r="KW64" i="12"/>
  <c r="KW65" i="12"/>
  <c r="KW66" i="12"/>
  <c r="KW67" i="12"/>
  <c r="KW68" i="12"/>
  <c r="KW69" i="12"/>
  <c r="KW70" i="12"/>
  <c r="KW71" i="12"/>
  <c r="KW72" i="12"/>
  <c r="KW73" i="12"/>
  <c r="KW74" i="12"/>
  <c r="KW75" i="12"/>
  <c r="KW76" i="12"/>
  <c r="KW77" i="12"/>
  <c r="KW78" i="12"/>
  <c r="KW79" i="12"/>
  <c r="KW80" i="12"/>
  <c r="KW81" i="12"/>
  <c r="KW82" i="12"/>
  <c r="KW83" i="12"/>
  <c r="KW84" i="12"/>
  <c r="KW85" i="12"/>
  <c r="KW86" i="12"/>
  <c r="KW87" i="12"/>
  <c r="KW88" i="12"/>
  <c r="KW89" i="12"/>
  <c r="KW90" i="12"/>
  <c r="KW91" i="12"/>
  <c r="KW92" i="12"/>
  <c r="KW93" i="12"/>
  <c r="KW94" i="12"/>
  <c r="KW95" i="12"/>
  <c r="KW96" i="12"/>
  <c r="KW97" i="12"/>
  <c r="KW98" i="12"/>
  <c r="KW99" i="12"/>
  <c r="KW100" i="12"/>
  <c r="KW101" i="12"/>
  <c r="KW102" i="12"/>
  <c r="KW103" i="12"/>
  <c r="KW104" i="12"/>
  <c r="KW105" i="12"/>
  <c r="KW106" i="12"/>
  <c r="KW107" i="12"/>
  <c r="KW108" i="12"/>
  <c r="KW109" i="12"/>
  <c r="KW110" i="12"/>
  <c r="KW111" i="12"/>
  <c r="KW112" i="12"/>
  <c r="KW113" i="12"/>
  <c r="KW114" i="12"/>
  <c r="KW115" i="12"/>
  <c r="KW116" i="12"/>
  <c r="KW117" i="12"/>
  <c r="KW118" i="12"/>
  <c r="KW119" i="12"/>
  <c r="KW120" i="12"/>
  <c r="KW121" i="12"/>
  <c r="KW122" i="12"/>
  <c r="KW123" i="12"/>
  <c r="KW124" i="12"/>
  <c r="KW125" i="12"/>
  <c r="KW126" i="12"/>
  <c r="KW127" i="12"/>
  <c r="KW128" i="12"/>
  <c r="KW129" i="12"/>
  <c r="KW130" i="12"/>
  <c r="KW131" i="12"/>
  <c r="KW132" i="12"/>
  <c r="KW133" i="12"/>
  <c r="KW134" i="12"/>
  <c r="KW135" i="12"/>
  <c r="KW136" i="12"/>
  <c r="KW137" i="12"/>
  <c r="KW138" i="12"/>
  <c r="KW139" i="12"/>
  <c r="KW140" i="12"/>
  <c r="KW141" i="12"/>
  <c r="KW142" i="12"/>
  <c r="KW143" i="12"/>
  <c r="KW144" i="12"/>
  <c r="KW145" i="12"/>
  <c r="KW146" i="12"/>
  <c r="KW147" i="12"/>
  <c r="KW148" i="12"/>
  <c r="KW149" i="12"/>
  <c r="KW150" i="12"/>
  <c r="KW151" i="12"/>
  <c r="KW152" i="12"/>
  <c r="KW153" i="12"/>
  <c r="KW154" i="12"/>
  <c r="KW155" i="12"/>
  <c r="KW156" i="12"/>
  <c r="KW157" i="12"/>
  <c r="KW158" i="12"/>
  <c r="KW159" i="12"/>
  <c r="KW160" i="12"/>
  <c r="KW161" i="12"/>
  <c r="KW162" i="12"/>
  <c r="KW163" i="12"/>
  <c r="KW164" i="12"/>
  <c r="KW165" i="12"/>
  <c r="KW166" i="12"/>
  <c r="KW167" i="12"/>
  <c r="KW168" i="12"/>
  <c r="KW169" i="12"/>
  <c r="KW170" i="12"/>
  <c r="KW171" i="12"/>
  <c r="KW172" i="12"/>
  <c r="KW173" i="12"/>
  <c r="KW174" i="12"/>
  <c r="KW175" i="12"/>
  <c r="KW176" i="12"/>
  <c r="KW177" i="12"/>
  <c r="KW178" i="12"/>
  <c r="KW179" i="12"/>
  <c r="KW180" i="12"/>
  <c r="KW181" i="12"/>
  <c r="KW182" i="12"/>
  <c r="KW183" i="12"/>
  <c r="KW184" i="12"/>
  <c r="KW185" i="12"/>
  <c r="KW186" i="12"/>
  <c r="KW187" i="12"/>
  <c r="KW188" i="12"/>
  <c r="KW189" i="12"/>
  <c r="KW190" i="12"/>
  <c r="KW191" i="12"/>
  <c r="KW192" i="12"/>
  <c r="KW193" i="12"/>
  <c r="KW194" i="12"/>
  <c r="KW195" i="12"/>
  <c r="KW196" i="12"/>
  <c r="KW197" i="12"/>
  <c r="KW198" i="12"/>
  <c r="KW199" i="12"/>
  <c r="KW200" i="12"/>
  <c r="KW201" i="12"/>
  <c r="KW202" i="12"/>
  <c r="KW203" i="12"/>
  <c r="KW204" i="12"/>
  <c r="KW205" i="12"/>
  <c r="KW206" i="12"/>
  <c r="KW207" i="12"/>
  <c r="KW208" i="12"/>
  <c r="KW209" i="12"/>
  <c r="KW210" i="12"/>
  <c r="KW211" i="12"/>
  <c r="KW212" i="12"/>
  <c r="KW213" i="12"/>
  <c r="KW214" i="12"/>
  <c r="KW215" i="12"/>
  <c r="KW216" i="12"/>
  <c r="KW217" i="12"/>
  <c r="KW218" i="12"/>
  <c r="KW219" i="12"/>
  <c r="KW220" i="12"/>
  <c r="KW221" i="12"/>
  <c r="KW222" i="12"/>
  <c r="KW223" i="12"/>
  <c r="KW224" i="12"/>
  <c r="KW225" i="12"/>
  <c r="KW226" i="12"/>
  <c r="KW227" i="12"/>
  <c r="KW228" i="12"/>
  <c r="KW229" i="12"/>
  <c r="KW230" i="12"/>
  <c r="KW231" i="12"/>
  <c r="KW232" i="12"/>
  <c r="KW233" i="12"/>
  <c r="KW234" i="12"/>
  <c r="KW235" i="12"/>
  <c r="KW236" i="12"/>
  <c r="KW237" i="12"/>
  <c r="KW238" i="12"/>
  <c r="KW239" i="12"/>
  <c r="KW240" i="12"/>
  <c r="KW241" i="12"/>
  <c r="KW242" i="12"/>
  <c r="KW243" i="12"/>
  <c r="KW244" i="12"/>
  <c r="KW245" i="12"/>
  <c r="KW246" i="12"/>
  <c r="KW247" i="12"/>
  <c r="KW248" i="12"/>
  <c r="KW249" i="12"/>
  <c r="KW250" i="12"/>
  <c r="KW251" i="12"/>
  <c r="KW252" i="12"/>
  <c r="KW253" i="12"/>
  <c r="KW254" i="12"/>
  <c r="KW255" i="12"/>
  <c r="KW256" i="12"/>
  <c r="KW257" i="12"/>
  <c r="KW258" i="12"/>
  <c r="KW259" i="12"/>
  <c r="KW260" i="12"/>
  <c r="KW261" i="12"/>
  <c r="KW262" i="12"/>
  <c r="KW263" i="12"/>
  <c r="KW264" i="12"/>
  <c r="KW265" i="12"/>
  <c r="KW266" i="12"/>
  <c r="KW267" i="12"/>
  <c r="KW268" i="12"/>
  <c r="KW269" i="12"/>
  <c r="KW270" i="12"/>
  <c r="KW271" i="12"/>
  <c r="KW272" i="12"/>
  <c r="KW273" i="12"/>
  <c r="KW274" i="12"/>
  <c r="KW275" i="12"/>
  <c r="KW276" i="12"/>
  <c r="KW277" i="12"/>
  <c r="KW278" i="12"/>
  <c r="KW279" i="12"/>
  <c r="KW280" i="12"/>
  <c r="KW281" i="12"/>
  <c r="KW282" i="12"/>
  <c r="KW283" i="12"/>
  <c r="KW284" i="12"/>
  <c r="KW285" i="12"/>
  <c r="KW286" i="12"/>
  <c r="KW287" i="12"/>
  <c r="KW288" i="12"/>
  <c r="KW289" i="12"/>
  <c r="KW290" i="12"/>
  <c r="KW291" i="12"/>
  <c r="KW292" i="12"/>
  <c r="KW293" i="12"/>
  <c r="KW294" i="12"/>
  <c r="KW295" i="12"/>
  <c r="KW296" i="12"/>
  <c r="KW297" i="12"/>
  <c r="KW298" i="12"/>
  <c r="KW299" i="12"/>
  <c r="KW300" i="12"/>
  <c r="KW301" i="12"/>
  <c r="KW302" i="12"/>
  <c r="KW303" i="12"/>
  <c r="KW304" i="12"/>
  <c r="KW305" i="12"/>
  <c r="KW306" i="12"/>
  <c r="KW307" i="12"/>
  <c r="KW308" i="12"/>
  <c r="KW309" i="12"/>
  <c r="KW310" i="12"/>
  <c r="KW311" i="12"/>
  <c r="KW5" i="12"/>
  <c r="KU6" i="12"/>
  <c r="KV6" i="12"/>
  <c r="KU7" i="12"/>
  <c r="KV7" i="12"/>
  <c r="KU8" i="12"/>
  <c r="KV8" i="12"/>
  <c r="KU9" i="12"/>
  <c r="KV9" i="12"/>
  <c r="KU10" i="12"/>
  <c r="KV10" i="12"/>
  <c r="KU11" i="12"/>
  <c r="KV11" i="12"/>
  <c r="KU12" i="12"/>
  <c r="KV12" i="12"/>
  <c r="KU13" i="12"/>
  <c r="KV13" i="12"/>
  <c r="KU14" i="12"/>
  <c r="KV14" i="12"/>
  <c r="KU15" i="12"/>
  <c r="KV15" i="12"/>
  <c r="KU16" i="12"/>
  <c r="KV16" i="12"/>
  <c r="KU17" i="12"/>
  <c r="KV17" i="12"/>
  <c r="KU18" i="12"/>
  <c r="KV18" i="12"/>
  <c r="KU19" i="12"/>
  <c r="KV19" i="12"/>
  <c r="KU20" i="12"/>
  <c r="KV20" i="12"/>
  <c r="KU21" i="12"/>
  <c r="KV21" i="12"/>
  <c r="KU22" i="12"/>
  <c r="KV22" i="12"/>
  <c r="KU23" i="12"/>
  <c r="KV23" i="12"/>
  <c r="KU24" i="12"/>
  <c r="KV24" i="12"/>
  <c r="KU25" i="12"/>
  <c r="KV25" i="12"/>
  <c r="KU26" i="12"/>
  <c r="KV26" i="12"/>
  <c r="KU27" i="12"/>
  <c r="KV27" i="12"/>
  <c r="KU28" i="12"/>
  <c r="KV28" i="12"/>
  <c r="KU29" i="12"/>
  <c r="KV29" i="12"/>
  <c r="KU30" i="12"/>
  <c r="KV30" i="12"/>
  <c r="KU31" i="12"/>
  <c r="KV31" i="12"/>
  <c r="KU32" i="12"/>
  <c r="KV32" i="12"/>
  <c r="KU33" i="12"/>
  <c r="KV33" i="12"/>
  <c r="KU34" i="12"/>
  <c r="KV34" i="12"/>
  <c r="KU35" i="12"/>
  <c r="KV35" i="12"/>
  <c r="KU36" i="12"/>
  <c r="KV36" i="12"/>
  <c r="KU37" i="12"/>
  <c r="KV37" i="12"/>
  <c r="KU38" i="12"/>
  <c r="KV38" i="12"/>
  <c r="KU39" i="12"/>
  <c r="KV39" i="12"/>
  <c r="KU40" i="12"/>
  <c r="KV40" i="12"/>
  <c r="KU41" i="12"/>
  <c r="KV41" i="12"/>
  <c r="KU42" i="12"/>
  <c r="KV42" i="12"/>
  <c r="KU43" i="12"/>
  <c r="KV43" i="12"/>
  <c r="KU44" i="12"/>
  <c r="KV44" i="12"/>
  <c r="KU45" i="12"/>
  <c r="KV45" i="12"/>
  <c r="KU46" i="12"/>
  <c r="KV46" i="12"/>
  <c r="KU47" i="12"/>
  <c r="KV47" i="12"/>
  <c r="KU48" i="12"/>
  <c r="KV48" i="12"/>
  <c r="KU49" i="12"/>
  <c r="KV49" i="12"/>
  <c r="KU50" i="12"/>
  <c r="KV50" i="12"/>
  <c r="KU51" i="12"/>
  <c r="KV51" i="12"/>
  <c r="KU52" i="12"/>
  <c r="KV52" i="12"/>
  <c r="KU53" i="12"/>
  <c r="KV53" i="12"/>
  <c r="KU54" i="12"/>
  <c r="KV54" i="12"/>
  <c r="KU55" i="12"/>
  <c r="KV55" i="12"/>
  <c r="KU56" i="12"/>
  <c r="KV56" i="12"/>
  <c r="KU57" i="12"/>
  <c r="KV57" i="12"/>
  <c r="KU58" i="12"/>
  <c r="KV58" i="12"/>
  <c r="KU59" i="12"/>
  <c r="KV59" i="12"/>
  <c r="KU60" i="12"/>
  <c r="KV60" i="12"/>
  <c r="KU61" i="12"/>
  <c r="KV61" i="12"/>
  <c r="KU62" i="12"/>
  <c r="KV62" i="12"/>
  <c r="KU63" i="12"/>
  <c r="KV63" i="12"/>
  <c r="KU64" i="12"/>
  <c r="KV64" i="12"/>
  <c r="KU65" i="12"/>
  <c r="KV65" i="12"/>
  <c r="KU66" i="12"/>
  <c r="KV66" i="12"/>
  <c r="KU67" i="12"/>
  <c r="KV67" i="12"/>
  <c r="KU68" i="12"/>
  <c r="KV68" i="12"/>
  <c r="KU69" i="12"/>
  <c r="KV69" i="12"/>
  <c r="KU70" i="12"/>
  <c r="KV70" i="12"/>
  <c r="KU71" i="12"/>
  <c r="KV71" i="12"/>
  <c r="KU72" i="12"/>
  <c r="KV72" i="12"/>
  <c r="KU73" i="12"/>
  <c r="KV73" i="12"/>
  <c r="KU74" i="12"/>
  <c r="KV74" i="12"/>
  <c r="KU75" i="12"/>
  <c r="KV75" i="12"/>
  <c r="KU76" i="12"/>
  <c r="KV76" i="12"/>
  <c r="KU77" i="12"/>
  <c r="KV77" i="12"/>
  <c r="KU78" i="12"/>
  <c r="KV78" i="12"/>
  <c r="KU79" i="12"/>
  <c r="KV79" i="12"/>
  <c r="KU80" i="12"/>
  <c r="KV80" i="12"/>
  <c r="KU81" i="12"/>
  <c r="KV81" i="12"/>
  <c r="KU82" i="12"/>
  <c r="KV82" i="12"/>
  <c r="KU83" i="12"/>
  <c r="KV83" i="12"/>
  <c r="KU84" i="12"/>
  <c r="KV84" i="12"/>
  <c r="KU85" i="12"/>
  <c r="KV85" i="12"/>
  <c r="KU86" i="12"/>
  <c r="KV86" i="12"/>
  <c r="KU87" i="12"/>
  <c r="KV87" i="12"/>
  <c r="KU88" i="12"/>
  <c r="KV88" i="12"/>
  <c r="KU89" i="12"/>
  <c r="KV89" i="12"/>
  <c r="KU90" i="12"/>
  <c r="KV90" i="12"/>
  <c r="KU91" i="12"/>
  <c r="KV91" i="12"/>
  <c r="KU92" i="12"/>
  <c r="KV92" i="12"/>
  <c r="KU93" i="12"/>
  <c r="KV93" i="12"/>
  <c r="KU94" i="12"/>
  <c r="KV94" i="12"/>
  <c r="KU95" i="12"/>
  <c r="KV95" i="12"/>
  <c r="KU96" i="12"/>
  <c r="KV96" i="12"/>
  <c r="KU97" i="12"/>
  <c r="KV97" i="12"/>
  <c r="KU98" i="12"/>
  <c r="KV98" i="12"/>
  <c r="KU99" i="12"/>
  <c r="KV99" i="12"/>
  <c r="KU100" i="12"/>
  <c r="KV100" i="12"/>
  <c r="KU101" i="12"/>
  <c r="KV101" i="12"/>
  <c r="KU102" i="12"/>
  <c r="KV102" i="12"/>
  <c r="KU103" i="12"/>
  <c r="KV103" i="12"/>
  <c r="KU104" i="12"/>
  <c r="KV104" i="12"/>
  <c r="KU105" i="12"/>
  <c r="KV105" i="12"/>
  <c r="KU106" i="12"/>
  <c r="KV106" i="12"/>
  <c r="KU107" i="12"/>
  <c r="KV107" i="12"/>
  <c r="KU108" i="12"/>
  <c r="KV108" i="12"/>
  <c r="KU109" i="12"/>
  <c r="KV109" i="12"/>
  <c r="KU110" i="12"/>
  <c r="KV110" i="12"/>
  <c r="KU111" i="12"/>
  <c r="KV111" i="12"/>
  <c r="KU112" i="12"/>
  <c r="KV112" i="12"/>
  <c r="KU113" i="12"/>
  <c r="KV113" i="12"/>
  <c r="KU114" i="12"/>
  <c r="KV114" i="12"/>
  <c r="KU115" i="12"/>
  <c r="KV115" i="12"/>
  <c r="KU116" i="12"/>
  <c r="KV116" i="12"/>
  <c r="KU117" i="12"/>
  <c r="KV117" i="12"/>
  <c r="KU118" i="12"/>
  <c r="KV118" i="12"/>
  <c r="KU119" i="12"/>
  <c r="KV119" i="12"/>
  <c r="KU120" i="12"/>
  <c r="KV120" i="12"/>
  <c r="KU121" i="12"/>
  <c r="KV121" i="12"/>
  <c r="KU122" i="12"/>
  <c r="KV122" i="12"/>
  <c r="KU123" i="12"/>
  <c r="KV123" i="12"/>
  <c r="KU124" i="12"/>
  <c r="KV124" i="12"/>
  <c r="KU125" i="12"/>
  <c r="KV125" i="12"/>
  <c r="KU126" i="12"/>
  <c r="KV126" i="12"/>
  <c r="KU127" i="12"/>
  <c r="KV127" i="12"/>
  <c r="KU128" i="12"/>
  <c r="KV128" i="12"/>
  <c r="KU129" i="12"/>
  <c r="KV129" i="12"/>
  <c r="KU130" i="12"/>
  <c r="KV130" i="12"/>
  <c r="KU131" i="12"/>
  <c r="KV131" i="12"/>
  <c r="KU132" i="12"/>
  <c r="KV132" i="12"/>
  <c r="KU133" i="12"/>
  <c r="KV133" i="12"/>
  <c r="KU134" i="12"/>
  <c r="KV134" i="12"/>
  <c r="KU135" i="12"/>
  <c r="KV135" i="12"/>
  <c r="KU136" i="12"/>
  <c r="KV136" i="12"/>
  <c r="KU137" i="12"/>
  <c r="KV137" i="12"/>
  <c r="KU138" i="12"/>
  <c r="KV138" i="12"/>
  <c r="KU139" i="12"/>
  <c r="KV139" i="12"/>
  <c r="KU140" i="12"/>
  <c r="KV140" i="12"/>
  <c r="KU141" i="12"/>
  <c r="KV141" i="12"/>
  <c r="KU142" i="12"/>
  <c r="KV142" i="12"/>
  <c r="KU143" i="12"/>
  <c r="KV143" i="12"/>
  <c r="KU144" i="12"/>
  <c r="KV144" i="12"/>
  <c r="KU145" i="12"/>
  <c r="KV145" i="12"/>
  <c r="KU146" i="12"/>
  <c r="KV146" i="12"/>
  <c r="KU147" i="12"/>
  <c r="KV147" i="12"/>
  <c r="KU148" i="12"/>
  <c r="KV148" i="12"/>
  <c r="KU149" i="12"/>
  <c r="KV149" i="12"/>
  <c r="KU150" i="12"/>
  <c r="KV150" i="12"/>
  <c r="KU151" i="12"/>
  <c r="KV151" i="12"/>
  <c r="KU152" i="12"/>
  <c r="KV152" i="12"/>
  <c r="KU153" i="12"/>
  <c r="KV153" i="12"/>
  <c r="KU154" i="12"/>
  <c r="KV154" i="12"/>
  <c r="KU155" i="12"/>
  <c r="KV155" i="12"/>
  <c r="KU156" i="12"/>
  <c r="KV156" i="12"/>
  <c r="KU157" i="12"/>
  <c r="KV157" i="12"/>
  <c r="KU158" i="12"/>
  <c r="KV158" i="12"/>
  <c r="KU159" i="12"/>
  <c r="KV159" i="12"/>
  <c r="KU160" i="12"/>
  <c r="KV160" i="12"/>
  <c r="KU161" i="12"/>
  <c r="KV161" i="12"/>
  <c r="KU162" i="12"/>
  <c r="KV162" i="12"/>
  <c r="KU163" i="12"/>
  <c r="KV163" i="12"/>
  <c r="KU164" i="12"/>
  <c r="KV164" i="12"/>
  <c r="KU165" i="12"/>
  <c r="KV165" i="12"/>
  <c r="KU166" i="12"/>
  <c r="KV166" i="12"/>
  <c r="KU167" i="12"/>
  <c r="KV167" i="12"/>
  <c r="KU168" i="12"/>
  <c r="KV168" i="12"/>
  <c r="KU169" i="12"/>
  <c r="KV169" i="12"/>
  <c r="KU170" i="12"/>
  <c r="KV170" i="12"/>
  <c r="KU171" i="12"/>
  <c r="KV171" i="12"/>
  <c r="KU172" i="12"/>
  <c r="KV172" i="12"/>
  <c r="KU173" i="12"/>
  <c r="KV173" i="12"/>
  <c r="KU174" i="12"/>
  <c r="KV174" i="12"/>
  <c r="KU175" i="12"/>
  <c r="KV175" i="12"/>
  <c r="KU176" i="12"/>
  <c r="KV176" i="12"/>
  <c r="KU177" i="12"/>
  <c r="KV177" i="12"/>
  <c r="KU178" i="12"/>
  <c r="KV178" i="12"/>
  <c r="KU179" i="12"/>
  <c r="KV179" i="12"/>
  <c r="KU180" i="12"/>
  <c r="KV180" i="12"/>
  <c r="KU181" i="12"/>
  <c r="KV181" i="12"/>
  <c r="KU182" i="12"/>
  <c r="KV182" i="12"/>
  <c r="KU183" i="12"/>
  <c r="KV183" i="12"/>
  <c r="KU184" i="12"/>
  <c r="KV184" i="12"/>
  <c r="KU185" i="12"/>
  <c r="KV185" i="12"/>
  <c r="KU186" i="12"/>
  <c r="KV186" i="12"/>
  <c r="KU187" i="12"/>
  <c r="KV187" i="12"/>
  <c r="KU188" i="12"/>
  <c r="KV188" i="12"/>
  <c r="KU189" i="12"/>
  <c r="KV189" i="12"/>
  <c r="KU190" i="12"/>
  <c r="KV190" i="12"/>
  <c r="KU191" i="12"/>
  <c r="KV191" i="12"/>
  <c r="KU192" i="12"/>
  <c r="KV192" i="12"/>
  <c r="KU193" i="12"/>
  <c r="KV193" i="12"/>
  <c r="KU194" i="12"/>
  <c r="KV194" i="12"/>
  <c r="KU195" i="12"/>
  <c r="KV195" i="12"/>
  <c r="KU196" i="12"/>
  <c r="KV196" i="12"/>
  <c r="KU197" i="12"/>
  <c r="KV197" i="12"/>
  <c r="KU198" i="12"/>
  <c r="KV198" i="12"/>
  <c r="KU199" i="12"/>
  <c r="KV199" i="12"/>
  <c r="KU200" i="12"/>
  <c r="KV200" i="12"/>
  <c r="KU201" i="12"/>
  <c r="KV201" i="12"/>
  <c r="KU202" i="12"/>
  <c r="KV202" i="12"/>
  <c r="KU203" i="12"/>
  <c r="KV203" i="12"/>
  <c r="KU204" i="12"/>
  <c r="KV204" i="12"/>
  <c r="KU205" i="12"/>
  <c r="KV205" i="12"/>
  <c r="KU206" i="12"/>
  <c r="KV206" i="12"/>
  <c r="KU207" i="12"/>
  <c r="KV207" i="12"/>
  <c r="KU208" i="12"/>
  <c r="KV208" i="12"/>
  <c r="KU209" i="12"/>
  <c r="KV209" i="12"/>
  <c r="KU210" i="12"/>
  <c r="KV210" i="12"/>
  <c r="KU211" i="12"/>
  <c r="KV211" i="12"/>
  <c r="KU212" i="12"/>
  <c r="KV212" i="12"/>
  <c r="KU213" i="12"/>
  <c r="KV213" i="12"/>
  <c r="KU214" i="12"/>
  <c r="KV214" i="12"/>
  <c r="KU215" i="12"/>
  <c r="KV215" i="12"/>
  <c r="KU216" i="12"/>
  <c r="KV216" i="12"/>
  <c r="KU217" i="12"/>
  <c r="KV217" i="12"/>
  <c r="KU218" i="12"/>
  <c r="KV218" i="12"/>
  <c r="KU219" i="12"/>
  <c r="KV219" i="12"/>
  <c r="KU220" i="12"/>
  <c r="KV220" i="12"/>
  <c r="KU221" i="12"/>
  <c r="KV221" i="12"/>
  <c r="KU222" i="12"/>
  <c r="KV222" i="12"/>
  <c r="KU223" i="12"/>
  <c r="KV223" i="12"/>
  <c r="KU224" i="12"/>
  <c r="KV224" i="12"/>
  <c r="KU225" i="12"/>
  <c r="KV225" i="12"/>
  <c r="KU226" i="12"/>
  <c r="KV226" i="12"/>
  <c r="KU227" i="12"/>
  <c r="KV227" i="12"/>
  <c r="KU228" i="12"/>
  <c r="KV228" i="12"/>
  <c r="KU229" i="12"/>
  <c r="KV229" i="12"/>
  <c r="KU230" i="12"/>
  <c r="KV230" i="12"/>
  <c r="KU231" i="12"/>
  <c r="KV231" i="12"/>
  <c r="KU232" i="12"/>
  <c r="KV232" i="12"/>
  <c r="KU233" i="12"/>
  <c r="KV233" i="12"/>
  <c r="KU234" i="12"/>
  <c r="KV234" i="12"/>
  <c r="KU235" i="12"/>
  <c r="KV235" i="12"/>
  <c r="KU236" i="12"/>
  <c r="KV236" i="12"/>
  <c r="KU237" i="12"/>
  <c r="KV237" i="12"/>
  <c r="KU238" i="12"/>
  <c r="KV238" i="12"/>
  <c r="KU239" i="12"/>
  <c r="KV239" i="12"/>
  <c r="KU240" i="12"/>
  <c r="KV240" i="12"/>
  <c r="KU241" i="12"/>
  <c r="KV241" i="12"/>
  <c r="KU242" i="12"/>
  <c r="KV242" i="12"/>
  <c r="KU243" i="12"/>
  <c r="KV243" i="12"/>
  <c r="KU244" i="12"/>
  <c r="KV244" i="12"/>
  <c r="KU245" i="12"/>
  <c r="KV245" i="12"/>
  <c r="KU246" i="12"/>
  <c r="KV246" i="12"/>
  <c r="KU247" i="12"/>
  <c r="KV247" i="12"/>
  <c r="KU248" i="12"/>
  <c r="KV248" i="12"/>
  <c r="KU249" i="12"/>
  <c r="KV249" i="12"/>
  <c r="KU250" i="12"/>
  <c r="KV250" i="12"/>
  <c r="KU251" i="12"/>
  <c r="KV251" i="12"/>
  <c r="KU252" i="12"/>
  <c r="KV252" i="12"/>
  <c r="KU253" i="12"/>
  <c r="KV253" i="12"/>
  <c r="KU254" i="12"/>
  <c r="KV254" i="12"/>
  <c r="KU255" i="12"/>
  <c r="KV255" i="12"/>
  <c r="KU256" i="12"/>
  <c r="KV256" i="12"/>
  <c r="KU257" i="12"/>
  <c r="KV257" i="12"/>
  <c r="KU258" i="12"/>
  <c r="KV258" i="12"/>
  <c r="KU259" i="12"/>
  <c r="KV259" i="12"/>
  <c r="KU260" i="12"/>
  <c r="KV260" i="12"/>
  <c r="KU261" i="12"/>
  <c r="KV261" i="12"/>
  <c r="KU262" i="12"/>
  <c r="KV262" i="12"/>
  <c r="KU263" i="12"/>
  <c r="KV263" i="12"/>
  <c r="KU264" i="12"/>
  <c r="KV264" i="12"/>
  <c r="KU265" i="12"/>
  <c r="KV265" i="12"/>
  <c r="KU266" i="12"/>
  <c r="KV266" i="12"/>
  <c r="KU267" i="12"/>
  <c r="KV267" i="12"/>
  <c r="KU268" i="12"/>
  <c r="KV268" i="12"/>
  <c r="KU269" i="12"/>
  <c r="KV269" i="12"/>
  <c r="KU270" i="12"/>
  <c r="KV270" i="12"/>
  <c r="KU271" i="12"/>
  <c r="KV271" i="12"/>
  <c r="KU272" i="12"/>
  <c r="KV272" i="12"/>
  <c r="KU273" i="12"/>
  <c r="KV273" i="12"/>
  <c r="KU274" i="12"/>
  <c r="KV274" i="12"/>
  <c r="KU275" i="12"/>
  <c r="KV275" i="12"/>
  <c r="KU276" i="12"/>
  <c r="KV276" i="12"/>
  <c r="KU277" i="12"/>
  <c r="KV277" i="12"/>
  <c r="KU278" i="12"/>
  <c r="KV278" i="12"/>
  <c r="KU279" i="12"/>
  <c r="KV279" i="12"/>
  <c r="KU280" i="12"/>
  <c r="KV280" i="12"/>
  <c r="KU281" i="12"/>
  <c r="KV281" i="12"/>
  <c r="KU282" i="12"/>
  <c r="KV282" i="12"/>
  <c r="KU283" i="12"/>
  <c r="KV283" i="12"/>
  <c r="KU284" i="12"/>
  <c r="KV284" i="12"/>
  <c r="KU285" i="12"/>
  <c r="KV285" i="12"/>
  <c r="KU286" i="12"/>
  <c r="KV286" i="12"/>
  <c r="KU287" i="12"/>
  <c r="KV287" i="12"/>
  <c r="KU288" i="12"/>
  <c r="KV288" i="12"/>
  <c r="KU289" i="12"/>
  <c r="KV289" i="12"/>
  <c r="KU290" i="12"/>
  <c r="KV290" i="12"/>
  <c r="KU291" i="12"/>
  <c r="KV291" i="12"/>
  <c r="KU292" i="12"/>
  <c r="KV292" i="12"/>
  <c r="KU293" i="12"/>
  <c r="KV293" i="12"/>
  <c r="KU294" i="12"/>
  <c r="KV294" i="12"/>
  <c r="KU295" i="12"/>
  <c r="KV295" i="12"/>
  <c r="KU296" i="12"/>
  <c r="KV296" i="12"/>
  <c r="KU297" i="12"/>
  <c r="KV297" i="12"/>
  <c r="KU298" i="12"/>
  <c r="KV298" i="12"/>
  <c r="KU299" i="12"/>
  <c r="KV299" i="12"/>
  <c r="KU300" i="12"/>
  <c r="KV300" i="12"/>
  <c r="KU301" i="12"/>
  <c r="KV301" i="12"/>
  <c r="KU302" i="12"/>
  <c r="KV302" i="12"/>
  <c r="KU303" i="12"/>
  <c r="KV303" i="12"/>
  <c r="KU304" i="12"/>
  <c r="KV304" i="12"/>
  <c r="KU305" i="12"/>
  <c r="KV305" i="12"/>
  <c r="KU306" i="12"/>
  <c r="KV306" i="12"/>
  <c r="KU307" i="12"/>
  <c r="KV307" i="12"/>
  <c r="KU308" i="12"/>
  <c r="KV308" i="12"/>
  <c r="KU309" i="12"/>
  <c r="KV309" i="12"/>
  <c r="KU310" i="12"/>
  <c r="KV310" i="12"/>
  <c r="KU311" i="12"/>
  <c r="KV311" i="12"/>
  <c r="KV5" i="12"/>
  <c r="KU5" i="12"/>
  <c r="B16" i="25"/>
  <c r="B13" i="25" s="1"/>
  <c r="K2" i="31"/>
  <c r="AH10" i="15" l="1"/>
  <c r="U7" i="47"/>
  <c r="AE1" i="15"/>
  <c r="AI5" i="15" s="1"/>
  <c r="AD5" i="15" s="1"/>
  <c r="I7" i="47"/>
  <c r="P1" i="23"/>
  <c r="CW2" i="12"/>
  <c r="D5" i="36" s="1"/>
  <c r="CA5" i="36" s="1"/>
  <c r="DO5" i="36" s="1"/>
  <c r="B7" i="25" l="1"/>
  <c r="B8" i="25" l="1"/>
  <c r="D3" i="36"/>
  <c r="CA3" i="36" s="1"/>
  <c r="DO3" i="36" s="1"/>
  <c r="D4" i="36"/>
  <c r="CA4" i="36" s="1"/>
  <c r="DO4" i="36" s="1"/>
  <c r="D2" i="36"/>
  <c r="CA2" i="36" s="1"/>
  <c r="DO2" i="36" s="1"/>
  <c r="U291" i="1" l="1"/>
  <c r="X304" i="35"/>
  <c r="A3" i="32"/>
  <c r="A2" i="32"/>
  <c r="FD5" i="12" a="1"/>
  <c r="FD5" i="12" s="1"/>
  <c r="T17" i="13" a="1"/>
  <c r="T17" i="13" s="1"/>
  <c r="B18" i="25"/>
  <c r="X12" i="25"/>
  <c r="S4" i="25"/>
  <c r="R4" i="25"/>
  <c r="Q4" i="25"/>
  <c r="P4" i="25"/>
  <c r="O4" i="25"/>
  <c r="N4" i="25"/>
  <c r="M4" i="25"/>
  <c r="L4" i="25"/>
  <c r="K4" i="25"/>
  <c r="J4" i="25"/>
  <c r="I4" i="25"/>
  <c r="H4" i="25"/>
  <c r="FD12" i="12" l="1"/>
  <c r="FD20" i="12"/>
  <c r="FD28" i="12"/>
  <c r="FD36" i="12"/>
  <c r="FD44" i="12"/>
  <c r="FD52" i="12"/>
  <c r="FD60" i="12"/>
  <c r="FD68" i="12"/>
  <c r="FD76" i="12"/>
  <c r="FD84" i="12"/>
  <c r="FD92" i="12"/>
  <c r="FD100" i="12"/>
  <c r="FD108" i="12"/>
  <c r="FD8" i="12"/>
  <c r="FD16" i="12"/>
  <c r="FD24" i="12"/>
  <c r="FD32" i="12"/>
  <c r="FD40" i="12"/>
  <c r="FD48" i="12"/>
  <c r="FD56" i="12"/>
  <c r="FD64" i="12"/>
  <c r="FD72" i="12"/>
  <c r="FD80" i="12"/>
  <c r="FD88" i="12"/>
  <c r="FD96" i="12"/>
  <c r="FD104" i="12"/>
  <c r="FD112" i="12"/>
  <c r="FD9" i="12"/>
  <c r="FD17" i="12"/>
  <c r="FD25" i="12"/>
  <c r="FD33" i="12"/>
  <c r="FD41" i="12"/>
  <c r="FD49" i="12"/>
  <c r="FD57" i="12"/>
  <c r="FD65" i="12"/>
  <c r="FD73" i="12"/>
  <c r="FD81" i="12"/>
  <c r="FD89" i="12"/>
  <c r="FD97" i="12"/>
  <c r="FD105" i="12"/>
  <c r="FD13" i="12"/>
  <c r="FD21" i="12"/>
  <c r="FD29" i="12"/>
  <c r="FD37" i="12"/>
  <c r="FD45" i="12"/>
  <c r="FD53" i="12"/>
  <c r="FD61" i="12"/>
  <c r="FD69" i="12"/>
  <c r="FD77" i="12"/>
  <c r="FD85" i="12"/>
  <c r="FD93" i="12"/>
  <c r="FD101" i="12"/>
  <c r="FD109" i="12"/>
  <c r="FD6" i="12"/>
  <c r="FD10" i="12"/>
  <c r="FD14" i="12"/>
  <c r="FD18" i="12"/>
  <c r="FD22" i="12"/>
  <c r="FD26" i="12"/>
  <c r="FD30" i="12"/>
  <c r="FD34" i="12"/>
  <c r="FD38" i="12"/>
  <c r="FD42" i="12"/>
  <c r="FD46" i="12"/>
  <c r="FD50" i="12"/>
  <c r="FD54" i="12"/>
  <c r="FD58" i="12"/>
  <c r="FD62" i="12"/>
  <c r="FD66" i="12"/>
  <c r="FD70" i="12"/>
  <c r="FD74" i="12"/>
  <c r="FD78" i="12"/>
  <c r="FD82" i="12"/>
  <c r="FD86" i="12"/>
  <c r="FD90" i="12"/>
  <c r="FD94" i="12"/>
  <c r="FD98" i="12"/>
  <c r="FD102" i="12"/>
  <c r="FD106" i="12"/>
  <c r="FD110" i="12"/>
  <c r="FD7" i="12"/>
  <c r="FD11" i="12"/>
  <c r="FD15" i="12"/>
  <c r="FD19" i="12"/>
  <c r="FD23" i="12"/>
  <c r="FD27" i="12"/>
  <c r="FD31" i="12"/>
  <c r="FD35" i="12"/>
  <c r="FD39" i="12"/>
  <c r="FD43" i="12"/>
  <c r="FD47" i="12"/>
  <c r="FD51" i="12"/>
  <c r="FD55" i="12"/>
  <c r="FD59" i="12"/>
  <c r="FD63" i="12"/>
  <c r="FD67" i="12"/>
  <c r="FD71" i="12"/>
  <c r="FD75" i="12"/>
  <c r="FD79" i="12"/>
  <c r="FD83" i="12"/>
  <c r="FD87" i="12"/>
  <c r="FD91" i="12"/>
  <c r="FD95" i="12"/>
  <c r="FD99" i="12"/>
  <c r="FD103" i="12"/>
  <c r="FD107" i="12"/>
  <c r="FD111" i="12"/>
  <c r="T18" i="13"/>
  <c r="T22" i="13"/>
  <c r="T20" i="13"/>
  <c r="T21" i="13"/>
  <c r="T19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40" authorId="0" shapeId="0" xr:uid="{00000000-0006-0000-0100-000001000000}">
      <text>
        <r>
          <rPr>
            <sz val="10"/>
            <color rgb="FF000000"/>
            <rFont val="Arial"/>
            <family val="2"/>
            <scheme val="minor"/>
          </rPr>
          <t>Respondent heeft deze waarde bijgewerkt.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36C4D-187B-477D-91F1-2D4D1971BE40}" keepAlive="1" name="Query - Aanmelding Nieuw (2)" description="Connection to the 'Aanmelding Nieuw (2)' query in the workbook." type="5" refreshedVersion="0" background="1" saveData="1">
    <dbPr connection="Provider=Microsoft.Mashup.OleDb.1;Data Source=$Workbook$;Location=&quot;Aanmelding Nieuw (2)&quot;;Extended Properties=&quot;&quot;" command="SELECT * FROM [Aanmelding Nieuw (2)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<sst xmlns="http://schemas.openxmlformats.org/spreadsheetml/2006/main" count="31454" uniqueCount="3066">
  <si>
    <t>Tijdstempel</t>
  </si>
  <si>
    <t>Chart Nr</t>
  </si>
  <si>
    <t>Onderwijs Nr</t>
  </si>
  <si>
    <t>Voornaam Vader</t>
  </si>
  <si>
    <t>Voornaam Leerling</t>
  </si>
  <si>
    <t xml:space="preserve"> Achternaam </t>
  </si>
  <si>
    <t>Adres</t>
  </si>
  <si>
    <t>Woonplaats</t>
  </si>
  <si>
    <t>Postcode</t>
  </si>
  <si>
    <t>Telefoonnummer</t>
  </si>
  <si>
    <t>Email adres</t>
  </si>
  <si>
    <t>Geslacht Leerling</t>
  </si>
  <si>
    <t>Geboorte datum Leerling</t>
  </si>
  <si>
    <t>Niveau</t>
  </si>
  <si>
    <t>Leraar:</t>
  </si>
  <si>
    <t>Lokaal:</t>
  </si>
  <si>
    <t>Periode:</t>
  </si>
  <si>
    <t>Gestart op</t>
  </si>
  <si>
    <t>afgehandeld</t>
  </si>
  <si>
    <t>BT</t>
  </si>
  <si>
    <t>RS</t>
  </si>
  <si>
    <t>datum</t>
  </si>
  <si>
    <t>Hamid</t>
  </si>
  <si>
    <t>Adam</t>
  </si>
  <si>
    <t>Maraghich</t>
  </si>
  <si>
    <t>Livingstonelaan 211</t>
  </si>
  <si>
    <t>Utrecht</t>
  </si>
  <si>
    <t>3526 HE</t>
  </si>
  <si>
    <t>0687586009</t>
  </si>
  <si>
    <t>Man</t>
  </si>
  <si>
    <t>Issa</t>
  </si>
  <si>
    <t>Van 12:30 tot 14:30 uur</t>
  </si>
  <si>
    <t>x</t>
  </si>
  <si>
    <t>Zakaria</t>
  </si>
  <si>
    <t>mostafa/juffen/khalid</t>
  </si>
  <si>
    <t>Van 10:00 tot 12:00 uur</t>
  </si>
  <si>
    <t>Mimoun</t>
  </si>
  <si>
    <t>Ishaak</t>
  </si>
  <si>
    <t>Achaairi</t>
  </si>
  <si>
    <t>Niveau 1</t>
  </si>
  <si>
    <t>Khalid</t>
  </si>
  <si>
    <t>Lokaal 5</t>
  </si>
  <si>
    <t>Hakim</t>
  </si>
  <si>
    <t>Insaf</t>
  </si>
  <si>
    <t>Bourdif</t>
  </si>
  <si>
    <t>A H goedhartlaan 70</t>
  </si>
  <si>
    <t>3527CL</t>
  </si>
  <si>
    <t>0610171625</t>
  </si>
  <si>
    <t>Vrouw</t>
  </si>
  <si>
    <t>Beginner</t>
  </si>
  <si>
    <t>0000</t>
  </si>
  <si>
    <t xml:space="preserve">Chirin </t>
  </si>
  <si>
    <t>Rafif</t>
  </si>
  <si>
    <t>Mostapha</t>
  </si>
  <si>
    <t>Woerden</t>
  </si>
  <si>
    <t>0685649219</t>
  </si>
  <si>
    <t>Niveau 4</t>
  </si>
  <si>
    <t>Farida</t>
  </si>
  <si>
    <t>Lokaal 2</t>
  </si>
  <si>
    <t>Van 15:00 tot 18:00 uur</t>
  </si>
  <si>
    <t>Abdelouahed</t>
  </si>
  <si>
    <t>Youssef</t>
  </si>
  <si>
    <t>Essaghir</t>
  </si>
  <si>
    <t>0619933763</t>
  </si>
  <si>
    <t>Safouane</t>
  </si>
  <si>
    <t>Mohammed</t>
  </si>
  <si>
    <t>Ibrahim</t>
  </si>
  <si>
    <t>Youness</t>
  </si>
  <si>
    <t>Elkantari</t>
  </si>
  <si>
    <t>Marchlaan 110</t>
  </si>
  <si>
    <t>3527TN</t>
  </si>
  <si>
    <t>0648614029</t>
  </si>
  <si>
    <t>Mhamed</t>
  </si>
  <si>
    <t>Fadma</t>
  </si>
  <si>
    <t>Bendjaj</t>
  </si>
  <si>
    <t>Alexander de grootlaan 60</t>
  </si>
  <si>
    <t>3526RK</t>
  </si>
  <si>
    <t>0625126767</t>
  </si>
  <si>
    <t>Van 15:00 tot 17:00 uur</t>
  </si>
  <si>
    <t>Kawthar</t>
  </si>
  <si>
    <t>Said</t>
  </si>
  <si>
    <t>Elmarjaoui</t>
  </si>
  <si>
    <t>Batutalaan 6605</t>
  </si>
  <si>
    <t>0626661564</t>
  </si>
  <si>
    <t>Abdeslam</t>
  </si>
  <si>
    <t>Mohamed-Anuar</t>
  </si>
  <si>
    <t>Elbaouti</t>
  </si>
  <si>
    <t>Rooseveltlaan 198</t>
  </si>
  <si>
    <t>3527 AJ</t>
  </si>
  <si>
    <t>0617972582</t>
  </si>
  <si>
    <t>Ahmed</t>
  </si>
  <si>
    <t>Amira</t>
  </si>
  <si>
    <t>Alkhoulati</t>
  </si>
  <si>
    <t>Adenouerlaan 94</t>
  </si>
  <si>
    <t>Utrcht</t>
  </si>
  <si>
    <t>3527RJ</t>
  </si>
  <si>
    <t>0685036066</t>
  </si>
  <si>
    <t>Brahim</t>
  </si>
  <si>
    <t>Imane</t>
  </si>
  <si>
    <t>Boukhachkhach</t>
  </si>
  <si>
    <t>Alexander de grootlaan 222</t>
  </si>
  <si>
    <t>3526RP</t>
  </si>
  <si>
    <t>0643582561</t>
  </si>
  <si>
    <t>Mohand</t>
  </si>
  <si>
    <t>Maroua</t>
  </si>
  <si>
    <t>Elkhoulati</t>
  </si>
  <si>
    <t>0624432866</t>
  </si>
  <si>
    <t>Rachid</t>
  </si>
  <si>
    <t>Ayoub</t>
  </si>
  <si>
    <t>El Abbassi</t>
  </si>
  <si>
    <t>Derkinderstraat 27</t>
  </si>
  <si>
    <t>3443CX</t>
  </si>
  <si>
    <t>0616441678</t>
  </si>
  <si>
    <t>Zeyneb</t>
  </si>
  <si>
    <t>Mohsin</t>
  </si>
  <si>
    <t>Lokaal 3</t>
  </si>
  <si>
    <t>salah Edine</t>
  </si>
  <si>
    <t>Soraya</t>
  </si>
  <si>
    <t>Badr</t>
  </si>
  <si>
    <t>Livingstonlaan 549</t>
  </si>
  <si>
    <t>3526HK</t>
  </si>
  <si>
    <t>0687514326</t>
  </si>
  <si>
    <t>Abdelilaah</t>
  </si>
  <si>
    <t>Lokaal 4</t>
  </si>
  <si>
    <t>Hidaya</t>
  </si>
  <si>
    <t>Lamchachti</t>
  </si>
  <si>
    <t>Amerikalaan 181</t>
  </si>
  <si>
    <t>Utercht</t>
  </si>
  <si>
    <t>3526 VD</t>
  </si>
  <si>
    <t>0681838458</t>
  </si>
  <si>
    <t>Banduim</t>
  </si>
  <si>
    <t>Binta</t>
  </si>
  <si>
    <t>Boumbouya</t>
  </si>
  <si>
    <t>Marchalaan 131</t>
  </si>
  <si>
    <t>3527TC</t>
  </si>
  <si>
    <t>0618916431</t>
  </si>
  <si>
    <t>Mohamed</t>
  </si>
  <si>
    <t>Amir</t>
  </si>
  <si>
    <t>Ouldhamou</t>
  </si>
  <si>
    <t>Egginklaan 12</t>
  </si>
  <si>
    <t>3527 XR</t>
  </si>
  <si>
    <t>Niveau 2</t>
  </si>
  <si>
    <t>Farid</t>
  </si>
  <si>
    <t>Karoum</t>
  </si>
  <si>
    <t>0636390176</t>
  </si>
  <si>
    <t>Lokaal 1</t>
  </si>
  <si>
    <t>Farah</t>
  </si>
  <si>
    <t>Ilias</t>
  </si>
  <si>
    <t>Es-Saken</t>
  </si>
  <si>
    <t>Magelhaenlaan 239</t>
  </si>
  <si>
    <t>3526 CG</t>
  </si>
  <si>
    <t>0651328913</t>
  </si>
  <si>
    <t>Niveau 5</t>
  </si>
  <si>
    <t>Megelhaenlaan 239</t>
  </si>
  <si>
    <t>Ferdaous</t>
  </si>
  <si>
    <t>Niveau 3</t>
  </si>
  <si>
    <t>Ali</t>
  </si>
  <si>
    <t>Safuan</t>
  </si>
  <si>
    <t>Adda</t>
  </si>
  <si>
    <t>Magelhaenlaan 20</t>
  </si>
  <si>
    <t>Abderrahim</t>
  </si>
  <si>
    <t>Safae</t>
  </si>
  <si>
    <t>Akchici</t>
  </si>
  <si>
    <t>Stanleylaan 103</t>
  </si>
  <si>
    <t>0684180612 / 0648151923</t>
  </si>
  <si>
    <t>Nouradine</t>
  </si>
  <si>
    <t>Almariaoui</t>
  </si>
  <si>
    <t>Havezatedrift 45</t>
  </si>
  <si>
    <t>3436 CD</t>
  </si>
  <si>
    <t>0684787228</t>
  </si>
  <si>
    <t>Ismail</t>
  </si>
  <si>
    <t>Naoufal</t>
  </si>
  <si>
    <t>Talhaoui</t>
  </si>
  <si>
    <t>Citadeldrift 93</t>
  </si>
  <si>
    <t>Nieuwegein</t>
  </si>
  <si>
    <t>3436 CM</t>
  </si>
  <si>
    <t>Sadik</t>
  </si>
  <si>
    <t>El kaydi</t>
  </si>
  <si>
    <t>0684966001</t>
  </si>
  <si>
    <t>Yassine</t>
  </si>
  <si>
    <t>Alamraoui</t>
  </si>
  <si>
    <t>Arnoldusguldenhof 13</t>
  </si>
  <si>
    <t>3545GJ</t>
  </si>
  <si>
    <t>0684216193</t>
  </si>
  <si>
    <t>Safouan</t>
  </si>
  <si>
    <t>El Hadraoui</t>
  </si>
  <si>
    <t>Americalaan 118</t>
  </si>
  <si>
    <t>3526VU</t>
  </si>
  <si>
    <t>Elhadraoui</t>
  </si>
  <si>
    <t>Afrikalaan 118</t>
  </si>
  <si>
    <t>2536 VH</t>
  </si>
  <si>
    <t>0687299457</t>
  </si>
  <si>
    <t>Amerikalaan 118</t>
  </si>
  <si>
    <t>3526 VH</t>
  </si>
  <si>
    <t>Abdelkader</t>
  </si>
  <si>
    <t>Mohamed Amine</t>
  </si>
  <si>
    <t>Elbakali</t>
  </si>
  <si>
    <t>Anna Mariaschumanstraat 3Bis</t>
  </si>
  <si>
    <t>3521XB</t>
  </si>
  <si>
    <t>0615547746</t>
  </si>
  <si>
    <t>Moussa</t>
  </si>
  <si>
    <t>Erraiss</t>
  </si>
  <si>
    <t>Marshallaan 120</t>
  </si>
  <si>
    <t>0684108849 / 0640461976</t>
  </si>
  <si>
    <t>Nordin</t>
  </si>
  <si>
    <t>Belhazghari</t>
  </si>
  <si>
    <t>Sassafraslaan 52</t>
  </si>
  <si>
    <t>3545 CM</t>
  </si>
  <si>
    <t>0641995123</t>
  </si>
  <si>
    <t>Lyana</t>
  </si>
  <si>
    <t>Nouraddine</t>
  </si>
  <si>
    <t>3545CM</t>
  </si>
  <si>
    <t>Abdelilah</t>
  </si>
  <si>
    <t>Pearsonlaan 40</t>
  </si>
  <si>
    <t>3527CC</t>
  </si>
  <si>
    <t>0643187400</t>
  </si>
  <si>
    <t>Maysa</t>
  </si>
  <si>
    <t>3527 CC</t>
  </si>
  <si>
    <t>Rofaide</t>
  </si>
  <si>
    <t>Hahati</t>
  </si>
  <si>
    <t>Nansenlaan 7</t>
  </si>
  <si>
    <t>3527 EE</t>
  </si>
  <si>
    <t>0634834480</t>
  </si>
  <si>
    <t>Omar</t>
  </si>
  <si>
    <t>Akram</t>
  </si>
  <si>
    <t>Aouad</t>
  </si>
  <si>
    <t>Gasperilaan 46</t>
  </si>
  <si>
    <t>3527 GE</t>
  </si>
  <si>
    <t>0646664631</t>
  </si>
  <si>
    <t>Nabil</t>
  </si>
  <si>
    <t>Abdelkarim</t>
  </si>
  <si>
    <t>Nouara</t>
  </si>
  <si>
    <t>El Houfi</t>
  </si>
  <si>
    <t>Van Eechoudlaan 125</t>
  </si>
  <si>
    <t>3526 KC</t>
  </si>
  <si>
    <t>0645926761</t>
  </si>
  <si>
    <t>Samir</t>
  </si>
  <si>
    <t>Zoundri</t>
  </si>
  <si>
    <t>Iepstraat 60</t>
  </si>
  <si>
    <t>3443GG</t>
  </si>
  <si>
    <t>0614671900</t>
  </si>
  <si>
    <t>Abdoullah</t>
  </si>
  <si>
    <t>Belhadi</t>
  </si>
  <si>
    <t>Stanleylaan 229</t>
  </si>
  <si>
    <t>3526 TE</t>
  </si>
  <si>
    <t>0628713529/0646855832</t>
  </si>
  <si>
    <t>Maryam</t>
  </si>
  <si>
    <t>AbdelHakim</t>
  </si>
  <si>
    <t>Isra</t>
  </si>
  <si>
    <t>Lakbijech</t>
  </si>
  <si>
    <t>0641950255</t>
  </si>
  <si>
    <t>Aziz</t>
  </si>
  <si>
    <t>Marouan</t>
  </si>
  <si>
    <t>Bouhjira</t>
  </si>
  <si>
    <t xml:space="preserve">Sassafraslaan </t>
  </si>
  <si>
    <t>3545 Cm</t>
  </si>
  <si>
    <t>0686200120</t>
  </si>
  <si>
    <t>Jamil</t>
  </si>
  <si>
    <t>Loukili</t>
  </si>
  <si>
    <t>Pearsonlaan 17</t>
  </si>
  <si>
    <t>3527 CA</t>
  </si>
  <si>
    <t>0653765992</t>
  </si>
  <si>
    <t>Douaa</t>
  </si>
  <si>
    <t>Hajar</t>
  </si>
  <si>
    <t>Innas</t>
  </si>
  <si>
    <t>Elabbassi</t>
  </si>
  <si>
    <t>spaaklaan 230</t>
  </si>
  <si>
    <t>3527 SP</t>
  </si>
  <si>
    <t>0643153440</t>
  </si>
  <si>
    <t>Nouaffel</t>
  </si>
  <si>
    <t>Bouk</t>
  </si>
  <si>
    <t>Nouaim</t>
  </si>
  <si>
    <t>Sajiaa</t>
  </si>
  <si>
    <t>0652837355/0633666678</t>
  </si>
  <si>
    <t>man</t>
  </si>
  <si>
    <t>Tasnim</t>
  </si>
  <si>
    <t>Boujma</t>
  </si>
  <si>
    <t>Bounajoua</t>
  </si>
  <si>
    <t>Stanlylaan</t>
  </si>
  <si>
    <t>3526 TP</t>
  </si>
  <si>
    <t>ma 0687854066 / 0620630751pa</t>
  </si>
  <si>
    <t>Abdoulhamid</t>
  </si>
  <si>
    <t>Zakarija</t>
  </si>
  <si>
    <t>Azerkaan</t>
  </si>
  <si>
    <t>0645767787</t>
  </si>
  <si>
    <t>Hafsa</t>
  </si>
  <si>
    <t>Hanafi</t>
  </si>
  <si>
    <t>0621823770</t>
  </si>
  <si>
    <t>Oumnia</t>
  </si>
  <si>
    <t>vrouw</t>
  </si>
  <si>
    <t>Mustapha</t>
  </si>
  <si>
    <t>Amin</t>
  </si>
  <si>
    <t>Assarraj</t>
  </si>
  <si>
    <t>De Brauwlaan 11</t>
  </si>
  <si>
    <t>3526 XR</t>
  </si>
  <si>
    <t>Abdelouhab</t>
  </si>
  <si>
    <t>Dikra</t>
  </si>
  <si>
    <t>Sajie</t>
  </si>
  <si>
    <t>Trumanlaan 225</t>
  </si>
  <si>
    <t>3527 BH</t>
  </si>
  <si>
    <t>Jamal</t>
  </si>
  <si>
    <t>Anas</t>
  </si>
  <si>
    <t>Khayati</t>
  </si>
  <si>
    <t>Winterkersslaan 23</t>
  </si>
  <si>
    <t>3544 CH</t>
  </si>
  <si>
    <t>0619813905</t>
  </si>
  <si>
    <t>Akalai</t>
  </si>
  <si>
    <t>Columbuslaan 261</t>
  </si>
  <si>
    <t>3526EG</t>
  </si>
  <si>
    <t>0641119770</t>
  </si>
  <si>
    <t>Hicham</t>
  </si>
  <si>
    <t xml:space="preserve">Marouane    </t>
  </si>
  <si>
    <t>Ahamri</t>
  </si>
  <si>
    <t>Columbuslaan</t>
  </si>
  <si>
    <t>3526EK</t>
  </si>
  <si>
    <t>0614716453</t>
  </si>
  <si>
    <t>Redouane</t>
  </si>
  <si>
    <t>Eymen</t>
  </si>
  <si>
    <t>Demirci</t>
  </si>
  <si>
    <t>Pearsonlaan 57</t>
  </si>
  <si>
    <t>3527 CE</t>
  </si>
  <si>
    <t>0631067235</t>
  </si>
  <si>
    <t>Imaad</t>
  </si>
  <si>
    <t>Amine</t>
  </si>
  <si>
    <t>Ouldchaib</t>
  </si>
  <si>
    <t>Sassafraslaan 67</t>
  </si>
  <si>
    <t>0683111117 / 0685545465</t>
  </si>
  <si>
    <t>Anis</t>
  </si>
  <si>
    <t>Sassafraslaan 66</t>
  </si>
  <si>
    <t>Lilyam</t>
  </si>
  <si>
    <t>Salama</t>
  </si>
  <si>
    <t>Trumanlaan 18</t>
  </si>
  <si>
    <t>3527 BR</t>
  </si>
  <si>
    <t>0631774428</t>
  </si>
  <si>
    <t>Driss</t>
  </si>
  <si>
    <t>Maysae</t>
  </si>
  <si>
    <t>Abbou</t>
  </si>
  <si>
    <t>Sassafraslaan 15</t>
  </si>
  <si>
    <t>0646875570</t>
  </si>
  <si>
    <t>Raja</t>
  </si>
  <si>
    <t>Abdi</t>
  </si>
  <si>
    <t>Anwar</t>
  </si>
  <si>
    <t>Spaaklaan 231</t>
  </si>
  <si>
    <t>3527SJ</t>
  </si>
  <si>
    <t>0687175400-0302926512</t>
  </si>
  <si>
    <t>Hamza</t>
  </si>
  <si>
    <t>Sumaya</t>
  </si>
  <si>
    <t>Jamaal</t>
  </si>
  <si>
    <t>Souhajb</t>
  </si>
  <si>
    <t>Assou</t>
  </si>
  <si>
    <t>Livingstonelaan 91</t>
  </si>
  <si>
    <t>3526HB</t>
  </si>
  <si>
    <t>0641896763</t>
  </si>
  <si>
    <t>Abdeoulrazzak</t>
  </si>
  <si>
    <t>Jounajd</t>
  </si>
  <si>
    <t>Wadou</t>
  </si>
  <si>
    <t>Guldenplantsoen 10</t>
  </si>
  <si>
    <t>3541GS</t>
  </si>
  <si>
    <t>0626041411</t>
  </si>
  <si>
    <t>Insafe</t>
  </si>
  <si>
    <t>Elmsaoui</t>
  </si>
  <si>
    <t>Schipovalaan 28</t>
  </si>
  <si>
    <t>3545DC</t>
  </si>
  <si>
    <t>0643545232</t>
  </si>
  <si>
    <t>Lahbib</t>
  </si>
  <si>
    <t>Shakir</t>
  </si>
  <si>
    <t>Boulahfa</t>
  </si>
  <si>
    <t>Rijnseguldenhof 4</t>
  </si>
  <si>
    <t>3541GN</t>
  </si>
  <si>
    <t>0611269541</t>
  </si>
  <si>
    <t>Toufik</t>
  </si>
  <si>
    <t>Chaimaa</t>
  </si>
  <si>
    <t xml:space="preserve">Sabti </t>
  </si>
  <si>
    <t>Atlleeplantsoen 35</t>
  </si>
  <si>
    <t>3528 BA</t>
  </si>
  <si>
    <t>0616234517-0687239294</t>
  </si>
  <si>
    <t>Rouayda</t>
  </si>
  <si>
    <t>Atlleeplantsoen 34</t>
  </si>
  <si>
    <t>3527 BA</t>
  </si>
  <si>
    <t>Daoud</t>
  </si>
  <si>
    <t>Hemmet</t>
  </si>
  <si>
    <t>0643261976</t>
  </si>
  <si>
    <t>Tarik</t>
  </si>
  <si>
    <t>Khadija</t>
  </si>
  <si>
    <t>eerste Meester 45</t>
  </si>
  <si>
    <t>0685863995</t>
  </si>
  <si>
    <t>Ajaoud</t>
  </si>
  <si>
    <t>0645933116</t>
  </si>
  <si>
    <t>Yarah</t>
  </si>
  <si>
    <t>Soufiane</t>
  </si>
  <si>
    <t>Issam</t>
  </si>
  <si>
    <t>El Bounayi</t>
  </si>
  <si>
    <t>Columbuslaan 295</t>
  </si>
  <si>
    <t>3526 EH</t>
  </si>
  <si>
    <t>0641604400</t>
  </si>
  <si>
    <t>Abdellah</t>
  </si>
  <si>
    <t>Moussi</t>
  </si>
  <si>
    <t>Stanleylaan 174</t>
  </si>
  <si>
    <t>3526TR</t>
  </si>
  <si>
    <t>0624686582</t>
  </si>
  <si>
    <t>Najim</t>
  </si>
  <si>
    <t>Roudayna</t>
  </si>
  <si>
    <t>El Mahdadi</t>
  </si>
  <si>
    <t>Van Spanjelaan 3</t>
  </si>
  <si>
    <t>3526 XL</t>
  </si>
  <si>
    <t>0648687838</t>
  </si>
  <si>
    <t>Omayra</t>
  </si>
  <si>
    <t>Nisrine</t>
  </si>
  <si>
    <t>Rayaan</t>
  </si>
  <si>
    <t>Asfad</t>
  </si>
  <si>
    <t>Alexander de Grotelaan 114</t>
  </si>
  <si>
    <t>3526 RL</t>
  </si>
  <si>
    <t>Roumaisa</t>
  </si>
  <si>
    <t>El maadouri</t>
  </si>
  <si>
    <t>Stanleylaan 149</t>
  </si>
  <si>
    <t>3526 TD</t>
  </si>
  <si>
    <t>0628902898</t>
  </si>
  <si>
    <t>Aya</t>
  </si>
  <si>
    <t>Nourdine</t>
  </si>
  <si>
    <t>Ahram</t>
  </si>
  <si>
    <t>Attleeplantsoen 36</t>
  </si>
  <si>
    <t>0627349510</t>
  </si>
  <si>
    <t>Selma</t>
  </si>
  <si>
    <t>Amnih</t>
  </si>
  <si>
    <t>Markt 320</t>
  </si>
  <si>
    <t>3431 LH</t>
  </si>
  <si>
    <t>Amina</t>
  </si>
  <si>
    <t>Ilyas</t>
  </si>
  <si>
    <t>SaifDine</t>
  </si>
  <si>
    <t>Siaamari</t>
  </si>
  <si>
    <t>0685285688 - 0684280743</t>
  </si>
  <si>
    <t>Yasmine</t>
  </si>
  <si>
    <t>Abdelkadir</t>
  </si>
  <si>
    <t>Afrikalaan 85</t>
  </si>
  <si>
    <t>3526 VL</t>
  </si>
  <si>
    <t>0684360144</t>
  </si>
  <si>
    <t>Ranija</t>
  </si>
  <si>
    <t>Bourass</t>
  </si>
  <si>
    <t xml:space="preserve">Alexander de Grotelaan </t>
  </si>
  <si>
    <t>3526 RM</t>
  </si>
  <si>
    <t>0625593454</t>
  </si>
  <si>
    <t>Sirine</t>
  </si>
  <si>
    <t>Imran</t>
  </si>
  <si>
    <t>Ben Ali</t>
  </si>
  <si>
    <t>0685517261</t>
  </si>
  <si>
    <t>Ishak-Amar</t>
  </si>
  <si>
    <t>Bendriss</t>
  </si>
  <si>
    <t>Postmalaan 33</t>
  </si>
  <si>
    <t>3527XX</t>
  </si>
  <si>
    <t>Jouwayriya</t>
  </si>
  <si>
    <t>AZC</t>
  </si>
  <si>
    <t>Oumaima</t>
  </si>
  <si>
    <t>Jennat</t>
  </si>
  <si>
    <t>Lahrach</t>
  </si>
  <si>
    <t>Eerste muntmeesterlaan 27</t>
  </si>
  <si>
    <t>3541 GB</t>
  </si>
  <si>
    <t>Lina</t>
  </si>
  <si>
    <t>Eerste Muntmeesterslaan 27</t>
  </si>
  <si>
    <t>Jounaiyd</t>
  </si>
  <si>
    <t>Ahamiane</t>
  </si>
  <si>
    <t>Trumanlaan 253</t>
  </si>
  <si>
    <t>0642215507</t>
  </si>
  <si>
    <t>Nousayba</t>
  </si>
  <si>
    <t>Jowayriya</t>
  </si>
  <si>
    <t>Bennassar</t>
  </si>
  <si>
    <t>Ishaaq</t>
  </si>
  <si>
    <t>Zaim</t>
  </si>
  <si>
    <t>Kamilleweg 16A</t>
  </si>
  <si>
    <t>3541RN</t>
  </si>
  <si>
    <t>0627057803</t>
  </si>
  <si>
    <t>Karim</t>
  </si>
  <si>
    <t>Tahiri</t>
  </si>
  <si>
    <t xml:space="preserve">Livinhgstonelaan </t>
  </si>
  <si>
    <t>Hiba</t>
  </si>
  <si>
    <t>Zaoumi</t>
  </si>
  <si>
    <t>Rooseveltlaan 878</t>
  </si>
  <si>
    <t>3526 BN</t>
  </si>
  <si>
    <t>0648451122</t>
  </si>
  <si>
    <t>Najwa</t>
  </si>
  <si>
    <t>Bakkich</t>
  </si>
  <si>
    <t>Lanslaan 13</t>
  </si>
  <si>
    <t>3526 XG</t>
  </si>
  <si>
    <t>Abdenasser</t>
  </si>
  <si>
    <t>Soulayman</t>
  </si>
  <si>
    <t>Van Bijnkershoekslaan 369</t>
  </si>
  <si>
    <t>3527 XJ</t>
  </si>
  <si>
    <t>Noujoum</t>
  </si>
  <si>
    <t>Makhlouf</t>
  </si>
  <si>
    <t>0617773896/0686470708</t>
  </si>
  <si>
    <t>Adil</t>
  </si>
  <si>
    <t>Oumayer</t>
  </si>
  <si>
    <t>Nanseulaan 75</t>
  </si>
  <si>
    <t>3531EJ</t>
  </si>
  <si>
    <t>0611781429</t>
  </si>
  <si>
    <t>Alissa</t>
  </si>
  <si>
    <t>Oumayma</t>
  </si>
  <si>
    <t>El Harouachi</t>
  </si>
  <si>
    <t>Pearsonlaan 43</t>
  </si>
  <si>
    <t>Abdelaziz</t>
  </si>
  <si>
    <t>Sara</t>
  </si>
  <si>
    <t>El Omari</t>
  </si>
  <si>
    <t>Nansenlaan 27</t>
  </si>
  <si>
    <t>0624128307</t>
  </si>
  <si>
    <t>Bouabid</t>
  </si>
  <si>
    <t>Battutalaan 483</t>
  </si>
  <si>
    <t>Mostafa</t>
  </si>
  <si>
    <t>3527 GX</t>
  </si>
  <si>
    <t>Almir</t>
  </si>
  <si>
    <t>Jounaid</t>
  </si>
  <si>
    <t>Alhou</t>
  </si>
  <si>
    <t>0687797157</t>
  </si>
  <si>
    <t>Mahmoud</t>
  </si>
  <si>
    <t>El Mafragh</t>
  </si>
  <si>
    <t>Vicarielaan 132</t>
  </si>
  <si>
    <t>IJsselstein</t>
  </si>
  <si>
    <t>3401 AW</t>
  </si>
  <si>
    <t>0687103359</t>
  </si>
  <si>
    <t>Moumen</t>
  </si>
  <si>
    <t>Wallid</t>
  </si>
  <si>
    <t>Iljas</t>
  </si>
  <si>
    <t>Aamirouch</t>
  </si>
  <si>
    <t>0628704083</t>
  </si>
  <si>
    <t>Amirouch</t>
  </si>
  <si>
    <t>Columbuslaan 161</t>
  </si>
  <si>
    <t>Mohamadi</t>
  </si>
  <si>
    <t>Romaisae</t>
  </si>
  <si>
    <t>Alboazati</t>
  </si>
  <si>
    <t>Albouzati</t>
  </si>
  <si>
    <t>Nouaman</t>
  </si>
  <si>
    <t>Van Boerlestraat 1 Bis</t>
  </si>
  <si>
    <t>3521 VP</t>
  </si>
  <si>
    <t>0623732815</t>
  </si>
  <si>
    <t>Firdaous</t>
  </si>
  <si>
    <t>Ibrahimi</t>
  </si>
  <si>
    <t>Egginklaan 22</t>
  </si>
  <si>
    <t>0681903835</t>
  </si>
  <si>
    <t>Walid</t>
  </si>
  <si>
    <t>El Ouardani</t>
  </si>
  <si>
    <t>0629943096/06408586090</t>
  </si>
  <si>
    <t>Raid</t>
  </si>
  <si>
    <t>Spaaklaan 183</t>
  </si>
  <si>
    <t>3527 SG</t>
  </si>
  <si>
    <t>El Hossien</t>
  </si>
  <si>
    <t>Ousroute</t>
  </si>
  <si>
    <t>Mayelltaenlaan 76</t>
  </si>
  <si>
    <t>0619995272</t>
  </si>
  <si>
    <t>Ahami</t>
  </si>
  <si>
    <t>Isselsteinlaan 3</t>
  </si>
  <si>
    <t>3525ES</t>
  </si>
  <si>
    <t>0638929060</t>
  </si>
  <si>
    <t>Louiza</t>
  </si>
  <si>
    <t>Safiati/El Fahmi</t>
  </si>
  <si>
    <t>Columbuslaan 189</t>
  </si>
  <si>
    <t>0684627791</t>
  </si>
  <si>
    <t>AbdelKarim</t>
  </si>
  <si>
    <t>Akbiach</t>
  </si>
  <si>
    <t>Pearsonlaan 73</t>
  </si>
  <si>
    <t>3527CB</t>
  </si>
  <si>
    <t>0685347428/0639057981</t>
  </si>
  <si>
    <t>Samira</t>
  </si>
  <si>
    <t>Mostapha/juffen/Khalid</t>
  </si>
  <si>
    <t>Rafik</t>
  </si>
  <si>
    <t>Boudraa</t>
  </si>
  <si>
    <t>0623849779</t>
  </si>
  <si>
    <t>Inaya</t>
  </si>
  <si>
    <t>Bouhajira</t>
  </si>
  <si>
    <t>Afrikalaan 183</t>
  </si>
  <si>
    <t>3526BM</t>
  </si>
  <si>
    <t>0620638805</t>
  </si>
  <si>
    <t>Redouan</t>
  </si>
  <si>
    <t>3526 VM</t>
  </si>
  <si>
    <t>Israe</t>
  </si>
  <si>
    <t>Kamar</t>
  </si>
  <si>
    <t>Transvaaldreef 45</t>
  </si>
  <si>
    <t>3564 BW</t>
  </si>
  <si>
    <t>Kamar/Azouzi</t>
  </si>
  <si>
    <t>Rooseveltlaan 348</t>
  </si>
  <si>
    <t>3527 AN</t>
  </si>
  <si>
    <t>Narimane</t>
  </si>
  <si>
    <t>Maryem</t>
  </si>
  <si>
    <t>Abdelwaheb</t>
  </si>
  <si>
    <t>Jawhara</t>
  </si>
  <si>
    <t>Pearsonlaan 92</t>
  </si>
  <si>
    <t>3527 CD</t>
  </si>
  <si>
    <t>0684360117</t>
  </si>
  <si>
    <t>Darkaoui</t>
  </si>
  <si>
    <t>Globebloemlaan 21</t>
  </si>
  <si>
    <t>3452CG</t>
  </si>
  <si>
    <t>0614371450</t>
  </si>
  <si>
    <t>Jirari</t>
  </si>
  <si>
    <t>Afrikalaan 61</t>
  </si>
  <si>
    <t>3526 VK</t>
  </si>
  <si>
    <t>0638442523/0687462405</t>
  </si>
  <si>
    <t>Fahim</t>
  </si>
  <si>
    <t>Aachaboun</t>
  </si>
  <si>
    <t>Bouayadi</t>
  </si>
  <si>
    <t>Afrikalaan 40</t>
  </si>
  <si>
    <t>0638734173</t>
  </si>
  <si>
    <t>beginner</t>
  </si>
  <si>
    <t>Nassim</t>
  </si>
  <si>
    <t>Nour</t>
  </si>
  <si>
    <t>Jadoun</t>
  </si>
  <si>
    <t>Adenauerlaan 197</t>
  </si>
  <si>
    <t>3527 RF</t>
  </si>
  <si>
    <t>0655869510</t>
  </si>
  <si>
    <t>Abdelkhalek</t>
  </si>
  <si>
    <t>Jaber</t>
  </si>
  <si>
    <t>Erazzi</t>
  </si>
  <si>
    <t>Van Eysingalaan 146</t>
  </si>
  <si>
    <t>3527 VP</t>
  </si>
  <si>
    <t>0619136235/0633802820</t>
  </si>
  <si>
    <t>Obaid</t>
  </si>
  <si>
    <t>Sakour</t>
  </si>
  <si>
    <t>Hooivlinder 16</t>
  </si>
  <si>
    <t>3544 VZ</t>
  </si>
  <si>
    <t>Hassan</t>
  </si>
  <si>
    <t>El Barghouti</t>
  </si>
  <si>
    <t>magelhaenlaan 32</t>
  </si>
  <si>
    <t>3526CH</t>
  </si>
  <si>
    <t>Izzat</t>
  </si>
  <si>
    <t>Ben taleb</t>
  </si>
  <si>
    <t>Magelhaenlaan 40</t>
  </si>
  <si>
    <t>0636334045</t>
  </si>
  <si>
    <t>Magelhaanlan 40</t>
  </si>
  <si>
    <t>3526 CH</t>
  </si>
  <si>
    <t>Mekran</t>
  </si>
  <si>
    <t>0685268497</t>
  </si>
  <si>
    <t>Dina</t>
  </si>
  <si>
    <t>Boulalmi</t>
  </si>
  <si>
    <t>Livingstonelaan 297</t>
  </si>
  <si>
    <t>3526 HG</t>
  </si>
  <si>
    <t>0626878600</t>
  </si>
  <si>
    <t>Murad</t>
  </si>
  <si>
    <t>Joubair</t>
  </si>
  <si>
    <t>Aynloulid</t>
  </si>
  <si>
    <t>0682000322</t>
  </si>
  <si>
    <t>Omar Farouk</t>
  </si>
  <si>
    <t>Karakali</t>
  </si>
  <si>
    <t>Adenauerlaan 35</t>
  </si>
  <si>
    <t>3526 XJ</t>
  </si>
  <si>
    <t>0685053679</t>
  </si>
  <si>
    <t>Chayma</t>
  </si>
  <si>
    <t>Mahjoubi</t>
  </si>
  <si>
    <t>0685589007</t>
  </si>
  <si>
    <t>Abdelbassit</t>
  </si>
  <si>
    <t>Ajman</t>
  </si>
  <si>
    <t>Alkhouli</t>
  </si>
  <si>
    <t>Stanleylaan 212</t>
  </si>
  <si>
    <t>3526TS</t>
  </si>
  <si>
    <t>0646876303</t>
  </si>
  <si>
    <t>Riduan</t>
  </si>
  <si>
    <t>Maruan</t>
  </si>
  <si>
    <t>El Abouti</t>
  </si>
  <si>
    <t>Rooseveltlaan 651</t>
  </si>
  <si>
    <t>0634402343</t>
  </si>
  <si>
    <t>Lamghari</t>
  </si>
  <si>
    <t>0619442194</t>
  </si>
  <si>
    <t>Sadouki</t>
  </si>
  <si>
    <t>Van eechoudlaan 82</t>
  </si>
  <si>
    <t>3526KG</t>
  </si>
  <si>
    <t>0636382197</t>
  </si>
  <si>
    <t>El Hassan</t>
  </si>
  <si>
    <t>Ilham</t>
  </si>
  <si>
    <t>El Yaakoubi</t>
  </si>
  <si>
    <t>Stanleylaan 371</t>
  </si>
  <si>
    <t xml:space="preserve">3526 TK </t>
  </si>
  <si>
    <t>0687751329</t>
  </si>
  <si>
    <t>Sabrina</t>
  </si>
  <si>
    <t>Fatima</t>
  </si>
  <si>
    <t>Soufia</t>
  </si>
  <si>
    <t>Salih</t>
  </si>
  <si>
    <t>Marshalllaan 109</t>
  </si>
  <si>
    <t>3527 TC</t>
  </si>
  <si>
    <t>06180117387</t>
  </si>
  <si>
    <t>373/337 ??</t>
  </si>
  <si>
    <t>Abdoulhafid</t>
  </si>
  <si>
    <t>Safouwan</t>
  </si>
  <si>
    <t>Bouhjirra</t>
  </si>
  <si>
    <t>Stayleylaan 246</t>
  </si>
  <si>
    <t>3526 TV</t>
  </si>
  <si>
    <t>0648321547</t>
  </si>
  <si>
    <t>Amhamed</t>
  </si>
  <si>
    <t>El Hamouti</t>
  </si>
  <si>
    <t>Battutalaan 465</t>
  </si>
  <si>
    <t xml:space="preserve">3526 VS  </t>
  </si>
  <si>
    <t>0647887339</t>
  </si>
  <si>
    <t>Mustafa</t>
  </si>
  <si>
    <t>Mariam</t>
  </si>
  <si>
    <t>El Kouskous</t>
  </si>
  <si>
    <t>Livingstonelaan 63</t>
  </si>
  <si>
    <t>3526 HB</t>
  </si>
  <si>
    <t>0644993023</t>
  </si>
  <si>
    <t>Elfarghoussi</t>
  </si>
  <si>
    <t>Spaaklaan 163</t>
  </si>
  <si>
    <t>0614109902</t>
  </si>
  <si>
    <t>Salahddine</t>
  </si>
  <si>
    <t>El Hajari</t>
  </si>
  <si>
    <t>0643231648</t>
  </si>
  <si>
    <t>Ali (opa)</t>
  </si>
  <si>
    <t>Nouraine</t>
  </si>
  <si>
    <t>Bouhdifi/Kala</t>
  </si>
  <si>
    <t>Rooseveltlaan 342</t>
  </si>
  <si>
    <t>3527 AM</t>
  </si>
  <si>
    <t>0624588566</t>
  </si>
  <si>
    <t>ja</t>
  </si>
  <si>
    <t>Jenat</t>
  </si>
  <si>
    <t>Rofaida</t>
  </si>
  <si>
    <t>Zankoua</t>
  </si>
  <si>
    <t>Anouar</t>
  </si>
  <si>
    <t>Louay</t>
  </si>
  <si>
    <t>Elkhatabi</t>
  </si>
  <si>
    <t>Rijnseguldenhof 10</t>
  </si>
  <si>
    <t>3541 GN</t>
  </si>
  <si>
    <t>Rijnsgaldenhof 10</t>
  </si>
  <si>
    <t>Jassine</t>
  </si>
  <si>
    <t>El Jagaoui</t>
  </si>
  <si>
    <t>Alexander de grootlaan 35</t>
  </si>
  <si>
    <t>3526 RB</t>
  </si>
  <si>
    <t>0638430769</t>
  </si>
  <si>
    <t>Abdourahmaan</t>
  </si>
  <si>
    <t>Livingstonelaan  279</t>
  </si>
  <si>
    <t>0647907786</t>
  </si>
  <si>
    <t>Livingstonelaan 279</t>
  </si>
  <si>
    <t>Ghazi</t>
  </si>
  <si>
    <t>Mohamed-Amin</t>
  </si>
  <si>
    <t>Maghelhaenlaan 118</t>
  </si>
  <si>
    <t>Otyman</t>
  </si>
  <si>
    <t>Bilal</t>
  </si>
  <si>
    <t>Masouti</t>
  </si>
  <si>
    <t>Culumbuslaan 183</t>
  </si>
  <si>
    <t>3526ED</t>
  </si>
  <si>
    <t>0644652141</t>
  </si>
  <si>
    <t>El Jaouhari</t>
  </si>
  <si>
    <t>0638515300</t>
  </si>
  <si>
    <t>Nadir</t>
  </si>
  <si>
    <t>Mhammed</t>
  </si>
  <si>
    <t>Aarbi</t>
  </si>
  <si>
    <t>Sassefralaan 67</t>
  </si>
  <si>
    <t>0628685637</t>
  </si>
  <si>
    <t>Saaliti</t>
  </si>
  <si>
    <t>0685084552</t>
  </si>
  <si>
    <t>Aghouram</t>
  </si>
  <si>
    <t>Safaxonstraat 69</t>
  </si>
  <si>
    <t>0686071774</t>
  </si>
  <si>
    <t>khalid</t>
  </si>
  <si>
    <t>El Azouzi</t>
  </si>
  <si>
    <t>Trumanlaan 393</t>
  </si>
  <si>
    <t>0684500732</t>
  </si>
  <si>
    <t>Zainab</t>
  </si>
  <si>
    <t>El Ali</t>
  </si>
  <si>
    <t>Rooseveltlaan 215</t>
  </si>
  <si>
    <t>0686123656</t>
  </si>
  <si>
    <t>Lajine</t>
  </si>
  <si>
    <t>Wassim</t>
  </si>
  <si>
    <t>Bihida</t>
  </si>
  <si>
    <t>Maghelhanlaan 120</t>
  </si>
  <si>
    <t>3526 CL</t>
  </si>
  <si>
    <t>0686049612</t>
  </si>
  <si>
    <t>Abderrahmane</t>
  </si>
  <si>
    <t>Dukaatlaan 52</t>
  </si>
  <si>
    <t>3541 HK</t>
  </si>
  <si>
    <t>0659586999</t>
  </si>
  <si>
    <t>Rouwida</t>
  </si>
  <si>
    <t>Dukaallaan</t>
  </si>
  <si>
    <t>Abdelmajid</t>
  </si>
  <si>
    <t>Kourachi</t>
  </si>
  <si>
    <t>0638110713</t>
  </si>
  <si>
    <t>Abdelkhalik</t>
  </si>
  <si>
    <t>Mouadin</t>
  </si>
  <si>
    <t>0687603448</t>
  </si>
  <si>
    <t>Damin</t>
  </si>
  <si>
    <t>Lahraoui</t>
  </si>
  <si>
    <t>0642476335</t>
  </si>
  <si>
    <t>Haroun</t>
  </si>
  <si>
    <t>Imraan</t>
  </si>
  <si>
    <t>El hadari</t>
  </si>
  <si>
    <t>Stanleylaan 179</t>
  </si>
  <si>
    <t>0682322868</t>
  </si>
  <si>
    <t>Jaghaoui</t>
  </si>
  <si>
    <t>Stanleylaan 263</t>
  </si>
  <si>
    <t>3526 TG</t>
  </si>
  <si>
    <t>Wisal</t>
  </si>
  <si>
    <t>Zaadoudi</t>
  </si>
  <si>
    <t>Rooseveltlaan 194</t>
  </si>
  <si>
    <t>Malak</t>
  </si>
  <si>
    <t>Nourdinne</t>
  </si>
  <si>
    <t>Lafkihi</t>
  </si>
  <si>
    <t>0684296782</t>
  </si>
  <si>
    <t>Israa</t>
  </si>
  <si>
    <t>Boussadkat</t>
  </si>
  <si>
    <t>Saxofoonlaan 19</t>
  </si>
  <si>
    <t>3438 GV</t>
  </si>
  <si>
    <t>Mourad</t>
  </si>
  <si>
    <t>Ben Taleb</t>
  </si>
  <si>
    <t>Maghelhaenlaan 40</t>
  </si>
  <si>
    <t>0638588869</t>
  </si>
  <si>
    <t>Abaas</t>
  </si>
  <si>
    <t>Absil</t>
  </si>
  <si>
    <t>Korouma</t>
  </si>
  <si>
    <t>Marcopololaan</t>
  </si>
  <si>
    <t>3527 GS</t>
  </si>
  <si>
    <t>0684998250</t>
  </si>
  <si>
    <t>Alfa</t>
  </si>
  <si>
    <t>El Monjed</t>
  </si>
  <si>
    <t>Herderlaan 13</t>
  </si>
  <si>
    <t>3533 BH</t>
  </si>
  <si>
    <t>Lamya</t>
  </si>
  <si>
    <t>Abderahim</t>
  </si>
  <si>
    <t>Bitich</t>
  </si>
  <si>
    <t>Pearsonlaan 86</t>
  </si>
  <si>
    <t>Elhadaoui</t>
  </si>
  <si>
    <t>Stenylaan 180</t>
  </si>
  <si>
    <t>0624177045</t>
  </si>
  <si>
    <t>Stenlylaan 180</t>
  </si>
  <si>
    <t>Kanza</t>
  </si>
  <si>
    <t>Barkaan</t>
  </si>
  <si>
    <t>Hannalaan 7</t>
  </si>
  <si>
    <t>3526RR</t>
  </si>
  <si>
    <t>0614984260-0619037224</t>
  </si>
  <si>
    <t>Mallahi</t>
  </si>
  <si>
    <t>Grebbstraat 38</t>
  </si>
  <si>
    <t>0638761266</t>
  </si>
  <si>
    <t>Yousr</t>
  </si>
  <si>
    <t>Yahya</t>
  </si>
  <si>
    <t>El Aboudi</t>
  </si>
  <si>
    <t>Rooseveltlaan 120</t>
  </si>
  <si>
    <t>3527 AG</t>
  </si>
  <si>
    <t>0619462340</t>
  </si>
  <si>
    <t>Wiaem</t>
  </si>
  <si>
    <t>Souhaib</t>
  </si>
  <si>
    <t>El Kachoutti</t>
  </si>
  <si>
    <t>Roseveltlaan 715</t>
  </si>
  <si>
    <t>Amar (opa)</t>
  </si>
  <si>
    <t>Zouaghi/Oussrout</t>
  </si>
  <si>
    <t>Nansenlaan 79</t>
  </si>
  <si>
    <t>3527 EG</t>
  </si>
  <si>
    <t>0651914115/0640154296</t>
  </si>
  <si>
    <t>Aderghal</t>
  </si>
  <si>
    <t>Bouaarfa</t>
  </si>
  <si>
    <t>Johan Brouwerlaan 45</t>
  </si>
  <si>
    <t xml:space="preserve">3526 XJ  </t>
  </si>
  <si>
    <t>Talhi</t>
  </si>
  <si>
    <t>Kervelhof 15</t>
  </si>
  <si>
    <t>3544 BM</t>
  </si>
  <si>
    <t>0627205903</t>
  </si>
  <si>
    <t>Ilaaf</t>
  </si>
  <si>
    <t>Junayd</t>
  </si>
  <si>
    <t>Naanai</t>
  </si>
  <si>
    <t>Wanninkhoflaan 16</t>
  </si>
  <si>
    <t>3526 XP</t>
  </si>
  <si>
    <t>0644474445</t>
  </si>
  <si>
    <t>Abdelnasser</t>
  </si>
  <si>
    <t>Amar</t>
  </si>
  <si>
    <t>Saloum Maha Haj Ahmed</t>
  </si>
  <si>
    <t>Rooseveltlaan 212</t>
  </si>
  <si>
    <t>0684550586</t>
  </si>
  <si>
    <t>Maais</t>
  </si>
  <si>
    <t>Abdullah</t>
  </si>
  <si>
    <t>Adenauerlaan 141</t>
  </si>
  <si>
    <t xml:space="preserve"> Utrecht</t>
  </si>
  <si>
    <t xml:space="preserve">3527 RD </t>
  </si>
  <si>
    <t>0616557833</t>
  </si>
  <si>
    <t>Soufian</t>
  </si>
  <si>
    <t>Kamilleweg 41</t>
  </si>
  <si>
    <t>0681840270</t>
  </si>
  <si>
    <t>Malika</t>
  </si>
  <si>
    <t>Aachboun (moeder)</t>
  </si>
  <si>
    <t>Stanleylaan 32</t>
  </si>
  <si>
    <t>3526 TL</t>
  </si>
  <si>
    <t>0685289574</t>
  </si>
  <si>
    <t>AbdelAli</t>
  </si>
  <si>
    <t>ElMakaoui</t>
  </si>
  <si>
    <t>Van Echandlaan 89</t>
  </si>
  <si>
    <t>3526 KB</t>
  </si>
  <si>
    <t>0633885997</t>
  </si>
  <si>
    <t>Chaib</t>
  </si>
  <si>
    <t>Nassira</t>
  </si>
  <si>
    <t>Darrazi</t>
  </si>
  <si>
    <t>Nansenlaan 80</t>
  </si>
  <si>
    <t>3527 EK</t>
  </si>
  <si>
    <t>0626473808</t>
  </si>
  <si>
    <t>Soulaiman</t>
  </si>
  <si>
    <t>Ouazil</t>
  </si>
  <si>
    <t>Bonenkuidstraat 34</t>
  </si>
  <si>
    <t>3544 CL</t>
  </si>
  <si>
    <t>0686464116</t>
  </si>
  <si>
    <t>Sarah</t>
  </si>
  <si>
    <t>ElOuardani</t>
  </si>
  <si>
    <t>Marshalllaan 200</t>
  </si>
  <si>
    <t>3527 TR</t>
  </si>
  <si>
    <t>0687194030/0687244962</t>
  </si>
  <si>
    <t>Omoussa</t>
  </si>
  <si>
    <t>Guldenplantsoen 20</t>
  </si>
  <si>
    <t>Mohamed Ali</t>
  </si>
  <si>
    <t>Tamaoui</t>
  </si>
  <si>
    <t>Spaaklaan 154</t>
  </si>
  <si>
    <t>3527 NS</t>
  </si>
  <si>
    <t>0611214554</t>
  </si>
  <si>
    <t>Adoua</t>
  </si>
  <si>
    <t>El Madaghri</t>
  </si>
  <si>
    <t>Marshalllaan 62</t>
  </si>
  <si>
    <t>3527 TM</t>
  </si>
  <si>
    <t>0641825433</t>
  </si>
  <si>
    <t>Azaoum</t>
  </si>
  <si>
    <t>0620064704</t>
  </si>
  <si>
    <t>Hakim (opa)</t>
  </si>
  <si>
    <t>Bourakba/Khalak</t>
  </si>
  <si>
    <t>Spaaklaan 235</t>
  </si>
  <si>
    <t>3527 SJ</t>
  </si>
  <si>
    <t>0618509333</t>
  </si>
  <si>
    <t>Abdelbasset</t>
  </si>
  <si>
    <t>Douiri</t>
  </si>
  <si>
    <t>Rooseveltlaan 322</t>
  </si>
  <si>
    <t>0634247276</t>
  </si>
  <si>
    <t>Oulali</t>
  </si>
  <si>
    <t>Marshalllaan 34</t>
  </si>
  <si>
    <t>3527 TL</t>
  </si>
  <si>
    <t>0639126560</t>
  </si>
  <si>
    <t>Souhaila</t>
  </si>
  <si>
    <t>Jbilou</t>
  </si>
  <si>
    <t>0616495075</t>
  </si>
  <si>
    <t>Qadri</t>
  </si>
  <si>
    <t>Aymane</t>
  </si>
  <si>
    <t>Achahbar</t>
  </si>
  <si>
    <t>Van Heuven Goedhartlaan 39</t>
  </si>
  <si>
    <t>0615492133</t>
  </si>
  <si>
    <t>Zaadoud</t>
  </si>
  <si>
    <t>De Gasperilaan 170</t>
  </si>
  <si>
    <t>0684726373</t>
  </si>
  <si>
    <t>niet komen opdagen</t>
  </si>
  <si>
    <t>Houssam</t>
  </si>
  <si>
    <t>Soubhan</t>
  </si>
  <si>
    <t>saddiki</t>
  </si>
  <si>
    <t>Nergis</t>
  </si>
  <si>
    <t>Karoumi (meester)</t>
  </si>
  <si>
    <t>issa</t>
  </si>
  <si>
    <t>Meryem</t>
  </si>
  <si>
    <t>Tasneem</t>
  </si>
  <si>
    <t>Magelhaenlaan 111</t>
  </si>
  <si>
    <t>3527CA</t>
  </si>
  <si>
    <t>Amatu Allah</t>
  </si>
  <si>
    <t>Livingstonelaan 145</t>
  </si>
  <si>
    <t>3526 HC</t>
  </si>
  <si>
    <t>Intesar</t>
  </si>
  <si>
    <t>Noussaiba</t>
  </si>
  <si>
    <t>Amal</t>
  </si>
  <si>
    <t>Al Bachiri</t>
  </si>
  <si>
    <t>Koningin Wilhelminalaan 58</t>
  </si>
  <si>
    <t>3527 LE</t>
  </si>
  <si>
    <t>Bachiri</t>
  </si>
  <si>
    <t>Koetsdrift</t>
  </si>
  <si>
    <t>3436XM</t>
  </si>
  <si>
    <t>0624471124</t>
  </si>
  <si>
    <t>Noor</t>
  </si>
  <si>
    <t>El Koudadi</t>
  </si>
  <si>
    <t>Admiraal Helfrichstraat 16</t>
  </si>
  <si>
    <t>3454 XB</t>
  </si>
  <si>
    <t>0613201599</t>
  </si>
  <si>
    <t>Soukili</t>
  </si>
  <si>
    <t>Magelhaenlaan 144</t>
  </si>
  <si>
    <t>0647828516</t>
  </si>
  <si>
    <t>Nourayn</t>
  </si>
  <si>
    <t>Mahdad</t>
  </si>
  <si>
    <t>Kamilleweg 14A</t>
  </si>
  <si>
    <t>3541 RN</t>
  </si>
  <si>
    <t>0614523635</t>
  </si>
  <si>
    <t>Sofouane</t>
  </si>
  <si>
    <t>Amzour</t>
  </si>
  <si>
    <t>Rooseveltlaan 827</t>
  </si>
  <si>
    <t>Selsabile</t>
  </si>
  <si>
    <t>Alami</t>
  </si>
  <si>
    <t>Ammira</t>
  </si>
  <si>
    <t>Fallous</t>
  </si>
  <si>
    <t>Livingstoenlaan 217</t>
  </si>
  <si>
    <t>3526HE</t>
  </si>
  <si>
    <t>0631130084</t>
  </si>
  <si>
    <t>Ikken</t>
  </si>
  <si>
    <t>Trumanlaan 249</t>
  </si>
  <si>
    <t>Baghdad</t>
  </si>
  <si>
    <t>Elhafiani</t>
  </si>
  <si>
    <t>Sassefraslaan 5</t>
  </si>
  <si>
    <t>0652882278</t>
  </si>
  <si>
    <t>Benjamin</t>
  </si>
  <si>
    <t xml:space="preserve">Sassafraslaan  5 </t>
  </si>
  <si>
    <t>3545CN</t>
  </si>
  <si>
    <t>Abdelhak</t>
  </si>
  <si>
    <t>Safa</t>
  </si>
  <si>
    <t>Essadik</t>
  </si>
  <si>
    <t>0641048916</t>
  </si>
  <si>
    <t>Hanifi</t>
  </si>
  <si>
    <t>Marshalllaan</t>
  </si>
  <si>
    <t>Belaid</t>
  </si>
  <si>
    <t>Firdaws</t>
  </si>
  <si>
    <t>Dikaanlaan 33</t>
  </si>
  <si>
    <t>0686230352/0684318565</t>
  </si>
  <si>
    <t>Youssra</t>
  </si>
  <si>
    <t>Balilou</t>
  </si>
  <si>
    <t>Adnourlaan 181</t>
  </si>
  <si>
    <t>3527RE</t>
  </si>
  <si>
    <t>0654748582</t>
  </si>
  <si>
    <t>Nouredine</t>
  </si>
  <si>
    <t>Houdayfa</t>
  </si>
  <si>
    <t>Stanleylaan 18</t>
  </si>
  <si>
    <t>3526TC</t>
  </si>
  <si>
    <t>0644341789</t>
  </si>
  <si>
    <t>Noureddine</t>
  </si>
  <si>
    <t>Zaineb</t>
  </si>
  <si>
    <t>Rayan</t>
  </si>
  <si>
    <t>Kadioui</t>
  </si>
  <si>
    <t>Adenauerlaan 170</t>
  </si>
  <si>
    <t>3527 RL</t>
  </si>
  <si>
    <t>0684371674</t>
  </si>
  <si>
    <t>Houssin</t>
  </si>
  <si>
    <t>Houdaifa</t>
  </si>
  <si>
    <t>Stanleylaan 205</t>
  </si>
  <si>
    <t>0685864627</t>
  </si>
  <si>
    <t>Reda</t>
  </si>
  <si>
    <t>Amani</t>
  </si>
  <si>
    <t>Hemmit</t>
  </si>
  <si>
    <t>0684126402</t>
  </si>
  <si>
    <t>Erricha</t>
  </si>
  <si>
    <t xml:space="preserve">Nansenlaan 14 </t>
  </si>
  <si>
    <t>3527 EH</t>
  </si>
  <si>
    <t>Tarik (Fatima)</t>
  </si>
  <si>
    <t>El Khayari (Houli)</t>
  </si>
  <si>
    <t>0638926678</t>
  </si>
  <si>
    <t>Bilaal</t>
  </si>
  <si>
    <t>Hamdi</t>
  </si>
  <si>
    <t>Adenaouerlaan 198</t>
  </si>
  <si>
    <t xml:space="preserve">3527RL </t>
  </si>
  <si>
    <t>0638365585</t>
  </si>
  <si>
    <t>Aissaoui</t>
  </si>
  <si>
    <t>Asmae</t>
  </si>
  <si>
    <t>Van Heuven Goedhartlaan 72</t>
  </si>
  <si>
    <t>3527 CL</t>
  </si>
  <si>
    <t>Abdoulrani/Jamila</t>
  </si>
  <si>
    <t>Amaani</t>
  </si>
  <si>
    <t>Boudount</t>
  </si>
  <si>
    <t>Battoutalaan</t>
  </si>
  <si>
    <t>3526 VS</t>
  </si>
  <si>
    <t>0641951478</t>
  </si>
  <si>
    <t>Bouanouni</t>
  </si>
  <si>
    <t>Magelhaenlaan 205</t>
  </si>
  <si>
    <t>3526 CE</t>
  </si>
  <si>
    <t>Rooseveltlaan 108</t>
  </si>
  <si>
    <t>3527 AP</t>
  </si>
  <si>
    <t>3527 Ap</t>
  </si>
  <si>
    <t>Rowauda</t>
  </si>
  <si>
    <t>El mansouri</t>
  </si>
  <si>
    <t>Van echoualaan 71</t>
  </si>
  <si>
    <t>0618088417</t>
  </si>
  <si>
    <t>Shipovalaan 42</t>
  </si>
  <si>
    <t>3545DL</t>
  </si>
  <si>
    <t>0641978025</t>
  </si>
  <si>
    <t>Mehdaoui</t>
  </si>
  <si>
    <t>Rooseveltlaan 259</t>
  </si>
  <si>
    <t>3527 AC</t>
  </si>
  <si>
    <t>0640841651</t>
  </si>
  <si>
    <t>Sialioua</t>
  </si>
  <si>
    <t>Afrikalaan 141</t>
  </si>
  <si>
    <t>0640004467</t>
  </si>
  <si>
    <t>Hanan</t>
  </si>
  <si>
    <t>Dira</t>
  </si>
  <si>
    <t>Rooseveltlaan 974</t>
  </si>
  <si>
    <t>3526BR</t>
  </si>
  <si>
    <t>0625683980</t>
  </si>
  <si>
    <t>Jillali</t>
  </si>
  <si>
    <t>Majsaa</t>
  </si>
  <si>
    <t>Boudara</t>
  </si>
  <si>
    <t>Jan van brouwerlaan 16</t>
  </si>
  <si>
    <t>3526 XU</t>
  </si>
  <si>
    <t>Jilali</t>
  </si>
  <si>
    <t>Boudarra</t>
  </si>
  <si>
    <t>Johan Brouwerlaan 16</t>
  </si>
  <si>
    <t>Abkhrim</t>
  </si>
  <si>
    <t>Pearsonhof 34</t>
  </si>
  <si>
    <t>3527CT</t>
  </si>
  <si>
    <t>0685875611/0648402128</t>
  </si>
  <si>
    <t>El Ouarradi</t>
  </si>
  <si>
    <t>Alexander de grooelaan 263</t>
  </si>
  <si>
    <t xml:space="preserve">Utrecht </t>
  </si>
  <si>
    <t>3526 RH</t>
  </si>
  <si>
    <t>0640649755</t>
  </si>
  <si>
    <t>Alexander de Grotelaan 263</t>
  </si>
  <si>
    <t>3526 RN</t>
  </si>
  <si>
    <t>imam</t>
  </si>
  <si>
    <t>Alhoussin</t>
  </si>
  <si>
    <t>Oubada</t>
  </si>
  <si>
    <t xml:space="preserve">Alyakoubi </t>
  </si>
  <si>
    <t>stanleylaan 61</t>
  </si>
  <si>
    <t>3526TB</t>
  </si>
  <si>
    <t>0640726781</t>
  </si>
  <si>
    <t>Hafsae</t>
  </si>
  <si>
    <t>Khalak</t>
  </si>
  <si>
    <t>Adenauerlaan 219</t>
  </si>
  <si>
    <t>3527 RG</t>
  </si>
  <si>
    <t>gestopt</t>
  </si>
  <si>
    <t>Marghich</t>
  </si>
  <si>
    <t>Majssam</t>
  </si>
  <si>
    <t>Hassaan</t>
  </si>
  <si>
    <t>Geelwortelweg 24</t>
  </si>
  <si>
    <t>3541 SR</t>
  </si>
  <si>
    <t>0684143131</t>
  </si>
  <si>
    <t>Marwa</t>
  </si>
  <si>
    <t>Chakroun</t>
  </si>
  <si>
    <t>Alexander de grootlaan 80</t>
  </si>
  <si>
    <t>3526 RK</t>
  </si>
  <si>
    <t>0641111390</t>
  </si>
  <si>
    <t>Salsabil</t>
  </si>
  <si>
    <t>Sundous</t>
  </si>
  <si>
    <t>El Mahdi</t>
  </si>
  <si>
    <t>Houda</t>
  </si>
  <si>
    <t>El Yaagoubi</t>
  </si>
  <si>
    <t>Rooseveltlaan 291</t>
  </si>
  <si>
    <t>3527AD</t>
  </si>
  <si>
    <t>0683500397</t>
  </si>
  <si>
    <t>Rouwayda</t>
  </si>
  <si>
    <t>Rooseveltlaan 258</t>
  </si>
  <si>
    <t>3527AL</t>
  </si>
  <si>
    <t>0619940023</t>
  </si>
  <si>
    <t>Ismael</t>
  </si>
  <si>
    <t>Marshalllaan 75</t>
  </si>
  <si>
    <t>3526 TB</t>
  </si>
  <si>
    <t>Gestopt</t>
  </si>
  <si>
    <t>Houcine</t>
  </si>
  <si>
    <t>Bellahlal</t>
  </si>
  <si>
    <t>Van Eysingalaan190</t>
  </si>
  <si>
    <t>3527 VE</t>
  </si>
  <si>
    <t>Abdelhakim</t>
  </si>
  <si>
    <t>Kettani</t>
  </si>
  <si>
    <t>Rooseveltlaan 661</t>
  </si>
  <si>
    <t>0687187806</t>
  </si>
  <si>
    <t>hakimkattani@gmail.com</t>
  </si>
  <si>
    <t>Kaoutar</t>
  </si>
  <si>
    <t>Amarouch</t>
  </si>
  <si>
    <t>Kassmmi</t>
  </si>
  <si>
    <t>Afrikalaan 73</t>
  </si>
  <si>
    <t>3526VL</t>
  </si>
  <si>
    <t>0685728254</t>
  </si>
  <si>
    <t>Ajbilou</t>
  </si>
  <si>
    <t>Vasco da Gamalaan 325</t>
  </si>
  <si>
    <t>3526 ES</t>
  </si>
  <si>
    <t>Hemit</t>
  </si>
  <si>
    <t>Haarzichtlaan 62</t>
  </si>
  <si>
    <t>3451DR</t>
  </si>
  <si>
    <t>0611024442</t>
  </si>
  <si>
    <t>El mariaoui</t>
  </si>
  <si>
    <t>Nourddine</t>
  </si>
  <si>
    <t>3436CD</t>
  </si>
  <si>
    <t>Mhand</t>
  </si>
  <si>
    <t>Chaima</t>
  </si>
  <si>
    <t>Afariad</t>
  </si>
  <si>
    <t>Trumanlaan 397</t>
  </si>
  <si>
    <t>3527 BL</t>
  </si>
  <si>
    <t>M'hand</t>
  </si>
  <si>
    <t>Oussama</t>
  </si>
  <si>
    <t>3827 BL</t>
  </si>
  <si>
    <t>0681814844</t>
  </si>
  <si>
    <t>Andich</t>
  </si>
  <si>
    <t>Monitoreplein 15</t>
  </si>
  <si>
    <t>0686469767</t>
  </si>
  <si>
    <t>chart</t>
  </si>
  <si>
    <t>Aoulich</t>
  </si>
  <si>
    <t>Columbuslaan 337</t>
  </si>
  <si>
    <t>3526 EJ</t>
  </si>
  <si>
    <t>Saloua</t>
  </si>
  <si>
    <t>Ridouan</t>
  </si>
  <si>
    <t>Kamelen spoor 250</t>
  </si>
  <si>
    <t>Maarssen</t>
  </si>
  <si>
    <t>3605 EP</t>
  </si>
  <si>
    <t>0643079136</t>
  </si>
  <si>
    <t>Abdeljalil</t>
  </si>
  <si>
    <t>Belgier</t>
  </si>
  <si>
    <t>Van Eysingalaan 140</t>
  </si>
  <si>
    <t>0615313577</t>
  </si>
  <si>
    <t>Rooseveltlaan</t>
  </si>
  <si>
    <t>3527 AT</t>
  </si>
  <si>
    <t>Jihane</t>
  </si>
  <si>
    <t>Bensalem</t>
  </si>
  <si>
    <t>meester</t>
  </si>
  <si>
    <t>Salahaddine</t>
  </si>
  <si>
    <t>Boulachyani</t>
  </si>
  <si>
    <t>Marjoleinweg 15</t>
  </si>
  <si>
    <t xml:space="preserve">3541 SM </t>
  </si>
  <si>
    <t>0646890227</t>
  </si>
  <si>
    <t>Jabir</t>
  </si>
  <si>
    <t>Boutahir</t>
  </si>
  <si>
    <t>Televisiebaan 17</t>
  </si>
  <si>
    <t>Ijsselstein</t>
  </si>
  <si>
    <t>3402 VA</t>
  </si>
  <si>
    <t>Nabih</t>
  </si>
  <si>
    <t>Ebisch</t>
  </si>
  <si>
    <t xml:space="preserve">Nansenlaan </t>
  </si>
  <si>
    <t>Aicha</t>
  </si>
  <si>
    <t>El Aissaoui</t>
  </si>
  <si>
    <t>Livingstonelaan 67</t>
  </si>
  <si>
    <t>0626787742</t>
  </si>
  <si>
    <t>Muad</t>
  </si>
  <si>
    <t>Afrikalaan 121</t>
  </si>
  <si>
    <t xml:space="preserve">3526 VM </t>
  </si>
  <si>
    <t>0634372841</t>
  </si>
  <si>
    <t>El Amraoui</t>
  </si>
  <si>
    <t>Geelwortelweg 22</t>
  </si>
  <si>
    <t>achternaam controleren</t>
  </si>
  <si>
    <t>Yasmin</t>
  </si>
  <si>
    <t>EL Amrioui</t>
  </si>
  <si>
    <t>El Fahmi</t>
  </si>
  <si>
    <t>3526 ED</t>
  </si>
  <si>
    <t>0638683164</t>
  </si>
  <si>
    <t xml:space="preserve"> </t>
  </si>
  <si>
    <t>Nihad</t>
  </si>
  <si>
    <t>El Jerari</t>
  </si>
  <si>
    <t>3527 BE</t>
  </si>
  <si>
    <t>El Khoulati</t>
  </si>
  <si>
    <t>Livingstonelaan</t>
  </si>
  <si>
    <t>3526 HH</t>
  </si>
  <si>
    <t>Nuaym</t>
  </si>
  <si>
    <t>Elaissaoui</t>
  </si>
  <si>
    <t>Salaheddine</t>
  </si>
  <si>
    <t>Elhajari</t>
  </si>
  <si>
    <t>Azielaan 44</t>
  </si>
  <si>
    <t>3526 JB</t>
  </si>
  <si>
    <t>Bazuinhof 34</t>
  </si>
  <si>
    <t>Rowayda</t>
  </si>
  <si>
    <t>Elmansouri</t>
  </si>
  <si>
    <t>Van Eechoudlaan 71</t>
  </si>
  <si>
    <t>0618088427</t>
  </si>
  <si>
    <t>Mudtafa</t>
  </si>
  <si>
    <t>Errandani</t>
  </si>
  <si>
    <t>Alexande de Grotelaan 167</t>
  </si>
  <si>
    <t>3526 RE</t>
  </si>
  <si>
    <t>Mochtar</t>
  </si>
  <si>
    <t>Dua</t>
  </si>
  <si>
    <t>Rooseveltlaan 90</t>
  </si>
  <si>
    <t>Khermich</t>
  </si>
  <si>
    <t>Amerikalaan 76</t>
  </si>
  <si>
    <t>3526 VB</t>
  </si>
  <si>
    <t>0628296532</t>
  </si>
  <si>
    <t>koujili</t>
  </si>
  <si>
    <t>chart nummer</t>
  </si>
  <si>
    <t>Tijani</t>
  </si>
  <si>
    <t>Lamrini</t>
  </si>
  <si>
    <t>Lange Hagelstraat 64</t>
  </si>
  <si>
    <t>3531 BK</t>
  </si>
  <si>
    <t>Safanour</t>
  </si>
  <si>
    <t>Imad</t>
  </si>
  <si>
    <t>Afrikalaan 87</t>
  </si>
  <si>
    <t>0687831590</t>
  </si>
  <si>
    <t>Murthuza</t>
  </si>
  <si>
    <t>Musaib</t>
  </si>
  <si>
    <t>Trumanhof 9</t>
  </si>
  <si>
    <t>3527 CZ</t>
  </si>
  <si>
    <t>0612363007</t>
  </si>
  <si>
    <t>Nounouh</t>
  </si>
  <si>
    <t xml:space="preserve">raoul wallenberglaan </t>
  </si>
  <si>
    <t>Oualouradi</t>
  </si>
  <si>
    <t>Marco pololaan 270</t>
  </si>
  <si>
    <t>3526 GP</t>
  </si>
  <si>
    <t>Rahrouh</t>
  </si>
  <si>
    <t>Rooseveltlaan 116</t>
  </si>
  <si>
    <t>0643556610</t>
  </si>
  <si>
    <t>Abdel</t>
  </si>
  <si>
    <t>Sagi</t>
  </si>
  <si>
    <t>Terschellingen 108</t>
  </si>
  <si>
    <t>3524 AZ</t>
  </si>
  <si>
    <t>Sagif</t>
  </si>
  <si>
    <t>Terschelling 108</t>
  </si>
  <si>
    <t>Shakron</t>
  </si>
  <si>
    <t>columbuslaan 529</t>
  </si>
  <si>
    <t>3526 EN</t>
  </si>
  <si>
    <t>Columbuslaan 529</t>
  </si>
  <si>
    <t>Sohaib</t>
  </si>
  <si>
    <t>Snaphaanhof 6</t>
  </si>
  <si>
    <t>3571 HG</t>
  </si>
  <si>
    <t>0687348811</t>
  </si>
  <si>
    <t>Moukhtar</t>
  </si>
  <si>
    <t>Ziyani</t>
  </si>
  <si>
    <t>Nansenlaan 66</t>
  </si>
  <si>
    <t>3527 EJ</t>
  </si>
  <si>
    <t>Nanselnaal 66</t>
  </si>
  <si>
    <t>3527 Ej</t>
  </si>
  <si>
    <t>Achternaam Vader</t>
  </si>
  <si>
    <t>Chari</t>
  </si>
  <si>
    <t>Optie 7</t>
  </si>
  <si>
    <t>Kawtar</t>
  </si>
  <si>
    <t>Abdessalaam</t>
  </si>
  <si>
    <t>Mohammed Anouar</t>
  </si>
  <si>
    <t>Rooseveltlaan 190</t>
  </si>
  <si>
    <t>Urecht</t>
  </si>
  <si>
    <t>3527AG</t>
  </si>
  <si>
    <t>Es-Saker</t>
  </si>
  <si>
    <t>Es-Saven</t>
  </si>
  <si>
    <t>Jaouhara</t>
  </si>
  <si>
    <t>3527CD</t>
  </si>
  <si>
    <t>El kajdi</t>
  </si>
  <si>
    <t>Ajoub</t>
  </si>
  <si>
    <t>0684108849/0640461976</t>
  </si>
  <si>
    <t>Bellazghari</t>
  </si>
  <si>
    <t>Atoub</t>
  </si>
  <si>
    <t>Rida</t>
  </si>
  <si>
    <t>Ajoud</t>
  </si>
  <si>
    <t>Bader</t>
  </si>
  <si>
    <t>Amran</t>
  </si>
  <si>
    <t>Ishaq-Amar</t>
  </si>
  <si>
    <t>Ganna</t>
  </si>
  <si>
    <t>Noussayba</t>
  </si>
  <si>
    <t>0630051560</t>
  </si>
  <si>
    <t>El Abassi</t>
  </si>
  <si>
    <t xml:space="preserve">Raeed </t>
  </si>
  <si>
    <t>Alwardani</t>
  </si>
  <si>
    <t>0640585090</t>
  </si>
  <si>
    <t>Jousouf</t>
  </si>
  <si>
    <t>0615461907</t>
  </si>
  <si>
    <t>El Barrouti</t>
  </si>
  <si>
    <t>06818474475</t>
  </si>
  <si>
    <t>Izza</t>
  </si>
  <si>
    <t>Bentalab</t>
  </si>
  <si>
    <t>Bentaleb</t>
  </si>
  <si>
    <t>Massa</t>
  </si>
  <si>
    <t>Nourine</t>
  </si>
  <si>
    <t>Bouhdifi</t>
  </si>
  <si>
    <t>Lomay</t>
  </si>
  <si>
    <t>Anuar</t>
  </si>
  <si>
    <t>Messa</t>
  </si>
  <si>
    <t>El Khatabi</t>
  </si>
  <si>
    <t>0684061958</t>
  </si>
  <si>
    <t>Loay</t>
  </si>
  <si>
    <t>Arbi</t>
  </si>
  <si>
    <t>Akouram</t>
  </si>
  <si>
    <t>Damyin</t>
  </si>
  <si>
    <t>El haddari</t>
  </si>
  <si>
    <t>Ahmad</t>
  </si>
  <si>
    <t>Hafssa</t>
  </si>
  <si>
    <t>Zadoudi</t>
  </si>
  <si>
    <t>3527 AL</t>
  </si>
  <si>
    <t>0622271783</t>
  </si>
  <si>
    <t>Bousdkat</t>
  </si>
  <si>
    <t>0641968596</t>
  </si>
  <si>
    <t>0646113972</t>
  </si>
  <si>
    <t>Yousra</t>
  </si>
  <si>
    <t>Malahi</t>
  </si>
  <si>
    <t xml:space="preserve">El amraoui </t>
  </si>
  <si>
    <t>0634487382</t>
  </si>
  <si>
    <t>Firdaouss</t>
  </si>
  <si>
    <t>Mousi</t>
  </si>
  <si>
    <t>Iljaas</t>
  </si>
  <si>
    <t>Ammar</t>
  </si>
  <si>
    <t>Rooseveltlaan 70</t>
  </si>
  <si>
    <t>Iken</t>
  </si>
  <si>
    <t>06522882278</t>
  </si>
  <si>
    <t>0620036149</t>
  </si>
  <si>
    <t>Zaodouidi</t>
  </si>
  <si>
    <t>Bellasghari</t>
  </si>
  <si>
    <t>06140213189</t>
  </si>
  <si>
    <t>Obada</t>
  </si>
  <si>
    <t>Kalid</t>
  </si>
  <si>
    <t>Kamara</t>
  </si>
  <si>
    <t>Azouzi</t>
  </si>
  <si>
    <t>Kamal</t>
  </si>
  <si>
    <t>Himit</t>
  </si>
  <si>
    <t>Alexander de Grotelaan 53</t>
  </si>
  <si>
    <t>3526 RC</t>
  </si>
  <si>
    <t>COUNTA of Telefoonnummer</t>
  </si>
  <si>
    <t>opmerkingen</t>
  </si>
  <si>
    <t>Achternaam</t>
  </si>
  <si>
    <t>Chirin</t>
  </si>
  <si>
    <t>Belzghari</t>
  </si>
  <si>
    <t>Sassafraslaan</t>
  </si>
  <si>
    <t>Marouane</t>
  </si>
  <si>
    <t>Elmousaoui</t>
  </si>
  <si>
    <t>Sabti</t>
  </si>
  <si>
    <t>Alexander de Grotelaan</t>
  </si>
  <si>
    <t>Livinhgstonelaan</t>
  </si>
  <si>
    <t>3526 TK</t>
  </si>
  <si>
    <t>3527 RD</t>
  </si>
  <si>
    <t>El amrioui</t>
  </si>
  <si>
    <t>Sassafraslaan 5</t>
  </si>
  <si>
    <t>Asya</t>
  </si>
  <si>
    <t>Nansenlaan 14</t>
  </si>
  <si>
    <t>3527RL</t>
  </si>
  <si>
    <t>hamza</t>
  </si>
  <si>
    <t>Ayman</t>
  </si>
  <si>
    <t>Alyakoubi</t>
  </si>
  <si>
    <t>3541 SM</t>
  </si>
  <si>
    <t>Nansenlaan</t>
  </si>
  <si>
    <t>raoul wallenberglaan</t>
  </si>
  <si>
    <t>meester onbekend</t>
  </si>
  <si>
    <t>wil alleen naar zondag</t>
  </si>
  <si>
    <t>Richa Elyakhloufi</t>
  </si>
  <si>
    <t>Elfaraousi</t>
  </si>
  <si>
    <t>0624495000</t>
  </si>
  <si>
    <t>Amaar</t>
  </si>
  <si>
    <t>Louiza/Safiati</t>
  </si>
  <si>
    <t>Boulalma</t>
  </si>
  <si>
    <t xml:space="preserve">  2024 / 2025 -   ه1447/ه1446  </t>
  </si>
  <si>
    <t xml:space="preserve">Voornaam </t>
  </si>
  <si>
    <t>Akchici/Bourakba</t>
  </si>
  <si>
    <t>Assia</t>
  </si>
  <si>
    <t>El Madaghri/El adoui</t>
  </si>
  <si>
    <t>Marchalaan 75</t>
  </si>
  <si>
    <t>3527TD</t>
  </si>
  <si>
    <t xml:space="preserve">   </t>
  </si>
  <si>
    <t xml:space="preserve">Boek </t>
  </si>
  <si>
    <t>35 voorig jaar</t>
  </si>
  <si>
    <t>El Aboud</t>
  </si>
  <si>
    <t>regeling</t>
  </si>
  <si>
    <t>mohsin</t>
  </si>
  <si>
    <t>20 euro boeken betaald</t>
  </si>
  <si>
    <t>10 euro boek</t>
  </si>
  <si>
    <t>Ramdani</t>
  </si>
  <si>
    <t>mostapha/Imane</t>
  </si>
  <si>
    <t>Nissrine</t>
  </si>
  <si>
    <t>06-40756885</t>
  </si>
  <si>
    <t>Inssaf</t>
  </si>
  <si>
    <t>mostapha</t>
  </si>
  <si>
    <t>yassine</t>
  </si>
  <si>
    <t>El hadri</t>
  </si>
  <si>
    <t>Tajjioui</t>
  </si>
  <si>
    <t>Safi</t>
  </si>
  <si>
    <t>Ishaq</t>
  </si>
  <si>
    <t>Masnaoui</t>
  </si>
  <si>
    <t>10 euro  Boek</t>
  </si>
  <si>
    <t>Nizar</t>
  </si>
  <si>
    <t>9/16/2024 13:56:15</t>
  </si>
  <si>
    <t xml:space="preserve">Elmonjed </t>
  </si>
  <si>
    <t>Hafid</t>
  </si>
  <si>
    <t xml:space="preserve">Intissar </t>
  </si>
  <si>
    <t>Prof.Aalbersestraat 8</t>
  </si>
  <si>
    <t xml:space="preserve">Nieuwegein </t>
  </si>
  <si>
    <t xml:space="preserve">3438AV </t>
  </si>
  <si>
    <t>jamilaelmonjed@hotmail.com</t>
  </si>
  <si>
    <t>lokaal 2</t>
  </si>
  <si>
    <t>3526 KD</t>
  </si>
  <si>
    <t>Van Echoudlaan 16</t>
  </si>
  <si>
    <t>Marschalllaan 6</t>
  </si>
  <si>
    <t>Spaaklaan 191</t>
  </si>
  <si>
    <t>3527 CG</t>
  </si>
  <si>
    <t>Kassmi</t>
  </si>
  <si>
    <t>Europalaan 19</t>
  </si>
  <si>
    <t>Marschalllaan 212</t>
  </si>
  <si>
    <t>Ikhlas</t>
  </si>
  <si>
    <t>youssef</t>
  </si>
  <si>
    <t>10 euro boek, betaald</t>
  </si>
  <si>
    <t>Sanae</t>
  </si>
  <si>
    <t>Zamouri/El Mansouri</t>
  </si>
  <si>
    <t>Safia</t>
  </si>
  <si>
    <t>nog niet betaald</t>
  </si>
  <si>
    <t>Siamari</t>
  </si>
  <si>
    <t>Bleekstraat 61</t>
  </si>
  <si>
    <t>Nawfal</t>
  </si>
  <si>
    <t>Doudalla</t>
  </si>
  <si>
    <t>Pearsonlaan 102</t>
  </si>
  <si>
    <t>boek Nourania had die al</t>
  </si>
  <si>
    <t>Zayd</t>
  </si>
  <si>
    <t>Chentouf</t>
  </si>
  <si>
    <t>Fletcher Hendersonstraat 40</t>
  </si>
  <si>
    <t>3543GL</t>
  </si>
  <si>
    <t>3527 TT</t>
  </si>
  <si>
    <t>lokaal</t>
  </si>
  <si>
    <t>Ikram</t>
  </si>
  <si>
    <t>Hitou</t>
  </si>
  <si>
    <t>Rooseveltlaan 1086</t>
  </si>
  <si>
    <t>3526 RT</t>
  </si>
  <si>
    <t>alexander de grootlaan 224</t>
  </si>
  <si>
    <t>3526 RP</t>
  </si>
  <si>
    <t>Fitamia Zahra</t>
  </si>
  <si>
    <t>Faris</t>
  </si>
  <si>
    <t>Alali</t>
  </si>
  <si>
    <t>Lakbiyech</t>
  </si>
  <si>
    <t>oumayra</t>
  </si>
  <si>
    <t>Otman</t>
  </si>
  <si>
    <t xml:space="preserve">wil naar 15.00 uur </t>
  </si>
  <si>
    <t>El Bouayadi</t>
  </si>
  <si>
    <t>Belhasniwi</t>
  </si>
  <si>
    <t>familie abdelilah</t>
  </si>
  <si>
    <t>Rouwaida</t>
  </si>
  <si>
    <t>El Jaghaoui</t>
  </si>
  <si>
    <t>ahmed</t>
  </si>
  <si>
    <t>Mohammed (2)</t>
  </si>
  <si>
    <t>Mohamed (1)</t>
  </si>
  <si>
    <t>Bouhnouni</t>
  </si>
  <si>
    <t>later begonnen</t>
  </si>
  <si>
    <t>Ridda</t>
  </si>
  <si>
    <t>Jounayd</t>
  </si>
  <si>
    <t>Doumboya</t>
  </si>
  <si>
    <t>El Jouhri</t>
  </si>
  <si>
    <t>10 extra betaald</t>
  </si>
  <si>
    <t>10 voor boek</t>
  </si>
  <si>
    <t>9/17/2024 9:01:34</t>
  </si>
  <si>
    <t>El abassi</t>
  </si>
  <si>
    <t>Noussair</t>
  </si>
  <si>
    <t>Maasstraat 32</t>
  </si>
  <si>
    <t>5322tj</t>
  </si>
  <si>
    <t>Amina.hammoudi@hotmail.com</t>
  </si>
  <si>
    <t>7/28/2020</t>
  </si>
  <si>
    <t>611781429/0631005991</t>
  </si>
  <si>
    <t>Zaynab/Imane</t>
  </si>
  <si>
    <t>Azaroual</t>
  </si>
  <si>
    <t>Noah</t>
  </si>
  <si>
    <t>Magelheanlaan 112</t>
  </si>
  <si>
    <t>3526CK</t>
  </si>
  <si>
    <t>khalid.azaroual@live.nl</t>
  </si>
  <si>
    <t>1/17/2020</t>
  </si>
  <si>
    <t>Mouhamadi</t>
  </si>
  <si>
    <t>Spaaklaan 80</t>
  </si>
  <si>
    <t>3527 SL</t>
  </si>
  <si>
    <t>(blank)</t>
  </si>
  <si>
    <t>C:\Users\TNLMQA\OneDrive - KONE Corporation\Desktop\MS\Aanmeldingsformulier.xlsx</t>
  </si>
  <si>
    <t>sourceWorkbook</t>
  </si>
  <si>
    <t>destinationWorkbook</t>
  </si>
  <si>
    <t>C:\Users\TNLMQA\OneDrive - KONE Corporation\Desktop\MS\lijst leerlingen 2024-20235.xlsx</t>
  </si>
  <si>
    <t>C4</t>
  </si>
  <si>
    <t>C6</t>
  </si>
  <si>
    <t>Yara</t>
  </si>
  <si>
    <t>Trumanlaan 245</t>
  </si>
  <si>
    <t>Alielbachiri@hotmail.com</t>
  </si>
  <si>
    <t>Battutalaan 605</t>
  </si>
  <si>
    <t>3526vs</t>
  </si>
  <si>
    <t>Khalid_34_1@hotmail.com</t>
  </si>
  <si>
    <t>Elhadri</t>
  </si>
  <si>
    <t>rechthuisdrift 3</t>
  </si>
  <si>
    <t>3436cs</t>
  </si>
  <si>
    <t>ikram.elhadri@hotmail.com</t>
  </si>
  <si>
    <t>Amiri</t>
  </si>
  <si>
    <t>Fadi</t>
  </si>
  <si>
    <t>Kruidnagelweg 21</t>
  </si>
  <si>
    <t>3541 RS</t>
  </si>
  <si>
    <t>Amiri_ilias@hotmail.nl</t>
  </si>
  <si>
    <t>amiri_ilias@hotmail.nl</t>
  </si>
  <si>
    <t>El Bachiri</t>
  </si>
  <si>
    <t>Sayfedinne</t>
  </si>
  <si>
    <t>Trumanlaan 391</t>
  </si>
  <si>
    <t>Appiebach@hotmail.com</t>
  </si>
  <si>
    <t>Benamar</t>
  </si>
  <si>
    <t>Italiëlaan 54</t>
  </si>
  <si>
    <t>3402 AC</t>
  </si>
  <si>
    <t>Tarikbenamar54@outlook.com</t>
  </si>
  <si>
    <t>Kayadi</t>
  </si>
  <si>
    <t>Columbuslaan 325</t>
  </si>
  <si>
    <t>3526EJ</t>
  </si>
  <si>
    <t>brahim_ajbib00@live.nl</t>
  </si>
  <si>
    <t>Timestamp</t>
  </si>
  <si>
    <t>Geboorte datum</t>
  </si>
  <si>
    <t>Leraar</t>
  </si>
  <si>
    <t>Lokaal</t>
  </si>
  <si>
    <t>Periode</t>
  </si>
  <si>
    <t>Azzamouri</t>
  </si>
  <si>
    <t>Sanaa</t>
  </si>
  <si>
    <t>Safiya El Mansouri</t>
  </si>
  <si>
    <t>(All)</t>
  </si>
  <si>
    <t>Geslacht leerling</t>
  </si>
  <si>
    <t>Telefoonnummer 1</t>
  </si>
  <si>
    <t>Telefoonnummer 2</t>
  </si>
  <si>
    <t>Aanmelding</t>
  </si>
  <si>
    <t>Data Voogd</t>
  </si>
  <si>
    <t>Stud ID</t>
  </si>
  <si>
    <t>اللغة العربية</t>
  </si>
  <si>
    <t>التربية الاسلامية</t>
  </si>
  <si>
    <t>القران الكريم</t>
  </si>
  <si>
    <t>القاعدة النورانية</t>
  </si>
  <si>
    <t>التعبير</t>
  </si>
  <si>
    <t>القراءة</t>
  </si>
  <si>
    <t>الكتابة</t>
  </si>
  <si>
    <t>المشاركة</t>
  </si>
  <si>
    <t>السلوك</t>
  </si>
  <si>
    <t xml:space="preserve">المادة </t>
  </si>
  <si>
    <t>Datum</t>
  </si>
  <si>
    <t>sijfer</t>
  </si>
  <si>
    <t>Vak</t>
  </si>
  <si>
    <t>Opmerkingen</t>
  </si>
  <si>
    <t>Opmerking</t>
  </si>
  <si>
    <t>T.periode</t>
  </si>
  <si>
    <t>10:00-12:00</t>
  </si>
  <si>
    <t>12:30-14:30</t>
  </si>
  <si>
    <t>15:00-17:00</t>
  </si>
  <si>
    <t>15:00-18:00</t>
  </si>
  <si>
    <t>Reden</t>
  </si>
  <si>
    <t>تقييم عام</t>
  </si>
  <si>
    <t>Absentie Reden</t>
  </si>
  <si>
    <t>تأخر 10 min</t>
  </si>
  <si>
    <t>تأخر 15 min</t>
  </si>
  <si>
    <t>تأخر 20 min</t>
  </si>
  <si>
    <t>تأخر 30 min</t>
  </si>
  <si>
    <t>غائب</t>
  </si>
  <si>
    <t>لم يحضر اغراضه</t>
  </si>
  <si>
    <t>شغب</t>
  </si>
  <si>
    <t>Leerjaar</t>
  </si>
  <si>
    <t>2024/2025</t>
  </si>
  <si>
    <t>2025/2026</t>
  </si>
  <si>
    <t>2026/2027</t>
  </si>
  <si>
    <t>2027/2028</t>
  </si>
  <si>
    <t>2028/2029</t>
  </si>
  <si>
    <t>2029/2030</t>
  </si>
  <si>
    <t>2030/2031</t>
  </si>
  <si>
    <t>2031/2032</t>
  </si>
  <si>
    <t>Niveau 6</t>
  </si>
  <si>
    <t>leraar</t>
  </si>
  <si>
    <t>Geslacht</t>
  </si>
  <si>
    <t xml:space="preserve">Achternaam </t>
  </si>
  <si>
    <t>Afgehandeld</t>
  </si>
  <si>
    <t>Voornaam</t>
  </si>
  <si>
    <t>Update Door</t>
  </si>
  <si>
    <t>Update Datum</t>
  </si>
  <si>
    <t>Rooseveltlaan 410</t>
  </si>
  <si>
    <t>3527AP</t>
  </si>
  <si>
    <t>a.lakbiach@live.nl</t>
  </si>
  <si>
    <t>Moumni</t>
  </si>
  <si>
    <t>De Akker 35</t>
  </si>
  <si>
    <t>Lopik</t>
  </si>
  <si>
    <t>3411ZG</t>
  </si>
  <si>
    <t>m.moumni@hotmail.nl</t>
  </si>
  <si>
    <t>Azeroual</t>
  </si>
  <si>
    <t>Fouad</t>
  </si>
  <si>
    <t>Konning Willminalaan 12</t>
  </si>
  <si>
    <t>3527 LD</t>
  </si>
  <si>
    <t>Abdelabderrahman@gmail.com</t>
  </si>
  <si>
    <t>User Name</t>
  </si>
  <si>
    <t>Password</t>
  </si>
  <si>
    <t>All Sheets</t>
  </si>
  <si>
    <t>UserName</t>
  </si>
  <si>
    <t>Ð</t>
  </si>
  <si>
    <t>PW Correct</t>
  </si>
  <si>
    <t>UserRow</t>
  </si>
  <si>
    <t>Gebruiksnaam</t>
  </si>
  <si>
    <t>Achehbaar</t>
  </si>
  <si>
    <t>Gebruikers inlog &amp; Beveiligingsrechten</t>
  </si>
  <si>
    <t>Status</t>
  </si>
  <si>
    <t>35</t>
  </si>
  <si>
    <t>3527</t>
  </si>
  <si>
    <t>3822</t>
  </si>
  <si>
    <t>ID</t>
  </si>
  <si>
    <t>Dagdeel</t>
  </si>
  <si>
    <t>Klassen</t>
  </si>
  <si>
    <t>Yasser</t>
  </si>
  <si>
    <t>Sami</t>
  </si>
  <si>
    <t xml:space="preserve">Adam </t>
  </si>
  <si>
    <t>Danya</t>
  </si>
  <si>
    <t>Dimba</t>
  </si>
  <si>
    <t>Iyas</t>
  </si>
  <si>
    <t>Finas</t>
  </si>
  <si>
    <t xml:space="preserve">Boutahir </t>
  </si>
  <si>
    <t>Barrani</t>
  </si>
  <si>
    <t>Nouh</t>
  </si>
  <si>
    <t xml:space="preserve">El Khoulati </t>
  </si>
  <si>
    <t>El Kachouti</t>
  </si>
  <si>
    <t>Rahou</t>
  </si>
  <si>
    <t>Azerkane</t>
  </si>
  <si>
    <t>Dya</t>
  </si>
  <si>
    <t>Boutayeb</t>
  </si>
  <si>
    <t>Aram</t>
  </si>
  <si>
    <t>Abdelmaki</t>
  </si>
  <si>
    <t xml:space="preserve">Mohammed </t>
  </si>
  <si>
    <t>Zouhir</t>
  </si>
  <si>
    <t>Koufan</t>
  </si>
  <si>
    <t>zaynab/imane</t>
  </si>
  <si>
    <t>meester niet bekend</t>
  </si>
  <si>
    <t>Gestopt zie lijst Farida</t>
  </si>
  <si>
    <t>H Mostapha</t>
  </si>
  <si>
    <t>Telefoon 1</t>
  </si>
  <si>
    <t xml:space="preserve">Status inschrijving </t>
  </si>
  <si>
    <t>Semester</t>
  </si>
  <si>
    <t xml:space="preserve"> ID</t>
  </si>
  <si>
    <t xml:space="preserve">Chart Nr  </t>
  </si>
  <si>
    <t>Asrout</t>
  </si>
  <si>
    <t>Naoufel</t>
  </si>
  <si>
    <t>Kameraplein 57</t>
  </si>
  <si>
    <t>3402 EH</t>
  </si>
  <si>
    <t>s.asrout@hotmail.com</t>
  </si>
  <si>
    <t>Amel</t>
  </si>
  <si>
    <t>Rooseveltlaan 1034</t>
  </si>
  <si>
    <t>3526 bs</t>
  </si>
  <si>
    <t>mhitou@live.nl</t>
  </si>
  <si>
    <t>Mahmoudi</t>
  </si>
  <si>
    <t>Trumanlaan 157</t>
  </si>
  <si>
    <t>3527 BD</t>
  </si>
  <si>
    <t>M.mahmoudi1993@hotmail.com</t>
  </si>
  <si>
    <t>Abderrazzak</t>
  </si>
  <si>
    <t>Rayan Nouri</t>
  </si>
  <si>
    <t>3541 GS</t>
  </si>
  <si>
    <t>appie449@hotmail.com</t>
  </si>
  <si>
    <t>Marco pololaan280</t>
  </si>
  <si>
    <t>2326GP</t>
  </si>
  <si>
    <t>S.elkaidi1970@gmail.com</t>
  </si>
  <si>
    <t>el Abbassi</t>
  </si>
  <si>
    <t>De Gasperilaan 71</t>
  </si>
  <si>
    <t>3527 GD</t>
  </si>
  <si>
    <t>Ali.el.abbassi@hotmail.com</t>
  </si>
  <si>
    <t>Es-saken</t>
  </si>
  <si>
    <t>3526CG</t>
  </si>
  <si>
    <t>hamid.saken@hotmail.com</t>
  </si>
  <si>
    <t>Amlal</t>
  </si>
  <si>
    <t>Asad</t>
  </si>
  <si>
    <t>Livingstonelaan 327</t>
  </si>
  <si>
    <t>3526HH</t>
  </si>
  <si>
    <t>a.amlal@live.nl</t>
  </si>
  <si>
    <t>KhaddamAllah</t>
  </si>
  <si>
    <t>Rooseveltaan 200</t>
  </si>
  <si>
    <t>Sirena.elsebty@gmail.com</t>
  </si>
  <si>
    <t>Marwan</t>
  </si>
  <si>
    <t>Adenauerlaan 198</t>
  </si>
  <si>
    <t>rachidh78@hotmail.com</t>
  </si>
  <si>
    <t>Televisiebaan 117</t>
  </si>
  <si>
    <t>Pecanlaan 16</t>
  </si>
  <si>
    <t>Fultonbaan 72-37</t>
  </si>
  <si>
    <t>Rooseveltlaan 908</t>
  </si>
  <si>
    <t>Battutalaan 419</t>
  </si>
  <si>
    <t>Rooseveltlaan 1074</t>
  </si>
  <si>
    <t>Pearsonlaan 20</t>
  </si>
  <si>
    <t>tweede muntmeesterslaan 36</t>
  </si>
  <si>
    <t>Pearsonlaan 59</t>
  </si>
  <si>
    <t>Joseph Heydenlaan</t>
  </si>
  <si>
    <t>ID Leerling</t>
  </si>
  <si>
    <t>Email</t>
  </si>
  <si>
    <t>LeerJaar</t>
  </si>
  <si>
    <t>DatumUpdate</t>
  </si>
  <si>
    <t xml:space="preserve">Hamidi </t>
  </si>
  <si>
    <t xml:space="preserve">Hamza </t>
  </si>
  <si>
    <t xml:space="preserve">Noah </t>
  </si>
  <si>
    <t>Sassafraslaan 65</t>
  </si>
  <si>
    <t>3545cm</t>
  </si>
  <si>
    <t>Hamza.hamidi@live.nl</t>
  </si>
  <si>
    <t>Data Voogd Home</t>
  </si>
  <si>
    <t>Data Leerling Home</t>
  </si>
  <si>
    <t>geen</t>
  </si>
  <si>
    <t xml:space="preserve">IJsselstein </t>
  </si>
  <si>
    <t>3402 vc</t>
  </si>
  <si>
    <t>0614742026</t>
  </si>
  <si>
    <t>3545 AE</t>
  </si>
  <si>
    <t>0643085419</t>
  </si>
  <si>
    <t>Aboe-adam@live.nl</t>
  </si>
  <si>
    <t>642183593/618028111</t>
  </si>
  <si>
    <t xml:space="preserve">3541RN </t>
  </si>
  <si>
    <t>681840270/0619160097</t>
  </si>
  <si>
    <t>ya_sallaaam@hotmail.com</t>
  </si>
  <si>
    <t>3439NE</t>
  </si>
  <si>
    <t>617854765/0684675840</t>
  </si>
  <si>
    <t>gewoon_youssra@live.nl</t>
  </si>
  <si>
    <t>6-Oct-2024</t>
  </si>
  <si>
    <t>3526BN</t>
  </si>
  <si>
    <t>Azzamour2005@outlook.com</t>
  </si>
  <si>
    <t>3511TR</t>
  </si>
  <si>
    <t>0648218013</t>
  </si>
  <si>
    <t>Mohammedelkhoulati@hotmail.nl</t>
  </si>
  <si>
    <t>tamimount23@hotmail.com</t>
  </si>
  <si>
    <t>3526 VC</t>
  </si>
  <si>
    <t>Tamimoun23@hotmail.com</t>
  </si>
  <si>
    <t>4/27/2017</t>
  </si>
  <si>
    <t>Tamimount23@hotmail.com</t>
  </si>
  <si>
    <t>5/25/2016</t>
  </si>
  <si>
    <t>3526bt</t>
  </si>
  <si>
    <t>melkachouti1@gmail.com</t>
  </si>
  <si>
    <t>06-84151464</t>
  </si>
  <si>
    <t>3541 GV</t>
  </si>
  <si>
    <t>06-52646684</t>
  </si>
  <si>
    <t>06-34426652</t>
  </si>
  <si>
    <t>23-6-20212</t>
  </si>
  <si>
    <t xml:space="preserve">Filter tbv </t>
  </si>
  <si>
    <t>Abdelhamid</t>
  </si>
  <si>
    <t>Sahraoui</t>
  </si>
  <si>
    <t>Rosveltlaan 205</t>
  </si>
  <si>
    <t>3527 AA</t>
  </si>
  <si>
    <t>hamidsahraoui455@gmail.com</t>
  </si>
  <si>
    <t>Abdelouahid</t>
  </si>
  <si>
    <t>Bouhaoulian</t>
  </si>
  <si>
    <t>Marshalllaan 24</t>
  </si>
  <si>
    <t>3527TL</t>
  </si>
  <si>
    <t>rachid_lamchachti@hotmail.com</t>
  </si>
  <si>
    <t>Elkhadir</t>
  </si>
  <si>
    <t>3527AJ</t>
  </si>
  <si>
    <t>Abou Bakr Mohamed Ali</t>
  </si>
  <si>
    <t>Schelpstraat 21</t>
  </si>
  <si>
    <t>3521 tl</t>
  </si>
  <si>
    <t>jamilasalih30@gmail.com</t>
  </si>
  <si>
    <t>Ettahri</t>
  </si>
  <si>
    <t>Iepstraat 72</t>
  </si>
  <si>
    <t>3434AV</t>
  </si>
  <si>
    <t>m.ettahri@hotmail.com</t>
  </si>
  <si>
    <t>Kaab</t>
  </si>
  <si>
    <t>Marshalllaan 85</t>
  </si>
  <si>
    <t xml:space="preserve">3527TB </t>
  </si>
  <si>
    <t>Laaboudi</t>
  </si>
  <si>
    <t>Esadik</t>
  </si>
  <si>
    <t>Veldbloemlaan 8</t>
  </si>
  <si>
    <t>3452CL</t>
  </si>
  <si>
    <t>mustapha.esadik1@gmail.com</t>
  </si>
  <si>
    <t>mohamad</t>
  </si>
  <si>
    <t>siraj</t>
  </si>
  <si>
    <t>marketensterlaan 13</t>
  </si>
  <si>
    <t>utrecht</t>
  </si>
  <si>
    <t>3454wn</t>
  </si>
  <si>
    <t>researchersprime@gmail.com</t>
  </si>
  <si>
    <t>Ouari</t>
  </si>
  <si>
    <t>Stanleylaan 270</t>
  </si>
  <si>
    <t>Said.je@hotmail.com</t>
  </si>
  <si>
    <t>Muhammad Omar</t>
  </si>
  <si>
    <t>Salah</t>
  </si>
  <si>
    <t>Abobakr Mohamed</t>
  </si>
  <si>
    <t>Abobakr</t>
  </si>
  <si>
    <t>Actief</t>
  </si>
  <si>
    <t>Telefoon  2</t>
  </si>
  <si>
    <t>Datum Update</t>
  </si>
  <si>
    <t>Datum Inschrijving</t>
  </si>
  <si>
    <t>Beschikbaar</t>
  </si>
  <si>
    <t>Datum BT</t>
  </si>
  <si>
    <t>BD</t>
  </si>
  <si>
    <t>Status Bt</t>
  </si>
  <si>
    <t>Wachtlijst beginner</t>
  </si>
  <si>
    <t>Wachtlijst gevorderd</t>
  </si>
  <si>
    <t>Wachtlijst kleiner dan 6 jaar</t>
  </si>
  <si>
    <t>Status L</t>
  </si>
  <si>
    <t>Status V</t>
  </si>
  <si>
    <t>Status BT</t>
  </si>
  <si>
    <t>Regeling</t>
  </si>
  <si>
    <t>Deelbetaling</t>
  </si>
  <si>
    <t>Voldaan</t>
  </si>
  <si>
    <t>Vluchteling</t>
  </si>
  <si>
    <t>Zaynab</t>
  </si>
  <si>
    <t>Led moskee</t>
  </si>
  <si>
    <t>Alleenstaande moeder</t>
  </si>
  <si>
    <t>.Fields("ChartNr").Value = Schooladmin.TBA1.Value</t>
  </si>
  <si>
    <t xml:space="preserve">      .Fields("OnderwijsNr").Value = Schooladmin.TBA2.Value</t>
  </si>
  <si>
    <t xml:space="preserve">     .Fields("VoornaamV").Value = Schooladmin.TBA3.Value</t>
  </si>
  <si>
    <t xml:space="preserve">     .Fields("Achternaam").Value = Schooladmin.TBA4.Value</t>
  </si>
  <si>
    <t xml:space="preserve">     .Fields("VoornaamL").Value = Schooladmin.TBA5.Value</t>
  </si>
  <si>
    <t xml:space="preserve">     .Fields("Geslacht leerling").Value = Schooladmin.TBA6.Value</t>
  </si>
  <si>
    <t xml:space="preserve">     .Fields("Adres").Value = Schooladmin.TBA8.Value</t>
  </si>
  <si>
    <t xml:space="preserve">     .Fields("Woonplaats").Value = Schooladmin.TBA9.Value</t>
  </si>
  <si>
    <t xml:space="preserve">     .Fields("Postcode").Value = Schooladmin.TBA10.Value</t>
  </si>
  <si>
    <t xml:space="preserve">     .Fields("Telefnr1").Value = Schooladmin.TBA11.Value</t>
  </si>
  <si>
    <t xml:space="preserve">     .Fields("Telefnr2").Value = Schooladmin.TBA12.Value</t>
  </si>
  <si>
    <t xml:space="preserve">     .Fields("Email adres").Value = Schooladmin.TBA13.Value</t>
  </si>
  <si>
    <t xml:space="preserve">     .Fields("Datum inschrijving").Value = Schooladmin.TBA15.Value</t>
  </si>
  <si>
    <t xml:space="preserve">     .Fields("Geboorte datum").Value = Schooladmin.TBA7.Value</t>
  </si>
  <si>
    <t xml:space="preserve">     .Fields("Opmerkingen").Value = Schooladmin.TBA14.Value</t>
  </si>
  <si>
    <t xml:space="preserve">     .Fields("UpdateDoor").Value = Schooladmin.Admin.Value</t>
  </si>
  <si>
    <t xml:space="preserve">     .Fields("UpdateDatum").Value = Schooladmin.Update_Datum.Value</t>
  </si>
  <si>
    <t xml:space="preserve">     .Fields("StatusV").Value = Schooladmin.TBA16.Value</t>
  </si>
  <si>
    <t xml:space="preserve">     .Fields("StatusL").Value = Schooladmin.TBA17.Value</t>
  </si>
  <si>
    <t>ChartNr</t>
  </si>
  <si>
    <t>OnderwijsNr</t>
  </si>
  <si>
    <t>VoornaamV</t>
  </si>
  <si>
    <t>VoornaamL</t>
  </si>
  <si>
    <t>Telefnr1</t>
  </si>
  <si>
    <t>Telefnr2</t>
  </si>
  <si>
    <t>Datum inschrijving</t>
  </si>
  <si>
    <t>StatusL</t>
  </si>
  <si>
    <t>StatusV</t>
  </si>
  <si>
    <t>UpdateDoor</t>
  </si>
  <si>
    <t>UpdateDatum</t>
  </si>
  <si>
    <t>03-sep-2025</t>
  </si>
  <si>
    <t>24-jan-2025</t>
  </si>
  <si>
    <t>UniqueID_Leerling</t>
  </si>
  <si>
    <t>IF([@[Onderwijs Nr]]="";"";[@[Chart Nr]]&amp;"-"&amp;[@[Onderwijs Nr]]&amp;UPPER(LEFT([@Voornaam];3)))</t>
  </si>
  <si>
    <t>Private Sub Zoek_Voogd_Click()</t>
  </si>
  <si>
    <t>Dim ws As Worksheet</t>
  </si>
  <si>
    <t>' set worksheet variable</t>
  </si>
  <si>
    <t>Set ws = Sheet2</t>
  </si>
  <si>
    <t>' stuur de values naar de worksheet (Filter) Data Voogd</t>
  </si>
  <si>
    <t>With ws</t>
  </si>
  <si>
    <t xml:space="preserve">    </t>
  </si>
  <si>
    <t>End With</t>
  </si>
  <si>
    <t>Call FilterData_V</t>
  </si>
  <si>
    <t>If ws.Range("AA5").Value = "" Then</t>
  </si>
  <si>
    <t>'Me.LstData.RowSource = ""</t>
  </si>
  <si>
    <t>MsgBox "Geen dat gevonden"</t>
  </si>
  <si>
    <t>End If</t>
  </si>
  <si>
    <t>Me.ListBox1.RowSource = "FilterDataVoogd"</t>
  </si>
  <si>
    <t>End Sub</t>
  </si>
  <si>
    <t xml:space="preserve"> .Range("Z2").Value = Me.TBA1.Value ' Chart Nr</t>
  </si>
  <si>
    <t xml:space="preserve">  .Range("AA2").Value = Me.TBA2.Value ' Onderwijs Nr</t>
  </si>
  <si>
    <t xml:space="preserve">   .Range("AB2").Value = Me.TBA5.Value ' Voornaam</t>
  </si>
  <si>
    <t xml:space="preserve">Voornaam  </t>
  </si>
  <si>
    <t>B</t>
  </si>
  <si>
    <t>Voornaam V</t>
  </si>
  <si>
    <t>Voornaam L</t>
  </si>
  <si>
    <t xml:space="preserve">Geslacht L </t>
  </si>
  <si>
    <t xml:space="preserve">Adres </t>
  </si>
  <si>
    <t>Telefoon 2</t>
  </si>
  <si>
    <t xml:space="preserve">Email </t>
  </si>
  <si>
    <t xml:space="preserve">Geboorte datum  </t>
  </si>
  <si>
    <t>26-Oct-2024</t>
  </si>
  <si>
    <t>31-Oct-2019</t>
  </si>
  <si>
    <t>15-Mar-2025</t>
  </si>
  <si>
    <t>19-Oct-2024</t>
  </si>
  <si>
    <t>El bachiri</t>
  </si>
  <si>
    <t>3527bg</t>
  </si>
  <si>
    <t>2-Oct-2020</t>
  </si>
  <si>
    <t>27-Oct-2024</t>
  </si>
  <si>
    <t>2-Mar-2025</t>
  </si>
  <si>
    <t>Lakbiach</t>
  </si>
  <si>
    <t>Ouaddouh</t>
  </si>
  <si>
    <t>Hamidi</t>
  </si>
  <si>
    <t>Maryaoui</t>
  </si>
  <si>
    <t>Marco Pololaan 220</t>
  </si>
  <si>
    <t>3526 GN</t>
  </si>
  <si>
    <t>Maryaoui@outlook.com</t>
  </si>
  <si>
    <t>9/13/2025 15:46:11</t>
  </si>
  <si>
    <t>Derkinderenstraat 27</t>
  </si>
  <si>
    <t>rachidelabassi73@gmail.com</t>
  </si>
  <si>
    <t>9/13/2025 17:10:45</t>
  </si>
  <si>
    <t>El mimouni</t>
  </si>
  <si>
    <t>El mokhtar</t>
  </si>
  <si>
    <t>Alexander de grotelaan 111</t>
  </si>
  <si>
    <t>3526 RD</t>
  </si>
  <si>
    <t>Ainzoura.1971@hotmail.nl</t>
  </si>
  <si>
    <t>9/14/2025 12:15:22</t>
  </si>
  <si>
    <t>Liya</t>
  </si>
  <si>
    <t>Livingstonelaan 549</t>
  </si>
  <si>
    <t>3526 HK</t>
  </si>
  <si>
    <t>badrsalah1025@gmail.com</t>
  </si>
  <si>
    <t>9/14/2025 14:03:32</t>
  </si>
  <si>
    <t>Ben gharda</t>
  </si>
  <si>
    <t>Geelwortelweg 14</t>
  </si>
  <si>
    <t>3541SR</t>
  </si>
  <si>
    <t>ben-2222@live.nl</t>
  </si>
  <si>
    <t>5/14/2019</t>
  </si>
  <si>
    <t>9/14/2025 14:08:14</t>
  </si>
  <si>
    <t>Mohamed Amin</t>
  </si>
  <si>
    <t>9/14/2025 15:32:48</t>
  </si>
  <si>
    <t>Achraf</t>
  </si>
  <si>
    <t>Livingstonelaan 303</t>
  </si>
  <si>
    <t>3526hg</t>
  </si>
  <si>
    <t>S.akalai@hotmail.com</t>
  </si>
  <si>
    <t>9/21/2019</t>
  </si>
  <si>
    <t>9/17/2025 16:10:42</t>
  </si>
  <si>
    <t>Amanah</t>
  </si>
  <si>
    <t>mhammedaarbi@gmail.com</t>
  </si>
  <si>
    <t>9/21/2025 13:30:52</t>
  </si>
  <si>
    <t>Junaid</t>
  </si>
  <si>
    <t>Alexander de grotelaan 110</t>
  </si>
  <si>
    <t>Zohair.asfad12@gmail.com</t>
  </si>
  <si>
    <t>1/25/2018</t>
  </si>
  <si>
    <t>9/21/2025 13:33:13</t>
  </si>
  <si>
    <t>Rodaina</t>
  </si>
  <si>
    <t>9/21/2025 15:38:55</t>
  </si>
  <si>
    <t>Abdelli</t>
  </si>
  <si>
    <t>Marshalllaan 91</t>
  </si>
  <si>
    <t>Mohabdelli123@gmail.com</t>
  </si>
  <si>
    <t>4/27/2019</t>
  </si>
  <si>
    <t>9/21/2025 15:45:34</t>
  </si>
  <si>
    <t>1/13/2019</t>
  </si>
  <si>
    <t>9/26/2025 15:39:32</t>
  </si>
  <si>
    <t>Tizra</t>
  </si>
  <si>
    <t>Magelhaenlaan 60</t>
  </si>
  <si>
    <t>3526CJ</t>
  </si>
  <si>
    <t>Bahidoes@hotmail.com</t>
  </si>
  <si>
    <t>10/18/2019</t>
  </si>
  <si>
    <t>bahidoes@hotmail.com</t>
  </si>
  <si>
    <t>w.elarbaji@hotmail.com</t>
  </si>
  <si>
    <t>Aboeadam@live.nl</t>
  </si>
  <si>
    <t>Hassanknl@outlook.com</t>
  </si>
  <si>
    <t>Fultonbaan 7237</t>
  </si>
  <si>
    <t>3527TP</t>
  </si>
  <si>
    <t>IF([@[Onderwijs Nr]]="";"";[@[Chart Nr]]&amp;"-"&amp;[@[Onderwijs Nr]]&amp;UPPER(LEFT([@Voornaam];4)))</t>
  </si>
  <si>
    <t>Leer Jaar</t>
  </si>
  <si>
    <t>Eerste</t>
  </si>
  <si>
    <t>Tweede</t>
  </si>
  <si>
    <t>Derde</t>
  </si>
  <si>
    <t>Vierde</t>
  </si>
  <si>
    <t>Özgör</t>
  </si>
  <si>
    <t>Woudsenderraklaan 92</t>
  </si>
  <si>
    <t>3544PZ</t>
  </si>
  <si>
    <t>ademozgur31@gmail.com</t>
  </si>
  <si>
    <t>Essaken</t>
  </si>
  <si>
    <t>Akchich/Bourakba</t>
  </si>
  <si>
    <t xml:space="preserve">Khalid </t>
  </si>
  <si>
    <t>Columbuslaan 177</t>
  </si>
  <si>
    <t>Souadsouad_89@hotnail.com</t>
  </si>
  <si>
    <t>Aissaoui / Kasmi</t>
  </si>
  <si>
    <t>Shipovalaan 40</t>
  </si>
  <si>
    <t>3545 DC</t>
  </si>
  <si>
    <t>a.esadik@triatmin.nl</t>
  </si>
  <si>
    <t>130-1ADA</t>
  </si>
  <si>
    <t>130-1ZAK</t>
  </si>
  <si>
    <t>510-25AYO</t>
  </si>
  <si>
    <t>510-25SAF</t>
  </si>
  <si>
    <t>IDLeerling</t>
  </si>
  <si>
    <t>Mohammen</t>
  </si>
  <si>
    <t>GestoptOp</t>
  </si>
  <si>
    <t>DatumBT</t>
  </si>
  <si>
    <t>Rs</t>
  </si>
  <si>
    <t>StatusBt</t>
  </si>
  <si>
    <t>Donatie</t>
  </si>
  <si>
    <t>TBB8</t>
  </si>
  <si>
    <t>TBB9</t>
  </si>
  <si>
    <t>TBB10</t>
  </si>
  <si>
    <t>TBB11</t>
  </si>
  <si>
    <t>TBB12</t>
  </si>
  <si>
    <t>TBB13</t>
  </si>
  <si>
    <t>TBB14</t>
  </si>
  <si>
    <t>TBB15</t>
  </si>
  <si>
    <t xml:space="preserve"> '" "</t>
  </si>
  <si>
    <t>TBB1</t>
  </si>
  <si>
    <t>TBB2</t>
  </si>
  <si>
    <t>TBB3</t>
  </si>
  <si>
    <t>TBB4</t>
  </si>
  <si>
    <t>Path</t>
  </si>
  <si>
    <t>C:\Users\Madrassa\OneDrive\Bureaublad\Klassen\Datab_Madr.accdb</t>
  </si>
  <si>
    <t>725-2SAR</t>
  </si>
  <si>
    <t>600-3INS</t>
  </si>
  <si>
    <t>536-6ASS</t>
  </si>
  <si>
    <t>536-6HAJ</t>
  </si>
  <si>
    <t>536-6HOU</t>
  </si>
  <si>
    <t>849-7NIS</t>
  </si>
  <si>
    <t>849-7OMA</t>
  </si>
  <si>
    <t>849-7ROU</t>
  </si>
  <si>
    <t>849-7SAF</t>
  </si>
  <si>
    <t>327-8KAW</t>
  </si>
  <si>
    <t>327-8SAI</t>
  </si>
  <si>
    <t>327-8SOF</t>
  </si>
  <si>
    <t>Sofia</t>
  </si>
  <si>
    <t>806-14AYO</t>
  </si>
  <si>
    <t>806-14MOH</t>
  </si>
  <si>
    <t>806-14ZEY</t>
  </si>
  <si>
    <t>82-15LIY</t>
  </si>
  <si>
    <t>82-15SOR</t>
  </si>
  <si>
    <t>1123-16DJE</t>
  </si>
  <si>
    <t xml:space="preserve">Djennat </t>
  </si>
  <si>
    <t>1123-16HID</t>
  </si>
  <si>
    <t>9001-17BIN</t>
  </si>
  <si>
    <t>359-19FAR</t>
  </si>
  <si>
    <t>206-20HAJ</t>
  </si>
  <si>
    <t>206-20MOH</t>
  </si>
  <si>
    <t>952-21SAF</t>
  </si>
  <si>
    <t>30-22SAF</t>
  </si>
  <si>
    <t>816-23YAS</t>
  </si>
  <si>
    <t>694-24NAO</t>
  </si>
  <si>
    <t>932-28SAF</t>
  </si>
  <si>
    <t>567-31AMI</t>
  </si>
  <si>
    <t>567-31MAY</t>
  </si>
  <si>
    <t>983-33AKR</t>
  </si>
  <si>
    <t>983-33NAB</t>
  </si>
  <si>
    <t>390-35AMI</t>
  </si>
  <si>
    <t>892-36ABD</t>
  </si>
  <si>
    <t>892-36MAR</t>
  </si>
  <si>
    <t>951-37AYM</t>
  </si>
  <si>
    <t>951-37ISR</t>
  </si>
  <si>
    <t>48-38AMI</t>
  </si>
  <si>
    <t>48-38MAR</t>
  </si>
  <si>
    <t>286-39ADA</t>
  </si>
  <si>
    <t>286-39DOU</t>
  </si>
  <si>
    <t>606-42NOU</t>
  </si>
  <si>
    <t>1081-43HAF</t>
  </si>
  <si>
    <t>1081-43ZAK</t>
  </si>
  <si>
    <t>1178-45HAJ</t>
  </si>
  <si>
    <t>1028-46DIK</t>
  </si>
  <si>
    <t>651-47ANA</t>
  </si>
  <si>
    <t>1094-48AYO</t>
  </si>
  <si>
    <t>1094-48SAF</t>
  </si>
  <si>
    <t>372-49RED</t>
  </si>
  <si>
    <t>9002-50AYŞ</t>
  </si>
  <si>
    <t xml:space="preserve">Ayşe </t>
  </si>
  <si>
    <t>9002-50LEY</t>
  </si>
  <si>
    <t>Leyla</t>
  </si>
  <si>
    <t>143-52AMA</t>
  </si>
  <si>
    <t>143-52INA</t>
  </si>
  <si>
    <t>143-52JOU</t>
  </si>
  <si>
    <t>556-53MAY</t>
  </si>
  <si>
    <t>9003-54HAM</t>
  </si>
  <si>
    <t>9003-54SUM</t>
  </si>
  <si>
    <t>716-55SOU</t>
  </si>
  <si>
    <t>1066-56JOU</t>
  </si>
  <si>
    <t>118-57INS</t>
  </si>
  <si>
    <t>118-57ISR</t>
  </si>
  <si>
    <t>612-59CHA</t>
  </si>
  <si>
    <t>612-59ROU</t>
  </si>
  <si>
    <t>860-60DAO</t>
  </si>
  <si>
    <t>1012-61MOH</t>
  </si>
  <si>
    <t>653-63ISS</t>
  </si>
  <si>
    <t>793-64SAF</t>
  </si>
  <si>
    <t>279-65MOH</t>
  </si>
  <si>
    <t>777-66RAY</t>
  </si>
  <si>
    <t>231-67MUH</t>
  </si>
  <si>
    <t>231-67RAY</t>
  </si>
  <si>
    <t>929-68INT</t>
  </si>
  <si>
    <t>531-71ADA</t>
  </si>
  <si>
    <t>531-71MOH</t>
  </si>
  <si>
    <t>182-72SIR</t>
  </si>
  <si>
    <t>595-73NOU</t>
  </si>
  <si>
    <t>978-74ISH</t>
  </si>
  <si>
    <t>978-74JOU</t>
  </si>
  <si>
    <t>978-74OUM</t>
  </si>
  <si>
    <t>146-75MOH</t>
  </si>
  <si>
    <t>146-75NOU</t>
  </si>
  <si>
    <t xml:space="preserve"> Nour</t>
  </si>
  <si>
    <t>871-76JOW</t>
  </si>
  <si>
    <t>871-76MAR</t>
  </si>
  <si>
    <t>871-76NOU</t>
  </si>
  <si>
    <t>425-78HAF</t>
  </si>
  <si>
    <t>1074-79HIB</t>
  </si>
  <si>
    <t>1074-79NIZ</t>
  </si>
  <si>
    <t>713-80ADA</t>
  </si>
  <si>
    <t>1029-82AMI</t>
  </si>
  <si>
    <t>479-83NOU</t>
  </si>
  <si>
    <t>479-83OUM</t>
  </si>
  <si>
    <t>84-84MAY</t>
  </si>
  <si>
    <t>84-84MOH</t>
  </si>
  <si>
    <t>31-85SAR</t>
  </si>
  <si>
    <t>416-86SAL</t>
  </si>
  <si>
    <t>9005-89AMA</t>
  </si>
  <si>
    <t>9005-89BIL</t>
  </si>
  <si>
    <t>-89SAL</t>
  </si>
  <si>
    <t>878-91FIR</t>
  </si>
  <si>
    <t>878-91MAR</t>
  </si>
  <si>
    <t>1149-92MOH</t>
  </si>
  <si>
    <t>1149-92RAI</t>
  </si>
  <si>
    <t>574-93MOH</t>
  </si>
  <si>
    <t>64-96IKH</t>
  </si>
  <si>
    <t>64-96YAH</t>
  </si>
  <si>
    <t>1076-97SAM</t>
  </si>
  <si>
    <t>1076-97ZAK</t>
  </si>
  <si>
    <t>157-98NOU</t>
  </si>
  <si>
    <t>767-99INA</t>
  </si>
  <si>
    <t>66-100ZAK</t>
  </si>
  <si>
    <t>23-101JAW</t>
  </si>
  <si>
    <t>427-102INA</t>
  </si>
  <si>
    <t>427-102ISR</t>
  </si>
  <si>
    <t>764-103SAF</t>
  </si>
  <si>
    <t>659-104HAF</t>
  </si>
  <si>
    <t>659-104HOU</t>
  </si>
  <si>
    <t>917-105NAO</t>
  </si>
  <si>
    <t>917-105NAS</t>
  </si>
  <si>
    <t>917-105NOU</t>
  </si>
  <si>
    <t>457-107JAB</t>
  </si>
  <si>
    <t>401-108AMI</t>
  </si>
  <si>
    <t>401-108OBA</t>
  </si>
  <si>
    <t>792-109JAW</t>
  </si>
  <si>
    <t>753-110IZZ</t>
  </si>
  <si>
    <t>753-110MOH</t>
  </si>
  <si>
    <t>819-111HID</t>
  </si>
  <si>
    <t>507-112LYA</t>
  </si>
  <si>
    <t>922-115NOU</t>
  </si>
  <si>
    <t xml:space="preserve">Nour </t>
  </si>
  <si>
    <t>736-116AJM</t>
  </si>
  <si>
    <t>936-117JIH</t>
  </si>
  <si>
    <t>418-119SAR</t>
  </si>
  <si>
    <t>1077-120ZAY</t>
  </si>
  <si>
    <t>337-122MAY</t>
  </si>
  <si>
    <t>337-122SAF</t>
  </si>
  <si>
    <t>242-123AYA</t>
  </si>
  <si>
    <t>200-124YAS</t>
  </si>
  <si>
    <t>200-124YOU</t>
  </si>
  <si>
    <t>326-125MAR</t>
  </si>
  <si>
    <t>125-126ADA</t>
  </si>
  <si>
    <t>1050-127SAL</t>
  </si>
  <si>
    <t>1050-127ZAK</t>
  </si>
  <si>
    <t>147-128JEN</t>
  </si>
  <si>
    <t>147-128NOU</t>
  </si>
  <si>
    <t>514-129AMI</t>
  </si>
  <si>
    <t>514-129MOH</t>
  </si>
  <si>
    <t>514-129ROF</t>
  </si>
  <si>
    <t>136-130INA</t>
  </si>
  <si>
    <t>136-130LOU</t>
  </si>
  <si>
    <t>136-130MAY</t>
  </si>
  <si>
    <t>733-131JAS</t>
  </si>
  <si>
    <t>414-132AYM</t>
  </si>
  <si>
    <t>414-132RAY</t>
  </si>
  <si>
    <t>918-133ABD</t>
  </si>
  <si>
    <t>918-133IMA</t>
  </si>
  <si>
    <t>245-134MOH</t>
  </si>
  <si>
    <t>615-136AYO</t>
  </si>
  <si>
    <t>615-136IMR</t>
  </si>
  <si>
    <t>615-136NAD</t>
  </si>
  <si>
    <t>1062-137SOU</t>
  </si>
  <si>
    <t>362-139ANA</t>
  </si>
  <si>
    <t>9006-141HAS</t>
  </si>
  <si>
    <t>9006-141LAJ</t>
  </si>
  <si>
    <t>824-143AMA</t>
  </si>
  <si>
    <t>419-146DAM</t>
  </si>
  <si>
    <t>419-146HAR</t>
  </si>
  <si>
    <t>778-147IMR</t>
  </si>
  <si>
    <t>778-147MOH</t>
  </si>
  <si>
    <t>778-147YOU</t>
  </si>
  <si>
    <t>431-148MAY</t>
  </si>
  <si>
    <t>431-148WIS</t>
  </si>
  <si>
    <t>629-149HAF</t>
  </si>
  <si>
    <t>629-149MAL</t>
  </si>
  <si>
    <t>621-151INA</t>
  </si>
  <si>
    <t>621-151ISR</t>
  </si>
  <si>
    <t>323-152ADA</t>
  </si>
  <si>
    <t>323-152OMA</t>
  </si>
  <si>
    <t>422-153ISM</t>
  </si>
  <si>
    <t xml:space="preserve">Ismail </t>
  </si>
  <si>
    <t>622-155ILY</t>
  </si>
  <si>
    <t>481-159MOU</t>
  </si>
  <si>
    <t>481-159WIA</t>
  </si>
  <si>
    <t>210-161NOU</t>
  </si>
  <si>
    <t>680-162AMI</t>
  </si>
  <si>
    <t>90-163ADA</t>
  </si>
  <si>
    <t>90-163ILA</t>
  </si>
  <si>
    <t>533-164JUN</t>
  </si>
  <si>
    <t>9007-165AMA</t>
  </si>
  <si>
    <t>9007-165MAA</t>
  </si>
  <si>
    <t>111-166OMA</t>
  </si>
  <si>
    <t>111-166SOU</t>
  </si>
  <si>
    <t>228-167IMR</t>
  </si>
  <si>
    <t>645-168AMI</t>
  </si>
  <si>
    <t>158-169HIC</t>
  </si>
  <si>
    <t>678-170NAS</t>
  </si>
  <si>
    <t>462-171SOU</t>
  </si>
  <si>
    <t>250-172AYA</t>
  </si>
  <si>
    <t>250-172SAR</t>
  </si>
  <si>
    <t>884-174MOH</t>
  </si>
  <si>
    <t>884-174NOU</t>
  </si>
  <si>
    <t>491-175YAS</t>
  </si>
  <si>
    <t>521-177NOU</t>
  </si>
  <si>
    <t>9008-178SAM</t>
  </si>
  <si>
    <t>1146-179MOH</t>
  </si>
  <si>
    <t>461-180SAF</t>
  </si>
  <si>
    <t>Aissaoui/Kasmi</t>
  </si>
  <si>
    <t>Kasmi</t>
  </si>
  <si>
    <t>647-183AYM</t>
  </si>
  <si>
    <t>647-183NOU</t>
  </si>
  <si>
    <t>262-184ISS</t>
  </si>
  <si>
    <t>585-186ILH</t>
  </si>
  <si>
    <t>1042-187ISH</t>
  </si>
  <si>
    <t>7777-188AYA</t>
  </si>
  <si>
    <t>37-190NIS</t>
  </si>
  <si>
    <t>1008-191IMR</t>
  </si>
  <si>
    <t>571-192ADA</t>
  </si>
  <si>
    <t>387-193IMR</t>
  </si>
  <si>
    <t>387-193ISH</t>
  </si>
  <si>
    <t>296-194ASM</t>
  </si>
  <si>
    <t>1137-195IKR</t>
  </si>
  <si>
    <t>701-196NIS</t>
  </si>
  <si>
    <t>701-196YAS</t>
  </si>
  <si>
    <t>727-197YOU</t>
  </si>
  <si>
    <t>666-199FIT</t>
  </si>
  <si>
    <t>666-199MER</t>
  </si>
  <si>
    <t>467-200AMA</t>
  </si>
  <si>
    <t>467-200INT</t>
  </si>
  <si>
    <t>467-200NOU</t>
  </si>
  <si>
    <t>732-203ADA</t>
  </si>
  <si>
    <t>1016-204NAW</t>
  </si>
  <si>
    <t>1082-205BIL</t>
  </si>
  <si>
    <t>1082-205MAR</t>
  </si>
  <si>
    <t>967-209ZAK</t>
  </si>
  <si>
    <t>-210OUM</t>
  </si>
  <si>
    <t>Oumyra</t>
  </si>
  <si>
    <t>553-212NOU</t>
  </si>
  <si>
    <t>9010-213DIM</t>
  </si>
  <si>
    <t>963-214NOU</t>
  </si>
  <si>
    <t>963-214YAS</t>
  </si>
  <si>
    <t>865-215IYA</t>
  </si>
  <si>
    <t>300-216HAF</t>
  </si>
  <si>
    <t>300-216OUB</t>
  </si>
  <si>
    <t>7777-218JOU</t>
  </si>
  <si>
    <t>7777-219AMI</t>
  </si>
  <si>
    <t>7777-219NOU</t>
  </si>
  <si>
    <t>Nouhayla</t>
  </si>
  <si>
    <t>7777-219SAF</t>
  </si>
  <si>
    <t>817-221MAH</t>
  </si>
  <si>
    <t>Maher</t>
  </si>
  <si>
    <t>9011-222JOU</t>
  </si>
  <si>
    <t>joury</t>
  </si>
  <si>
    <t>9011-222TUL</t>
  </si>
  <si>
    <t>Tulip</t>
  </si>
  <si>
    <t>Siraj</t>
  </si>
  <si>
    <t>537-223AMB</t>
  </si>
  <si>
    <t>Amber</t>
  </si>
  <si>
    <t>537-223AMI</t>
  </si>
  <si>
    <t>768-224HIN</t>
  </si>
  <si>
    <t>Hind</t>
  </si>
  <si>
    <t>831-228NOU</t>
  </si>
  <si>
    <t>831-228SOF</t>
  </si>
  <si>
    <t>9012-234ABD</t>
  </si>
  <si>
    <t>9012-234FIN</t>
  </si>
  <si>
    <t>859-235AMM</t>
  </si>
  <si>
    <t>691-243AMI</t>
  </si>
  <si>
    <t>691-243MAL</t>
  </si>
  <si>
    <t>667-251SAF</t>
  </si>
  <si>
    <t>240-264FIR</t>
  </si>
  <si>
    <t>98-296HOU</t>
  </si>
  <si>
    <t>98-296RED</t>
  </si>
  <si>
    <t>487-9AYA</t>
  </si>
  <si>
    <t>782-10MOH</t>
  </si>
  <si>
    <t>566-13MAR</t>
  </si>
  <si>
    <t>947-5NOUR</t>
  </si>
  <si>
    <t>Sakkour</t>
  </si>
  <si>
    <t>Safranelaan 54</t>
  </si>
  <si>
    <t>887-207SEL</t>
  </si>
  <si>
    <t>17-02-2015</t>
  </si>
  <si>
    <t>14-okt-2023</t>
  </si>
  <si>
    <t>29-okt-2025</t>
  </si>
  <si>
    <t>28-02-2013</t>
  </si>
  <si>
    <t>22-04-2010</t>
  </si>
  <si>
    <t>Lafkiri</t>
  </si>
  <si>
    <t>Jana</t>
  </si>
  <si>
    <t>Rooseveltlaan 245</t>
  </si>
  <si>
    <t>Ousrout</t>
  </si>
  <si>
    <t>Marcopololaan 264</t>
  </si>
  <si>
    <t>Arikalaan 119</t>
  </si>
  <si>
    <t>Zaydi</t>
  </si>
  <si>
    <t>Wiam</t>
  </si>
  <si>
    <t>21-03-2008</t>
  </si>
  <si>
    <t>30-11-2015</t>
  </si>
  <si>
    <t>de voogd is overleden.</t>
  </si>
  <si>
    <t>Attalbi</t>
  </si>
  <si>
    <t>Azrioual</t>
  </si>
  <si>
    <t>Koningin Wilhelminalaan 28</t>
  </si>
  <si>
    <t>Rooseveltlaan 986</t>
  </si>
  <si>
    <t>3526br</t>
  </si>
  <si>
    <t>a azrioual@live.nl</t>
  </si>
  <si>
    <t>356-145YOUS</t>
  </si>
  <si>
    <t>22-09-2019</t>
  </si>
  <si>
    <t>23-09-2018</t>
  </si>
  <si>
    <t>27-11-2012</t>
  </si>
  <si>
    <t>15-02-2013</t>
  </si>
  <si>
    <t>Van Eechoudlaan 89</t>
  </si>
  <si>
    <t>23-01-2013</t>
  </si>
  <si>
    <t>26-07-2014</t>
  </si>
  <si>
    <t>18-04-2014</t>
  </si>
  <si>
    <t>27-12-2011</t>
  </si>
  <si>
    <t>20-05-2017</t>
  </si>
  <si>
    <t>16-05-2009</t>
  </si>
  <si>
    <t>22-10-2014</t>
  </si>
  <si>
    <t>16-09-2013</t>
  </si>
  <si>
    <t>16-09-2010</t>
  </si>
  <si>
    <t>25-06-2018</t>
  </si>
  <si>
    <t>24-10-2016</t>
  </si>
  <si>
    <t>13-08-2016</t>
  </si>
  <si>
    <t>30-07-2012</t>
  </si>
  <si>
    <t>30-07-2011</t>
  </si>
  <si>
    <t>14-05-2017</t>
  </si>
  <si>
    <t>18-06-2017</t>
  </si>
  <si>
    <t>659-157ESR</t>
  </si>
  <si>
    <t>Esrae</t>
  </si>
  <si>
    <t>3527AB</t>
  </si>
  <si>
    <t>30-06-2019</t>
  </si>
  <si>
    <t>25-09-2017</t>
  </si>
  <si>
    <t>04-okt-2025</t>
  </si>
  <si>
    <t>30-04-2020</t>
  </si>
  <si>
    <t>24-12-2015</t>
  </si>
  <si>
    <t>1066-56RAY</t>
  </si>
  <si>
    <t>19-02-2019</t>
  </si>
  <si>
    <t>210-161NAO</t>
  </si>
  <si>
    <t>13-07-2016</t>
  </si>
  <si>
    <t>3526GP</t>
  </si>
  <si>
    <t>218-173AYA</t>
  </si>
  <si>
    <t>777-66JUN</t>
  </si>
  <si>
    <t>25-01-2018</t>
  </si>
  <si>
    <t>411-181IMA</t>
  </si>
  <si>
    <t>27-04-2019</t>
  </si>
  <si>
    <t>411-181MAY</t>
  </si>
  <si>
    <t>13-01-2019</t>
  </si>
  <si>
    <t>Taha</t>
  </si>
  <si>
    <t>Abestederdijk 148</t>
  </si>
  <si>
    <t>Ouadou</t>
  </si>
  <si>
    <t>24-01-2018</t>
  </si>
  <si>
    <t>Tahiry</t>
  </si>
  <si>
    <t>Livingstonelaan493</t>
  </si>
  <si>
    <t>3526 HJ</t>
  </si>
  <si>
    <t>29-12-2018</t>
  </si>
  <si>
    <t>Kissami</t>
  </si>
  <si>
    <t>Marshalllaan 22</t>
  </si>
  <si>
    <t>31-05-2015</t>
  </si>
  <si>
    <t>Abdelhafid</t>
  </si>
  <si>
    <t>3517 LD</t>
  </si>
  <si>
    <t>18-06-2019</t>
  </si>
  <si>
    <t>986-225YOU</t>
  </si>
  <si>
    <t>723-201WAS</t>
  </si>
  <si>
    <t>21-02-2020</t>
  </si>
  <si>
    <t>723-201WIA</t>
  </si>
  <si>
    <t>279-65YAS</t>
  </si>
  <si>
    <t xml:space="preserve">Richa </t>
  </si>
  <si>
    <t>VROUW</t>
  </si>
  <si>
    <t>De Akker 25</t>
  </si>
  <si>
    <t>lopik</t>
  </si>
  <si>
    <t>3411 zg</t>
  </si>
  <si>
    <t>959-220NOU</t>
  </si>
  <si>
    <t>26-02-2017</t>
  </si>
  <si>
    <t>959-220ISS</t>
  </si>
  <si>
    <t>El Mariaoui</t>
  </si>
  <si>
    <t>Belhajji</t>
  </si>
  <si>
    <t>DE Gasperilaan 44</t>
  </si>
  <si>
    <t>Zaid</t>
  </si>
  <si>
    <t>19-02-2016</t>
  </si>
  <si>
    <t>567-31HAJ</t>
  </si>
  <si>
    <t>28-12-2019</t>
  </si>
  <si>
    <t>Sbaa</t>
  </si>
  <si>
    <t>Duke Ellintonstraat 10</t>
  </si>
  <si>
    <t>3543 GK</t>
  </si>
  <si>
    <t>927-230ABD</t>
  </si>
  <si>
    <t>AL Khalaf</t>
  </si>
  <si>
    <t>3582 BV</t>
  </si>
  <si>
    <t>9999-231TUG</t>
  </si>
  <si>
    <t>Tuga</t>
  </si>
  <si>
    <t>15-okt-2023</t>
  </si>
  <si>
    <t>14-02-2013</t>
  </si>
  <si>
    <t>13-01-2014</t>
  </si>
  <si>
    <t>21-03-2017</t>
  </si>
  <si>
    <t>11-okt-2025</t>
  </si>
  <si>
    <t>25-12-2014</t>
  </si>
  <si>
    <t>28-11-2019</t>
  </si>
  <si>
    <t>30-10-2019</t>
  </si>
  <si>
    <t>22-06-2018</t>
  </si>
  <si>
    <t>24-11-2019</t>
  </si>
  <si>
    <t>17-10-2018</t>
  </si>
  <si>
    <t>22-03-2020</t>
  </si>
  <si>
    <t>29-06-2019</t>
  </si>
  <si>
    <t>15-06-2014</t>
  </si>
  <si>
    <t>24-mei-2025</t>
  </si>
  <si>
    <t>15-06-2015</t>
  </si>
  <si>
    <t>21-08-2015</t>
  </si>
  <si>
    <t>23-11-2012</t>
  </si>
  <si>
    <t>21-03-2015</t>
  </si>
  <si>
    <t>27-11-2014</t>
  </si>
  <si>
    <t>27-05-2014</t>
  </si>
  <si>
    <t>10-okt-2021</t>
  </si>
  <si>
    <t>16-01-2013</t>
  </si>
  <si>
    <t>23-02-2018</t>
  </si>
  <si>
    <t>21-01-2019</t>
  </si>
  <si>
    <t>28-03-2018</t>
  </si>
  <si>
    <t>30-06-2016</t>
  </si>
  <si>
    <t>26-12-2016</t>
  </si>
  <si>
    <t>26-10-2016</t>
  </si>
  <si>
    <t>15-02-2016</t>
  </si>
  <si>
    <t>23-08-2017</t>
  </si>
  <si>
    <t>16-05-2018</t>
  </si>
  <si>
    <t>BOULALMA</t>
  </si>
  <si>
    <t>27-02-2015</t>
  </si>
  <si>
    <t>23-09-2014</t>
  </si>
  <si>
    <t>ELyakoubi</t>
  </si>
  <si>
    <t>15-09-2017</t>
  </si>
  <si>
    <t>27-04-2017</t>
  </si>
  <si>
    <t>19-12-2013</t>
  </si>
  <si>
    <t>20-02-2013</t>
  </si>
  <si>
    <t>27-04-2011</t>
  </si>
  <si>
    <t>28-03-2013</t>
  </si>
  <si>
    <t>14-07-2013</t>
  </si>
  <si>
    <t>16-okt-2021</t>
  </si>
  <si>
    <t>28-06-2016</t>
  </si>
  <si>
    <t>29-10-2015</t>
  </si>
  <si>
    <t>19-10-2017</t>
  </si>
  <si>
    <t>31-01-2016</t>
  </si>
  <si>
    <t>20-01-2018</t>
  </si>
  <si>
    <t>20-11-2015</t>
  </si>
  <si>
    <t>25-02-2013</t>
  </si>
  <si>
    <t>13-03-2017</t>
  </si>
  <si>
    <t>31-05-2018</t>
  </si>
  <si>
    <t>19-10-2018</t>
  </si>
  <si>
    <t>21-okt-2023</t>
  </si>
  <si>
    <t>21-11-2016</t>
  </si>
  <si>
    <t>30-07-2018</t>
  </si>
  <si>
    <t>Adarghal</t>
  </si>
  <si>
    <t>27-05-2010</t>
  </si>
  <si>
    <t>28-10-2014</t>
  </si>
  <si>
    <t>21-10-2016</t>
  </si>
  <si>
    <t>27-01-2012</t>
  </si>
  <si>
    <t>31-05-2014</t>
  </si>
  <si>
    <t>Aoulad l kadi</t>
  </si>
  <si>
    <t>Johan Brouwerlaan 3</t>
  </si>
  <si>
    <t>740-232MOH</t>
  </si>
  <si>
    <t>Mohamed Sabir</t>
  </si>
  <si>
    <t>30-12-2014</t>
  </si>
  <si>
    <t>740-232ZAK</t>
  </si>
  <si>
    <t>Aoulad l Kadi</t>
  </si>
  <si>
    <t>Nassira-Hajar</t>
  </si>
  <si>
    <t>Zaynab-Imane</t>
  </si>
  <si>
    <t>Datum afdruk</t>
  </si>
  <si>
    <t>Aantal leerlingen</t>
  </si>
  <si>
    <t>806-14HAF</t>
  </si>
  <si>
    <t>14-12-2018</t>
  </si>
  <si>
    <t>NB</t>
  </si>
  <si>
    <t xml:space="preserve">Wachtlijst </t>
  </si>
  <si>
    <t>Filter_contrubitie</t>
  </si>
  <si>
    <t>Data leerlingen</t>
  </si>
  <si>
    <t>LeerlingLijst</t>
  </si>
  <si>
    <t>filter bestaande voogd aanmeldingen</t>
  </si>
  <si>
    <t>Niet actief</t>
  </si>
  <si>
    <t>15-11-2017</t>
  </si>
  <si>
    <t>29-03-2026</t>
  </si>
  <si>
    <t>19-04-2026</t>
  </si>
  <si>
    <t>5001-4RAY</t>
  </si>
  <si>
    <t>Bara</t>
  </si>
  <si>
    <t>Tala</t>
  </si>
  <si>
    <t>Al Refai</t>
  </si>
  <si>
    <t>Mohamed Rafi</t>
  </si>
  <si>
    <t>Zeeshan</t>
  </si>
  <si>
    <t>Hameed</t>
  </si>
  <si>
    <t>Rahhou</t>
  </si>
  <si>
    <t>Ochen</t>
  </si>
  <si>
    <t>Wail</t>
  </si>
  <si>
    <t>Mokhtar</t>
  </si>
  <si>
    <t>Salsabila</t>
  </si>
  <si>
    <t>jamil</t>
  </si>
  <si>
    <t>rayan</t>
  </si>
  <si>
    <t>el Meryaoui</t>
  </si>
  <si>
    <t>amira</t>
  </si>
  <si>
    <t>De brauwlaan 14</t>
  </si>
  <si>
    <t>3526XS</t>
  </si>
  <si>
    <t>06 13314167</t>
  </si>
  <si>
    <t>yamamalabd@gmail.com</t>
  </si>
  <si>
    <t>Adenauerlaan 89</t>
  </si>
  <si>
    <t>3527RB</t>
  </si>
  <si>
    <t>rafi2try@gmail.com</t>
  </si>
  <si>
    <t>Trumanlaan 13</t>
  </si>
  <si>
    <t>3527bb</t>
  </si>
  <si>
    <t>Magelhaenlaan 220</t>
  </si>
  <si>
    <t>3526 CM</t>
  </si>
  <si>
    <t>abdeslam_ochen@hotmail.com</t>
  </si>
  <si>
    <t>Nansenlaan 5</t>
  </si>
  <si>
    <t>Mokhtar241@live.nl</t>
  </si>
  <si>
    <t>stanleylaan 290</t>
  </si>
  <si>
    <t>3526tv</t>
  </si>
  <si>
    <t>meryaoui@hotmail.com</t>
  </si>
  <si>
    <t xml:space="preserve">                </t>
  </si>
  <si>
    <t>Juf</t>
  </si>
  <si>
    <t>26-04-2026</t>
  </si>
  <si>
    <t>354-87JOU</t>
  </si>
  <si>
    <t>777-66ROD</t>
  </si>
  <si>
    <t>986-225MAR</t>
  </si>
  <si>
    <t>163-227ZAI</t>
  </si>
  <si>
    <t>249-226HAJ</t>
  </si>
  <si>
    <t>888-198IBR</t>
  </si>
  <si>
    <t>603-156JAN</t>
  </si>
  <si>
    <t xml:space="preserve">  794-135BIL</t>
  </si>
  <si>
    <t>1091-182NAD</t>
  </si>
  <si>
    <t>Me.TBB_Bedrag</t>
  </si>
  <si>
    <t>Som</t>
  </si>
  <si>
    <t>Marshalllaan 178</t>
  </si>
  <si>
    <t>betaald 10 boek</t>
  </si>
  <si>
    <t>rest</t>
  </si>
  <si>
    <t>Count of ID Leerling</t>
  </si>
  <si>
    <t>24-mei-2026</t>
  </si>
  <si>
    <t xml:space="preserve">Tarik </t>
  </si>
  <si>
    <t>Jamila</t>
  </si>
  <si>
    <t>Abdoulrani</t>
  </si>
  <si>
    <t>oum</t>
  </si>
  <si>
    <t>moeder contactpersoon, alleenstande moede. geen chartnum 9999.</t>
  </si>
  <si>
    <t>16-05-2026</t>
  </si>
  <si>
    <t>aLleen staande moeder</t>
  </si>
  <si>
    <t>276-11RAYA</t>
  </si>
  <si>
    <t>276-11AMIR</t>
  </si>
  <si>
    <t>24-05-2026</t>
  </si>
  <si>
    <t>9005-89SAL</t>
  </si>
  <si>
    <t>leerjaar 26-27 gaat stoppen, door vader doorgegeven!</t>
  </si>
  <si>
    <t>13-06-2026</t>
  </si>
  <si>
    <t>14-06-2026</t>
  </si>
  <si>
    <t>21-06-2026</t>
  </si>
  <si>
    <t>Bourarach</t>
  </si>
  <si>
    <t>Nasenlaan 126</t>
  </si>
  <si>
    <t>3527 EL</t>
  </si>
  <si>
    <t>onderwijs@outlook.com</t>
  </si>
  <si>
    <t>Akchich</t>
  </si>
  <si>
    <t>Bari</t>
  </si>
  <si>
    <t>Aminata</t>
  </si>
  <si>
    <t>Adama</t>
  </si>
  <si>
    <t>Minstraat 24</t>
  </si>
  <si>
    <t>galid_22@hotmail.com</t>
  </si>
  <si>
    <t>1/19/2019</t>
  </si>
  <si>
    <t>1/18/2026 16:57:45</t>
  </si>
  <si>
    <t>El maryaoui</t>
  </si>
  <si>
    <t>Boujamaa</t>
  </si>
  <si>
    <t>Battutalaan 507</t>
  </si>
  <si>
    <t>3526 vs</t>
  </si>
  <si>
    <t>Boesma2@hotmail.com</t>
  </si>
  <si>
    <t>Khalil</t>
  </si>
  <si>
    <t>3527AC</t>
  </si>
  <si>
    <t>Mohamedmehdaoui259@gmail.com</t>
  </si>
  <si>
    <t>Pecanlaan 6</t>
  </si>
  <si>
    <t>3545AE</t>
  </si>
  <si>
    <t>appie.ouaddouh@hotmail.com</t>
  </si>
  <si>
    <t>9/26/2021</t>
  </si>
  <si>
    <t>5/30/2026 23:30:08</t>
  </si>
  <si>
    <t>Wachrine</t>
  </si>
  <si>
    <t>Sabrine</t>
  </si>
  <si>
    <t>Pearsonhof 68</t>
  </si>
  <si>
    <t>3527ct</t>
  </si>
  <si>
    <t>Sabrineaouraghe@hotmail.com</t>
  </si>
  <si>
    <t>Abdelilaah (Leraar)</t>
  </si>
  <si>
    <t>27-08-2009</t>
  </si>
  <si>
    <t>regeling Juf</t>
  </si>
  <si>
    <t>Regeling Juf</t>
  </si>
  <si>
    <t>Aantal Betalingen</t>
  </si>
  <si>
    <t>13-09-2026</t>
  </si>
  <si>
    <t>22-09-2018</t>
  </si>
  <si>
    <t>26-05-2020</t>
  </si>
  <si>
    <t>IN</t>
  </si>
  <si>
    <t>UIT</t>
  </si>
  <si>
    <t>Beschrijving</t>
  </si>
  <si>
    <t>Bedrag</t>
  </si>
  <si>
    <t>Balans</t>
  </si>
  <si>
    <t>18-07-2016</t>
  </si>
  <si>
    <t>27-09-2017</t>
  </si>
  <si>
    <t>Boeken</t>
  </si>
  <si>
    <t>Totaal 2</t>
  </si>
  <si>
    <t>Totaal 3</t>
  </si>
  <si>
    <t>Totaal 4</t>
  </si>
  <si>
    <t>Totaal 5</t>
  </si>
  <si>
    <t>Totaal 6</t>
  </si>
  <si>
    <t>Totaal 7</t>
  </si>
  <si>
    <t>Totaal 8</t>
  </si>
  <si>
    <t>Totaal 9</t>
  </si>
  <si>
    <t>Totaal 10</t>
  </si>
  <si>
    <t>Totaal 11</t>
  </si>
  <si>
    <t>Totaal 12</t>
  </si>
  <si>
    <t>Totaal 13</t>
  </si>
  <si>
    <t>Totaal 14</t>
  </si>
  <si>
    <t>Totaal 15</t>
  </si>
  <si>
    <t>Totaal 16</t>
  </si>
  <si>
    <t>Totaal 17</t>
  </si>
  <si>
    <t>Totaal 18</t>
  </si>
  <si>
    <t>Totaal 19</t>
  </si>
  <si>
    <t>Totaal 20</t>
  </si>
  <si>
    <t>Totaal 21</t>
  </si>
  <si>
    <t>Totaal 22</t>
  </si>
  <si>
    <t>Totaal 23</t>
  </si>
  <si>
    <t>Totaal 24</t>
  </si>
  <si>
    <t>Totaal 25</t>
  </si>
  <si>
    <t>Totaal 26</t>
  </si>
  <si>
    <t>Totaal 27</t>
  </si>
  <si>
    <t>Totaal 28</t>
  </si>
  <si>
    <t>Totaal 29</t>
  </si>
  <si>
    <t>Totaal 30</t>
  </si>
  <si>
    <t>Totaal 31</t>
  </si>
  <si>
    <t>Totaal 32</t>
  </si>
  <si>
    <t>Totaal 33</t>
  </si>
  <si>
    <t>Totaal 34</t>
  </si>
  <si>
    <t>Totaal 35</t>
  </si>
  <si>
    <t>Totaal 36</t>
  </si>
  <si>
    <t>Totaal 37</t>
  </si>
  <si>
    <t>Totaal 38</t>
  </si>
  <si>
    <t>Totaal 39</t>
  </si>
  <si>
    <t>Totaal 40</t>
  </si>
  <si>
    <t>Totaal 41</t>
  </si>
  <si>
    <t>Totaal 42</t>
  </si>
  <si>
    <t>Totaal 43</t>
  </si>
  <si>
    <t>Totaal 44</t>
  </si>
  <si>
    <t>Totaal 45</t>
  </si>
  <si>
    <t>Totaal 46</t>
  </si>
  <si>
    <t>Totaal 47</t>
  </si>
  <si>
    <t>Totaal 48</t>
  </si>
  <si>
    <t>Totaal 49</t>
  </si>
  <si>
    <t>Totaal 50</t>
  </si>
  <si>
    <t>Totaal 51</t>
  </si>
  <si>
    <t>Totaal 52</t>
  </si>
  <si>
    <t>Totaal 53</t>
  </si>
  <si>
    <t>Totaal 54</t>
  </si>
  <si>
    <t>Totaal 55</t>
  </si>
  <si>
    <t>Totaal 56</t>
  </si>
  <si>
    <t>Totaal 57</t>
  </si>
  <si>
    <t>Totaal 58</t>
  </si>
  <si>
    <t>Totaal 59</t>
  </si>
  <si>
    <t>Totaal 60</t>
  </si>
  <si>
    <t>Totaal 61</t>
  </si>
  <si>
    <t>Totaal 62</t>
  </si>
  <si>
    <t>Totaal 63</t>
  </si>
  <si>
    <t>Totaal 64</t>
  </si>
  <si>
    <t>Totaal 65</t>
  </si>
  <si>
    <t>Totaal 66</t>
  </si>
  <si>
    <t>Totaal 67</t>
  </si>
  <si>
    <t>Totaal 68</t>
  </si>
  <si>
    <t>Totaal 69</t>
  </si>
  <si>
    <t>Totaal 70</t>
  </si>
  <si>
    <t>Totaal 71</t>
  </si>
  <si>
    <t>Totaal 72</t>
  </si>
  <si>
    <t>Totaal 73</t>
  </si>
  <si>
    <t>Totaal 74</t>
  </si>
  <si>
    <t>Totaal 75</t>
  </si>
  <si>
    <t>Totaal 76</t>
  </si>
  <si>
    <t>Totaal 77</t>
  </si>
  <si>
    <t>Totaal 78</t>
  </si>
  <si>
    <t>Totaal 79</t>
  </si>
  <si>
    <t>Totaal 80</t>
  </si>
  <si>
    <t>Totaal 81</t>
  </si>
  <si>
    <t>Totaal 82</t>
  </si>
  <si>
    <t>Totaal 83</t>
  </si>
  <si>
    <t>Totaal 84</t>
  </si>
  <si>
    <t>Totaal 85</t>
  </si>
  <si>
    <t>Totaal 86</t>
  </si>
  <si>
    <t>Totaal 87</t>
  </si>
  <si>
    <t>Totaal 88</t>
  </si>
  <si>
    <t>Totaal 89</t>
  </si>
  <si>
    <t>Totaal 90</t>
  </si>
  <si>
    <t>Totaal 91</t>
  </si>
  <si>
    <t>Totaal 92</t>
  </si>
  <si>
    <t>Totaal 93</t>
  </si>
  <si>
    <t>Totaal 94</t>
  </si>
  <si>
    <t>Totaal 95</t>
  </si>
  <si>
    <t>Totaal 96</t>
  </si>
  <si>
    <t>Totaal 97</t>
  </si>
  <si>
    <t>Totaal 98</t>
  </si>
  <si>
    <t>Totaal 99</t>
  </si>
  <si>
    <t>Totaal 100</t>
  </si>
  <si>
    <t>Totaal 102</t>
  </si>
  <si>
    <t>Totaal 103</t>
  </si>
  <si>
    <t>Totaal 104</t>
  </si>
  <si>
    <t>Totaal 105</t>
  </si>
  <si>
    <t>Totaal 106</t>
  </si>
  <si>
    <t>Totaal 107</t>
  </si>
  <si>
    <t>Totaal 108</t>
  </si>
  <si>
    <t>Totaal 109</t>
  </si>
  <si>
    <t>Totaal 110</t>
  </si>
  <si>
    <t>Totaal 111</t>
  </si>
  <si>
    <t>Totaal 112</t>
  </si>
  <si>
    <t>Totaal 113</t>
  </si>
  <si>
    <t>Totaal 114</t>
  </si>
  <si>
    <t>Totaal 115</t>
  </si>
  <si>
    <t>Totaal 116</t>
  </si>
  <si>
    <t>Totaal 117</t>
  </si>
  <si>
    <t>Totaal 118</t>
  </si>
  <si>
    <t>Totaal 119</t>
  </si>
  <si>
    <t>Totaal 120</t>
  </si>
  <si>
    <t>Totaal 121</t>
  </si>
  <si>
    <t>Totaal 122</t>
  </si>
  <si>
    <t>Totaal 124</t>
  </si>
  <si>
    <t>Totaal 125</t>
  </si>
  <si>
    <t>Totaal 126</t>
  </si>
  <si>
    <t>Totaal 127</t>
  </si>
  <si>
    <t>Totaal 128</t>
  </si>
  <si>
    <t>Totaal 129</t>
  </si>
  <si>
    <t>Totaal 130</t>
  </si>
  <si>
    <t>Totaal 132</t>
  </si>
  <si>
    <t>Totaal 133</t>
  </si>
  <si>
    <t>Totaal 134</t>
  </si>
  <si>
    <t>Totaal 135</t>
  </si>
  <si>
    <t>Totaal 136</t>
  </si>
  <si>
    <t>Totaal 137</t>
  </si>
  <si>
    <t>Totaal 138</t>
  </si>
  <si>
    <t>Totaal 139</t>
  </si>
  <si>
    <t>Totaal 140</t>
  </si>
  <si>
    <t>Totaal 141</t>
  </si>
  <si>
    <t>Totaal 142</t>
  </si>
  <si>
    <t>Totaal 143</t>
  </si>
  <si>
    <t>Totaal 144</t>
  </si>
  <si>
    <t>Totaal 145</t>
  </si>
  <si>
    <t>Totaal 146</t>
  </si>
  <si>
    <t>Totaal 147</t>
  </si>
  <si>
    <t>Totaal 148</t>
  </si>
  <si>
    <t>Totaal 149</t>
  </si>
  <si>
    <t>Totaal 150</t>
  </si>
  <si>
    <t>Totaal 151</t>
  </si>
  <si>
    <t>Totaal 152</t>
  </si>
  <si>
    <t>Totaal 154</t>
  </si>
  <si>
    <t>Totaal 155</t>
  </si>
  <si>
    <t>Totaal 156</t>
  </si>
  <si>
    <t>Totaal 157</t>
  </si>
  <si>
    <t>Totaal 158</t>
  </si>
  <si>
    <t>Totaal 159</t>
  </si>
  <si>
    <t>Totaal 160</t>
  </si>
  <si>
    <t>Totaal 161</t>
  </si>
  <si>
    <t>Totaal 162</t>
  </si>
  <si>
    <t>Totaal 163</t>
  </si>
  <si>
    <t>Totaal 164</t>
  </si>
  <si>
    <t>Totaal 165</t>
  </si>
  <si>
    <t>Totaal 166</t>
  </si>
  <si>
    <t>Totaal 167</t>
  </si>
  <si>
    <t>Totaal 168</t>
  </si>
  <si>
    <t>Totaal 169</t>
  </si>
  <si>
    <t>Totaal 170</t>
  </si>
  <si>
    <t>Totaal 171</t>
  </si>
  <si>
    <t>Totaal 172</t>
  </si>
  <si>
    <t>Totaal 173</t>
  </si>
  <si>
    <t>Totaal 174</t>
  </si>
  <si>
    <t>Totaal 175</t>
  </si>
  <si>
    <t>Totaal 176</t>
  </si>
  <si>
    <t>Totaal 177</t>
  </si>
  <si>
    <t>Totaal 180</t>
  </si>
  <si>
    <t>Totaal 181</t>
  </si>
  <si>
    <t>Totaal 199</t>
  </si>
  <si>
    <t>Totaal 200</t>
  </si>
  <si>
    <t>Totaal 203</t>
  </si>
  <si>
    <t>Totaal 208</t>
  </si>
  <si>
    <t>Totaal 217</t>
  </si>
  <si>
    <t>Totaal 228</t>
  </si>
  <si>
    <t>Totaal 229</t>
  </si>
  <si>
    <t>Totaal 231</t>
  </si>
  <si>
    <t>Totaal 235</t>
  </si>
  <si>
    <t>Totaal 243</t>
  </si>
  <si>
    <t>Totaal 245</t>
  </si>
  <si>
    <t>Totaal 251</t>
  </si>
  <si>
    <t>Totaal 260</t>
  </si>
  <si>
    <t>Totaal 261</t>
  </si>
  <si>
    <t>Totaal 274</t>
  </si>
  <si>
    <t>Totaal 275</t>
  </si>
  <si>
    <t>Totaal 291</t>
  </si>
  <si>
    <t>Totaal 296</t>
  </si>
  <si>
    <t>Totaal 297</t>
  </si>
  <si>
    <t>Totaal 299</t>
  </si>
  <si>
    <t>Totaal 300</t>
  </si>
  <si>
    <t>Totaal 301</t>
  </si>
  <si>
    <t>Totaal 304</t>
  </si>
  <si>
    <t>Totaal 305</t>
  </si>
  <si>
    <t>Totaal 307</t>
  </si>
  <si>
    <t>Totaal 309</t>
  </si>
  <si>
    <t>Totaal 311</t>
  </si>
  <si>
    <t>Totaal 312</t>
  </si>
  <si>
    <t>Totaal 315</t>
  </si>
  <si>
    <t>Totaal 318</t>
  </si>
  <si>
    <t>Totaal 319</t>
  </si>
  <si>
    <t>Totaal 322</t>
  </si>
  <si>
    <t>Totaal 324</t>
  </si>
  <si>
    <t>Totaal 328</t>
  </si>
  <si>
    <t>Totaal 329</t>
  </si>
  <si>
    <t>Totaal 332</t>
  </si>
  <si>
    <t>Totaal 338</t>
  </si>
  <si>
    <t>Totaal 340</t>
  </si>
  <si>
    <t>Totaal 343</t>
  </si>
  <si>
    <t>Totaal 351</t>
  </si>
  <si>
    <t>Totaal imam</t>
  </si>
  <si>
    <t>(leeg)</t>
  </si>
  <si>
    <t>Totaal (leeg)</t>
  </si>
  <si>
    <t>Eindtotaal</t>
  </si>
  <si>
    <t>502-210MOUS</t>
  </si>
  <si>
    <t>502-210OUM</t>
  </si>
  <si>
    <t>Wachtlijst</t>
  </si>
  <si>
    <t>omarrahhou@hotmail.com</t>
  </si>
  <si>
    <t>Totaal achternaam controleren</t>
  </si>
  <si>
    <t>Totaal chart</t>
  </si>
  <si>
    <t>Totaal x</t>
  </si>
  <si>
    <t>Rijlabels</t>
  </si>
  <si>
    <t>19-09-2026</t>
  </si>
  <si>
    <t>gst</t>
  </si>
  <si>
    <t>GST</t>
  </si>
  <si>
    <t>1062-137AMAN</t>
  </si>
  <si>
    <t>30 boeken betaald</t>
  </si>
  <si>
    <t>DeelbetalinDeelbetalin</t>
  </si>
  <si>
    <t>122-120ZAY</t>
  </si>
  <si>
    <t>Nog te ontvangen</t>
  </si>
  <si>
    <t>15-12-2012</t>
  </si>
  <si>
    <t>20-09-2026</t>
  </si>
  <si>
    <t>28-06-2018</t>
  </si>
  <si>
    <t>17-06-2015</t>
  </si>
  <si>
    <t>16-12-2018</t>
  </si>
  <si>
    <t>26-11-2016</t>
  </si>
  <si>
    <t>17-09-2018</t>
  </si>
  <si>
    <t>22-12-2016</t>
  </si>
  <si>
    <t>23-04-2018</t>
  </si>
  <si>
    <t>16-11-2014</t>
  </si>
  <si>
    <t>28-11-2014</t>
  </si>
  <si>
    <t>26-09-2026</t>
  </si>
  <si>
    <t>17-11-2012</t>
  </si>
  <si>
    <t>24-10-2011</t>
  </si>
  <si>
    <t>01-okt-2025</t>
  </si>
  <si>
    <t>25-02-2018</t>
  </si>
  <si>
    <t>aantal</t>
  </si>
  <si>
    <t>kosten</t>
  </si>
  <si>
    <t>27-09-2026</t>
  </si>
  <si>
    <t>soort</t>
  </si>
  <si>
    <t>beltegoed</t>
  </si>
  <si>
    <t>brood</t>
  </si>
  <si>
    <t>kofee &amp; tee</t>
  </si>
  <si>
    <t>november</t>
  </si>
  <si>
    <t>december</t>
  </si>
  <si>
    <t>januari</t>
  </si>
  <si>
    <t>februari</t>
  </si>
  <si>
    <t>maart</t>
  </si>
  <si>
    <t>april</t>
  </si>
  <si>
    <t>mei</t>
  </si>
  <si>
    <t>juni</t>
  </si>
  <si>
    <t>Jaar totaal kosten</t>
  </si>
  <si>
    <t>Jaar totaal uitgaven</t>
  </si>
  <si>
    <t>Jaar totaal rest</t>
  </si>
  <si>
    <t>BOEKEN</t>
  </si>
  <si>
    <t>الممتحنة</t>
  </si>
  <si>
    <t>الصف</t>
  </si>
  <si>
    <t>الجمعة</t>
  </si>
  <si>
    <t>المنافقون</t>
  </si>
  <si>
    <t>التغابن</t>
  </si>
  <si>
    <t>الطلاق</t>
  </si>
  <si>
    <t>التحريم</t>
  </si>
  <si>
    <t>الملك</t>
  </si>
  <si>
    <t>القلم</t>
  </si>
  <si>
    <t>الحاقة</t>
  </si>
  <si>
    <t>محسن</t>
  </si>
  <si>
    <t>نوح</t>
  </si>
  <si>
    <t>الجن</t>
  </si>
  <si>
    <t>المزمل</t>
  </si>
  <si>
    <t>المذثر</t>
  </si>
  <si>
    <t>القيامة</t>
  </si>
  <si>
    <t xml:space="preserve">الإنسان </t>
  </si>
  <si>
    <t xml:space="preserve">المرسلات </t>
  </si>
  <si>
    <t>النباء</t>
  </si>
  <si>
    <t>النازعات</t>
  </si>
  <si>
    <t>عبس</t>
  </si>
  <si>
    <t>التكوير</t>
  </si>
  <si>
    <t>الإنفطار</t>
  </si>
  <si>
    <t>المطففين</t>
  </si>
  <si>
    <t>الإنشقاق</t>
  </si>
  <si>
    <t>البروج</t>
  </si>
  <si>
    <t>الطارق</t>
  </si>
  <si>
    <t>الأعلى</t>
  </si>
  <si>
    <t>الغاشية</t>
  </si>
  <si>
    <t>الفجر</t>
  </si>
  <si>
    <t>البلد</t>
  </si>
  <si>
    <t>الشمس</t>
  </si>
  <si>
    <t>الليل</t>
  </si>
  <si>
    <t>الضحى</t>
  </si>
  <si>
    <t>الشرح</t>
  </si>
  <si>
    <t>التين</t>
  </si>
  <si>
    <t>العلق</t>
  </si>
  <si>
    <t>القدر</t>
  </si>
  <si>
    <t>البينة</t>
  </si>
  <si>
    <t>الزلزلة</t>
  </si>
  <si>
    <t xml:space="preserve">العاديات </t>
  </si>
  <si>
    <t>القارعة</t>
  </si>
  <si>
    <t>التكاثر</t>
  </si>
  <si>
    <t>العصر</t>
  </si>
  <si>
    <t>الهمزة</t>
  </si>
  <si>
    <t>الفيل</t>
  </si>
  <si>
    <t>قريش</t>
  </si>
  <si>
    <t>الماعون</t>
  </si>
  <si>
    <t>الكوثر</t>
  </si>
  <si>
    <t>الكافرون</t>
  </si>
  <si>
    <t>النصر</t>
  </si>
  <si>
    <t>المسد</t>
  </si>
  <si>
    <t>الإخلاص</t>
  </si>
  <si>
    <t>الفلق</t>
  </si>
  <si>
    <t>الناس</t>
  </si>
  <si>
    <t>الفاتحة</t>
  </si>
  <si>
    <t>03-okt-2026</t>
  </si>
  <si>
    <t>Aachboun</t>
  </si>
  <si>
    <t xml:space="preserve"> (moeder)</t>
  </si>
  <si>
    <t>23-09-2013</t>
  </si>
  <si>
    <t>17-08-2014</t>
  </si>
  <si>
    <t>Younes</t>
  </si>
  <si>
    <t>2026/2028</t>
  </si>
  <si>
    <t>7777-188You</t>
  </si>
  <si>
    <t>04-okt-2026</t>
  </si>
  <si>
    <t>8888-8YOUS</t>
  </si>
  <si>
    <t>21-08-2020</t>
  </si>
  <si>
    <t>156-30</t>
  </si>
  <si>
    <t xml:space="preserve">Amir </t>
  </si>
  <si>
    <t>Ould Hamou</t>
  </si>
  <si>
    <t>24-05-2011</t>
  </si>
  <si>
    <t>793-64ANOU</t>
  </si>
  <si>
    <t>17-11-2019</t>
  </si>
  <si>
    <t>09-okt-2026</t>
  </si>
  <si>
    <t>332-32SALS</t>
  </si>
  <si>
    <t>15-04-2019</t>
  </si>
  <si>
    <t>12-99LINA</t>
  </si>
  <si>
    <t>18-03-2021</t>
  </si>
  <si>
    <t>10-okt-2026</t>
  </si>
  <si>
    <t>9999-49ADAM</t>
  </si>
  <si>
    <t>13-09-2019</t>
  </si>
  <si>
    <t>15-08-2014</t>
  </si>
  <si>
    <t>57-47MOHA</t>
  </si>
  <si>
    <t>30-01-2020</t>
  </si>
  <si>
    <t>7-34FIRD</t>
  </si>
  <si>
    <t>457-107WAIL</t>
  </si>
  <si>
    <t>25-07-2020</t>
  </si>
  <si>
    <t>9999-41KHAL</t>
  </si>
  <si>
    <t>28-08-2018</t>
  </si>
  <si>
    <t>736-116MOHA</t>
  </si>
  <si>
    <t>14-12-2020</t>
  </si>
  <si>
    <t>9999-51RAYA</t>
  </si>
  <si>
    <t>26-04-2012</t>
  </si>
  <si>
    <t>3582 CC</t>
  </si>
  <si>
    <t>11-okt-2026</t>
  </si>
  <si>
    <t>Hamid-marghich@hotmail.com</t>
  </si>
  <si>
    <t>1/29/2020</t>
  </si>
  <si>
    <t>Bokhachkhach</t>
  </si>
  <si>
    <t>Elgazie</t>
  </si>
  <si>
    <t>Stanleylaan 29</t>
  </si>
  <si>
    <t>3526ta</t>
  </si>
  <si>
    <t>N.zankoua@hotmail.com</t>
  </si>
  <si>
    <t>3/18/2018</t>
  </si>
  <si>
    <t>Rooseveltlaan 904</t>
  </si>
  <si>
    <t>halima.ishaak@outlook.com</t>
  </si>
  <si>
    <t>Touilab</t>
  </si>
  <si>
    <t>ILham ELzrak</t>
  </si>
  <si>
    <t>Colombuslaan 505</t>
  </si>
  <si>
    <t>Mzaaim1@hotmail.com</t>
  </si>
  <si>
    <t>Yousri</t>
  </si>
  <si>
    <t>El Maadouri</t>
  </si>
  <si>
    <t>3526TD</t>
  </si>
  <si>
    <t>mad-030@live.nl</t>
  </si>
  <si>
    <t>guercifia23@hotmail.com</t>
  </si>
  <si>
    <t>Faissal Sajiaa</t>
  </si>
  <si>
    <t>Aminah</t>
  </si>
  <si>
    <t>Trumanlaan 247</t>
  </si>
  <si>
    <t>3527BH</t>
  </si>
  <si>
    <t>faissalbouk@gmail.com</t>
  </si>
  <si>
    <t>3/23/2021</t>
  </si>
  <si>
    <t>Coran les</t>
  </si>
  <si>
    <t>Dia</t>
  </si>
  <si>
    <t>Tidiane</t>
  </si>
  <si>
    <t>Hamady Mohamed</t>
  </si>
  <si>
    <t>Adenauerlaan 175</t>
  </si>
  <si>
    <t>UTRECHT</t>
  </si>
  <si>
    <t>3527RD</t>
  </si>
  <si>
    <t>ti.diane@hotmail.com</t>
  </si>
  <si>
    <t>11/21/2020</t>
  </si>
  <si>
    <t>el amrani</t>
  </si>
  <si>
    <t>Yassin</t>
  </si>
  <si>
    <t>3541 SR Utrecht</t>
  </si>
  <si>
    <t>Najimelamroui@hotmail.com</t>
  </si>
  <si>
    <t>6/19/2019</t>
  </si>
  <si>
    <t>Abdelouahab</t>
  </si>
  <si>
    <t>Trumanlaan 255</t>
  </si>
  <si>
    <t>Abdelbouk81@outlook.com</t>
  </si>
  <si>
    <t>Amina Mohamed Douiri</t>
  </si>
  <si>
    <t>Hamed Mohamed Mohamed</t>
  </si>
  <si>
    <t>Roosveltlaan 322</t>
  </si>
  <si>
    <t>3527AM</t>
  </si>
  <si>
    <t>tu.sito@hotmail.com</t>
  </si>
  <si>
    <t>8/16/0218</t>
  </si>
  <si>
    <t>Anir</t>
  </si>
  <si>
    <t>Adenauerlaan 254</t>
  </si>
  <si>
    <t>3527RN</t>
  </si>
  <si>
    <t>Sana84@hotmail.nl</t>
  </si>
  <si>
    <t>6/18/2018</t>
  </si>
  <si>
    <t>6/13/2020</t>
  </si>
  <si>
    <t>Badar</t>
  </si>
  <si>
    <t>3545ae</t>
  </si>
  <si>
    <t>Appie.ouaddouh@hotmail.com</t>
  </si>
  <si>
    <t>9/21/2021</t>
  </si>
  <si>
    <t>Hatrouf</t>
  </si>
  <si>
    <t>Kamilleweg 14</t>
  </si>
  <si>
    <t>3541rn</t>
  </si>
  <si>
    <t>m-hatrouf@live.nl</t>
  </si>
  <si>
    <t>4/29/2013</t>
  </si>
  <si>
    <t>3527ej</t>
  </si>
  <si>
    <t>Fadila.arrouch@hotmail.com</t>
  </si>
  <si>
    <t>10/19/2018</t>
  </si>
  <si>
    <t>6/21/2026 14:27:06</t>
  </si>
  <si>
    <t>8/31/2026 18:26:31</t>
  </si>
  <si>
    <t>9/13/2026 12:15:07</t>
  </si>
  <si>
    <t>9/13/2026 21:34:15</t>
  </si>
  <si>
    <t>9/15/2026 18:54:14</t>
  </si>
  <si>
    <t>9/19/2026 14:04:46</t>
  </si>
  <si>
    <t>9/25/2026 16:53:49</t>
  </si>
  <si>
    <t>9/26/2026 15:04:12</t>
  </si>
  <si>
    <t>9/26/2026 15:32:21</t>
  </si>
  <si>
    <t>9/26/2026 20:38:12</t>
  </si>
  <si>
    <t>9/26/2026 21:12:00</t>
  </si>
  <si>
    <t>30-22OUMA</t>
  </si>
  <si>
    <t>829-44SAMI</t>
  </si>
  <si>
    <t>Caam Saif Al-Din</t>
  </si>
  <si>
    <t>425-78HAJA</t>
  </si>
  <si>
    <t>18-07-2021</t>
  </si>
  <si>
    <t>595-73ADAM</t>
  </si>
  <si>
    <t>25-08-2021</t>
  </si>
  <si>
    <t>349-218YOUS</t>
  </si>
  <si>
    <t>27-10-2020</t>
  </si>
  <si>
    <t>El abadi</t>
  </si>
  <si>
    <t>Raihanna</t>
  </si>
  <si>
    <t>Turkse hazelaarstraat 21</t>
  </si>
  <si>
    <t>3545cd</t>
  </si>
  <si>
    <t>Azizelabadi@hotmail.com</t>
  </si>
  <si>
    <t>Kolom1</t>
  </si>
  <si>
    <t>Kolom2</t>
  </si>
  <si>
    <t>Kolom3</t>
  </si>
  <si>
    <t>Kolom4</t>
  </si>
  <si>
    <t>Kolom5</t>
  </si>
  <si>
    <t>Kolom6</t>
  </si>
  <si>
    <t>Kolom7</t>
  </si>
  <si>
    <t>898-58RAYA</t>
  </si>
  <si>
    <t>989-40RAIH</t>
  </si>
  <si>
    <t>9002-50ALI</t>
  </si>
  <si>
    <t>814-60TASN</t>
  </si>
  <si>
    <t>Henar</t>
  </si>
  <si>
    <t>Marlon</t>
  </si>
  <si>
    <t>Iesa</t>
  </si>
  <si>
    <t>Athenestraat 2</t>
  </si>
  <si>
    <t>3541ER</t>
  </si>
  <si>
    <t>m.w.henar@live.nl</t>
  </si>
  <si>
    <t>9/19/2017</t>
  </si>
  <si>
    <t>m.w.henar@gmail.com</t>
  </si>
  <si>
    <t>Safiyah</t>
  </si>
  <si>
    <t>M.w.henar@gmail.com</t>
  </si>
  <si>
    <t>12/21/2021</t>
  </si>
  <si>
    <t>9003-54HAMZ</t>
  </si>
  <si>
    <t>130-1HOUD</t>
  </si>
  <si>
    <t>29-01-2020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</si>
</sst>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m/d/yyyy\ h:mm:ss"/>
    <numFmt numFmtId="167" formatCode="dd\-mm\-yyyy"/>
    <numFmt numFmtId="168" formatCode="d\-m\-yyyy"/>
    <numFmt numFmtId="169" formatCode="[$-413]d/mmm/yy;@"/>
    <numFmt numFmtId="170" formatCode="[$-413]d\ mmmm\ yyyy;@"/>
    <numFmt numFmtId="171" formatCode="m/d/yyyy"/>
    <numFmt numFmtId="172" formatCode="d/mm/yy;@"/>
    <numFmt numFmtId="173" formatCode="&quot;€&quot;\ #,##0"/>
  </numFmts>
  <fonts count="54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Roboto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sz val="8"/>
      <name val="Arial"/>
      <family val="2"/>
      <scheme val="minor"/>
    </font>
    <font>
      <sz val="11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12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4"/>
      <color rgb="FF00000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24"/>
      <color rgb="FF0070C0"/>
      <name val="Myriad Pro Black"/>
      <family val="2"/>
    </font>
    <font>
      <sz val="14"/>
      <color theme="1"/>
      <name val="Webdings"/>
      <family val="1"/>
      <charset val="2"/>
    </font>
    <font>
      <sz val="8"/>
      <name val="Arial"/>
      <family val="2"/>
      <scheme val="minor"/>
    </font>
    <font>
      <sz val="2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0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sz val="8"/>
      <color rgb="FF000000"/>
      <name val="Segoe UI"/>
      <family val="2"/>
    </font>
    <font>
      <sz val="10"/>
      <color rgb="FF000000"/>
      <name val="Arial Unicode MS"/>
      <family val="2"/>
    </font>
    <font>
      <b/>
      <sz val="13.5"/>
      <color rgb="FF000000"/>
      <name val="Segoe UI"/>
      <family val="2"/>
    </font>
    <font>
      <sz val="10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sz val="16"/>
      <color theme="1"/>
      <name val="Arial"/>
      <family val="2"/>
    </font>
    <font>
      <sz val="16"/>
      <color rgb="FF000000"/>
      <name val="Arial"/>
      <family val="2"/>
      <scheme val="minor"/>
    </font>
    <font>
      <b/>
      <sz val="11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14"/>
      <name val="Times New Roman"/>
      <family val="1"/>
    </font>
    <font>
      <sz val="12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BBC0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0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/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hair">
        <color rgb="FF0070C0"/>
      </bottom>
      <diagonal/>
    </border>
    <border>
      <left style="dashed">
        <color rgb="FF0070C0"/>
      </left>
      <right style="dashed">
        <color rgb="FF0070C0"/>
      </right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 style="dashed">
        <color rgb="FF0070C0"/>
      </left>
      <right style="dashed">
        <color rgb="FF0070C0"/>
      </right>
      <top style="hair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/>
      <bottom style="hair">
        <color rgb="FF0070C0"/>
      </bottom>
      <diagonal/>
    </border>
    <border>
      <left/>
      <right/>
      <top/>
      <bottom style="hair">
        <color rgb="FF0070C0"/>
      </bottom>
      <diagonal/>
    </border>
    <border>
      <left style="dashed">
        <color rgb="FF0070C0"/>
      </left>
      <right style="dashed">
        <color rgb="FF0070C0"/>
      </right>
      <top/>
      <bottom style="hair">
        <color rgb="FF0070C0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/>
      <right/>
      <top style="hair">
        <color rgb="FF0070C0"/>
      </top>
      <bottom style="medium">
        <color rgb="FF0070C0"/>
      </bottom>
      <diagonal/>
    </border>
    <border>
      <left style="dashed">
        <color rgb="FF0070C0"/>
      </left>
      <right style="dashed">
        <color rgb="FF0070C0"/>
      </right>
      <top style="hair">
        <color rgb="FF0070C0"/>
      </top>
      <bottom style="medium">
        <color rgb="FF0070C0"/>
      </bottom>
      <diagonal/>
    </border>
    <border>
      <left/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rgb="FFCCCCCC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theme="4" tint="0.39997558519241921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49" fillId="0" borderId="0" applyNumberFormat="0" applyFill="0" applyBorder="0" applyAlignment="0" applyProtection="0"/>
    <xf numFmtId="164" fontId="50" fillId="0" borderId="0" applyFont="0" applyFill="0" applyBorder="0" applyAlignment="0" applyProtection="0"/>
  </cellStyleXfs>
  <cellXfs count="768">
    <xf numFmtId="0" fontId="0" fillId="0" borderId="0" xfId="0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14" fontId="11" fillId="0" borderId="0" xfId="0" applyNumberFormat="1" applyFont="1" applyAlignment="1">
      <alignment horizontal="left"/>
    </xf>
    <xf numFmtId="166" fontId="11" fillId="0" borderId="0" xfId="0" applyNumberFormat="1" applyFont="1" applyAlignment="1">
      <alignment horizontal="left"/>
    </xf>
    <xf numFmtId="0" fontId="11" fillId="0" borderId="0" xfId="0" applyFont="1"/>
    <xf numFmtId="0" fontId="11" fillId="0" borderId="0" xfId="0" quotePrefix="1" applyFont="1"/>
    <xf numFmtId="14" fontId="11" fillId="0" borderId="0" xfId="0" applyNumberFormat="1" applyFont="1"/>
    <xf numFmtId="0" fontId="11" fillId="0" borderId="0" xfId="0" quotePrefix="1" applyFont="1" applyAlignment="1">
      <alignment horizontal="left"/>
    </xf>
    <xf numFmtId="0" fontId="11" fillId="0" borderId="0" xfId="0" quotePrefix="1" applyFont="1" applyAlignment="1">
      <alignment horizontal="right"/>
    </xf>
    <xf numFmtId="167" fontId="11" fillId="0" borderId="0" xfId="0" applyNumberFormat="1" applyFont="1" applyAlignment="1">
      <alignment horizontal="left"/>
    </xf>
    <xf numFmtId="0" fontId="12" fillId="2" borderId="0" xfId="0" applyFont="1" applyFill="1" applyAlignment="1">
      <alignment horizontal="left"/>
    </xf>
    <xf numFmtId="0" fontId="13" fillId="2" borderId="0" xfId="0" applyFont="1" applyFill="1" applyAlignment="1">
      <alignment horizontal="left"/>
    </xf>
    <xf numFmtId="168" fontId="11" fillId="0" borderId="0" xfId="0" applyNumberFormat="1" applyFont="1" applyAlignment="1">
      <alignment horizontal="left"/>
    </xf>
    <xf numFmtId="0" fontId="0" fillId="0" borderId="0" xfId="0" pivotButton="1"/>
    <xf numFmtId="0" fontId="14" fillId="0" borderId="1" xfId="0" applyFont="1" applyBorder="1" applyAlignment="1">
      <alignment wrapText="1"/>
    </xf>
    <xf numFmtId="22" fontId="14" fillId="0" borderId="1" xfId="0" applyNumberFormat="1" applyFont="1" applyBorder="1" applyAlignment="1">
      <alignment wrapText="1"/>
    </xf>
    <xf numFmtId="0" fontId="14" fillId="0" borderId="1" xfId="0" applyFont="1" applyBorder="1" applyAlignment="1">
      <alignment horizontal="right" wrapText="1"/>
    </xf>
    <xf numFmtId="14" fontId="14" fillId="0" borderId="1" xfId="0" applyNumberFormat="1" applyFont="1" applyBorder="1" applyAlignment="1">
      <alignment horizontal="right" wrapText="1"/>
    </xf>
    <xf numFmtId="0" fontId="14" fillId="3" borderId="1" xfId="0" applyFont="1" applyFill="1" applyBorder="1" applyAlignment="1">
      <alignment wrapText="1"/>
    </xf>
    <xf numFmtId="14" fontId="14" fillId="0" borderId="1" xfId="0" applyNumberFormat="1" applyFont="1" applyBorder="1" applyAlignment="1">
      <alignment wrapText="1"/>
    </xf>
    <xf numFmtId="0" fontId="14" fillId="0" borderId="1" xfId="0" applyFont="1" applyBorder="1" applyAlignment="1">
      <alignment vertical="center"/>
    </xf>
    <xf numFmtId="0" fontId="14" fillId="4" borderId="1" xfId="0" applyFont="1" applyFill="1" applyBorder="1" applyAlignment="1">
      <alignment wrapText="1"/>
    </xf>
    <xf numFmtId="22" fontId="14" fillId="3" borderId="1" xfId="0" applyNumberFormat="1" applyFont="1" applyFill="1" applyBorder="1" applyAlignment="1">
      <alignment wrapText="1"/>
    </xf>
    <xf numFmtId="14" fontId="14" fillId="3" borderId="1" xfId="0" applyNumberFormat="1" applyFont="1" applyFill="1" applyBorder="1" applyAlignment="1">
      <alignment wrapText="1"/>
    </xf>
    <xf numFmtId="0" fontId="14" fillId="5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4" fillId="3" borderId="1" xfId="0" applyFont="1" applyFill="1" applyBorder="1" applyAlignment="1">
      <alignment horizontal="right" wrapText="1"/>
    </xf>
    <xf numFmtId="0" fontId="14" fillId="6" borderId="1" xfId="0" applyFont="1" applyFill="1" applyBorder="1" applyAlignment="1">
      <alignment wrapText="1"/>
    </xf>
    <xf numFmtId="0" fontId="14" fillId="3" borderId="1" xfId="0" applyFont="1" applyFill="1" applyBorder="1" applyAlignment="1">
      <alignment vertical="center"/>
    </xf>
    <xf numFmtId="22" fontId="14" fillId="0" borderId="1" xfId="0" applyNumberFormat="1" applyFont="1" applyBorder="1" applyAlignment="1">
      <alignment horizontal="right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5" fillId="0" borderId="0" xfId="0" applyFont="1"/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22" fontId="18" fillId="0" borderId="1" xfId="0" applyNumberFormat="1" applyFont="1" applyBorder="1" applyAlignment="1">
      <alignment wrapText="1"/>
    </xf>
    <xf numFmtId="0" fontId="18" fillId="0" borderId="1" xfId="0" applyFont="1" applyBorder="1" applyAlignment="1">
      <alignment horizontal="right" wrapText="1"/>
    </xf>
    <xf numFmtId="0" fontId="18" fillId="0" borderId="1" xfId="0" applyFont="1" applyBorder="1" applyAlignment="1">
      <alignment wrapText="1"/>
    </xf>
    <xf numFmtId="14" fontId="18" fillId="0" borderId="1" xfId="0" applyNumberFormat="1" applyFont="1" applyBorder="1" applyAlignment="1">
      <alignment horizontal="right" wrapText="1"/>
    </xf>
    <xf numFmtId="14" fontId="18" fillId="0" borderId="1" xfId="0" applyNumberFormat="1" applyFont="1" applyBorder="1" applyAlignment="1">
      <alignment wrapText="1"/>
    </xf>
    <xf numFmtId="165" fontId="18" fillId="0" borderId="1" xfId="0" applyNumberFormat="1" applyFont="1" applyBorder="1" applyAlignment="1">
      <alignment wrapText="1"/>
    </xf>
    <xf numFmtId="16" fontId="18" fillId="0" borderId="1" xfId="0" applyNumberFormat="1" applyFont="1" applyBorder="1" applyAlignment="1">
      <alignment wrapText="1"/>
    </xf>
    <xf numFmtId="0" fontId="18" fillId="0" borderId="1" xfId="0" quotePrefix="1" applyFont="1" applyBorder="1" applyAlignment="1">
      <alignment wrapText="1"/>
    </xf>
    <xf numFmtId="0" fontId="18" fillId="0" borderId="3" xfId="0" applyFont="1" applyBorder="1" applyAlignment="1">
      <alignment wrapText="1"/>
    </xf>
    <xf numFmtId="22" fontId="18" fillId="0" borderId="1" xfId="0" applyNumberFormat="1" applyFont="1" applyBorder="1" applyAlignment="1">
      <alignment horizontal="right" wrapText="1"/>
    </xf>
    <xf numFmtId="0" fontId="18" fillId="0" borderId="0" xfId="0" applyFont="1"/>
    <xf numFmtId="0" fontId="18" fillId="0" borderId="1" xfId="0" applyFont="1" applyBorder="1"/>
    <xf numFmtId="0" fontId="14" fillId="0" borderId="1" xfId="0" applyFont="1" applyBorder="1"/>
    <xf numFmtId="0" fontId="18" fillId="0" borderId="0" xfId="0" applyFont="1" applyAlignment="1">
      <alignment wrapText="1"/>
    </xf>
    <xf numFmtId="14" fontId="14" fillId="0" borderId="1" xfId="0" applyNumberFormat="1" applyFont="1" applyBorder="1"/>
    <xf numFmtId="0" fontId="0" fillId="0" borderId="2" xfId="0" applyBorder="1"/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/>
    </xf>
    <xf numFmtId="0" fontId="16" fillId="0" borderId="0" xfId="0" applyFont="1" applyAlignment="1">
      <alignment horizontal="center"/>
    </xf>
    <xf numFmtId="0" fontId="16" fillId="0" borderId="2" xfId="0" applyFont="1" applyBorder="1"/>
    <xf numFmtId="164" fontId="16" fillId="0" borderId="2" xfId="0" applyNumberFormat="1" applyFont="1" applyBorder="1" applyAlignment="1">
      <alignment horizontal="center"/>
    </xf>
    <xf numFmtId="4" fontId="10" fillId="0" borderId="0" xfId="0" applyNumberFormat="1" applyFont="1" applyAlignment="1">
      <alignment horizontal="left"/>
    </xf>
    <xf numFmtId="4" fontId="18" fillId="0" borderId="1" xfId="0" applyNumberFormat="1" applyFont="1" applyBorder="1" applyAlignment="1">
      <alignment wrapText="1"/>
    </xf>
    <xf numFmtId="4" fontId="18" fillId="0" borderId="0" xfId="0" applyNumberFormat="1" applyFont="1"/>
    <xf numFmtId="0" fontId="19" fillId="0" borderId="0" xfId="0" applyFont="1"/>
    <xf numFmtId="0" fontId="19" fillId="0" borderId="0" xfId="0" applyFont="1" applyAlignment="1">
      <alignment vertical="center"/>
    </xf>
    <xf numFmtId="4" fontId="18" fillId="0" borderId="1" xfId="0" applyNumberFormat="1" applyFont="1" applyBorder="1"/>
    <xf numFmtId="4" fontId="18" fillId="0" borderId="0" xfId="0" applyNumberFormat="1" applyFont="1" applyAlignment="1">
      <alignment wrapText="1"/>
    </xf>
    <xf numFmtId="0" fontId="20" fillId="0" borderId="2" xfId="0" applyFont="1" applyBorder="1"/>
    <xf numFmtId="0" fontId="20" fillId="0" borderId="2" xfId="0" applyFont="1" applyBorder="1" applyAlignment="1">
      <alignment vertical="center"/>
    </xf>
    <xf numFmtId="0" fontId="20" fillId="0" borderId="2" xfId="0" pivotButton="1" applyFont="1" applyBorder="1"/>
    <xf numFmtId="0" fontId="20" fillId="0" borderId="0" xfId="0" applyFont="1"/>
    <xf numFmtId="0" fontId="20" fillId="0" borderId="0" xfId="0" applyFont="1" applyAlignment="1">
      <alignment vertical="center"/>
    </xf>
    <xf numFmtId="0" fontId="20" fillId="0" borderId="2" xfId="0" pivotButton="1" applyFont="1" applyBorder="1" applyAlignment="1">
      <alignment horizontal="center" vertical="center" textRotation="180"/>
    </xf>
    <xf numFmtId="22" fontId="18" fillId="0" borderId="0" xfId="0" applyNumberFormat="1" applyFont="1" applyAlignment="1">
      <alignment wrapText="1"/>
    </xf>
    <xf numFmtId="0" fontId="18" fillId="0" borderId="0" xfId="0" applyFont="1" applyAlignment="1">
      <alignment horizontal="right" wrapText="1"/>
    </xf>
    <xf numFmtId="14" fontId="18" fillId="0" borderId="0" xfId="0" applyNumberFormat="1" applyFont="1" applyAlignment="1">
      <alignment wrapText="1"/>
    </xf>
    <xf numFmtId="165" fontId="18" fillId="0" borderId="0" xfId="0" applyNumberFormat="1" applyFont="1" applyAlignment="1">
      <alignment wrapText="1"/>
    </xf>
    <xf numFmtId="0" fontId="14" fillId="0" borderId="0" xfId="0" applyFont="1"/>
    <xf numFmtId="14" fontId="14" fillId="0" borderId="0" xfId="0" applyNumberFormat="1" applyFont="1"/>
    <xf numFmtId="0" fontId="14" fillId="0" borderId="11" xfId="0" applyFont="1" applyBorder="1"/>
    <xf numFmtId="0" fontId="14" fillId="0" borderId="12" xfId="0" applyFont="1" applyBorder="1"/>
    <xf numFmtId="0" fontId="18" fillId="0" borderId="1" xfId="0" applyFont="1" applyBorder="1" applyAlignment="1">
      <alignment horizontal="left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>
      <alignment horizontal="left"/>
    </xf>
    <xf numFmtId="0" fontId="18" fillId="0" borderId="1" xfId="0" quotePrefix="1" applyFont="1" applyBorder="1" applyAlignment="1">
      <alignment horizontal="left" wrapText="1"/>
    </xf>
    <xf numFmtId="0" fontId="18" fillId="0" borderId="0" xfId="0" applyFont="1" applyAlignment="1">
      <alignment horizontal="left" wrapText="1"/>
    </xf>
    <xf numFmtId="0" fontId="18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 wrapText="1"/>
    </xf>
    <xf numFmtId="0" fontId="18" fillId="0" borderId="0" xfId="0" applyFont="1" applyAlignment="1">
      <alignment horizontal="left"/>
    </xf>
    <xf numFmtId="165" fontId="18" fillId="0" borderId="16" xfId="0" applyNumberFormat="1" applyFont="1" applyBorder="1" applyAlignment="1">
      <alignment wrapText="1"/>
    </xf>
    <xf numFmtId="0" fontId="18" fillId="0" borderId="16" xfId="0" applyFont="1" applyBorder="1" applyAlignment="1">
      <alignment wrapText="1"/>
    </xf>
    <xf numFmtId="0" fontId="18" fillId="0" borderId="16" xfId="0" applyFont="1" applyBorder="1"/>
    <xf numFmtId="0" fontId="0" fillId="0" borderId="0" xfId="0" applyAlignment="1">
      <alignment horizontal="center"/>
    </xf>
    <xf numFmtId="1" fontId="18" fillId="0" borderId="1" xfId="0" applyNumberFormat="1" applyFont="1" applyBorder="1" applyAlignment="1">
      <alignment horizontal="center" wrapText="1"/>
    </xf>
    <xf numFmtId="1" fontId="18" fillId="0" borderId="0" xfId="0" applyNumberFormat="1" applyFont="1" applyAlignment="1">
      <alignment horizontal="center" wrapText="1"/>
    </xf>
    <xf numFmtId="1" fontId="10" fillId="0" borderId="0" xfId="0" applyNumberFormat="1" applyFont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0" borderId="1" xfId="0" applyFont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18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1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2" fillId="0" borderId="0" xfId="0" applyFont="1"/>
    <xf numFmtId="0" fontId="22" fillId="0" borderId="11" xfId="0" applyFont="1" applyBorder="1" applyAlignment="1">
      <alignment horizontal="center" vertical="center"/>
    </xf>
    <xf numFmtId="1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4" fontId="8" fillId="0" borderId="0" xfId="0" applyNumberFormat="1" applyFont="1" applyAlignment="1">
      <alignment horizontal="left"/>
    </xf>
    <xf numFmtId="49" fontId="21" fillId="0" borderId="0" xfId="0" applyNumberFormat="1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>
      <alignment horizontal="left"/>
    </xf>
    <xf numFmtId="0" fontId="0" fillId="12" borderId="0" xfId="0" applyFill="1"/>
    <xf numFmtId="0" fontId="0" fillId="12" borderId="0" xfId="0" applyFill="1" applyAlignment="1">
      <alignment horizontal="center"/>
    </xf>
    <xf numFmtId="0" fontId="0" fillId="10" borderId="0" xfId="0" applyFill="1"/>
    <xf numFmtId="0" fontId="27" fillId="14" borderId="17" xfId="0" applyFont="1" applyFill="1" applyBorder="1" applyAlignment="1">
      <alignment horizontal="center"/>
    </xf>
    <xf numFmtId="0" fontId="27" fillId="14" borderId="18" xfId="0" applyFont="1" applyFill="1" applyBorder="1" applyAlignment="1">
      <alignment horizontal="center"/>
    </xf>
    <xf numFmtId="0" fontId="0" fillId="12" borderId="2" xfId="0" applyFill="1" applyBorder="1"/>
    <xf numFmtId="0" fontId="0" fillId="16" borderId="19" xfId="0" applyFill="1" applyBorder="1"/>
    <xf numFmtId="0" fontId="29" fillId="10" borderId="20" xfId="0" applyFont="1" applyFill="1" applyBorder="1" applyAlignment="1">
      <alignment horizontal="left"/>
    </xf>
    <xf numFmtId="0" fontId="29" fillId="16" borderId="21" xfId="0" applyFont="1" applyFill="1" applyBorder="1" applyAlignment="1">
      <alignment horizontal="left"/>
    </xf>
    <xf numFmtId="0" fontId="29" fillId="16" borderId="22" xfId="0" applyFont="1" applyFill="1" applyBorder="1"/>
    <xf numFmtId="0" fontId="29" fillId="16" borderId="22" xfId="0" applyFont="1" applyFill="1" applyBorder="1" applyAlignment="1">
      <alignment horizontal="left"/>
    </xf>
    <xf numFmtId="0" fontId="29" fillId="16" borderId="23" xfId="0" applyFont="1" applyFill="1" applyBorder="1"/>
    <xf numFmtId="0" fontId="0" fillId="16" borderId="24" xfId="0" applyFill="1" applyBorder="1"/>
    <xf numFmtId="0" fontId="0" fillId="16" borderId="25" xfId="0" applyFill="1" applyBorder="1"/>
    <xf numFmtId="0" fontId="29" fillId="10" borderId="26" xfId="0" applyFont="1" applyFill="1" applyBorder="1" applyAlignment="1">
      <alignment horizontal="left"/>
    </xf>
    <xf numFmtId="0" fontId="29" fillId="16" borderId="27" xfId="0" applyFont="1" applyFill="1" applyBorder="1" applyAlignment="1">
      <alignment horizontal="left"/>
    </xf>
    <xf numFmtId="0" fontId="29" fillId="16" borderId="28" xfId="0" applyFont="1" applyFill="1" applyBorder="1"/>
    <xf numFmtId="0" fontId="29" fillId="16" borderId="28" xfId="0" applyFont="1" applyFill="1" applyBorder="1" applyAlignment="1">
      <alignment horizontal="left"/>
    </xf>
    <xf numFmtId="0" fontId="29" fillId="16" borderId="29" xfId="0" applyFont="1" applyFill="1" applyBorder="1"/>
    <xf numFmtId="0" fontId="0" fillId="16" borderId="30" xfId="0" applyFill="1" applyBorder="1"/>
    <xf numFmtId="0" fontId="0" fillId="16" borderId="31" xfId="0" applyFill="1" applyBorder="1"/>
    <xf numFmtId="0" fontId="29" fillId="10" borderId="32" xfId="0" applyFont="1" applyFill="1" applyBorder="1" applyAlignment="1">
      <alignment horizontal="left"/>
    </xf>
    <xf numFmtId="0" fontId="29" fillId="16" borderId="33" xfId="0" applyFont="1" applyFill="1" applyBorder="1" applyAlignment="1">
      <alignment horizontal="left"/>
    </xf>
    <xf numFmtId="0" fontId="29" fillId="16" borderId="34" xfId="0" applyFont="1" applyFill="1" applyBorder="1"/>
    <xf numFmtId="0" fontId="29" fillId="16" borderId="34" xfId="0" applyFont="1" applyFill="1" applyBorder="1" applyAlignment="1">
      <alignment horizontal="left"/>
    </xf>
    <xf numFmtId="0" fontId="29" fillId="16" borderId="35" xfId="0" applyFont="1" applyFill="1" applyBorder="1"/>
    <xf numFmtId="0" fontId="0" fillId="16" borderId="36" xfId="0" applyFill="1" applyBorder="1"/>
    <xf numFmtId="0" fontId="0" fillId="16" borderId="37" xfId="0" applyFill="1" applyBorder="1"/>
    <xf numFmtId="0" fontId="29" fillId="10" borderId="38" xfId="0" applyFont="1" applyFill="1" applyBorder="1" applyAlignment="1">
      <alignment horizontal="left"/>
    </xf>
    <xf numFmtId="0" fontId="29" fillId="16" borderId="39" xfId="0" applyFont="1" applyFill="1" applyBorder="1" applyAlignment="1">
      <alignment horizontal="left"/>
    </xf>
    <xf numFmtId="0" fontId="29" fillId="16" borderId="40" xfId="0" applyFont="1" applyFill="1" applyBorder="1"/>
    <xf numFmtId="0" fontId="29" fillId="16" borderId="40" xfId="0" applyFont="1" applyFill="1" applyBorder="1" applyAlignment="1">
      <alignment horizontal="left"/>
    </xf>
    <xf numFmtId="0" fontId="29" fillId="16" borderId="41" xfId="0" applyFont="1" applyFill="1" applyBorder="1"/>
    <xf numFmtId="0" fontId="31" fillId="10" borderId="0" xfId="0" applyFont="1" applyFill="1"/>
    <xf numFmtId="0" fontId="14" fillId="15" borderId="2" xfId="0" applyFont="1" applyFill="1" applyBorder="1" applyProtection="1">
      <protection locked="0"/>
    </xf>
    <xf numFmtId="0" fontId="14" fillId="16" borderId="19" xfId="0" applyFont="1" applyFill="1" applyBorder="1"/>
    <xf numFmtId="0" fontId="25" fillId="0" borderId="11" xfId="0" applyFont="1" applyBorder="1" applyAlignment="1">
      <alignment horizontal="center" vertical="center"/>
    </xf>
    <xf numFmtId="0" fontId="0" fillId="13" borderId="0" xfId="0" applyFill="1"/>
    <xf numFmtId="0" fontId="28" fillId="13" borderId="0" xfId="0" applyFont="1" applyFill="1" applyAlignment="1">
      <alignment vertical="center"/>
    </xf>
    <xf numFmtId="0" fontId="0" fillId="13" borderId="0" xfId="0" applyFill="1" applyAlignment="1">
      <alignment vertical="center"/>
    </xf>
    <xf numFmtId="0" fontId="32" fillId="14" borderId="18" xfId="0" applyFont="1" applyFill="1" applyBorder="1" applyAlignment="1">
      <alignment horizontal="center" textRotation="45"/>
    </xf>
    <xf numFmtId="0" fontId="0" fillId="0" borderId="0" xfId="0" applyAlignment="1">
      <alignment horizontal="left"/>
    </xf>
    <xf numFmtId="0" fontId="22" fillId="0" borderId="11" xfId="0" applyFont="1" applyBorder="1" applyAlignment="1">
      <alignment horizontal="left" vertical="center"/>
    </xf>
    <xf numFmtId="14" fontId="0" fillId="0" borderId="0" xfId="0" applyNumberFormat="1"/>
    <xf numFmtId="0" fontId="24" fillId="18" borderId="0" xfId="0" applyFont="1" applyFill="1" applyAlignment="1">
      <alignment horizontal="left"/>
    </xf>
    <xf numFmtId="169" fontId="18" fillId="0" borderId="0" xfId="0" applyNumberFormat="1" applyFont="1" applyAlignment="1">
      <alignment wrapText="1"/>
    </xf>
    <xf numFmtId="0" fontId="34" fillId="0" borderId="1" xfId="0" applyFont="1" applyBorder="1" applyAlignment="1">
      <alignment horizontal="right" wrapText="1"/>
    </xf>
    <xf numFmtId="0" fontId="34" fillId="19" borderId="1" xfId="0" applyFont="1" applyFill="1" applyBorder="1" applyAlignment="1">
      <alignment wrapText="1"/>
    </xf>
    <xf numFmtId="0" fontId="35" fillId="0" borderId="1" xfId="0" applyFont="1" applyBorder="1" applyAlignment="1">
      <alignment horizontal="right" wrapText="1"/>
    </xf>
    <xf numFmtId="0" fontId="34" fillId="0" borderId="1" xfId="0" applyFont="1" applyBorder="1" applyAlignment="1">
      <alignment wrapText="1"/>
    </xf>
    <xf numFmtId="0" fontId="35" fillId="0" borderId="1" xfId="0" applyFont="1" applyBorder="1" applyAlignment="1">
      <alignment wrapText="1"/>
    </xf>
    <xf numFmtId="0" fontId="0" fillId="0" borderId="1" xfId="0" applyBorder="1"/>
    <xf numFmtId="14" fontId="18" fillId="0" borderId="1" xfId="0" applyNumberFormat="1" applyFont="1" applyBorder="1"/>
    <xf numFmtId="4" fontId="18" fillId="0" borderId="3" xfId="0" applyNumberFormat="1" applyFont="1" applyBorder="1" applyAlignment="1">
      <alignment wrapText="1"/>
    </xf>
    <xf numFmtId="0" fontId="0" fillId="3" borderId="0" xfId="0" applyFill="1"/>
    <xf numFmtId="14" fontId="0" fillId="0" borderId="1" xfId="0" applyNumberFormat="1" applyBorder="1"/>
    <xf numFmtId="0" fontId="26" fillId="17" borderId="0" xfId="0" applyFont="1" applyFill="1" applyAlignment="1">
      <alignment horizontal="left"/>
    </xf>
    <xf numFmtId="0" fontId="25" fillId="0" borderId="0" xfId="0" applyFont="1" applyAlignment="1">
      <alignment horizontal="left" vertical="center"/>
    </xf>
    <xf numFmtId="0" fontId="27" fillId="0" borderId="44" xfId="0" applyFont="1" applyBorder="1" applyAlignment="1">
      <alignment horizontal="left"/>
    </xf>
    <xf numFmtId="0" fontId="27" fillId="0" borderId="45" xfId="0" applyFont="1" applyBorder="1" applyAlignment="1">
      <alignment horizontal="left"/>
    </xf>
    <xf numFmtId="14" fontId="18" fillId="0" borderId="0" xfId="0" applyNumberFormat="1" applyFont="1"/>
    <xf numFmtId="0" fontId="7" fillId="0" borderId="0" xfId="0" applyFont="1" applyAlignment="1">
      <alignment horizontal="left"/>
    </xf>
    <xf numFmtId="0" fontId="27" fillId="0" borderId="1" xfId="0" applyFont="1" applyBorder="1" applyAlignment="1">
      <alignment wrapText="1"/>
    </xf>
    <xf numFmtId="0" fontId="5" fillId="21" borderId="1" xfId="0" applyFont="1" applyFill="1" applyBorder="1" applyAlignment="1">
      <alignment horizontal="right" wrapText="1"/>
    </xf>
    <xf numFmtId="0" fontId="5" fillId="21" borderId="1" xfId="0" applyFont="1" applyFill="1" applyBorder="1" applyAlignment="1">
      <alignment wrapText="1"/>
    </xf>
    <xf numFmtId="169" fontId="5" fillId="21" borderId="1" xfId="0" applyNumberFormat="1" applyFont="1" applyFill="1" applyBorder="1" applyAlignment="1">
      <alignment wrapText="1"/>
    </xf>
    <xf numFmtId="0" fontId="27" fillId="21" borderId="1" xfId="0" applyFont="1" applyFill="1" applyBorder="1" applyAlignment="1">
      <alignment wrapText="1"/>
    </xf>
    <xf numFmtId="14" fontId="5" fillId="21" borderId="1" xfId="0" applyNumberFormat="1" applyFont="1" applyFill="1" applyBorder="1" applyAlignment="1">
      <alignment wrapText="1"/>
    </xf>
    <xf numFmtId="0" fontId="5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169" fontId="5" fillId="0" borderId="1" xfId="0" applyNumberFormat="1" applyFont="1" applyBorder="1" applyAlignment="1">
      <alignment wrapText="1"/>
    </xf>
    <xf numFmtId="14" fontId="5" fillId="0" borderId="1" xfId="0" applyNumberFormat="1" applyFont="1" applyBorder="1" applyAlignment="1">
      <alignment wrapText="1"/>
    </xf>
    <xf numFmtId="14" fontId="0" fillId="0" borderId="0" xfId="0" applyNumberForma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4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left"/>
    </xf>
    <xf numFmtId="22" fontId="18" fillId="0" borderId="1" xfId="0" applyNumberFormat="1" applyFont="1" applyBorder="1"/>
    <xf numFmtId="0" fontId="18" fillId="3" borderId="0" xfId="0" applyFont="1" applyFill="1"/>
    <xf numFmtId="14" fontId="18" fillId="0" borderId="42" xfId="0" applyNumberFormat="1" applyFont="1" applyBorder="1" applyAlignment="1">
      <alignment wrapText="1"/>
    </xf>
    <xf numFmtId="22" fontId="34" fillId="0" borderId="1" xfId="0" applyNumberFormat="1" applyFont="1" applyBorder="1" applyAlignment="1">
      <alignment horizontal="right" wrapText="1"/>
    </xf>
    <xf numFmtId="14" fontId="34" fillId="0" borderId="1" xfId="0" applyNumberFormat="1" applyFont="1" applyBorder="1" applyAlignment="1">
      <alignment wrapText="1"/>
    </xf>
    <xf numFmtId="0" fontId="34" fillId="19" borderId="1" xfId="0" applyFont="1" applyFill="1" applyBorder="1" applyAlignment="1">
      <alignment horizontal="right" wrapText="1"/>
    </xf>
    <xf numFmtId="15" fontId="34" fillId="19" borderId="1" xfId="0" applyNumberFormat="1" applyFont="1" applyFill="1" applyBorder="1" applyAlignment="1">
      <alignment horizontal="right" wrapText="1"/>
    </xf>
    <xf numFmtId="15" fontId="35" fillId="0" borderId="1" xfId="0" applyNumberFormat="1" applyFont="1" applyBorder="1" applyAlignment="1">
      <alignment horizontal="right" wrapText="1"/>
    </xf>
    <xf numFmtId="14" fontId="35" fillId="0" borderId="1" xfId="0" applyNumberFormat="1" applyFont="1" applyBorder="1" applyAlignment="1">
      <alignment horizontal="right" wrapText="1"/>
    </xf>
    <xf numFmtId="15" fontId="35" fillId="0" borderId="0" xfId="0" applyNumberFormat="1" applyFont="1" applyAlignment="1">
      <alignment horizontal="right" wrapText="1"/>
    </xf>
    <xf numFmtId="0" fontId="4" fillId="0" borderId="1" xfId="0" applyFont="1" applyBorder="1" applyAlignment="1">
      <alignment horizontal="right"/>
    </xf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4" fontId="4" fillId="0" borderId="1" xfId="0" applyNumberFormat="1" applyFont="1" applyBorder="1" applyAlignment="1">
      <alignment horizontal="left"/>
    </xf>
    <xf numFmtId="0" fontId="11" fillId="21" borderId="46" xfId="0" applyFont="1" applyFill="1" applyBorder="1"/>
    <xf numFmtId="14" fontId="5" fillId="21" borderId="16" xfId="0" applyNumberFormat="1" applyFont="1" applyFill="1" applyBorder="1" applyAlignment="1">
      <alignment wrapText="1"/>
    </xf>
    <xf numFmtId="14" fontId="5" fillId="0" borderId="16" xfId="0" applyNumberFormat="1" applyFont="1" applyBorder="1" applyAlignment="1">
      <alignment wrapText="1"/>
    </xf>
    <xf numFmtId="0" fontId="27" fillId="20" borderId="48" xfId="0" applyFont="1" applyFill="1" applyBorder="1" applyAlignment="1">
      <alignment horizontal="center"/>
    </xf>
    <xf numFmtId="0" fontId="27" fillId="20" borderId="47" xfId="0" applyFont="1" applyFill="1" applyBorder="1" applyAlignment="1">
      <alignment horizontal="right"/>
    </xf>
    <xf numFmtId="0" fontId="27" fillId="20" borderId="47" xfId="0" applyFont="1" applyFill="1" applyBorder="1" applyAlignment="1">
      <alignment horizontal="left"/>
    </xf>
    <xf numFmtId="169" fontId="27" fillId="20" borderId="47" xfId="0" applyNumberFormat="1" applyFont="1" applyFill="1" applyBorder="1" applyAlignment="1">
      <alignment horizontal="left"/>
    </xf>
    <xf numFmtId="4" fontId="27" fillId="20" borderId="47" xfId="0" applyNumberFormat="1" applyFont="1" applyFill="1" applyBorder="1" applyAlignment="1">
      <alignment horizontal="left"/>
    </xf>
    <xf numFmtId="0" fontId="36" fillId="20" borderId="46" xfId="0" applyFont="1" applyFill="1" applyBorder="1"/>
    <xf numFmtId="0" fontId="36" fillId="20" borderId="44" xfId="0" applyFont="1" applyFill="1" applyBorder="1"/>
    <xf numFmtId="0" fontId="37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" fontId="23" fillId="0" borderId="0" xfId="0" applyNumberFormat="1" applyFont="1" applyAlignment="1">
      <alignment horizontal="left" vertical="center"/>
    </xf>
    <xf numFmtId="0" fontId="23" fillId="20" borderId="46" xfId="0" applyFont="1" applyFill="1" applyBorder="1" applyAlignment="1">
      <alignment horizontal="center" vertical="center"/>
    </xf>
    <xf numFmtId="0" fontId="23" fillId="20" borderId="48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169" fontId="18" fillId="0" borderId="0" xfId="0" applyNumberFormat="1" applyFont="1"/>
    <xf numFmtId="3" fontId="18" fillId="0" borderId="0" xfId="0" applyNumberFormat="1" applyFont="1"/>
    <xf numFmtId="0" fontId="14" fillId="12" borderId="0" xfId="0" applyFont="1" applyFill="1"/>
    <xf numFmtId="0" fontId="14" fillId="12" borderId="2" xfId="0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14" fillId="10" borderId="0" xfId="0" applyFont="1" applyFill="1"/>
    <xf numFmtId="0" fontId="38" fillId="20" borderId="44" xfId="0" applyFont="1" applyFill="1" applyBorder="1" applyAlignment="1">
      <alignment horizontal="left"/>
    </xf>
    <xf numFmtId="170" fontId="16" fillId="0" borderId="0" xfId="0" applyNumberFormat="1" applyFont="1" applyAlignment="1">
      <alignment horizontal="left"/>
    </xf>
    <xf numFmtId="169" fontId="16" fillId="0" borderId="1" xfId="0" applyNumberFormat="1" applyFont="1" applyBorder="1" applyAlignment="1">
      <alignment horizontal="left" wrapText="1"/>
    </xf>
    <xf numFmtId="0" fontId="16" fillId="6" borderId="1" xfId="0" applyFont="1" applyFill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15" fontId="16" fillId="0" borderId="1" xfId="0" applyNumberFormat="1" applyFont="1" applyBorder="1" applyAlignment="1">
      <alignment horizontal="left" wrapText="1"/>
    </xf>
    <xf numFmtId="14" fontId="16" fillId="0" borderId="1" xfId="0" applyNumberFormat="1" applyFont="1" applyBorder="1" applyAlignment="1">
      <alignment horizontal="left" wrapText="1"/>
    </xf>
    <xf numFmtId="169" fontId="16" fillId="0" borderId="0" xfId="0" applyNumberFormat="1" applyFont="1" applyAlignment="1">
      <alignment horizontal="left"/>
    </xf>
    <xf numFmtId="169" fontId="38" fillId="20" borderId="48" xfId="0" applyNumberFormat="1" applyFont="1" applyFill="1" applyBorder="1" applyAlignment="1">
      <alignment horizontal="left"/>
    </xf>
    <xf numFmtId="0" fontId="38" fillId="20" borderId="47" xfId="0" applyFont="1" applyFill="1" applyBorder="1" applyAlignment="1">
      <alignment horizontal="left"/>
    </xf>
    <xf numFmtId="0" fontId="38" fillId="20" borderId="51" xfId="0" applyFont="1" applyFill="1" applyBorder="1" applyAlignment="1">
      <alignment horizontal="left"/>
    </xf>
    <xf numFmtId="169" fontId="16" fillId="0" borderId="52" xfId="0" applyNumberFormat="1" applyFont="1" applyBorder="1" applyAlignment="1">
      <alignment horizontal="left" wrapText="1"/>
    </xf>
    <xf numFmtId="0" fontId="16" fillId="0" borderId="52" xfId="0" applyFont="1" applyBorder="1" applyAlignment="1">
      <alignment horizontal="left" wrapText="1"/>
    </xf>
    <xf numFmtId="0" fontId="16" fillId="0" borderId="52" xfId="0" applyFont="1" applyBorder="1" applyAlignment="1">
      <alignment horizontal="left" vertical="center"/>
    </xf>
    <xf numFmtId="1" fontId="18" fillId="0" borderId="0" xfId="0" applyNumberFormat="1" applyFont="1" applyAlignment="1">
      <alignment wrapText="1"/>
    </xf>
    <xf numFmtId="169" fontId="18" fillId="0" borderId="0" xfId="0" applyNumberFormat="1" applyFont="1" applyAlignment="1">
      <alignment horizontal="left"/>
    </xf>
    <xf numFmtId="0" fontId="18" fillId="0" borderId="0" xfId="0" applyFont="1" applyAlignment="1">
      <alignment horizontal="right"/>
    </xf>
    <xf numFmtId="0" fontId="37" fillId="18" borderId="13" xfId="0" applyFont="1" applyFill="1" applyBorder="1" applyAlignment="1">
      <alignment horizontal="left"/>
    </xf>
    <xf numFmtId="0" fontId="37" fillId="18" borderId="14" xfId="0" applyFont="1" applyFill="1" applyBorder="1" applyAlignment="1">
      <alignment horizontal="left"/>
    </xf>
    <xf numFmtId="0" fontId="37" fillId="18" borderId="15" xfId="0" applyFont="1" applyFill="1" applyBorder="1" applyAlignment="1">
      <alignment horizontal="left"/>
    </xf>
    <xf numFmtId="0" fontId="37" fillId="18" borderId="68" xfId="0" applyFont="1" applyFill="1" applyBorder="1" applyAlignment="1">
      <alignment horizontal="left"/>
    </xf>
    <xf numFmtId="0" fontId="37" fillId="18" borderId="69" xfId="0" applyFont="1" applyFill="1" applyBorder="1" applyAlignment="1">
      <alignment horizontal="left"/>
    </xf>
    <xf numFmtId="0" fontId="37" fillId="18" borderId="70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24" fillId="18" borderId="74" xfId="0" applyFont="1" applyFill="1" applyBorder="1" applyAlignment="1">
      <alignment horizontal="left"/>
    </xf>
    <xf numFmtId="0" fontId="24" fillId="18" borderId="75" xfId="0" applyFont="1" applyFill="1" applyBorder="1" applyAlignment="1">
      <alignment horizontal="left"/>
    </xf>
    <xf numFmtId="0" fontId="24" fillId="18" borderId="76" xfId="0" applyFont="1" applyFill="1" applyBorder="1" applyAlignment="1">
      <alignment horizontal="left"/>
    </xf>
    <xf numFmtId="0" fontId="39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9" fillId="0" borderId="0" xfId="0" applyFont="1" applyAlignment="1">
      <alignment horizontal="left" vertical="center" indent="1"/>
    </xf>
    <xf numFmtId="0" fontId="40" fillId="0" borderId="0" xfId="0" applyFont="1" applyAlignment="1">
      <alignment horizontal="left" vertical="center" indent="1"/>
    </xf>
    <xf numFmtId="0" fontId="24" fillId="18" borderId="71" xfId="0" applyFont="1" applyFill="1" applyBorder="1" applyAlignment="1">
      <alignment horizontal="left"/>
    </xf>
    <xf numFmtId="0" fontId="24" fillId="18" borderId="72" xfId="0" applyFont="1" applyFill="1" applyBorder="1" applyAlignment="1">
      <alignment horizontal="left"/>
    </xf>
    <xf numFmtId="0" fontId="14" fillId="12" borderId="11" xfId="0" applyFont="1" applyFill="1" applyBorder="1" applyAlignment="1">
      <alignment horizontal="center"/>
    </xf>
    <xf numFmtId="172" fontId="23" fillId="0" borderId="0" xfId="0" applyNumberFormat="1" applyFont="1" applyAlignment="1">
      <alignment horizontal="left" vertical="center"/>
    </xf>
    <xf numFmtId="172" fontId="18" fillId="0" borderId="0" xfId="0" applyNumberFormat="1" applyFont="1" applyAlignment="1">
      <alignment wrapText="1"/>
    </xf>
    <xf numFmtId="172" fontId="18" fillId="0" borderId="0" xfId="0" applyNumberFormat="1" applyFont="1"/>
    <xf numFmtId="173" fontId="23" fillId="0" borderId="0" xfId="0" applyNumberFormat="1" applyFont="1" applyAlignment="1">
      <alignment horizontal="left" vertical="center"/>
    </xf>
    <xf numFmtId="173" fontId="18" fillId="0" borderId="0" xfId="0" applyNumberFormat="1" applyFont="1" applyAlignment="1">
      <alignment wrapText="1"/>
    </xf>
    <xf numFmtId="173" fontId="18" fillId="0" borderId="0" xfId="0" applyNumberFormat="1" applyFont="1"/>
    <xf numFmtId="0" fontId="23" fillId="20" borderId="44" xfId="0" applyFont="1" applyFill="1" applyBorder="1" applyAlignment="1">
      <alignment horizontal="left" vertical="center"/>
    </xf>
    <xf numFmtId="173" fontId="23" fillId="20" borderId="44" xfId="0" applyNumberFormat="1" applyFont="1" applyFill="1" applyBorder="1" applyAlignment="1">
      <alignment horizontal="left" vertical="center"/>
    </xf>
    <xf numFmtId="14" fontId="18" fillId="0" borderId="0" xfId="0" quotePrefix="1" applyNumberFormat="1" applyFont="1" applyAlignment="1">
      <alignment wrapText="1"/>
    </xf>
    <xf numFmtId="1" fontId="22" fillId="0" borderId="11" xfId="0" applyNumberFormat="1" applyFont="1" applyBorder="1" applyAlignment="1">
      <alignment horizontal="center" vertical="center"/>
    </xf>
    <xf numFmtId="0" fontId="0" fillId="0" borderId="12" xfId="0" applyBorder="1"/>
    <xf numFmtId="0" fontId="0" fillId="0" borderId="11" xfId="0" applyBorder="1"/>
    <xf numFmtId="0" fontId="18" fillId="0" borderId="52" xfId="0" applyFont="1" applyBorder="1" applyAlignment="1">
      <alignment wrapText="1"/>
    </xf>
    <xf numFmtId="171" fontId="18" fillId="0" borderId="52" xfId="0" applyNumberFormat="1" applyFont="1" applyBorder="1" applyAlignment="1">
      <alignment wrapText="1"/>
    </xf>
    <xf numFmtId="15" fontId="0" fillId="0" borderId="0" xfId="0" applyNumberFormat="1"/>
    <xf numFmtId="0" fontId="23" fillId="18" borderId="13" xfId="0" applyFont="1" applyFill="1" applyBorder="1" applyAlignment="1">
      <alignment horizontal="left"/>
    </xf>
    <xf numFmtId="0" fontId="23" fillId="18" borderId="14" xfId="0" applyFont="1" applyFill="1" applyBorder="1" applyAlignment="1">
      <alignment horizontal="left"/>
    </xf>
    <xf numFmtId="0" fontId="23" fillId="18" borderId="15" xfId="0" applyFont="1" applyFill="1" applyBorder="1" applyAlignment="1">
      <alignment horizontal="left"/>
    </xf>
    <xf numFmtId="171" fontId="18" fillId="0" borderId="0" xfId="0" applyNumberFormat="1" applyFont="1" applyAlignment="1">
      <alignment wrapText="1"/>
    </xf>
    <xf numFmtId="14" fontId="0" fillId="0" borderId="52" xfId="0" applyNumberFormat="1" applyBorder="1"/>
    <xf numFmtId="0" fontId="0" fillId="0" borderId="77" xfId="0" pivotButton="1" applyBorder="1"/>
    <xf numFmtId="0" fontId="0" fillId="0" borderId="78" xfId="0" applyBorder="1"/>
    <xf numFmtId="0" fontId="0" fillId="0" borderId="77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3" xfId="0" applyBorder="1"/>
    <xf numFmtId="0" fontId="0" fillId="0" borderId="84" xfId="0" applyBorder="1"/>
    <xf numFmtId="1" fontId="18" fillId="0" borderId="0" xfId="0" applyNumberFormat="1" applyFont="1" applyAlignment="1">
      <alignment horizontal="left" wrapText="1"/>
    </xf>
    <xf numFmtId="169" fontId="22" fillId="0" borderId="11" xfId="0" applyNumberFormat="1" applyFont="1" applyBorder="1" applyAlignment="1">
      <alignment horizontal="center" vertical="center"/>
    </xf>
    <xf numFmtId="0" fontId="23" fillId="20" borderId="44" xfId="0" applyFont="1" applyFill="1" applyBorder="1" applyAlignment="1">
      <alignment horizontal="right" vertical="center"/>
    </xf>
    <xf numFmtId="169" fontId="23" fillId="20" borderId="44" xfId="0" applyNumberFormat="1" applyFont="1" applyFill="1" applyBorder="1" applyAlignment="1">
      <alignment horizontal="left" vertical="center"/>
    </xf>
    <xf numFmtId="172" fontId="23" fillId="20" borderId="44" xfId="0" applyNumberFormat="1" applyFont="1" applyFill="1" applyBorder="1" applyAlignment="1">
      <alignment horizontal="center" vertical="center"/>
    </xf>
    <xf numFmtId="172" fontId="23" fillId="20" borderId="44" xfId="0" applyNumberFormat="1" applyFont="1" applyFill="1" applyBorder="1" applyAlignment="1">
      <alignment horizontal="left" vertical="center"/>
    </xf>
    <xf numFmtId="4" fontId="23" fillId="20" borderId="44" xfId="0" applyNumberFormat="1" applyFont="1" applyFill="1" applyBorder="1" applyAlignment="1">
      <alignment horizontal="left" vertical="center"/>
    </xf>
    <xf numFmtId="0" fontId="23" fillId="20" borderId="50" xfId="0" applyFont="1" applyFill="1" applyBorder="1" applyAlignment="1">
      <alignment horizontal="left" vertical="center"/>
    </xf>
    <xf numFmtId="0" fontId="23" fillId="20" borderId="44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23" fillId="20" borderId="46" xfId="0" applyFont="1" applyFill="1" applyBorder="1" applyAlignment="1">
      <alignment horizontal="left" vertical="center"/>
    </xf>
    <xf numFmtId="169" fontId="36" fillId="20" borderId="44" xfId="0" applyNumberFormat="1" applyFont="1" applyFill="1" applyBorder="1"/>
    <xf numFmtId="169" fontId="0" fillId="0" borderId="0" xfId="0" applyNumberFormat="1"/>
    <xf numFmtId="14" fontId="42" fillId="0" borderId="44" xfId="0" applyNumberFormat="1" applyFont="1" applyBorder="1"/>
    <xf numFmtId="14" fontId="42" fillId="21" borderId="44" xfId="0" applyNumberFormat="1" applyFont="1" applyFill="1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171" fontId="18" fillId="0" borderId="0" xfId="0" applyNumberFormat="1" applyFont="1" applyAlignment="1">
      <alignment horizontal="left" wrapText="1"/>
    </xf>
    <xf numFmtId="14" fontId="18" fillId="0" borderId="0" xfId="0" applyNumberFormat="1" applyFont="1" applyAlignment="1">
      <alignment horizontal="left" wrapText="1"/>
    </xf>
    <xf numFmtId="172" fontId="0" fillId="0" borderId="0" xfId="0" applyNumberFormat="1" applyAlignment="1">
      <alignment horizontal="left"/>
    </xf>
    <xf numFmtId="172" fontId="18" fillId="0" borderId="0" xfId="0" applyNumberFormat="1" applyFont="1" applyAlignment="1">
      <alignment horizontal="left" wrapText="1"/>
    </xf>
    <xf numFmtId="172" fontId="18" fillId="0" borderId="0" xfId="0" applyNumberFormat="1" applyFont="1" applyAlignment="1">
      <alignment horizontal="left"/>
    </xf>
    <xf numFmtId="0" fontId="18" fillId="3" borderId="0" xfId="0" applyFont="1" applyFill="1" applyAlignment="1">
      <alignment wrapText="1"/>
    </xf>
    <xf numFmtId="1" fontId="18" fillId="3" borderId="0" xfId="0" applyNumberFormat="1" applyFont="1" applyFill="1" applyAlignment="1">
      <alignment wrapText="1"/>
    </xf>
    <xf numFmtId="14" fontId="0" fillId="3" borderId="0" xfId="0" applyNumberFormat="1" applyFill="1" applyAlignment="1">
      <alignment horizontal="left"/>
    </xf>
    <xf numFmtId="172" fontId="0" fillId="3" borderId="0" xfId="0" applyNumberFormat="1" applyFill="1" applyAlignment="1">
      <alignment horizontal="left"/>
    </xf>
    <xf numFmtId="14" fontId="0" fillId="3" borderId="0" xfId="0" applyNumberFormat="1" applyFill="1"/>
    <xf numFmtId="173" fontId="18" fillId="3" borderId="0" xfId="0" applyNumberFormat="1" applyFont="1" applyFill="1" applyAlignment="1">
      <alignment wrapText="1"/>
    </xf>
    <xf numFmtId="14" fontId="18" fillId="3" borderId="0" xfId="0" applyNumberFormat="1" applyFont="1" applyFill="1" applyAlignment="1">
      <alignment wrapText="1"/>
    </xf>
    <xf numFmtId="14" fontId="42" fillId="3" borderId="44" xfId="0" applyNumberFormat="1" applyFont="1" applyFill="1" applyBorder="1"/>
    <xf numFmtId="173" fontId="0" fillId="0" borderId="0" xfId="0" applyNumberFormat="1" applyAlignment="1">
      <alignment horizontal="left"/>
    </xf>
    <xf numFmtId="0" fontId="0" fillId="3" borderId="11" xfId="0" applyFill="1" applyBorder="1"/>
    <xf numFmtId="0" fontId="0" fillId="8" borderId="11" xfId="0" applyFill="1" applyBorder="1"/>
    <xf numFmtId="0" fontId="0" fillId="7" borderId="11" xfId="0" applyFill="1" applyBorder="1"/>
    <xf numFmtId="0" fontId="0" fillId="12" borderId="11" xfId="0" applyFill="1" applyBorder="1"/>
    <xf numFmtId="172" fontId="42" fillId="21" borderId="50" xfId="0" applyNumberFormat="1" applyFont="1" applyFill="1" applyBorder="1" applyAlignment="1">
      <alignment horizontal="left"/>
    </xf>
    <xf numFmtId="172" fontId="42" fillId="0" borderId="50" xfId="0" applyNumberFormat="1" applyFont="1" applyBorder="1" applyAlignment="1">
      <alignment horizontal="left"/>
    </xf>
    <xf numFmtId="0" fontId="0" fillId="0" borderId="44" xfId="0" applyBorder="1"/>
    <xf numFmtId="14" fontId="42" fillId="21" borderId="44" xfId="0" applyNumberFormat="1" applyFont="1" applyFill="1" applyBorder="1" applyAlignment="1">
      <alignment horizontal="left"/>
    </xf>
    <xf numFmtId="172" fontId="0" fillId="0" borderId="50" xfId="0" applyNumberFormat="1" applyBorder="1" applyAlignment="1">
      <alignment horizontal="left"/>
    </xf>
    <xf numFmtId="14" fontId="42" fillId="0" borderId="0" xfId="0" applyNumberFormat="1" applyFont="1"/>
    <xf numFmtId="172" fontId="42" fillId="0" borderId="0" xfId="0" applyNumberFormat="1" applyFont="1" applyAlignment="1">
      <alignment horizontal="left"/>
    </xf>
    <xf numFmtId="0" fontId="37" fillId="8" borderId="15" xfId="0" applyFont="1" applyFill="1" applyBorder="1" applyAlignment="1">
      <alignment horizontal="center" vertical="center"/>
    </xf>
    <xf numFmtId="0" fontId="23" fillId="8" borderId="13" xfId="0" applyFont="1" applyFill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93" xfId="0" applyBorder="1" applyAlignment="1">
      <alignment horizontal="left" indent="1"/>
    </xf>
    <xf numFmtId="0" fontId="0" fillId="0" borderId="95" xfId="0" applyBorder="1" applyAlignment="1">
      <alignment horizontal="left" indent="1"/>
    </xf>
    <xf numFmtId="0" fontId="3" fillId="21" borderId="44" xfId="0" applyFont="1" applyFill="1" applyBorder="1" applyAlignment="1">
      <alignment wrapText="1"/>
    </xf>
    <xf numFmtId="0" fontId="3" fillId="21" borderId="46" xfId="0" applyFont="1" applyFill="1" applyBorder="1"/>
    <xf numFmtId="1" fontId="3" fillId="21" borderId="44" xfId="0" applyNumberFormat="1" applyFont="1" applyFill="1" applyBorder="1" applyAlignment="1">
      <alignment wrapText="1"/>
    </xf>
    <xf numFmtId="173" fontId="3" fillId="21" borderId="44" xfId="0" applyNumberFormat="1" applyFont="1" applyFill="1" applyBorder="1" applyAlignment="1">
      <alignment wrapText="1"/>
    </xf>
    <xf numFmtId="14" fontId="3" fillId="21" borderId="44" xfId="0" applyNumberFormat="1" applyFont="1" applyFill="1" applyBorder="1" applyAlignment="1">
      <alignment wrapText="1"/>
    </xf>
    <xf numFmtId="0" fontId="3" fillId="0" borderId="46" xfId="0" applyFont="1" applyBorder="1"/>
    <xf numFmtId="0" fontId="3" fillId="0" borderId="44" xfId="0" applyFont="1" applyBorder="1" applyAlignment="1">
      <alignment wrapText="1"/>
    </xf>
    <xf numFmtId="1" fontId="3" fillId="0" borderId="44" xfId="0" applyNumberFormat="1" applyFont="1" applyBorder="1" applyAlignment="1">
      <alignment wrapText="1"/>
    </xf>
    <xf numFmtId="173" fontId="3" fillId="0" borderId="44" xfId="0" applyNumberFormat="1" applyFont="1" applyBorder="1" applyAlignment="1">
      <alignment wrapText="1"/>
    </xf>
    <xf numFmtId="14" fontId="3" fillId="0" borderId="44" xfId="0" applyNumberFormat="1" applyFont="1" applyBorder="1" applyAlignment="1">
      <alignment wrapText="1"/>
    </xf>
    <xf numFmtId="165" fontId="3" fillId="21" borderId="44" xfId="0" applyNumberFormat="1" applyFont="1" applyFill="1" applyBorder="1" applyAlignment="1">
      <alignment wrapText="1"/>
    </xf>
    <xf numFmtId="165" fontId="3" fillId="0" borderId="44" xfId="0" applyNumberFormat="1" applyFont="1" applyBorder="1" applyAlignment="1">
      <alignment wrapText="1"/>
    </xf>
    <xf numFmtId="0" fontId="0" fillId="0" borderId="46" xfId="0" applyBorder="1"/>
    <xf numFmtId="0" fontId="3" fillId="21" borderId="0" xfId="0" applyFont="1" applyFill="1"/>
    <xf numFmtId="0" fontId="3" fillId="0" borderId="0" xfId="0" applyFont="1" applyAlignment="1">
      <alignment wrapText="1"/>
    </xf>
    <xf numFmtId="1" fontId="3" fillId="0" borderId="0" xfId="0" applyNumberFormat="1" applyFont="1" applyAlignment="1">
      <alignment wrapText="1"/>
    </xf>
    <xf numFmtId="173" fontId="3" fillId="0" borderId="0" xfId="0" applyNumberFormat="1" applyFont="1" applyAlignment="1">
      <alignment wrapText="1"/>
    </xf>
    <xf numFmtId="14" fontId="3" fillId="0" borderId="0" xfId="0" applyNumberFormat="1" applyFont="1" applyAlignment="1">
      <alignment wrapText="1"/>
    </xf>
    <xf numFmtId="0" fontId="18" fillId="0" borderId="52" xfId="0" applyFont="1" applyBorder="1" applyAlignment="1">
      <alignment horizontal="right" wrapText="1"/>
    </xf>
    <xf numFmtId="14" fontId="10" fillId="0" borderId="0" xfId="0" applyNumberFormat="1" applyFont="1" applyAlignment="1">
      <alignment horizontal="left"/>
    </xf>
    <xf numFmtId="1" fontId="18" fillId="0" borderId="52" xfId="0" applyNumberFormat="1" applyFont="1" applyBorder="1" applyAlignment="1">
      <alignment wrapText="1"/>
    </xf>
    <xf numFmtId="14" fontId="0" fillId="0" borderId="52" xfId="0" applyNumberFormat="1" applyBorder="1" applyAlignment="1">
      <alignment horizontal="left"/>
    </xf>
    <xf numFmtId="172" fontId="0" fillId="0" borderId="52" xfId="0" applyNumberFormat="1" applyBorder="1" applyAlignment="1">
      <alignment horizontal="left"/>
    </xf>
    <xf numFmtId="171" fontId="18" fillId="3" borderId="0" xfId="0" applyNumberFormat="1" applyFont="1" applyFill="1" applyAlignment="1">
      <alignment horizontal="left" wrapText="1"/>
    </xf>
    <xf numFmtId="169" fontId="18" fillId="3" borderId="0" xfId="0" applyNumberFormat="1" applyFont="1" applyFill="1" applyAlignment="1">
      <alignment wrapText="1"/>
    </xf>
    <xf numFmtId="172" fontId="18" fillId="3" borderId="0" xfId="0" applyNumberFormat="1" applyFont="1" applyFill="1" applyAlignment="1">
      <alignment horizontal="left" wrapText="1"/>
    </xf>
    <xf numFmtId="172" fontId="18" fillId="3" borderId="0" xfId="0" applyNumberFormat="1" applyFont="1" applyFill="1" applyAlignment="1">
      <alignment wrapText="1"/>
    </xf>
    <xf numFmtId="165" fontId="18" fillId="3" borderId="0" xfId="0" applyNumberFormat="1" applyFont="1" applyFill="1" applyAlignment="1">
      <alignment wrapText="1"/>
    </xf>
    <xf numFmtId="0" fontId="0" fillId="0" borderId="73" xfId="0" applyBorder="1" applyAlignment="1">
      <alignment horizontal="left"/>
    </xf>
    <xf numFmtId="0" fontId="2" fillId="3" borderId="46" xfId="0" applyFont="1" applyFill="1" applyBorder="1"/>
    <xf numFmtId="0" fontId="2" fillId="3" borderId="44" xfId="0" applyFont="1" applyFill="1" applyBorder="1" applyAlignment="1">
      <alignment wrapText="1"/>
    </xf>
    <xf numFmtId="1" fontId="2" fillId="3" borderId="44" xfId="0" applyNumberFormat="1" applyFont="1" applyFill="1" applyBorder="1" applyAlignment="1">
      <alignment wrapText="1"/>
    </xf>
    <xf numFmtId="14" fontId="42" fillId="3" borderId="44" xfId="0" applyNumberFormat="1" applyFont="1" applyFill="1" applyBorder="1" applyAlignment="1">
      <alignment horizontal="left"/>
    </xf>
    <xf numFmtId="172" fontId="42" fillId="3" borderId="44" xfId="0" applyNumberFormat="1" applyFont="1" applyFill="1" applyBorder="1" applyAlignment="1">
      <alignment horizontal="left"/>
    </xf>
    <xf numFmtId="173" fontId="2" fillId="3" borderId="44" xfId="0" applyNumberFormat="1" applyFont="1" applyFill="1" applyBorder="1" applyAlignment="1">
      <alignment wrapText="1"/>
    </xf>
    <xf numFmtId="14" fontId="2" fillId="3" borderId="44" xfId="0" applyNumberFormat="1" applyFont="1" applyFill="1" applyBorder="1" applyAlignment="1">
      <alignment wrapText="1"/>
    </xf>
    <xf numFmtId="169" fontId="42" fillId="3" borderId="50" xfId="0" applyNumberFormat="1" applyFont="1" applyFill="1" applyBorder="1" applyAlignment="1">
      <alignment horizontal="left"/>
    </xf>
    <xf numFmtId="0" fontId="23" fillId="20" borderId="44" xfId="0" applyFont="1" applyFill="1" applyBorder="1" applyAlignment="1">
      <alignment vertical="center"/>
    </xf>
    <xf numFmtId="169" fontId="42" fillId="3" borderId="50" xfId="0" applyNumberFormat="1" applyFont="1" applyFill="1" applyBorder="1"/>
    <xf numFmtId="0" fontId="2" fillId="21" borderId="46" xfId="0" applyFont="1" applyFill="1" applyBorder="1"/>
    <xf numFmtId="0" fontId="2" fillId="21" borderId="44" xfId="0" applyFont="1" applyFill="1" applyBorder="1" applyAlignment="1">
      <alignment wrapText="1"/>
    </xf>
    <xf numFmtId="14" fontId="2" fillId="21" borderId="44" xfId="0" applyNumberFormat="1" applyFont="1" applyFill="1" applyBorder="1" applyAlignment="1">
      <alignment wrapText="1"/>
    </xf>
    <xf numFmtId="14" fontId="18" fillId="0" borderId="0" xfId="0" applyNumberFormat="1" applyFont="1" applyAlignment="1">
      <alignment horizontal="left"/>
    </xf>
    <xf numFmtId="1" fontId="18" fillId="0" borderId="1" xfId="0" applyNumberFormat="1" applyFont="1" applyBorder="1" applyAlignment="1">
      <alignment wrapText="1"/>
    </xf>
    <xf numFmtId="171" fontId="18" fillId="0" borderId="1" xfId="0" applyNumberFormat="1" applyFont="1" applyBorder="1" applyAlignment="1">
      <alignment horizontal="left"/>
    </xf>
    <xf numFmtId="172" fontId="18" fillId="0" borderId="1" xfId="0" applyNumberFormat="1" applyFont="1" applyBorder="1" applyAlignment="1">
      <alignment horizontal="left"/>
    </xf>
    <xf numFmtId="171" fontId="18" fillId="0" borderId="1" xfId="0" applyNumberFormat="1" applyFont="1" applyBorder="1" applyAlignment="1">
      <alignment wrapText="1"/>
    </xf>
    <xf numFmtId="171" fontId="18" fillId="0" borderId="0" xfId="0" applyNumberFormat="1" applyFont="1" applyAlignment="1">
      <alignment horizontal="left"/>
    </xf>
    <xf numFmtId="0" fontId="1" fillId="0" borderId="44" xfId="0" applyFont="1" applyBorder="1" applyAlignment="1">
      <alignment wrapText="1"/>
    </xf>
    <xf numFmtId="0" fontId="19" fillId="0" borderId="0" xfId="0" applyFont="1" applyAlignment="1">
      <alignment horizontal="center"/>
    </xf>
    <xf numFmtId="0" fontId="43" fillId="20" borderId="47" xfId="0" applyFont="1" applyFill="1" applyBorder="1" applyAlignment="1">
      <alignment horizontal="left"/>
    </xf>
    <xf numFmtId="14" fontId="19" fillId="0" borderId="0" xfId="0" applyNumberFormat="1" applyFont="1"/>
    <xf numFmtId="171" fontId="19" fillId="0" borderId="0" xfId="0" applyNumberFormat="1" applyFont="1" applyAlignment="1">
      <alignment wrapText="1"/>
    </xf>
    <xf numFmtId="15" fontId="19" fillId="0" borderId="0" xfId="0" applyNumberFormat="1" applyFont="1"/>
    <xf numFmtId="0" fontId="43" fillId="0" borderId="44" xfId="0" applyFont="1" applyBorder="1" applyAlignment="1">
      <alignment horizontal="left"/>
    </xf>
    <xf numFmtId="0" fontId="43" fillId="0" borderId="45" xfId="0" applyFont="1" applyBorder="1" applyAlignment="1">
      <alignment horizontal="left"/>
    </xf>
    <xf numFmtId="0" fontId="44" fillId="0" borderId="0" xfId="0" applyFont="1" applyAlignment="1">
      <alignment horizontal="right"/>
    </xf>
    <xf numFmtId="0" fontId="44" fillId="0" borderId="0" xfId="0" applyFont="1" applyAlignment="1">
      <alignment horizontal="left"/>
    </xf>
    <xf numFmtId="0" fontId="19" fillId="0" borderId="0" xfId="0" applyFont="1" applyAlignment="1">
      <alignment wrapText="1"/>
    </xf>
    <xf numFmtId="0" fontId="19" fillId="0" borderId="1" xfId="0" applyFont="1" applyBorder="1" applyAlignment="1">
      <alignment horizontal="right" wrapText="1"/>
    </xf>
    <xf numFmtId="0" fontId="19" fillId="0" borderId="1" xfId="0" applyFont="1" applyBorder="1" applyAlignment="1">
      <alignment wrapText="1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right" wrapText="1"/>
    </xf>
    <xf numFmtId="0" fontId="19" fillId="0" borderId="1" xfId="0" applyFont="1" applyBorder="1"/>
    <xf numFmtId="0" fontId="44" fillId="0" borderId="44" xfId="0" applyFont="1" applyBorder="1"/>
    <xf numFmtId="15" fontId="44" fillId="0" borderId="44" xfId="0" applyNumberFormat="1" applyFont="1" applyBorder="1"/>
    <xf numFmtId="0" fontId="44" fillId="0" borderId="86" xfId="0" applyFont="1" applyBorder="1" applyAlignment="1">
      <alignment wrapText="1"/>
    </xf>
    <xf numFmtId="172" fontId="19" fillId="0" borderId="0" xfId="0" applyNumberFormat="1" applyFont="1" applyAlignment="1">
      <alignment wrapText="1"/>
    </xf>
    <xf numFmtId="173" fontId="19" fillId="0" borderId="0" xfId="0" applyNumberFormat="1" applyFont="1" applyAlignment="1">
      <alignment wrapText="1"/>
    </xf>
    <xf numFmtId="165" fontId="19" fillId="0" borderId="0" xfId="0" applyNumberFormat="1" applyFont="1" applyAlignment="1">
      <alignment wrapText="1"/>
    </xf>
    <xf numFmtId="14" fontId="19" fillId="0" borderId="0" xfId="0" applyNumberFormat="1" applyFont="1" applyAlignment="1">
      <alignment wrapText="1"/>
    </xf>
    <xf numFmtId="3" fontId="19" fillId="0" borderId="0" xfId="0" applyNumberFormat="1" applyFont="1" applyAlignment="1">
      <alignment wrapText="1"/>
    </xf>
    <xf numFmtId="169" fontId="19" fillId="0" borderId="0" xfId="0" applyNumberFormat="1" applyFont="1" applyAlignment="1">
      <alignment wrapText="1"/>
    </xf>
    <xf numFmtId="170" fontId="19" fillId="0" borderId="0" xfId="0" applyNumberFormat="1" applyFont="1" applyAlignment="1">
      <alignment horizontal="left"/>
    </xf>
    <xf numFmtId="0" fontId="45" fillId="20" borderId="44" xfId="0" applyFont="1" applyFill="1" applyBorder="1" applyAlignment="1">
      <alignment horizontal="left"/>
    </xf>
    <xf numFmtId="0" fontId="45" fillId="20" borderId="47" xfId="0" applyFont="1" applyFill="1" applyBorder="1" applyAlignment="1">
      <alignment horizontal="left"/>
    </xf>
    <xf numFmtId="0" fontId="45" fillId="20" borderId="51" xfId="0" applyFont="1" applyFill="1" applyBorder="1" applyAlignment="1">
      <alignment horizontal="left"/>
    </xf>
    <xf numFmtId="169" fontId="45" fillId="20" borderId="48" xfId="0" applyNumberFormat="1" applyFont="1" applyFill="1" applyBorder="1" applyAlignment="1">
      <alignment horizontal="left"/>
    </xf>
    <xf numFmtId="169" fontId="45" fillId="20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9" fillId="8" borderId="0" xfId="0" applyFont="1" applyFill="1" applyAlignment="1">
      <alignment horizontal="left"/>
    </xf>
    <xf numFmtId="0" fontId="44" fillId="11" borderId="0" xfId="0" applyFont="1" applyFill="1" applyAlignment="1">
      <alignment horizontal="left" vertical="center"/>
    </xf>
    <xf numFmtId="0" fontId="19" fillId="9" borderId="0" xfId="0" applyFont="1" applyFill="1" applyAlignment="1">
      <alignment horizontal="left"/>
    </xf>
    <xf numFmtId="0" fontId="43" fillId="10" borderId="0" xfId="0" applyFont="1" applyFill="1" applyAlignment="1">
      <alignment horizontal="left"/>
    </xf>
    <xf numFmtId="0" fontId="43" fillId="17" borderId="0" xfId="0" applyFont="1" applyFill="1" applyAlignment="1">
      <alignment horizontal="left"/>
    </xf>
    <xf numFmtId="0" fontId="44" fillId="18" borderId="13" xfId="0" applyFont="1" applyFill="1" applyBorder="1" applyAlignment="1">
      <alignment horizontal="left"/>
    </xf>
    <xf numFmtId="0" fontId="44" fillId="18" borderId="14" xfId="0" applyFont="1" applyFill="1" applyBorder="1" applyAlignment="1">
      <alignment horizontal="left"/>
    </xf>
    <xf numFmtId="0" fontId="44" fillId="18" borderId="15" xfId="0" applyFont="1" applyFill="1" applyBorder="1" applyAlignment="1">
      <alignment horizontal="left"/>
    </xf>
    <xf numFmtId="0" fontId="44" fillId="18" borderId="0" xfId="0" applyFont="1" applyFill="1" applyAlignment="1">
      <alignment horizontal="left"/>
    </xf>
    <xf numFmtId="0" fontId="43" fillId="10" borderId="46" xfId="0" applyFont="1" applyFill="1" applyBorder="1" applyAlignment="1">
      <alignment horizontal="left"/>
    </xf>
    <xf numFmtId="0" fontId="44" fillId="11" borderId="0" xfId="0" applyFont="1" applyFill="1" applyAlignment="1">
      <alignment horizontal="left"/>
    </xf>
    <xf numFmtId="0" fontId="43" fillId="20" borderId="46" xfId="0" applyFont="1" applyFill="1" applyBorder="1" applyAlignment="1">
      <alignment horizontal="center" vertical="center"/>
    </xf>
    <xf numFmtId="0" fontId="43" fillId="20" borderId="49" xfId="0" applyFont="1" applyFill="1" applyBorder="1" applyAlignment="1">
      <alignment horizontal="center" vertical="center"/>
    </xf>
    <xf numFmtId="0" fontId="45" fillId="20" borderId="46" xfId="0" applyFont="1" applyFill="1" applyBorder="1"/>
    <xf numFmtId="0" fontId="45" fillId="20" borderId="44" xfId="0" applyFont="1" applyFill="1" applyBorder="1"/>
    <xf numFmtId="0" fontId="19" fillId="22" borderId="0" xfId="0" applyFont="1" applyFill="1" applyAlignment="1">
      <alignment horizontal="left"/>
    </xf>
    <xf numFmtId="170" fontId="19" fillId="0" borderId="0" xfId="0" applyNumberFormat="1" applyFont="1"/>
    <xf numFmtId="169" fontId="44" fillId="0" borderId="0" xfId="0" applyNumberFormat="1" applyFont="1" applyAlignment="1">
      <alignment horizontal="left"/>
    </xf>
    <xf numFmtId="0" fontId="19" fillId="3" borderId="2" xfId="0" applyFont="1" applyFill="1" applyBorder="1" applyAlignment="1">
      <alignment wrapText="1"/>
    </xf>
    <xf numFmtId="1" fontId="19" fillId="3" borderId="2" xfId="0" applyNumberFormat="1" applyFont="1" applyFill="1" applyBorder="1" applyAlignment="1">
      <alignment wrapText="1"/>
    </xf>
    <xf numFmtId="169" fontId="19" fillId="3" borderId="2" xfId="0" applyNumberFormat="1" applyFont="1" applyFill="1" applyBorder="1" applyAlignment="1">
      <alignment wrapText="1"/>
    </xf>
    <xf numFmtId="14" fontId="19" fillId="3" borderId="2" xfId="0" applyNumberFormat="1" applyFont="1" applyFill="1" applyBorder="1" applyAlignment="1">
      <alignment wrapText="1"/>
    </xf>
    <xf numFmtId="0" fontId="20" fillId="0" borderId="0" xfId="0" applyFont="1" applyAlignment="1">
      <alignment horizontal="center" vertical="center"/>
    </xf>
    <xf numFmtId="0" fontId="19" fillId="3" borderId="13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65" fontId="19" fillId="0" borderId="1" xfId="0" applyNumberFormat="1" applyFont="1" applyBorder="1" applyAlignment="1">
      <alignment wrapText="1"/>
    </xf>
    <xf numFmtId="1" fontId="20" fillId="0" borderId="11" xfId="0" applyNumberFormat="1" applyFont="1" applyBorder="1" applyAlignment="1">
      <alignment horizontal="center" vertical="center"/>
    </xf>
    <xf numFmtId="169" fontId="20" fillId="0" borderId="11" xfId="0" applyNumberFormat="1" applyFont="1" applyBorder="1" applyAlignment="1">
      <alignment horizontal="center" vertical="center"/>
    </xf>
    <xf numFmtId="0" fontId="44" fillId="3" borderId="13" xfId="0" applyFont="1" applyFill="1" applyBorder="1" applyAlignment="1">
      <alignment horizontal="left" vertical="center"/>
    </xf>
    <xf numFmtId="0" fontId="44" fillId="3" borderId="14" xfId="0" applyFont="1" applyFill="1" applyBorder="1" applyAlignment="1">
      <alignment horizontal="left" vertical="center"/>
    </xf>
    <xf numFmtId="0" fontId="44" fillId="3" borderId="43" xfId="0" applyFont="1" applyFill="1" applyBorder="1" applyAlignment="1">
      <alignment horizontal="left" vertical="center"/>
    </xf>
    <xf numFmtId="0" fontId="44" fillId="3" borderId="15" xfId="0" applyFont="1" applyFill="1" applyBorder="1" applyAlignment="1">
      <alignment horizontal="left" vertical="center"/>
    </xf>
    <xf numFmtId="1" fontId="19" fillId="3" borderId="13" xfId="0" applyNumberFormat="1" applyFont="1" applyFill="1" applyBorder="1" applyAlignment="1">
      <alignment horizontal="left" vertical="center" wrapText="1"/>
    </xf>
    <xf numFmtId="0" fontId="19" fillId="3" borderId="14" xfId="0" applyFont="1" applyFill="1" applyBorder="1" applyAlignment="1">
      <alignment horizontal="left" vertical="center" wrapText="1"/>
    </xf>
    <xf numFmtId="14" fontId="19" fillId="3" borderId="14" xfId="0" applyNumberFormat="1" applyFont="1" applyFill="1" applyBorder="1" applyAlignment="1">
      <alignment horizontal="left" vertical="center" wrapText="1"/>
    </xf>
    <xf numFmtId="0" fontId="19" fillId="3" borderId="14" xfId="0" applyFont="1" applyFill="1" applyBorder="1" applyAlignment="1">
      <alignment horizontal="left" vertical="center"/>
    </xf>
    <xf numFmtId="165" fontId="19" fillId="3" borderId="15" xfId="0" applyNumberFormat="1" applyFont="1" applyFill="1" applyBorder="1" applyAlignment="1">
      <alignment horizontal="left" vertical="center" wrapText="1"/>
    </xf>
    <xf numFmtId="0" fontId="44" fillId="3" borderId="13" xfId="0" applyFont="1" applyFill="1" applyBorder="1" applyAlignment="1">
      <alignment horizontal="right"/>
    </xf>
    <xf numFmtId="0" fontId="44" fillId="3" borderId="14" xfId="0" applyFont="1" applyFill="1" applyBorder="1" applyAlignment="1">
      <alignment horizontal="right"/>
    </xf>
    <xf numFmtId="0" fontId="44" fillId="3" borderId="14" xfId="0" applyFont="1" applyFill="1" applyBorder="1" applyAlignment="1">
      <alignment horizontal="left"/>
    </xf>
    <xf numFmtId="4" fontId="19" fillId="0" borderId="0" xfId="0" applyNumberFormat="1" applyFont="1" applyAlignment="1">
      <alignment wrapText="1"/>
    </xf>
    <xf numFmtId="169" fontId="19" fillId="0" borderId="0" xfId="0" applyNumberFormat="1" applyFont="1" applyAlignment="1">
      <alignment horizontal="left"/>
    </xf>
    <xf numFmtId="14" fontId="19" fillId="0" borderId="1" xfId="0" applyNumberFormat="1" applyFont="1" applyBorder="1" applyAlignment="1">
      <alignment wrapText="1"/>
    </xf>
    <xf numFmtId="0" fontId="19" fillId="0" borderId="0" xfId="0" applyFont="1" applyAlignment="1">
      <alignment horizontal="left" vertical="center"/>
    </xf>
    <xf numFmtId="4" fontId="44" fillId="0" borderId="0" xfId="0" applyNumberFormat="1" applyFont="1" applyAlignment="1">
      <alignment horizontal="left"/>
    </xf>
    <xf numFmtId="0" fontId="44" fillId="18" borderId="68" xfId="0" applyFont="1" applyFill="1" applyBorder="1" applyAlignment="1">
      <alignment horizontal="left"/>
    </xf>
    <xf numFmtId="0" fontId="44" fillId="18" borderId="69" xfId="0" applyFont="1" applyFill="1" applyBorder="1" applyAlignment="1">
      <alignment horizontal="left"/>
    </xf>
    <xf numFmtId="0" fontId="44" fillId="18" borderId="70" xfId="0" applyFont="1" applyFill="1" applyBorder="1" applyAlignment="1">
      <alignment horizontal="left"/>
    </xf>
    <xf numFmtId="0" fontId="43" fillId="11" borderId="46" xfId="0" applyFont="1" applyFill="1" applyBorder="1" applyAlignment="1">
      <alignment horizontal="left"/>
    </xf>
    <xf numFmtId="0" fontId="43" fillId="20" borderId="48" xfId="0" applyFont="1" applyFill="1" applyBorder="1" applyAlignment="1">
      <alignment horizontal="center" vertical="center"/>
    </xf>
    <xf numFmtId="169" fontId="20" fillId="0" borderId="0" xfId="0" applyNumberFormat="1" applyFont="1" applyAlignment="1">
      <alignment horizontal="left"/>
    </xf>
    <xf numFmtId="1" fontId="19" fillId="0" borderId="0" xfId="0" applyNumberFormat="1" applyFont="1" applyAlignment="1">
      <alignment wrapText="1"/>
    </xf>
    <xf numFmtId="14" fontId="19" fillId="0" borderId="3" xfId="0" applyNumberFormat="1" applyFont="1" applyBorder="1" applyAlignment="1">
      <alignment wrapText="1"/>
    </xf>
    <xf numFmtId="169" fontId="19" fillId="0" borderId="0" xfId="0" applyNumberFormat="1" applyFont="1"/>
    <xf numFmtId="172" fontId="43" fillId="0" borderId="0" xfId="0" applyNumberFormat="1" applyFont="1" applyAlignment="1">
      <alignment horizontal="left" vertical="center"/>
    </xf>
    <xf numFmtId="169" fontId="19" fillId="0" borderId="1" xfId="0" applyNumberFormat="1" applyFont="1" applyBorder="1" applyAlignment="1">
      <alignment wrapText="1"/>
    </xf>
    <xf numFmtId="0" fontId="43" fillId="0" borderId="0" xfId="0" applyFont="1" applyAlignment="1">
      <alignment horizontal="left" vertical="center"/>
    </xf>
    <xf numFmtId="0" fontId="43" fillId="0" borderId="0" xfId="0" applyFont="1" applyAlignment="1">
      <alignment horizontal="left"/>
    </xf>
    <xf numFmtId="0" fontId="19" fillId="3" borderId="0" xfId="0" applyFont="1" applyFill="1" applyAlignment="1">
      <alignment wrapText="1"/>
    </xf>
    <xf numFmtId="169" fontId="19" fillId="0" borderId="1" xfId="0" applyNumberFormat="1" applyFont="1" applyBorder="1" applyAlignment="1">
      <alignment horizontal="right" wrapText="1"/>
    </xf>
    <xf numFmtId="0" fontId="44" fillId="0" borderId="1" xfId="0" applyFont="1" applyBorder="1" applyAlignment="1">
      <alignment horizontal="right"/>
    </xf>
    <xf numFmtId="0" fontId="44" fillId="0" borderId="1" xfId="0" applyFont="1" applyBorder="1" applyAlignment="1">
      <alignment horizontal="left"/>
    </xf>
    <xf numFmtId="169" fontId="44" fillId="0" borderId="1" xfId="0" applyNumberFormat="1" applyFont="1" applyBorder="1" applyAlignment="1">
      <alignment horizontal="left"/>
    </xf>
    <xf numFmtId="14" fontId="44" fillId="0" borderId="1" xfId="0" applyNumberFormat="1" applyFont="1" applyBorder="1" applyAlignment="1">
      <alignment horizontal="left"/>
    </xf>
    <xf numFmtId="0" fontId="19" fillId="17" borderId="0" xfId="0" applyFont="1" applyFill="1" applyAlignment="1">
      <alignment horizontal="right" wrapText="1"/>
    </xf>
    <xf numFmtId="22" fontId="19" fillId="17" borderId="0" xfId="0" applyNumberFormat="1" applyFont="1" applyFill="1" applyAlignment="1">
      <alignment horizontal="right" wrapText="1"/>
    </xf>
    <xf numFmtId="0" fontId="19" fillId="0" borderId="52" xfId="0" applyFont="1" applyBorder="1" applyAlignment="1">
      <alignment wrapText="1"/>
    </xf>
    <xf numFmtId="169" fontId="19" fillId="0" borderId="1" xfId="0" applyNumberFormat="1" applyFont="1" applyBorder="1"/>
    <xf numFmtId="14" fontId="19" fillId="0" borderId="1" xfId="0" applyNumberFormat="1" applyFont="1" applyBorder="1"/>
    <xf numFmtId="4" fontId="19" fillId="0" borderId="1" xfId="0" applyNumberFormat="1" applyFont="1" applyBorder="1" applyAlignment="1">
      <alignment wrapText="1"/>
    </xf>
    <xf numFmtId="0" fontId="44" fillId="0" borderId="1" xfId="0" applyFont="1" applyBorder="1" applyAlignment="1">
      <alignment wrapText="1"/>
    </xf>
    <xf numFmtId="0" fontId="19" fillId="3" borderId="0" xfId="0" applyFont="1" applyFill="1"/>
    <xf numFmtId="14" fontId="19" fillId="3" borderId="0" xfId="0" applyNumberFormat="1" applyFont="1" applyFill="1"/>
    <xf numFmtId="173" fontId="19" fillId="3" borderId="0" xfId="0" applyNumberFormat="1" applyFont="1" applyFill="1" applyAlignment="1">
      <alignment wrapText="1"/>
    </xf>
    <xf numFmtId="16" fontId="19" fillId="0" borderId="0" xfId="0" applyNumberFormat="1" applyFont="1" applyAlignment="1">
      <alignment wrapText="1"/>
    </xf>
    <xf numFmtId="4" fontId="19" fillId="0" borderId="3" xfId="0" applyNumberFormat="1" applyFont="1" applyBorder="1" applyAlignment="1">
      <alignment wrapText="1"/>
    </xf>
    <xf numFmtId="16" fontId="19" fillId="0" borderId="1" xfId="0" applyNumberFormat="1" applyFont="1" applyBorder="1" applyAlignment="1">
      <alignment wrapText="1"/>
    </xf>
    <xf numFmtId="4" fontId="43" fillId="0" borderId="1" xfId="0" applyNumberFormat="1" applyFont="1" applyBorder="1" applyAlignment="1">
      <alignment wrapText="1"/>
    </xf>
    <xf numFmtId="14" fontId="43" fillId="0" borderId="1" xfId="0" applyNumberFormat="1" applyFont="1" applyBorder="1" applyAlignment="1">
      <alignment wrapText="1"/>
    </xf>
    <xf numFmtId="2" fontId="19" fillId="0" borderId="0" xfId="0" applyNumberFormat="1" applyFont="1" applyAlignment="1">
      <alignment horizontal="left"/>
    </xf>
    <xf numFmtId="169" fontId="19" fillId="0" borderId="42" xfId="0" applyNumberFormat="1" applyFont="1" applyBorder="1" applyAlignment="1">
      <alignment wrapText="1"/>
    </xf>
    <xf numFmtId="171" fontId="43" fillId="0" borderId="1" xfId="0" applyNumberFormat="1" applyFont="1" applyBorder="1" applyAlignment="1">
      <alignment wrapText="1"/>
    </xf>
    <xf numFmtId="171" fontId="19" fillId="0" borderId="52" xfId="0" applyNumberFormat="1" applyFont="1" applyBorder="1" applyAlignment="1">
      <alignment wrapText="1"/>
    </xf>
    <xf numFmtId="14" fontId="19" fillId="0" borderId="52" xfId="0" applyNumberFormat="1" applyFont="1" applyBorder="1"/>
    <xf numFmtId="0" fontId="19" fillId="0" borderId="52" xfId="0" applyFont="1" applyBorder="1" applyAlignment="1">
      <alignment horizontal="right" wrapText="1"/>
    </xf>
    <xf numFmtId="4" fontId="19" fillId="0" borderId="0" xfId="0" applyNumberFormat="1" applyFont="1"/>
    <xf numFmtId="0" fontId="46" fillId="0" borderId="1" xfId="0" applyFont="1" applyBorder="1" applyAlignment="1">
      <alignment horizontal="right" wrapText="1"/>
    </xf>
    <xf numFmtId="0" fontId="46" fillId="0" borderId="1" xfId="0" applyFont="1" applyBorder="1" applyAlignment="1">
      <alignment wrapText="1"/>
    </xf>
    <xf numFmtId="169" fontId="46" fillId="0" borderId="1" xfId="0" applyNumberFormat="1" applyFont="1" applyBorder="1" applyAlignment="1">
      <alignment wrapText="1"/>
    </xf>
    <xf numFmtId="1" fontId="19" fillId="0" borderId="1" xfId="0" applyNumberFormat="1" applyFont="1" applyBorder="1" applyAlignment="1">
      <alignment wrapText="1"/>
    </xf>
    <xf numFmtId="171" fontId="19" fillId="0" borderId="0" xfId="0" applyNumberFormat="1" applyFont="1" applyAlignment="1">
      <alignment horizontal="left"/>
    </xf>
    <xf numFmtId="171" fontId="19" fillId="0" borderId="1" xfId="0" applyNumberFormat="1" applyFont="1" applyBorder="1" applyAlignment="1">
      <alignment horizontal="left"/>
    </xf>
    <xf numFmtId="172" fontId="19" fillId="0" borderId="1" xfId="0" applyNumberFormat="1" applyFont="1" applyBorder="1" applyAlignment="1">
      <alignment horizontal="left"/>
    </xf>
    <xf numFmtId="171" fontId="19" fillId="0" borderId="1" xfId="0" applyNumberFormat="1" applyFont="1" applyBorder="1" applyAlignment="1">
      <alignment wrapText="1"/>
    </xf>
    <xf numFmtId="0" fontId="19" fillId="0" borderId="3" xfId="0" applyFont="1" applyBorder="1" applyAlignment="1">
      <alignment wrapText="1"/>
    </xf>
    <xf numFmtId="172" fontId="19" fillId="0" borderId="0" xfId="0" applyNumberFormat="1" applyFont="1"/>
    <xf numFmtId="0" fontId="46" fillId="19" borderId="1" xfId="0" applyFont="1" applyFill="1" applyBorder="1" applyAlignment="1">
      <alignment wrapText="1"/>
    </xf>
    <xf numFmtId="169" fontId="46" fillId="19" borderId="1" xfId="0" applyNumberFormat="1" applyFont="1" applyFill="1" applyBorder="1" applyAlignment="1">
      <alignment horizontal="right" wrapText="1"/>
    </xf>
    <xf numFmtId="169" fontId="46" fillId="0" borderId="1" xfId="0" applyNumberFormat="1" applyFont="1" applyBorder="1" applyAlignment="1">
      <alignment horizontal="right" wrapText="1"/>
    </xf>
    <xf numFmtId="4" fontId="44" fillId="0" borderId="1" xfId="0" applyNumberFormat="1" applyFont="1" applyBorder="1" applyAlignment="1">
      <alignment horizontal="left"/>
    </xf>
    <xf numFmtId="165" fontId="19" fillId="0" borderId="16" xfId="0" applyNumberFormat="1" applyFont="1" applyBorder="1" applyAlignment="1">
      <alignment wrapText="1"/>
    </xf>
    <xf numFmtId="0" fontId="43" fillId="0" borderId="1" xfId="0" applyFont="1" applyBorder="1" applyAlignment="1">
      <alignment horizontal="right" wrapText="1"/>
    </xf>
    <xf numFmtId="0" fontId="43" fillId="0" borderId="1" xfId="0" applyFont="1" applyBorder="1" applyAlignment="1">
      <alignment wrapText="1"/>
    </xf>
    <xf numFmtId="169" fontId="43" fillId="0" borderId="1" xfId="0" applyNumberFormat="1" applyFont="1" applyBorder="1" applyAlignment="1">
      <alignment horizontal="right" wrapText="1"/>
    </xf>
    <xf numFmtId="165" fontId="43" fillId="0" borderId="1" xfId="0" applyNumberFormat="1" applyFont="1" applyBorder="1" applyAlignment="1">
      <alignment wrapText="1"/>
    </xf>
    <xf numFmtId="1" fontId="19" fillId="0" borderId="0" xfId="0" applyNumberFormat="1" applyFont="1" applyAlignment="1">
      <alignment horizontal="center" wrapText="1"/>
    </xf>
    <xf numFmtId="1" fontId="19" fillId="3" borderId="0" xfId="0" applyNumberFormat="1" applyFont="1" applyFill="1" applyAlignment="1">
      <alignment horizontal="center" wrapText="1"/>
    </xf>
    <xf numFmtId="1" fontId="19" fillId="0" borderId="52" xfId="0" applyNumberFormat="1" applyFont="1" applyBorder="1" applyAlignment="1">
      <alignment horizontal="center" wrapText="1"/>
    </xf>
    <xf numFmtId="1" fontId="19" fillId="0" borderId="1" xfId="0" applyNumberFormat="1" applyFont="1" applyBorder="1" applyAlignment="1">
      <alignment horizontal="center" wrapText="1"/>
    </xf>
    <xf numFmtId="1" fontId="19" fillId="0" borderId="96" xfId="0" applyNumberFormat="1" applyFont="1" applyBorder="1" applyAlignment="1">
      <alignment horizontal="center" wrapText="1"/>
    </xf>
    <xf numFmtId="0" fontId="19" fillId="0" borderId="96" xfId="0" applyFont="1" applyBorder="1" applyAlignment="1">
      <alignment wrapText="1"/>
    </xf>
    <xf numFmtId="1" fontId="19" fillId="0" borderId="2" xfId="0" applyNumberFormat="1" applyFont="1" applyBorder="1" applyAlignment="1">
      <alignment horizontal="center" wrapText="1"/>
    </xf>
    <xf numFmtId="0" fontId="19" fillId="0" borderId="2" xfId="0" applyFont="1" applyBorder="1" applyAlignment="1">
      <alignment wrapText="1"/>
    </xf>
    <xf numFmtId="14" fontId="19" fillId="0" borderId="2" xfId="0" applyNumberFormat="1" applyFont="1" applyBorder="1"/>
    <xf numFmtId="173" fontId="19" fillId="0" borderId="2" xfId="0" applyNumberFormat="1" applyFont="1" applyBorder="1" applyAlignment="1">
      <alignment wrapText="1"/>
    </xf>
    <xf numFmtId="0" fontId="19" fillId="0" borderId="2" xfId="0" applyFont="1" applyBorder="1"/>
    <xf numFmtId="14" fontId="19" fillId="0" borderId="2" xfId="0" applyNumberFormat="1" applyFont="1" applyBorder="1" applyAlignment="1">
      <alignment wrapText="1"/>
    </xf>
    <xf numFmtId="14" fontId="19" fillId="0" borderId="2" xfId="0" applyNumberFormat="1" applyFont="1" applyBorder="1" applyAlignment="1">
      <alignment horizontal="left"/>
    </xf>
    <xf numFmtId="171" fontId="19" fillId="0" borderId="2" xfId="0" applyNumberFormat="1" applyFont="1" applyBorder="1" applyAlignment="1">
      <alignment wrapText="1"/>
    </xf>
    <xf numFmtId="165" fontId="19" fillId="0" borderId="2" xfId="0" applyNumberFormat="1" applyFont="1" applyBorder="1" applyAlignment="1">
      <alignment wrapText="1"/>
    </xf>
    <xf numFmtId="1" fontId="19" fillId="0" borderId="55" xfId="0" applyNumberFormat="1" applyFont="1" applyBorder="1" applyAlignment="1">
      <alignment horizontal="center" wrapText="1"/>
    </xf>
    <xf numFmtId="0" fontId="19" fillId="0" borderId="56" xfId="0" applyFont="1" applyBorder="1"/>
    <xf numFmtId="1" fontId="19" fillId="0" borderId="57" xfId="0" applyNumberFormat="1" applyFont="1" applyBorder="1" applyAlignment="1">
      <alignment horizontal="center" wrapText="1"/>
    </xf>
    <xf numFmtId="1" fontId="19" fillId="0" borderId="98" xfId="0" applyNumberFormat="1" applyFont="1" applyBorder="1" applyAlignment="1">
      <alignment horizontal="center" wrapText="1"/>
    </xf>
    <xf numFmtId="0" fontId="19" fillId="0" borderId="98" xfId="0" applyFont="1" applyBorder="1" applyAlignment="1">
      <alignment wrapText="1"/>
    </xf>
    <xf numFmtId="14" fontId="19" fillId="0" borderId="98" xfId="0" applyNumberFormat="1" applyFont="1" applyBorder="1"/>
    <xf numFmtId="173" fontId="19" fillId="0" borderId="98" xfId="0" applyNumberFormat="1" applyFont="1" applyBorder="1" applyAlignment="1">
      <alignment wrapText="1"/>
    </xf>
    <xf numFmtId="0" fontId="19" fillId="0" borderId="98" xfId="0" applyFont="1" applyBorder="1"/>
    <xf numFmtId="0" fontId="19" fillId="0" borderId="58" xfId="0" applyFont="1" applyBorder="1"/>
    <xf numFmtId="0" fontId="47" fillId="0" borderId="2" xfId="0" pivotButton="1" applyFont="1" applyBorder="1"/>
    <xf numFmtId="0" fontId="47" fillId="0" borderId="2" xfId="0" applyFont="1" applyBorder="1"/>
    <xf numFmtId="0" fontId="47" fillId="0" borderId="2" xfId="0" pivotButton="1" applyFont="1" applyBorder="1" applyAlignment="1">
      <alignment horizontal="center" vertical="center" textRotation="180"/>
    </xf>
    <xf numFmtId="0" fontId="47" fillId="0" borderId="2" xfId="0" pivotButton="1" applyFont="1" applyBorder="1" applyAlignment="1">
      <alignment horizontal="center" vertical="center"/>
    </xf>
    <xf numFmtId="0" fontId="47" fillId="0" borderId="2" xfId="0" applyFont="1" applyBorder="1" applyAlignment="1">
      <alignment vertical="center"/>
    </xf>
    <xf numFmtId="0" fontId="20" fillId="0" borderId="2" xfId="0" pivotButton="1" applyFont="1" applyBorder="1" applyAlignment="1">
      <alignment horizontal="center" vertical="center"/>
    </xf>
    <xf numFmtId="0" fontId="0" fillId="0" borderId="78" xfId="0" applyNumberFormat="1" applyBorder="1"/>
    <xf numFmtId="0" fontId="0" fillId="0" borderId="82" xfId="0" applyNumberFormat="1" applyBorder="1"/>
    <xf numFmtId="0" fontId="0" fillId="0" borderId="85" xfId="0" applyNumberFormat="1" applyBorder="1"/>
    <xf numFmtId="0" fontId="0" fillId="0" borderId="11" xfId="0" applyNumberFormat="1" applyBorder="1"/>
    <xf numFmtId="0" fontId="0" fillId="0" borderId="93" xfId="0" applyNumberFormat="1" applyBorder="1"/>
    <xf numFmtId="0" fontId="0" fillId="0" borderId="94" xfId="0" applyNumberFormat="1" applyBorder="1"/>
    <xf numFmtId="0" fontId="0" fillId="0" borderId="72" xfId="0" applyNumberFormat="1" applyBorder="1"/>
    <xf numFmtId="169" fontId="0" fillId="0" borderId="0" xfId="0" applyNumberFormat="1" applyAlignment="1">
      <alignment horizontal="center"/>
    </xf>
    <xf numFmtId="169" fontId="18" fillId="0" borderId="0" xfId="0" applyNumberFormat="1" applyFont="1" applyAlignment="1">
      <alignment horizontal="center" wrapText="1"/>
    </xf>
    <xf numFmtId="169" fontId="0" fillId="3" borderId="0" xfId="0" applyNumberFormat="1" applyFill="1" applyAlignment="1">
      <alignment horizontal="center"/>
    </xf>
    <xf numFmtId="0" fontId="26" fillId="23" borderId="53" xfId="0" applyFont="1" applyFill="1" applyBorder="1" applyAlignment="1">
      <alignment horizontal="left" vertical="center"/>
    </xf>
    <xf numFmtId="0" fontId="26" fillId="23" borderId="97" xfId="0" applyFont="1" applyFill="1" applyBorder="1" applyAlignment="1">
      <alignment horizontal="left" vertical="center"/>
    </xf>
    <xf numFmtId="0" fontId="26" fillId="23" borderId="54" xfId="0" applyFont="1" applyFill="1" applyBorder="1" applyAlignment="1">
      <alignment horizontal="left" vertical="center"/>
    </xf>
    <xf numFmtId="0" fontId="43" fillId="23" borderId="44" xfId="0" applyFont="1" applyFill="1" applyBorder="1" applyAlignment="1">
      <alignment horizontal="center" vertical="center"/>
    </xf>
    <xf numFmtId="0" fontId="43" fillId="23" borderId="44" xfId="0" applyFont="1" applyFill="1" applyBorder="1" applyAlignment="1">
      <alignment horizontal="left" vertical="center"/>
    </xf>
    <xf numFmtId="0" fontId="43" fillId="23" borderId="44" xfId="0" applyFont="1" applyFill="1" applyBorder="1" applyAlignment="1">
      <alignment horizontal="right" vertical="center"/>
    </xf>
    <xf numFmtId="172" fontId="43" fillId="23" borderId="44" xfId="0" applyNumberFormat="1" applyFont="1" applyFill="1" applyBorder="1" applyAlignment="1">
      <alignment horizontal="left" vertical="center"/>
    </xf>
    <xf numFmtId="173" fontId="43" fillId="23" borderId="44" xfId="0" applyNumberFormat="1" applyFont="1" applyFill="1" applyBorder="1" applyAlignment="1">
      <alignment horizontal="left" vertical="center"/>
    </xf>
    <xf numFmtId="0" fontId="21" fillId="0" borderId="9" xfId="0" applyFont="1" applyBorder="1" applyAlignment="1">
      <alignment horizontal="center" vertical="center"/>
    </xf>
    <xf numFmtId="0" fontId="21" fillId="0" borderId="9" xfId="0" applyFont="1" applyBorder="1" applyAlignment="1">
      <alignment vertical="center"/>
    </xf>
    <xf numFmtId="0" fontId="21" fillId="0" borderId="53" xfId="0" applyFont="1" applyBorder="1" applyAlignment="1">
      <alignment horizontal="center"/>
    </xf>
    <xf numFmtId="0" fontId="21" fillId="0" borderId="57" xfId="0" applyFont="1" applyBorder="1" applyAlignment="1">
      <alignment horizontal="center"/>
    </xf>
    <xf numFmtId="0" fontId="0" fillId="0" borderId="99" xfId="0" applyBorder="1"/>
    <xf numFmtId="0" fontId="0" fillId="0" borderId="100" xfId="0" applyBorder="1"/>
    <xf numFmtId="0" fontId="0" fillId="0" borderId="101" xfId="0" applyBorder="1"/>
    <xf numFmtId="17" fontId="21" fillId="0" borderId="93" xfId="0" applyNumberFormat="1" applyFont="1" applyBorder="1" applyAlignment="1">
      <alignment horizontal="center"/>
    </xf>
    <xf numFmtId="17" fontId="21" fillId="0" borderId="95" xfId="0" applyNumberFormat="1" applyFont="1" applyBorder="1" applyAlignment="1">
      <alignment horizontal="center"/>
    </xf>
    <xf numFmtId="0" fontId="21" fillId="0" borderId="54" xfId="0" applyFont="1" applyBorder="1" applyAlignment="1">
      <alignment horizontal="center"/>
    </xf>
    <xf numFmtId="0" fontId="21" fillId="0" borderId="58" xfId="0" applyFont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8" fillId="0" borderId="0" xfId="0" applyFont="1" applyBorder="1" applyAlignment="1">
      <alignment horizontal="left"/>
    </xf>
    <xf numFmtId="171" fontId="18" fillId="0" borderId="52" xfId="0" applyNumberFormat="1" applyFont="1" applyBorder="1" applyAlignment="1">
      <alignment horizontal="left"/>
    </xf>
    <xf numFmtId="169" fontId="18" fillId="0" borderId="52" xfId="0" applyNumberFormat="1" applyFont="1" applyBorder="1" applyAlignment="1">
      <alignment wrapText="1"/>
    </xf>
    <xf numFmtId="171" fontId="18" fillId="0" borderId="0" xfId="0" applyNumberFormat="1" applyFont="1" applyBorder="1" applyAlignment="1">
      <alignment wrapText="1"/>
    </xf>
    <xf numFmtId="172" fontId="18" fillId="0" borderId="52" xfId="0" applyNumberFormat="1" applyFont="1" applyBorder="1" applyAlignment="1">
      <alignment horizontal="left"/>
    </xf>
    <xf numFmtId="171" fontId="18" fillId="0" borderId="0" xfId="0" applyNumberFormat="1" applyFont="1" applyBorder="1" applyAlignment="1">
      <alignment horizontal="left"/>
    </xf>
    <xf numFmtId="173" fontId="18" fillId="0" borderId="0" xfId="0" applyNumberFormat="1" applyFont="1" applyBorder="1" applyAlignment="1">
      <alignment wrapText="1"/>
    </xf>
    <xf numFmtId="169" fontId="18" fillId="0" borderId="0" xfId="0" applyNumberFormat="1" applyFont="1" applyBorder="1" applyAlignment="1">
      <alignment horizontal="center" wrapText="1"/>
    </xf>
    <xf numFmtId="0" fontId="44" fillId="11" borderId="0" xfId="0" applyFont="1" applyFill="1" applyAlignment="1">
      <alignment horizontal="center" vertical="center"/>
    </xf>
    <xf numFmtId="0" fontId="19" fillId="0" borderId="1" xfId="0" applyFont="1" applyBorder="1" applyAlignment="1">
      <alignment horizontal="center" wrapText="1"/>
    </xf>
    <xf numFmtId="14" fontId="19" fillId="0" borderId="1" xfId="0" applyNumberFormat="1" applyFont="1" applyBorder="1" applyAlignment="1">
      <alignment horizontal="center" wrapText="1"/>
    </xf>
    <xf numFmtId="14" fontId="0" fillId="0" borderId="0" xfId="0" applyNumberFormat="1" applyAlignment="1">
      <alignment horizontal="center"/>
    </xf>
    <xf numFmtId="14" fontId="0" fillId="0" borderId="52" xfId="0" applyNumberFormat="1" applyBorder="1" applyAlignment="1">
      <alignment horizontal="center"/>
    </xf>
    <xf numFmtId="14" fontId="19" fillId="0" borderId="52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71" fontId="19" fillId="0" borderId="52" xfId="0" applyNumberFormat="1" applyFont="1" applyBorder="1" applyAlignment="1">
      <alignment horizontal="center" wrapText="1"/>
    </xf>
    <xf numFmtId="0" fontId="23" fillId="0" borderId="9" xfId="0" applyFont="1" applyBorder="1" applyAlignment="1">
      <alignment horizontal="left" vertical="center"/>
    </xf>
    <xf numFmtId="173" fontId="48" fillId="0" borderId="11" xfId="0" applyNumberFormat="1" applyFont="1" applyBorder="1" applyAlignment="1">
      <alignment horizontal="left" wrapText="1"/>
    </xf>
    <xf numFmtId="0" fontId="43" fillId="20" borderId="47" xfId="0" applyFont="1" applyFill="1" applyBorder="1" applyAlignment="1">
      <alignment horizontal="center"/>
    </xf>
    <xf numFmtId="171" fontId="19" fillId="0" borderId="0" xfId="0" applyNumberFormat="1" applyFont="1" applyAlignment="1">
      <alignment horizontal="center" wrapText="1"/>
    </xf>
    <xf numFmtId="171" fontId="44" fillId="0" borderId="86" xfId="0" applyNumberFormat="1" applyFont="1" applyBorder="1" applyAlignment="1">
      <alignment horizontal="center" wrapText="1"/>
    </xf>
    <xf numFmtId="15" fontId="19" fillId="0" borderId="0" xfId="0" applyNumberFormat="1" applyFont="1" applyAlignment="1">
      <alignment horizontal="center"/>
    </xf>
    <xf numFmtId="0" fontId="18" fillId="0" borderId="0" xfId="0" applyFont="1" applyBorder="1" applyAlignment="1">
      <alignment wrapText="1"/>
    </xf>
    <xf numFmtId="0" fontId="19" fillId="25" borderId="0" xfId="0" applyFont="1" applyFill="1"/>
    <xf numFmtId="15" fontId="19" fillId="25" borderId="0" xfId="0" applyNumberFormat="1" applyFont="1" applyFill="1"/>
    <xf numFmtId="15" fontId="19" fillId="25" borderId="0" xfId="0" applyNumberFormat="1" applyFont="1" applyFill="1" applyAlignment="1">
      <alignment horizontal="center"/>
    </xf>
    <xf numFmtId="0" fontId="18" fillId="0" borderId="63" xfId="0" applyFont="1" applyBorder="1" applyAlignment="1">
      <alignment wrapText="1"/>
    </xf>
    <xf numFmtId="0" fontId="18" fillId="16" borderId="0" xfId="0" applyFont="1" applyFill="1" applyBorder="1" applyAlignment="1">
      <alignment wrapText="1"/>
    </xf>
    <xf numFmtId="0" fontId="18" fillId="16" borderId="63" xfId="0" applyFont="1" applyFill="1" applyBorder="1" applyAlignment="1">
      <alignment wrapText="1"/>
    </xf>
    <xf numFmtId="0" fontId="18" fillId="0" borderId="65" xfId="0" applyFont="1" applyBorder="1" applyAlignment="1">
      <alignment wrapText="1"/>
    </xf>
    <xf numFmtId="0" fontId="18" fillId="0" borderId="66" xfId="0" applyFont="1" applyBorder="1" applyAlignment="1">
      <alignment wrapText="1"/>
    </xf>
    <xf numFmtId="0" fontId="27" fillId="20" borderId="46" xfId="0" applyFont="1" applyFill="1" applyBorder="1" applyAlignment="1">
      <alignment horizontal="left"/>
    </xf>
    <xf numFmtId="0" fontId="27" fillId="20" borderId="44" xfId="0" applyFont="1" applyFill="1" applyBorder="1" applyAlignment="1">
      <alignment horizontal="left"/>
    </xf>
    <xf numFmtId="0" fontId="27" fillId="20" borderId="50" xfId="0" applyFont="1" applyFill="1" applyBorder="1" applyAlignment="1">
      <alignment horizontal="left"/>
    </xf>
    <xf numFmtId="14" fontId="18" fillId="0" borderId="1" xfId="0" applyNumberFormat="1" applyFont="1" applyBorder="1" applyAlignment="1">
      <alignment horizontal="left" wrapText="1"/>
    </xf>
    <xf numFmtId="0" fontId="0" fillId="0" borderId="1" xfId="0" applyBorder="1" applyAlignment="1">
      <alignment horizontal="left"/>
    </xf>
    <xf numFmtId="0" fontId="18" fillId="0" borderId="0" xfId="0" quotePrefix="1" applyFont="1" applyAlignment="1">
      <alignment horizontal="left" wrapText="1"/>
    </xf>
    <xf numFmtId="15" fontId="0" fillId="0" borderId="0" xfId="0" applyNumberFormat="1" applyAlignment="1">
      <alignment horizontal="left"/>
    </xf>
    <xf numFmtId="0" fontId="49" fillId="0" borderId="1" xfId="1" applyBorder="1" applyAlignment="1">
      <alignment horizontal="left" wrapText="1"/>
    </xf>
    <xf numFmtId="0" fontId="18" fillId="0" borderId="52" xfId="0" applyFont="1" applyBorder="1" applyAlignment="1">
      <alignment horizontal="left" wrapText="1"/>
    </xf>
    <xf numFmtId="171" fontId="18" fillId="0" borderId="52" xfId="0" applyNumberFormat="1" applyFont="1" applyBorder="1" applyAlignment="1">
      <alignment horizontal="left" wrapText="1"/>
    </xf>
    <xf numFmtId="0" fontId="0" fillId="26" borderId="0" xfId="0" applyFill="1"/>
    <xf numFmtId="169" fontId="21" fillId="0" borderId="102" xfId="0" applyNumberFormat="1" applyFont="1" applyBorder="1" applyAlignment="1">
      <alignment horizontal="center"/>
    </xf>
    <xf numFmtId="169" fontId="21" fillId="0" borderId="93" xfId="0" applyNumberFormat="1" applyFont="1" applyBorder="1" applyAlignment="1">
      <alignment horizontal="center"/>
    </xf>
    <xf numFmtId="169" fontId="21" fillId="0" borderId="95" xfId="0" applyNumberFormat="1" applyFont="1" applyBorder="1" applyAlignment="1">
      <alignment horizontal="center"/>
    </xf>
    <xf numFmtId="17" fontId="21" fillId="0" borderId="103" xfId="0" applyNumberFormat="1" applyFont="1" applyBorder="1" applyAlignment="1">
      <alignment horizontal="center"/>
    </xf>
    <xf numFmtId="0" fontId="0" fillId="0" borderId="104" xfId="0" applyBorder="1"/>
    <xf numFmtId="0" fontId="0" fillId="0" borderId="105" xfId="0" applyBorder="1"/>
    <xf numFmtId="0" fontId="14" fillId="0" borderId="11" xfId="0" applyFont="1" applyFill="1" applyBorder="1"/>
    <xf numFmtId="0" fontId="15" fillId="0" borderId="2" xfId="0" applyFont="1" applyBorder="1" applyAlignment="1">
      <alignment horizontal="left"/>
    </xf>
    <xf numFmtId="0" fontId="0" fillId="0" borderId="6" xfId="0" applyBorder="1"/>
    <xf numFmtId="0" fontId="0" fillId="0" borderId="0" xfId="0" applyBorder="1"/>
    <xf numFmtId="164" fontId="18" fillId="0" borderId="0" xfId="0" applyNumberFormat="1" applyFont="1"/>
    <xf numFmtId="0" fontId="0" fillId="0" borderId="11" xfId="0" applyBorder="1" applyAlignment="1">
      <alignment horizontal="center"/>
    </xf>
    <xf numFmtId="164" fontId="51" fillId="27" borderId="11" xfId="0" applyNumberFormat="1" applyFont="1" applyFill="1" applyBorder="1" applyAlignment="1">
      <alignment horizontal="center" vertical="center"/>
    </xf>
    <xf numFmtId="164" fontId="0" fillId="26" borderId="11" xfId="2" applyFont="1" applyFill="1" applyBorder="1"/>
    <xf numFmtId="0" fontId="0" fillId="0" borderId="106" xfId="0" applyBorder="1"/>
    <xf numFmtId="164" fontId="0" fillId="26" borderId="12" xfId="2" applyFont="1" applyFill="1" applyBorder="1"/>
    <xf numFmtId="0" fontId="0" fillId="0" borderId="9" xfId="0" applyBorder="1"/>
    <xf numFmtId="0" fontId="18" fillId="0" borderId="2" xfId="0" applyFont="1" applyBorder="1"/>
    <xf numFmtId="0" fontId="37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right" vertical="center"/>
    </xf>
    <xf numFmtId="0" fontId="23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left" vertical="center"/>
    </xf>
    <xf numFmtId="169" fontId="23" fillId="0" borderId="2" xfId="0" applyNumberFormat="1" applyFont="1" applyBorder="1" applyAlignment="1">
      <alignment horizontal="left" vertical="center"/>
    </xf>
    <xf numFmtId="4" fontId="23" fillId="0" borderId="2" xfId="0" applyNumberFormat="1" applyFont="1" applyBorder="1" applyAlignment="1">
      <alignment horizontal="left" vertical="center"/>
    </xf>
    <xf numFmtId="0" fontId="15" fillId="0" borderId="2" xfId="0" applyFont="1" applyBorder="1"/>
    <xf numFmtId="0" fontId="15" fillId="0" borderId="8" xfId="0" applyFont="1" applyBorder="1" applyAlignment="1">
      <alignment horizontal="left"/>
    </xf>
    <xf numFmtId="0" fontId="15" fillId="0" borderId="53" xfId="0" applyFont="1" applyBorder="1" applyAlignment="1">
      <alignment horizontal="left"/>
    </xf>
    <xf numFmtId="0" fontId="15" fillId="0" borderId="99" xfId="0" applyFont="1" applyBorder="1" applyAlignment="1">
      <alignment horizontal="left"/>
    </xf>
    <xf numFmtId="0" fontId="15" fillId="0" borderId="55" xfId="0" applyFont="1" applyBorder="1" applyAlignment="1">
      <alignment horizontal="left"/>
    </xf>
    <xf numFmtId="0" fontId="15" fillId="0" borderId="100" xfId="0" applyFont="1" applyBorder="1" applyAlignment="1">
      <alignment horizontal="left"/>
    </xf>
    <xf numFmtId="0" fontId="15" fillId="0" borderId="57" xfId="0" applyFont="1" applyBorder="1" applyAlignment="1">
      <alignment horizontal="left"/>
    </xf>
    <xf numFmtId="0" fontId="15" fillId="0" borderId="101" xfId="0" applyFont="1" applyBorder="1" applyAlignment="1">
      <alignment horizontal="left"/>
    </xf>
    <xf numFmtId="0" fontId="53" fillId="0" borderId="2" xfId="0" applyFont="1" applyBorder="1"/>
    <xf numFmtId="0" fontId="18" fillId="0" borderId="0" xfId="0" applyFont="1" applyFill="1" applyBorder="1" applyAlignment="1">
      <alignment wrapText="1"/>
    </xf>
    <xf numFmtId="0" fontId="18" fillId="0" borderId="63" xfId="0" applyFont="1" applyFill="1" applyBorder="1" applyAlignment="1">
      <alignment wrapText="1"/>
    </xf>
    <xf numFmtId="0" fontId="0" fillId="0" borderId="0" xfId="0" applyFill="1"/>
    <xf numFmtId="0" fontId="0" fillId="0" borderId="2" xfId="0" applyFill="1" applyBorder="1"/>
    <xf numFmtId="0" fontId="53" fillId="0" borderId="2" xfId="0" applyFont="1" applyFill="1" applyBorder="1"/>
    <xf numFmtId="0" fontId="18" fillId="0" borderId="2" xfId="0" applyFont="1" applyFill="1" applyBorder="1"/>
    <xf numFmtId="0" fontId="15" fillId="0" borderId="2" xfId="0" applyFont="1" applyFill="1" applyBorder="1"/>
    <xf numFmtId="0" fontId="37" fillId="0" borderId="2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right" vertical="center"/>
    </xf>
    <xf numFmtId="0" fontId="23" fillId="0" borderId="2" xfId="0" applyFont="1" applyFill="1" applyBorder="1" applyAlignment="1">
      <alignment horizontal="left" vertical="center"/>
    </xf>
    <xf numFmtId="0" fontId="37" fillId="0" borderId="2" xfId="0" applyFont="1" applyFill="1" applyBorder="1" applyAlignment="1">
      <alignment horizontal="left" vertical="center"/>
    </xf>
    <xf numFmtId="169" fontId="23" fillId="0" borderId="2" xfId="0" applyNumberFormat="1" applyFont="1" applyFill="1" applyBorder="1" applyAlignment="1">
      <alignment horizontal="left" vertical="center"/>
    </xf>
    <xf numFmtId="4" fontId="23" fillId="0" borderId="2" xfId="0" applyNumberFormat="1" applyFont="1" applyFill="1" applyBorder="1" applyAlignment="1">
      <alignment horizontal="left" vertical="center"/>
    </xf>
    <xf numFmtId="0" fontId="18" fillId="3" borderId="1" xfId="0" applyFont="1" applyFill="1" applyBorder="1" applyAlignment="1">
      <alignment wrapText="1"/>
    </xf>
    <xf numFmtId="171" fontId="18" fillId="3" borderId="1" xfId="0" applyNumberFormat="1" applyFont="1" applyFill="1" applyBorder="1" applyAlignment="1">
      <alignment horizontal="left"/>
    </xf>
    <xf numFmtId="171" fontId="18" fillId="3" borderId="0" xfId="0" applyNumberFormat="1" applyFont="1" applyFill="1" applyAlignment="1">
      <alignment wrapText="1"/>
    </xf>
    <xf numFmtId="172" fontId="18" fillId="3" borderId="1" xfId="0" applyNumberFormat="1" applyFont="1" applyFill="1" applyBorder="1" applyAlignment="1">
      <alignment horizontal="left"/>
    </xf>
    <xf numFmtId="171" fontId="18" fillId="3" borderId="1" xfId="0" applyNumberFormat="1" applyFont="1" applyFill="1" applyBorder="1" applyAlignment="1">
      <alignment wrapText="1"/>
    </xf>
    <xf numFmtId="171" fontId="18" fillId="3" borderId="0" xfId="0" applyNumberFormat="1" applyFont="1" applyFill="1" applyAlignment="1">
      <alignment horizontal="left"/>
    </xf>
    <xf numFmtId="169" fontId="18" fillId="3" borderId="0" xfId="0" applyNumberFormat="1" applyFont="1" applyFill="1" applyAlignment="1">
      <alignment horizontal="center" wrapText="1"/>
    </xf>
    <xf numFmtId="0" fontId="0" fillId="0" borderId="94" xfId="0" applyBorder="1" applyAlignment="1">
      <alignment horizontal="left" indent="1"/>
    </xf>
    <xf numFmtId="0" fontId="0" fillId="0" borderId="0" xfId="0" applyBorder="1" applyAlignment="1">
      <alignment horizontal="left"/>
    </xf>
    <xf numFmtId="171" fontId="10" fillId="0" borderId="0" xfId="0" applyNumberFormat="1" applyFont="1" applyBorder="1" applyAlignment="1">
      <alignment horizontal="left"/>
    </xf>
    <xf numFmtId="173" fontId="0" fillId="0" borderId="0" xfId="0" applyNumberFormat="1" applyFont="1" applyAlignment="1">
      <alignment vertical="center"/>
    </xf>
    <xf numFmtId="1" fontId="18" fillId="0" borderId="52" xfId="0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13" borderId="0" xfId="0" applyFill="1" applyAlignment="1">
      <alignment horizontal="center"/>
    </xf>
    <xf numFmtId="0" fontId="28" fillId="13" borderId="0" xfId="0" applyFont="1" applyFill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6" xfId="0" applyBorder="1" applyAlignment="1">
      <alignment horizont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19" fillId="0" borderId="66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28" borderId="2" xfId="0" applyFill="1" applyBorder="1" applyAlignment="1">
      <alignment horizontal="center"/>
    </xf>
    <xf numFmtId="0" fontId="52" fillId="0" borderId="2" xfId="0" applyFont="1" applyBorder="1" applyAlignment="1">
      <alignment horizontal="center" textRotation="180" wrapText="1"/>
    </xf>
    <xf numFmtId="0" fontId="25" fillId="0" borderId="60" xfId="0" applyFont="1" applyBorder="1" applyAlignment="1">
      <alignment horizontal="right" vertical="center"/>
    </xf>
    <xf numFmtId="0" fontId="25" fillId="0" borderId="0" xfId="0" applyFont="1" applyBorder="1" applyAlignment="1">
      <alignment horizontal="right" vertical="center"/>
    </xf>
    <xf numFmtId="0" fontId="25" fillId="0" borderId="61" xfId="0" applyFont="1" applyBorder="1" applyAlignment="1">
      <alignment horizontal="right" vertical="center"/>
    </xf>
    <xf numFmtId="0" fontId="25" fillId="0" borderId="67" xfId="0" applyFont="1" applyBorder="1" applyAlignment="1">
      <alignment horizontal="right" vertical="center"/>
    </xf>
    <xf numFmtId="0" fontId="25" fillId="0" borderId="12" xfId="0" applyFont="1" applyBorder="1" applyAlignment="1">
      <alignment horizontal="right" vertical="center"/>
    </xf>
    <xf numFmtId="0" fontId="16" fillId="0" borderId="53" xfId="0" applyFont="1" applyBorder="1" applyAlignment="1">
      <alignment horizontal="left"/>
    </xf>
    <xf numFmtId="0" fontId="16" fillId="0" borderId="54" xfId="0" applyFont="1" applyBorder="1" applyAlignment="1">
      <alignment horizontal="left"/>
    </xf>
    <xf numFmtId="0" fontId="16" fillId="0" borderId="55" xfId="0" applyFont="1" applyBorder="1" applyAlignment="1">
      <alignment horizontal="left"/>
    </xf>
    <xf numFmtId="0" fontId="16" fillId="0" borderId="56" xfId="0" applyFont="1" applyBorder="1" applyAlignment="1">
      <alignment horizontal="left"/>
    </xf>
    <xf numFmtId="1" fontId="16" fillId="0" borderId="55" xfId="0" applyNumberFormat="1" applyFont="1" applyBorder="1" applyAlignment="1">
      <alignment horizontal="left"/>
    </xf>
    <xf numFmtId="169" fontId="16" fillId="0" borderId="57" xfId="0" applyNumberFormat="1" applyFont="1" applyBorder="1" applyAlignment="1">
      <alignment horizontal="left" vertical="center"/>
    </xf>
    <xf numFmtId="169" fontId="16" fillId="0" borderId="58" xfId="0" applyNumberFormat="1" applyFont="1" applyBorder="1" applyAlignment="1">
      <alignment horizontal="left" vertical="center"/>
    </xf>
    <xf numFmtId="0" fontId="21" fillId="0" borderId="71" xfId="0" applyFont="1" applyBorder="1" applyAlignment="1">
      <alignment horizontal="center" vertical="center"/>
    </xf>
    <xf numFmtId="0" fontId="21" fillId="0" borderId="72" xfId="0" applyFont="1" applyBorder="1" applyAlignment="1">
      <alignment horizontal="center" vertical="center"/>
    </xf>
    <xf numFmtId="0" fontId="21" fillId="0" borderId="73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4" borderId="71" xfId="0" applyFill="1" applyBorder="1" applyAlignment="1">
      <alignment horizontal="center"/>
    </xf>
    <xf numFmtId="0" fontId="0" fillId="24" borderId="72" xfId="0" applyFill="1" applyBorder="1" applyAlignment="1">
      <alignment horizontal="center"/>
    </xf>
    <xf numFmtId="0" fontId="0" fillId="24" borderId="73" xfId="0" applyFill="1" applyBorder="1" applyAlignment="1">
      <alignment horizontal="center"/>
    </xf>
    <xf numFmtId="0" fontId="0" fillId="0" borderId="0" xfId="0" applyAlignment="1">
      <alignment horizontal="center"/>
    </xf>
    <xf numFmtId="169" fontId="21" fillId="26" borderId="105" xfId="0" applyNumberFormat="1" applyFont="1" applyFill="1" applyBorder="1" applyAlignment="1">
      <alignment horizontal="left"/>
    </xf>
    <xf numFmtId="169" fontId="21" fillId="26" borderId="67" xfId="0" applyNumberFormat="1" applyFont="1" applyFill="1" applyBorder="1" applyAlignment="1">
      <alignment horizontal="left"/>
    </xf>
    <xf numFmtId="169" fontId="21" fillId="26" borderId="12" xfId="0" applyNumberFormat="1" applyFont="1" applyFill="1" applyBorder="1" applyAlignment="1">
      <alignment horizontal="left"/>
    </xf>
    <xf numFmtId="0" fontId="21" fillId="0" borderId="105" xfId="0" applyFont="1" applyBorder="1" applyAlignment="1">
      <alignment horizontal="center" vertical="center"/>
    </xf>
    <xf numFmtId="0" fontId="21" fillId="0" borderId="67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6" fillId="29" borderId="0" xfId="0" applyFont="1" applyFill="1" applyAlignment="1">
      <alignment horizontal="left"/>
    </xf>
    <xf numFmtId="169" fontId="16" fillId="29" borderId="0" xfId="0" applyNumberFormat="1" applyFont="1" applyFill="1" applyAlignment="1">
      <alignment horizontal="left"/>
    </xf>
    <xf numFmtId="0" fontId="15" fillId="29" borderId="0" xfId="0" applyFont="1" applyFill="1" applyAlignment="1">
      <alignment horizontal="left"/>
    </xf>
    <xf numFmtId="170" fontId="16" fillId="29" borderId="0" xfId="0" applyNumberFormat="1" applyFont="1" applyFill="1" applyAlignment="1">
      <alignment horizontal="left"/>
    </xf>
    <xf numFmtId="0" fontId="16" fillId="0" borderId="1" xfId="0" applyFont="1" applyBorder="1" applyAlignment="1">
      <alignment horizontal="left"/>
    </xf>
    <xf numFmtId="169" fontId="16" fillId="0" borderId="1" xfId="0" applyNumberFormat="1" applyFont="1" applyBorder="1" applyAlignment="1">
      <alignment horizontal="left"/>
    </xf>
    <xf numFmtId="0" fontId="16" fillId="29" borderId="1" xfId="0" applyFont="1" applyFill="1" applyBorder="1" applyAlignment="1">
      <alignment horizontal="left"/>
    </xf>
    <xf numFmtId="169" fontId="16" fillId="29" borderId="1" xfId="0" applyNumberFormat="1" applyFont="1" applyFill="1" applyBorder="1" applyAlignment="1">
      <alignment horizontal="left"/>
    </xf>
    <xf numFmtId="0" fontId="15" fillId="0" borderId="2" xfId="0" pivotButton="1" applyFont="1" applyBorder="1" applyAlignment="1">
      <alignment horizontal="center"/>
    </xf>
    <xf numFmtId="164" fontId="15" fillId="0" borderId="2" xfId="0" pivotButton="1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2" xfId="0" pivotButton="1" applyFont="1" applyBorder="1" applyAlignment="1">
      <alignment horizontal="left"/>
    </xf>
    <xf numFmtId="0" fontId="15" fillId="0" borderId="2" xfId="0" pivotButton="1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3" fillId="8" borderId="15" xfId="0" applyFont="1" applyFill="1" applyBorder="1" applyAlignment="1">
      <alignment horizontal="center" vertical="center"/>
    </xf>
    <xf numFmtId="0" fontId="23" fillId="8" borderId="13" xfId="0" applyFont="1" applyFill="1" applyBorder="1" applyAlignment="1">
      <alignment horizontal="center" vertical="center"/>
    </xf>
  </cellXfs>
  <cellStyles count="3">
    <cellStyle name="Hyperlink" xfId="1" builtinId="8"/>
    <cellStyle name="Standaard" xfId="0" builtinId="0"/>
    <cellStyle name="Valuta" xfId="2" builtinId="4"/>
  </cellStyles>
  <dxfs count="12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6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(&quot;€&quot;* #,##0.00_);_(&quot;€&quot;* \(#,##0.00\);_(&quot;€&quot;* &quot;-&quot;??_);_(@_)"/>
    </dxf>
    <dxf>
      <numFmt numFmtId="164" formatCode="_(&quot;€&quot;* #,##0.00_);_(&quot;€&quot;* \(#,##0.00\);_(&quot;€&quot;* &quot;-&quot;??_);_(@_)"/>
    </dxf>
    <dxf>
      <numFmt numFmtId="164" formatCode="_(&quot;€&quot;* #,##0.00_);_(&quot;€&quot;* \(#,##0.00\);_(&quot;€&quot;* &quot;-&quot;??_);_(@_)"/>
    </dxf>
    <dxf>
      <numFmt numFmtId="164" formatCode="_(&quot;€&quot;* #,##0.00_);_(&quot;€&quot;* \(#,##0.00\);_(&quot;€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font>
        <b/>
        <family val="2"/>
      </font>
    </dxf>
    <dxf>
      <font>
        <b/>
        <family val="2"/>
      </font>
    </dxf>
    <dxf>
      <font>
        <b/>
        <family val="2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vertical="center"/>
    </dxf>
    <dxf>
      <alignment horizontal="center"/>
    </dxf>
    <dxf>
      <alignment vertical="center"/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2" tint="-4.9989318521683403E-2"/>
        </patternFill>
      </fill>
    </dxf>
    <dxf>
      <fill>
        <patternFill>
          <bgColor theme="9" tint="0.79998168889431442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top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18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vertical="center"/>
    </dxf>
    <dxf>
      <alignment horizontal="center"/>
    </dxf>
    <dxf>
      <alignment vertical="center"/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2" tint="-4.9989318521683403E-2"/>
        </patternFill>
      </fill>
    </dxf>
    <dxf>
      <fill>
        <patternFill>
          <bgColor theme="9" tint="0.79998168889431442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top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180"/>
    </dxf>
    <dxf>
      <border outline="0">
        <right style="medium">
          <color rgb="FFCCCCCC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" formatCode="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minor"/>
      </font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71" formatCode="m/d/yyyy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71" formatCode="m/d/yyyy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71" formatCode="m/d/yyyy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71" formatCode="m/d/yyyy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69" formatCode="[$-413]d/mmm/yy;@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71" formatCode="m/d/yyyy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69" formatCode="[$-413]d/mmm/yy;@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numFmt numFmtId="169" formatCode="[$-413]d/mmm/yy;@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6"/>
        <name val="Arial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rial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minor"/>
      </font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</font>
    </dxf>
    <dxf>
      <font>
        <strike val="0"/>
        <outline val="0"/>
        <shadow val="0"/>
        <u val="none"/>
        <vertAlign val="baseline"/>
        <sz val="16"/>
        <name val="Arial"/>
      </font>
    </dxf>
    <dxf>
      <font>
        <strike val="0"/>
        <outline val="0"/>
        <shadow val="0"/>
        <u val="none"/>
        <vertAlign val="baseline"/>
        <sz val="16"/>
        <name val="Arial"/>
      </font>
    </dxf>
    <dxf>
      <font>
        <strike val="0"/>
        <outline val="0"/>
        <shadow val="0"/>
        <u val="none"/>
        <vertAlign val="baseline"/>
        <sz val="16"/>
        <name val="Arial"/>
      </font>
    </dxf>
    <dxf>
      <font>
        <strike val="0"/>
        <outline val="0"/>
        <shadow val="0"/>
        <u val="none"/>
        <vertAlign val="baseline"/>
        <sz val="16"/>
        <name val="Arial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minor"/>
      </font>
      <fill>
        <patternFill patternType="solid">
          <fgColor indexed="64"/>
          <bgColor rgb="FF00B0F0"/>
        </patternFill>
      </fill>
      <alignment horizontal="left" vertical="bottom" textRotation="0" wrapText="0" indent="0" justifyLastLine="0" shrinkToFit="0" readingOrder="0"/>
    </dxf>
    <dxf>
      <numFmt numFmtId="171" formatCode="m/d/yyyy"/>
    </dxf>
    <dxf>
      <numFmt numFmtId="171" formatCode="m/d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numFmt numFmtId="171" formatCode="m/d/yyyy"/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alignment horizontal="left" vertical="bottom" textRotation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69" formatCode="[$-413]d/mmm/yy;@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3" formatCode="&quot;€&quot;\ 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3" formatCode="&quot;€&quot;\ 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2" formatCode="d/mm/yy;@"/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71" formatCode="m/d/yyyy"/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" formatCode="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numFmt numFmtId="1" formatCode="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numFmt numFmtId="169" formatCode="[$-413]d/mmm/yy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numFmt numFmtId="169" formatCode="[$-413]d/mmm/yy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top style="thin">
          <color theme="4" tint="0.39997558519241921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  <alignment horizontal="left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5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microsoft.com/office/2023/09/relationships/Python" Target="pyth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openxmlformats.org/officeDocument/2006/relationships/pivotCacheDefinition" Target="pivotCache/pivotCacheDefinition6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tyles" Target="style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l-NL"/>
              <a:t>Donaties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051-4546-A35B-74BB8B9676F4}"/>
              </c:ext>
            </c:extLst>
          </c:dPt>
          <c:dPt>
            <c:idx val="1"/>
            <c:bubble3D val="0"/>
            <c:explosion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051-4546-A35B-74BB8B9676F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Data_Leerling!$AH$5:$AH$6</c:f>
              <c:strCache>
                <c:ptCount val="2"/>
                <c:pt idx="0">
                  <c:v>nog niet betaald</c:v>
                </c:pt>
                <c:pt idx="1">
                  <c:v>Aantal Betalingen</c:v>
                </c:pt>
              </c:strCache>
            </c:strRef>
          </c:cat>
          <c:val>
            <c:numRef>
              <c:f>Data_Leerling!$AI$5:$AI$6</c:f>
              <c:numCache>
                <c:formatCode>General</c:formatCode>
                <c:ptCount val="2"/>
                <c:pt idx="0">
                  <c:v>84</c:v>
                </c:pt>
                <c:pt idx="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1-4546-A35B-74BB8B9676F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407670</xdr:colOff>
      <xdr:row>4</xdr:row>
      <xdr:rowOff>163830</xdr:rowOff>
    </xdr:from>
    <xdr:to>
      <xdr:col>4</xdr:col>
      <xdr:colOff>419100</xdr:colOff>
      <xdr:row>6</xdr:row>
      <xdr:rowOff>83820</xdr:rowOff>
    </xdr:to>
    <xdr:sp macro="[0]!StartWorkbo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9BCD212-316B-4884-982B-A62A0744868D}"/>
            </a:ext>
          </a:extLst>
        </xdr:cNvPr>
        <xdr:cNvSpPr/>
      </xdr:nvSpPr>
      <xdr:spPr>
        <a:xfrm>
          <a:off x="1626870" y="849630"/>
          <a:ext cx="1230630" cy="26289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Inlog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64770</xdr:colOff>
      <xdr:row>0</xdr:row>
      <xdr:rowOff>0</xdr:rowOff>
    </xdr:from>
    <xdr:to>
      <xdr:col>3</xdr:col>
      <xdr:colOff>530036</xdr:colOff>
      <xdr:row>1</xdr:row>
      <xdr:rowOff>110490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1692E2-AE79-4C14-800A-EBE264E9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0"/>
          <a:ext cx="461456" cy="466725"/>
        </a:xfrm>
        <a:prstGeom prst="rect">
          <a:avLst/>
        </a:prstGeom>
      </xdr:spPr>
    </xdr:pic>
    <xdr:clientData/>
  </xdr:twoCellAnchor>
  <xdr:twoCellAnchor>
    <xdr:from>
      <xdr:col>23</xdr:col>
      <xdr:colOff>472439</xdr:colOff>
      <xdr:row>3</xdr:row>
      <xdr:rowOff>20955</xdr:rowOff>
    </xdr:from>
    <xdr:to>
      <xdr:col>26</xdr:col>
      <xdr:colOff>552450</xdr:colOff>
      <xdr:row>3</xdr:row>
      <xdr:rowOff>285750</xdr:rowOff>
    </xdr:to>
    <xdr:sp macro="[0]!Unhide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A52336D-0E73-0660-6C9A-499BCF76ACE3}"/>
            </a:ext>
          </a:extLst>
        </xdr:cNvPr>
        <xdr:cNvSpPr/>
      </xdr:nvSpPr>
      <xdr:spPr>
        <a:xfrm>
          <a:off x="9444989" y="716280"/>
          <a:ext cx="1908811" cy="2647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alle</a:t>
          </a:r>
          <a:r>
            <a:rPr lang="nl-NL" sz="1100" baseline="0"/>
            <a:t> bladen zichtbaar</a:t>
          </a:r>
          <a:endParaRPr lang="nl-NL" sz="1100"/>
        </a:p>
      </xdr:txBody>
    </xdr:sp>
    <xdr:clientData/>
  </xdr:twoCellAnchor>
  <xdr:twoCellAnchor>
    <xdr:from>
      <xdr:col>23</xdr:col>
      <xdr:colOff>483870</xdr:colOff>
      <xdr:row>3</xdr:row>
      <xdr:rowOff>419100</xdr:rowOff>
    </xdr:from>
    <xdr:to>
      <xdr:col>26</xdr:col>
      <xdr:colOff>533400</xdr:colOff>
      <xdr:row>3</xdr:row>
      <xdr:rowOff>681990</xdr:rowOff>
    </xdr:to>
    <xdr:sp macro="[0]!hideShee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0350CFC-255C-4DEF-9B8C-509BD712BAA9}"/>
            </a:ext>
          </a:extLst>
        </xdr:cNvPr>
        <xdr:cNvSpPr/>
      </xdr:nvSpPr>
      <xdr:spPr>
        <a:xfrm>
          <a:off x="9456420" y="1114425"/>
          <a:ext cx="1878330" cy="26289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alle</a:t>
          </a:r>
          <a:r>
            <a:rPr lang="nl-NL" sz="1100" baseline="0"/>
            <a:t> bladen verbergen</a:t>
          </a:r>
          <a:endParaRPr lang="nl-NL" sz="1100"/>
        </a:p>
      </xdr:txBody>
    </xdr:sp>
    <xdr:clientData/>
  </xdr:twoCellAnchor>
  <xdr:twoCellAnchor>
    <xdr:from>
      <xdr:col>23</xdr:col>
      <xdr:colOff>520065</xdr:colOff>
      <xdr:row>8</xdr:row>
      <xdr:rowOff>190500</xdr:rowOff>
    </xdr:from>
    <xdr:to>
      <xdr:col>25</xdr:col>
      <xdr:colOff>125730</xdr:colOff>
      <xdr:row>9</xdr:row>
      <xdr:rowOff>192405</xdr:rowOff>
    </xdr:to>
    <xdr:sp macro="[0]!StartWorkboo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42ED50A-6E2C-45CD-A432-9ED1247102CA}"/>
            </a:ext>
          </a:extLst>
        </xdr:cNvPr>
        <xdr:cNvSpPr/>
      </xdr:nvSpPr>
      <xdr:spPr>
        <a:xfrm>
          <a:off x="11492865" y="2628900"/>
          <a:ext cx="862965" cy="2590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Inlog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320825</xdr:colOff>
      <xdr:row>98</xdr:row>
      <xdr:rowOff>98612</xdr:rowOff>
    </xdr:from>
    <xdr:to>
      <xdr:col>23</xdr:col>
      <xdr:colOff>418971</xdr:colOff>
      <xdr:row>121</xdr:row>
      <xdr:rowOff>117735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985756-E47D-4E90-AC49-EB9724A77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0796" y="15876494"/>
          <a:ext cx="9477467" cy="3627417"/>
        </a:xfrm>
        <a:prstGeom prst="rect">
          <a:avLst/>
        </a:prstGeom>
      </xdr:spPr>
    </xdr:pic>
    <xdr:clientData/>
  </xdr:twoCellAnchor>
  <xdr:twoCellAnchor editAs="oneCell">
    <xdr:from>
      <xdr:col>3</xdr:col>
      <xdr:colOff>783739</xdr:colOff>
      <xdr:row>101</xdr:row>
      <xdr:rowOff>103097</xdr:rowOff>
    </xdr:from>
    <xdr:to>
      <xdr:col>11</xdr:col>
      <xdr:colOff>135742</xdr:colOff>
      <xdr:row>126</xdr:row>
      <xdr:rowOff>18460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0923D6D-23F5-B80B-F3F9-F065D0DB0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3651" y="16351626"/>
          <a:ext cx="6322065" cy="38374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</xdr:row>
      <xdr:rowOff>99060</xdr:rowOff>
    </xdr:from>
    <xdr:to>
      <xdr:col>24</xdr:col>
      <xdr:colOff>220980</xdr:colOff>
      <xdr:row>3</xdr:row>
      <xdr:rowOff>160020</xdr:rowOff>
    </xdr:to>
    <xdr:grpSp>
      <xdr:nvGrpSpPr>
        <xdr:cNvPr id="2" name="Groep 3">
          <a:extLst>
            <a:ext uri="{FF2B5EF4-FFF2-40B4-BE49-F238E27FC236}">
              <a16:creationId xmlns:a16="http://schemas.microsoft.com/office/drawing/2014/main" id="{9D57BF5F-0692-421E-86E5-B4A2BC7909A4}"/>
            </a:ext>
          </a:extLst>
        </xdr:cNvPr>
        <xdr:cNvGrpSpPr/>
      </xdr:nvGrpSpPr>
      <xdr:grpSpPr>
        <a:xfrm>
          <a:off x="4269921" y="180703"/>
          <a:ext cx="7136130" cy="523603"/>
          <a:chOff x="4867275" y="114301"/>
          <a:chExt cx="7096126" cy="39505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B18A0F5F-4CB7-A565-E351-2B6605E6D5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67275" y="123825"/>
            <a:ext cx="7096126" cy="3855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Afbeelding 1" descr="Moskee Sayidina Ibrahim">
            <a:extLst>
              <a:ext uri="{FF2B5EF4-FFF2-40B4-BE49-F238E27FC236}">
                <a16:creationId xmlns:a16="http://schemas.microsoft.com/office/drawing/2014/main" id="{7959408C-FE46-20CD-8F50-4139755E04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72401" y="114301"/>
            <a:ext cx="64008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52</xdr:col>
      <xdr:colOff>204107</xdr:colOff>
      <xdr:row>1</xdr:row>
      <xdr:rowOff>95250</xdr:rowOff>
    </xdr:from>
    <xdr:to>
      <xdr:col>71</xdr:col>
      <xdr:colOff>101237</xdr:colOff>
      <xdr:row>3</xdr:row>
      <xdr:rowOff>156210</xdr:rowOff>
    </xdr:to>
    <xdr:grpSp>
      <xdr:nvGrpSpPr>
        <xdr:cNvPr id="5" name="Groep 3">
          <a:extLst>
            <a:ext uri="{FF2B5EF4-FFF2-40B4-BE49-F238E27FC236}">
              <a16:creationId xmlns:a16="http://schemas.microsoft.com/office/drawing/2014/main" id="{C201F958-325E-4465-A3CA-AAC17ABFC889}"/>
            </a:ext>
          </a:extLst>
        </xdr:cNvPr>
        <xdr:cNvGrpSpPr/>
      </xdr:nvGrpSpPr>
      <xdr:grpSpPr>
        <a:xfrm>
          <a:off x="22397357" y="176893"/>
          <a:ext cx="7136130" cy="523603"/>
          <a:chOff x="4867275" y="114301"/>
          <a:chExt cx="7096126" cy="395052"/>
        </a:xfrm>
      </xdr:grpSpPr>
      <xdr:pic>
        <xdr:nvPicPr>
          <xdr:cNvPr id="6" name="Picture 2">
            <a:extLst>
              <a:ext uri="{FF2B5EF4-FFF2-40B4-BE49-F238E27FC236}">
                <a16:creationId xmlns:a16="http://schemas.microsoft.com/office/drawing/2014/main" id="{8EC79ABE-1C0D-654D-F498-8C81FC2454B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67275" y="123825"/>
            <a:ext cx="7096126" cy="3855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" name="Afbeelding 1" descr="Moskee Sayidina Ibrahim">
            <a:extLst>
              <a:ext uri="{FF2B5EF4-FFF2-40B4-BE49-F238E27FC236}">
                <a16:creationId xmlns:a16="http://schemas.microsoft.com/office/drawing/2014/main" id="{DE8BFC03-A55A-8F3B-EC94-A96DF5C22B6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72401" y="114301"/>
            <a:ext cx="64008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94</xdr:col>
      <xdr:colOff>0</xdr:colOff>
      <xdr:row>1</xdr:row>
      <xdr:rowOff>122464</xdr:rowOff>
    </xdr:from>
    <xdr:to>
      <xdr:col>112</xdr:col>
      <xdr:colOff>278130</xdr:colOff>
      <xdr:row>3</xdr:row>
      <xdr:rowOff>183424</xdr:rowOff>
    </xdr:to>
    <xdr:grpSp>
      <xdr:nvGrpSpPr>
        <xdr:cNvPr id="8" name="Groep 3">
          <a:extLst>
            <a:ext uri="{FF2B5EF4-FFF2-40B4-BE49-F238E27FC236}">
              <a16:creationId xmlns:a16="http://schemas.microsoft.com/office/drawing/2014/main" id="{1308A9D8-D0B5-4FD5-B3D6-05C28262D760}"/>
            </a:ext>
          </a:extLst>
        </xdr:cNvPr>
        <xdr:cNvGrpSpPr/>
      </xdr:nvGrpSpPr>
      <xdr:grpSpPr>
        <a:xfrm>
          <a:off x="40154679" y="204107"/>
          <a:ext cx="7136130" cy="523603"/>
          <a:chOff x="4867275" y="114301"/>
          <a:chExt cx="7096126" cy="395052"/>
        </a:xfrm>
      </xdr:grpSpPr>
      <xdr:pic>
        <xdr:nvPicPr>
          <xdr:cNvPr id="9" name="Picture 2">
            <a:extLst>
              <a:ext uri="{FF2B5EF4-FFF2-40B4-BE49-F238E27FC236}">
                <a16:creationId xmlns:a16="http://schemas.microsoft.com/office/drawing/2014/main" id="{8E5B6434-6750-EB64-5B69-5D41CD57420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67275" y="123825"/>
            <a:ext cx="7096126" cy="3855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" name="Afbeelding 1" descr="Moskee Sayidina Ibrahim">
            <a:extLst>
              <a:ext uri="{FF2B5EF4-FFF2-40B4-BE49-F238E27FC236}">
                <a16:creationId xmlns:a16="http://schemas.microsoft.com/office/drawing/2014/main" id="{4F3D74A4-D758-9F22-8621-0C15D355400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72401" y="114301"/>
            <a:ext cx="64008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312083</xdr:colOff>
      <xdr:row>0</xdr:row>
      <xdr:rowOff>139944</xdr:rowOff>
    </xdr:from>
    <xdr:to>
      <xdr:col>27</xdr:col>
      <xdr:colOff>1457325</xdr:colOff>
      <xdr:row>17</xdr:row>
      <xdr:rowOff>66675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6802DAEE-8907-0F91-BB14-53495796B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449036</xdr:colOff>
      <xdr:row>0</xdr:row>
      <xdr:rowOff>0</xdr:rowOff>
    </xdr:from>
    <xdr:to>
      <xdr:col>9</xdr:col>
      <xdr:colOff>1092927</xdr:colOff>
      <xdr:row>1</xdr:row>
      <xdr:rowOff>20955</xdr:rowOff>
    </xdr:to>
    <xdr:sp macro="[0]!Module1.FilterKlasse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40B91A-6E37-4250-B520-130C76795435}"/>
            </a:ext>
          </a:extLst>
        </xdr:cNvPr>
        <xdr:cNvSpPr/>
      </xdr:nvSpPr>
      <xdr:spPr>
        <a:xfrm>
          <a:off x="130206206" y="0"/>
          <a:ext cx="641986" cy="33147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Zoeken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17145</xdr:colOff>
      <xdr:row>0</xdr:row>
      <xdr:rowOff>7621</xdr:rowOff>
    </xdr:from>
    <xdr:to>
      <xdr:col>19</xdr:col>
      <xdr:colOff>1</xdr:colOff>
      <xdr:row>1</xdr:row>
      <xdr:rowOff>13608</xdr:rowOff>
    </xdr:to>
    <xdr:sp macro="[0]!FilterAn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D2949DF-5380-A4AC-A187-454AC33D84A5}"/>
            </a:ext>
          </a:extLst>
        </xdr:cNvPr>
        <xdr:cNvSpPr/>
      </xdr:nvSpPr>
      <xdr:spPr>
        <a:xfrm>
          <a:off x="18169074" y="7621"/>
          <a:ext cx="704034" cy="250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Zoeken</a:t>
          </a:r>
        </a:p>
      </xdr:txBody>
    </xdr:sp>
    <xdr:clientData/>
  </xdr:twoCellAnchor>
  <xdr:twoCellAnchor>
    <xdr:from>
      <xdr:col>40</xdr:col>
      <xdr:colOff>348343</xdr:colOff>
      <xdr:row>0</xdr:row>
      <xdr:rowOff>0</xdr:rowOff>
    </xdr:from>
    <xdr:to>
      <xdr:col>40</xdr:col>
      <xdr:colOff>983796</xdr:colOff>
      <xdr:row>1</xdr:row>
      <xdr:rowOff>0</xdr:rowOff>
    </xdr:to>
    <xdr:sp macro="[0]!FilterData_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1586F6-9741-479C-B7A7-FF2FD3212098}"/>
            </a:ext>
          </a:extLst>
        </xdr:cNvPr>
        <xdr:cNvSpPr/>
      </xdr:nvSpPr>
      <xdr:spPr>
        <a:xfrm>
          <a:off x="62603743" y="0"/>
          <a:ext cx="635453" cy="31568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Zoeken</a:t>
          </a:r>
        </a:p>
      </xdr:txBody>
    </xdr:sp>
    <xdr:clientData/>
  </xdr:twoCellAnchor>
  <xdr:twoCellAnchor>
    <xdr:from>
      <xdr:col>64</xdr:col>
      <xdr:colOff>959847</xdr:colOff>
      <xdr:row>0</xdr:row>
      <xdr:rowOff>17417</xdr:rowOff>
    </xdr:from>
    <xdr:to>
      <xdr:col>64</xdr:col>
      <xdr:colOff>1249408</xdr:colOff>
      <xdr:row>1</xdr:row>
      <xdr:rowOff>30752</xdr:rowOff>
    </xdr:to>
    <xdr:sp macro="[0]!FilterLeerl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348BA1-B28B-48AE-BEA8-7EC10400734D}"/>
            </a:ext>
          </a:extLst>
        </xdr:cNvPr>
        <xdr:cNvSpPr/>
      </xdr:nvSpPr>
      <xdr:spPr>
        <a:xfrm>
          <a:off x="90712561" y="17417"/>
          <a:ext cx="289561" cy="3262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Zoeken</a:t>
          </a:r>
        </a:p>
      </xdr:txBody>
    </xdr:sp>
    <xdr:clientData/>
  </xdr:twoCellAnchor>
  <xdr:twoCellAnchor>
    <xdr:from>
      <xdr:col>82</xdr:col>
      <xdr:colOff>137160</xdr:colOff>
      <xdr:row>0</xdr:row>
      <xdr:rowOff>0</xdr:rowOff>
    </xdr:from>
    <xdr:to>
      <xdr:col>82</xdr:col>
      <xdr:colOff>1075780</xdr:colOff>
      <xdr:row>1</xdr:row>
      <xdr:rowOff>34563</xdr:rowOff>
    </xdr:to>
    <xdr:sp macro="[0]!FilterBetal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6BB59B4-C670-4C49-8121-605300EF11E4}"/>
            </a:ext>
          </a:extLst>
        </xdr:cNvPr>
        <xdr:cNvSpPr/>
      </xdr:nvSpPr>
      <xdr:spPr>
        <a:xfrm>
          <a:off x="108841903" y="0"/>
          <a:ext cx="938620" cy="3393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Zoeken</a:t>
          </a:r>
        </a:p>
      </xdr:txBody>
    </xdr:sp>
    <xdr:clientData/>
  </xdr:twoCellAnchor>
  <xdr:twoCellAnchor>
    <xdr:from>
      <xdr:col>99</xdr:col>
      <xdr:colOff>449036</xdr:colOff>
      <xdr:row>0</xdr:row>
      <xdr:rowOff>0</xdr:rowOff>
    </xdr:from>
    <xdr:to>
      <xdr:col>99</xdr:col>
      <xdr:colOff>1092927</xdr:colOff>
      <xdr:row>1</xdr:row>
      <xdr:rowOff>20955</xdr:rowOff>
    </xdr:to>
    <xdr:sp macro="[0]!Module1.FilterKlasse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3198C90-7DE7-4812-89A4-6C0A8F7501F2}"/>
            </a:ext>
          </a:extLst>
        </xdr:cNvPr>
        <xdr:cNvSpPr/>
      </xdr:nvSpPr>
      <xdr:spPr>
        <a:xfrm>
          <a:off x="114095893" y="0"/>
          <a:ext cx="643891" cy="33391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Zoeken</a:t>
          </a:r>
        </a:p>
      </xdr:txBody>
    </xdr:sp>
    <xdr:clientData/>
  </xdr:twoCellAnchor>
  <xdr:twoCellAnchor>
    <xdr:from>
      <xdr:col>306</xdr:col>
      <xdr:colOff>1866900</xdr:colOff>
      <xdr:row>0</xdr:row>
      <xdr:rowOff>76200</xdr:rowOff>
    </xdr:from>
    <xdr:to>
      <xdr:col>307</xdr:col>
      <xdr:colOff>676275</xdr:colOff>
      <xdr:row>1</xdr:row>
      <xdr:rowOff>47625</xdr:rowOff>
    </xdr:to>
    <xdr:sp macro="[0]!FilterBegingjaarse_lijst" textlink="">
      <xdr:nvSpPr>
        <xdr:cNvPr id="5" name="Rechthoek: afgeronde hoeken 4">
          <a:extLst>
            <a:ext uri="{FF2B5EF4-FFF2-40B4-BE49-F238E27FC236}">
              <a16:creationId xmlns:a16="http://schemas.microsoft.com/office/drawing/2014/main" id="{5B8B41C8-02E2-B1BF-C807-0B25AC11966C}"/>
            </a:ext>
          </a:extLst>
        </xdr:cNvPr>
        <xdr:cNvSpPr/>
      </xdr:nvSpPr>
      <xdr:spPr>
        <a:xfrm>
          <a:off x="301104300" y="76200"/>
          <a:ext cx="9620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refrish data</a:t>
          </a:r>
        </a:p>
      </xdr:txBody>
    </xdr:sp>
    <xdr:clientData/>
  </xdr:twoCellAnchor>
  <xdr:twoCellAnchor>
    <xdr:from>
      <xdr:col>307</xdr:col>
      <xdr:colOff>914400</xdr:colOff>
      <xdr:row>0</xdr:row>
      <xdr:rowOff>85725</xdr:rowOff>
    </xdr:from>
    <xdr:to>
      <xdr:col>308</xdr:col>
      <xdr:colOff>542925</xdr:colOff>
      <xdr:row>1</xdr:row>
      <xdr:rowOff>38100</xdr:rowOff>
    </xdr:to>
    <xdr:sp macro="[0]!ClearFilterLijstNiuweJaar" textlink="">
      <xdr:nvSpPr>
        <xdr:cNvPr id="8" name="Rechthoek: afgeronde hoeken 7">
          <a:extLst>
            <a:ext uri="{FF2B5EF4-FFF2-40B4-BE49-F238E27FC236}">
              <a16:creationId xmlns:a16="http://schemas.microsoft.com/office/drawing/2014/main" id="{4D5CD96E-BF37-668A-C8A8-02C244681C95}"/>
            </a:ext>
          </a:extLst>
        </xdr:cNvPr>
        <xdr:cNvSpPr/>
      </xdr:nvSpPr>
      <xdr:spPr>
        <a:xfrm>
          <a:off x="302304450" y="85725"/>
          <a:ext cx="952500" cy="257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Verwijder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</xdr:colOff>
      <xdr:row>0</xdr:row>
      <xdr:rowOff>0</xdr:rowOff>
    </xdr:from>
    <xdr:to>
      <xdr:col>34</xdr:col>
      <xdr:colOff>401955</xdr:colOff>
      <xdr:row>2</xdr:row>
      <xdr:rowOff>130561</xdr:rowOff>
    </xdr:to>
    <xdr:pic>
      <xdr:nvPicPr>
        <xdr:cNvPr id="5" name="Afbeelding 4" descr="Moskee Sayidina Ibrahim">
          <a:extLst>
            <a:ext uri="{FF2B5EF4-FFF2-40B4-BE49-F238E27FC236}">
              <a16:creationId xmlns:a16="http://schemas.microsoft.com/office/drawing/2014/main" id="{52BEEFF1-1D1F-9D5F-DAC8-195A2A8BB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0" y="0"/>
          <a:ext cx="1228725" cy="658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523875</xdr:colOff>
      <xdr:row>0</xdr:row>
      <xdr:rowOff>114300</xdr:rowOff>
    </xdr:from>
    <xdr:to>
      <xdr:col>20</xdr:col>
      <xdr:colOff>21541</xdr:colOff>
      <xdr:row>2</xdr:row>
      <xdr:rowOff>16413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95438ED3-3F97-46B6-9815-B7CFE16585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114300"/>
          <a:ext cx="7700596" cy="4183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</xdr:colOff>
      <xdr:row>0</xdr:row>
      <xdr:rowOff>0</xdr:rowOff>
    </xdr:from>
    <xdr:to>
      <xdr:col>34</xdr:col>
      <xdr:colOff>398145</xdr:colOff>
      <xdr:row>2</xdr:row>
      <xdr:rowOff>132466</xdr:rowOff>
    </xdr:to>
    <xdr:pic>
      <xdr:nvPicPr>
        <xdr:cNvPr id="2" name="Afbeelding 1" descr="Moskee Sayidina Ibrahim">
          <a:extLst>
            <a:ext uri="{FF2B5EF4-FFF2-40B4-BE49-F238E27FC236}">
              <a16:creationId xmlns:a16="http://schemas.microsoft.com/office/drawing/2014/main" id="{CA44756A-9812-484E-A818-0FCDC697C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3500" y="0"/>
          <a:ext cx="1228725" cy="658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523875</xdr:colOff>
      <xdr:row>0</xdr:row>
      <xdr:rowOff>114300</xdr:rowOff>
    </xdr:from>
    <xdr:to>
      <xdr:col>20</xdr:col>
      <xdr:colOff>17731</xdr:colOff>
      <xdr:row>2</xdr:row>
      <xdr:rowOff>18318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F8F2875-EA5F-443A-A5BE-855392B22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1950" y="114300"/>
          <a:ext cx="7700596" cy="4183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adri Mohammed" refreshedDate="46278.550677199077" createdVersion="8" refreshedVersion="8" minRefreshableVersion="3" recordCount="380" xr:uid="{06D12C37-608D-4775-B95E-C66679775AC7}">
  <cacheSource type="worksheet">
    <worksheetSource ref="A1:CG381" sheet="Data"/>
  </cacheSource>
  <cacheFields count="85">
    <cacheField name="Tijdstempel" numFmtId="0">
      <sharedItems containsDate="1" containsBlank="1" containsMixedTypes="1" minDate="2022-12-31T15:24:34" maxDate="2024-09-16T00:00:00"/>
    </cacheField>
    <cacheField name="Stud ID" numFmtId="1">
      <sharedItems containsSemiMixedTypes="0" containsString="0" containsNumber="1" containsInteger="1" minValue="1" maxValue="384"/>
    </cacheField>
    <cacheField name="Chart Nr" numFmtId="0">
      <sharedItems containsString="0" containsBlank="1" containsNumber="1" containsInteger="1" minValue="0" maxValue="1801"/>
    </cacheField>
    <cacheField name="Onderwijs Nr" numFmtId="0">
      <sharedItems containsString="0" containsBlank="1" containsNumber="1" containsInteger="1" minValue="1" maxValue="332" count="218">
        <n v="1"/>
        <n v="2"/>
        <n v="3"/>
        <n v="6"/>
        <n v="7"/>
        <n v="8"/>
        <n v="10"/>
        <n v="11"/>
        <n v="12"/>
        <n v="13"/>
        <n v="14"/>
        <n v="15"/>
        <n v="16"/>
        <n v="17"/>
        <n v="18"/>
        <n v="19"/>
        <n v="20"/>
        <n v="21"/>
        <n v="22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8"/>
        <n v="212"/>
        <n v="217"/>
        <n v="228"/>
        <n v="229"/>
        <n v="235"/>
        <n v="243"/>
        <n v="251"/>
        <n v="264"/>
        <n v="296"/>
        <n v="301"/>
        <n v="311"/>
        <n v="322"/>
        <n v="332"/>
        <m/>
        <n v="73" u="1"/>
        <n v="98" u="1"/>
        <n v="124" u="1"/>
        <n v="157" u="1"/>
        <n v="4" u="1"/>
        <n v="9" u="1"/>
      </sharedItems>
    </cacheField>
    <cacheField name="Voornaam Vader" numFmtId="0">
      <sharedItems containsBlank="1"/>
    </cacheField>
    <cacheField name="Voornaam " numFmtId="0">
      <sharedItems containsBlank="1" count="244">
        <s v="Zakaria"/>
        <s v="Adam"/>
        <s v="hamza"/>
        <s v="Sarah"/>
        <s v="Insaf"/>
        <s v="Safouane"/>
        <s v="Youssef"/>
        <s v="Mohammed"/>
        <s v="Fadma"/>
        <s v="Mohamed-Anuar"/>
        <s v="Amira"/>
        <s v="Imane"/>
        <s v="Maroua"/>
        <s v="Ayoub"/>
        <s v="Mohamed"/>
        <s v="Zeyneb"/>
        <s v="Soraya"/>
        <s v="Hidaya"/>
        <s v="Binta"/>
        <s v="Amir"/>
        <s v="Farah"/>
        <s v="Ferdaous"/>
        <s v="Safuan"/>
        <s v="Safae"/>
        <s v="Naoufal"/>
        <s v="Safouan"/>
        <s v="Mohamed Amine"/>
        <s v="Mohamed (1)"/>
        <s v="Maysa"/>
        <s v="Rofaida"/>
        <s v="Akram"/>
        <s v="Nabil"/>
        <s v="Nouara"/>
        <s v="Abdoullah"/>
        <s v="Maryam"/>
        <s v="Isra"/>
        <s v="Marouan"/>
        <s v="Douaa"/>
        <s v="Hajar"/>
        <s v="Nouaffel"/>
        <s v="Innas"/>
        <s v="Nouaim"/>
        <s v="Tasnim"/>
        <s v="Hafsa"/>
        <s v="Zakarija"/>
        <s v="Amina"/>
        <s v="Dikra"/>
        <s v="Anas"/>
        <s v="Redouane"/>
        <s v="Eymen"/>
        <s v="Damin"/>
        <s v="Anis"/>
        <s v="Jounaid"/>
        <s v="Inaya"/>
        <s v="Amani"/>
        <s v="Maysae"/>
        <s v="Ridda"/>
        <s v="Sumaya"/>
        <s v="Souhajb"/>
        <s v="Jounajd"/>
        <s v="Inssaf"/>
        <s v="Shakir"/>
        <s v="Rouayda"/>
        <s v="Chaimaa"/>
        <s v="Daoud"/>
        <s v="Khadija"/>
        <s v="Yarah"/>
        <s v="Issam"/>
        <s v="Nisrine"/>
        <s v="Omayra"/>
        <s v="Roudayna"/>
        <s v="Rayaan"/>
        <s v="Roumaisa"/>
        <s v="Aya"/>
        <s v="Intissar "/>
        <s v="Rouwaida"/>
        <s v="SaifDine"/>
        <s v="Yasmine"/>
        <s v="Badr"/>
        <s v="Sirine"/>
        <s v="Ishak-Amar"/>
        <s v="Oumaima"/>
        <s v="Jouwayriya"/>
        <s v="Jennat"/>
        <s v="Lina"/>
        <s v="Jowayriya"/>
        <s v="Nousayba"/>
        <s v="Ishaaq"/>
        <s v="Ibrahim"/>
        <s v="Nizar"/>
        <s v="Hiba"/>
        <s v="Najwa"/>
        <s v="Noujoum"/>
        <s v="Oumayer"/>
        <s v="oumayra"/>
        <s v="Alissa"/>
        <s v="Sara"/>
        <s v="Salama"/>
        <s v="Mhamed"/>
        <s v="Moumen"/>
        <s v="Iljas"/>
        <s v="Nouaman"/>
        <s v="Romaisae"/>
        <s v="Toufik"/>
        <s v="Firdaous"/>
        <s v="Raid"/>
        <s v="Walid"/>
        <s v="Ikhlas"/>
        <s v="Yahya"/>
        <s v="Samira"/>
        <s v="Redouan"/>
        <s v="Maryem"/>
        <s v="Narimane"/>
        <s v="Jawhara"/>
        <s v="Israe"/>
        <s v="Houdayfa"/>
        <s v="Nassim"/>
        <s v="Nour"/>
        <s v="Abdelkarim"/>
        <s v="Jaber"/>
        <s v="Obaid"/>
        <s v="Izza"/>
        <s v="Lyana"/>
        <s v="Joubair"/>
        <s v="Omar Farouk"/>
        <s v="Chayma"/>
        <s v="Ajman"/>
        <s v="Jihane"/>
        <s v="Zayd"/>
        <s v="Soufia"/>
        <s v="Safouwan"/>
        <s v="Mariam"/>
        <s v="Salahddine"/>
        <s v="Jenat"/>
        <s v="Nouraine"/>
        <s v="Louay"/>
        <s v="Jassine"/>
        <s v="Aymane"/>
        <s v="Rayan"/>
        <s v="Abdourahmaan"/>
        <s v="Mohamed-Amin"/>
        <s v="Bilal"/>
        <s v="Imran"/>
        <s v="Nadir"/>
        <s v="Soufiane"/>
        <s v="Yassine"/>
        <s v="Zainab"/>
        <s v="Hassan"/>
        <s v="Lajine"/>
        <s v="Wassim"/>
        <s v="Faris"/>
        <s v="Haroun"/>
        <s v="Imraan"/>
        <s v="Wisal"/>
        <s v="Malak"/>
        <s v="Dina"/>
        <s v="Israa"/>
        <s v="Omar"/>
        <s v="Absil"/>
        <s v="Alfa"/>
        <s v="Lamya"/>
        <s v="Amaani"/>
        <s v="Yousra"/>
        <s v="Mourad"/>
        <s v="Wiaem"/>
        <s v="Souhaib"/>
        <s v="Ilaaf"/>
        <s v="Junayd"/>
        <s v="Amar"/>
        <s v="Maais"/>
        <s v="Soufian"/>
        <s v="Hicham"/>
        <s v="Nassira"/>
        <s v="Adil"/>
        <s v="Soulaiman"/>
        <s v="Mohamed Ali"/>
        <s v="Abdelbasset"/>
        <s v="Abdelkader"/>
        <s v="Souhaila"/>
        <s v="Amaar"/>
        <s v="Ahmed"/>
        <s v="Houssam"/>
        <s v="Ilham"/>
        <s v="Ishaq"/>
        <s v="Benjamin"/>
        <s v="Ismail"/>
        <s v="Ishaak"/>
        <s v="Asmae"/>
        <s v="Ikram"/>
        <s v="Yasmin"/>
        <s v="Nissrine"/>
        <s v="Youssra"/>
        <s v="Assia"/>
        <s v="Zaineb"/>
        <s v="Fitamia Zahra"/>
        <s v="Tasneem"/>
        <s v="Meryem"/>
        <s v="Amatu Allah"/>
        <s v="Noussaiba"/>
        <s v="Intesar"/>
        <s v="Safia"/>
        <s v="Amal"/>
        <s v="Nawfal"/>
        <s v="Bilaal"/>
        <s v="Mohammed (2)"/>
        <s v="Noor"/>
        <s v="Nourayn"/>
        <s v="Sofouane"/>
        <s v="Selsabile"/>
        <s v="Ammira"/>
        <s v="Safa"/>
        <s v="Firdaws"/>
        <s v="Houdaifa"/>
        <s v="Reda"/>
        <s v="Hafsae"/>
        <s v="Oubada"/>
        <s v="Jounayd"/>
        <s v="Majssam"/>
        <s v="Marwa"/>
        <s v="Lilyam"/>
        <m/>
        <s v="Chaima"/>
        <s v="Oussama"/>
        <s v="Saloua"/>
        <s v="Ridouan"/>
        <s v="Salahaddine"/>
        <s v="Aicha"/>
        <s v="Muad"/>
        <s v="Salaheddine"/>
        <s v="Rowayda"/>
        <s v="Safanour"/>
        <s v="Imad"/>
        <s v="Ali"/>
        <s v="Sundous"/>
        <s v="Sohaib"/>
        <s v="Rafif" u="1"/>
        <s v="Jounaiyd" u="1"/>
        <s v="Raja" u="1"/>
        <s v="Ilias" u="1"/>
        <s v="Kanza" u="1"/>
        <s v="Kawthar" u="1"/>
        <s v="Said" u="1"/>
        <s v="Youness" u="1"/>
        <s v="Rouaydada" u="1"/>
      </sharedItems>
    </cacheField>
    <cacheField name="Achternaam " numFmtId="0">
      <sharedItems/>
    </cacheField>
    <cacheField name="Adres" numFmtId="0">
      <sharedItems containsBlank="1" containsMixedTypes="1" containsNumber="1" containsInteger="1" minValue="145" maxValue="165"/>
    </cacheField>
    <cacheField name="Woonplaats" numFmtId="0">
      <sharedItems containsBlank="1"/>
    </cacheField>
    <cacheField name="Postcode" numFmtId="0">
      <sharedItems containsBlank="1" containsMixedTypes="1" containsNumber="1" containsInteger="1" minValue="35" maxValue="3822"/>
    </cacheField>
    <cacheField name="Telefoonnummer" numFmtId="0">
      <sharedItems containsBlank="1" containsMixedTypes="1" containsNumber="1" containsInteger="1" minValue="610171625" maxValue="6180117387"/>
    </cacheField>
    <cacheField name="Email adres" numFmtId="0">
      <sharedItems containsBlank="1"/>
    </cacheField>
    <cacheField name="Geslacht Leerling" numFmtId="0">
      <sharedItems containsBlank="1"/>
    </cacheField>
    <cacheField name="Geboorte datum" numFmtId="0">
      <sharedItems containsNonDate="0" containsDate="1" containsString="0" containsBlank="1" minDate="2006-08-15T00:00:00" maxDate="2022-05-31T00:00:00"/>
    </cacheField>
    <cacheField name="Niveau" numFmtId="0">
      <sharedItems containsBlank="1" count="9">
        <m/>
        <s v="Beginner"/>
        <s v="Niveau 1"/>
        <s v="Niveau 4"/>
        <s v="Niveau 2"/>
        <s v="Niveau 3"/>
        <s v="Niveau 5"/>
        <s v="lokaal 2"/>
        <s v="khalid"/>
      </sharedItems>
    </cacheField>
    <cacheField name="Leraar" numFmtId="0">
      <sharedItems containsBlank="1"/>
    </cacheField>
    <cacheField name="Lokaal" numFmtId="0">
      <sharedItems containsBlank="1"/>
    </cacheField>
    <cacheField name="Periode" numFmtId="0">
      <sharedItems containsBlank="1"/>
    </cacheField>
    <cacheField name="Gestart op" numFmtId="0">
      <sharedItems containsDate="1" containsBlank="1" containsMixedTypes="1" minDate="2018-09-30T00:00:00" maxDate="2024-11-03T00:00:00"/>
    </cacheField>
    <cacheField name="Afgehandeld" numFmtId="0">
      <sharedItems containsBlank="1" containsMixedTypes="1" containsNumber="1" containsInteger="1" minValue="0" maxValue="0"/>
    </cacheField>
    <cacheField name="BT" numFmtId="4">
      <sharedItems containsString="0" containsBlank="1" containsNumber="1" containsInteger="1" minValue="0" maxValue="150"/>
    </cacheField>
    <cacheField name="RS" numFmtId="0">
      <sharedItems containsString="0" containsBlank="1" containsNumber="1" containsInteger="1" minValue="0" maxValue="110"/>
    </cacheField>
    <cacheField name="Datum" numFmtId="0">
      <sharedItems containsDate="1" containsString="0" containsBlank="1" containsMixedTypes="1" minDate="1899-12-31T00:00:00" maxDate="2026-10-27T00:00:00"/>
    </cacheField>
    <cacheField name="Opmerkingen" numFmtId="0">
      <sharedItems containsBlank="1" containsMixedTypes="1" containsNumber="1" containsInteger="1" minValue="0" maxValue="0"/>
    </cacheField>
    <cacheField name="Field25" caption="Field25" numFmtId="0">
      <sharedItems containsNonDate="0" containsString="0" containsBlank="1"/>
    </cacheField>
    <cacheField name="Field26" caption="Field26" numFmtId="0">
      <sharedItems containsNonDate="0" containsString="0" containsBlank="1"/>
    </cacheField>
    <cacheField name="Field27" caption="Field27" numFmtId="0">
      <sharedItems containsNonDate="0" containsString="0" containsBlank="1"/>
    </cacheField>
    <cacheField name="Field28" caption="Field28" numFmtId="0">
      <sharedItems containsNonDate="0" containsString="0" containsBlank="1"/>
    </cacheField>
    <cacheField name="Field29" caption="Field29" numFmtId="0">
      <sharedItems containsNonDate="0" containsString="0" containsBlank="1"/>
    </cacheField>
    <cacheField name="Field30" caption="Field30" numFmtId="0">
      <sharedItems containsNonDate="0" containsString="0" containsBlank="1"/>
    </cacheField>
    <cacheField name="Field31" caption="Field31" numFmtId="0">
      <sharedItems containsNonDate="0" containsString="0" containsBlank="1"/>
    </cacheField>
    <cacheField name="Field32" caption="Field32" numFmtId="0">
      <sharedItems containsNonDate="0" containsString="0" containsBlank="1"/>
    </cacheField>
    <cacheField name="Field33" caption="Field33" numFmtId="0">
      <sharedItems containsNonDate="0" containsString="0" containsBlank="1"/>
    </cacheField>
    <cacheField name="Field34" caption="Field34" numFmtId="0">
      <sharedItems containsNonDate="0" containsString="0" containsBlank="1"/>
    </cacheField>
    <cacheField name="Field35" caption="Field35" numFmtId="0">
      <sharedItems containsNonDate="0" containsString="0" containsBlank="1"/>
    </cacheField>
    <cacheField name="Field36" caption="Field36" numFmtId="0">
      <sharedItems containsNonDate="0" containsString="0" containsBlank="1"/>
    </cacheField>
    <cacheField name="Field37" caption="Field37" numFmtId="0">
      <sharedItems containsNonDate="0" containsString="0" containsBlank="1"/>
    </cacheField>
    <cacheField name="Field38" caption="Field38" numFmtId="0">
      <sharedItems containsNonDate="0" containsString="0" containsBlank="1"/>
    </cacheField>
    <cacheField name="Field39" caption="Field39" numFmtId="0">
      <sharedItems containsNonDate="0" containsString="0" containsBlank="1"/>
    </cacheField>
    <cacheField name="Field40" caption="Field40" numFmtId="0">
      <sharedItems containsNonDate="0" containsString="0" containsBlank="1"/>
    </cacheField>
    <cacheField name="Field41" caption="Field41" numFmtId="0">
      <sharedItems containsNonDate="0" containsString="0" containsBlank="1"/>
    </cacheField>
    <cacheField name="Field42" caption="Field42" numFmtId="0">
      <sharedItems containsNonDate="0" containsString="0" containsBlank="1"/>
    </cacheField>
    <cacheField name="Field43" caption="Field43" numFmtId="0">
      <sharedItems containsNonDate="0" containsString="0" containsBlank="1"/>
    </cacheField>
    <cacheField name="Field44" caption="Field44" numFmtId="0">
      <sharedItems containsNonDate="0" containsString="0" containsBlank="1"/>
    </cacheField>
    <cacheField name="Field45" caption="Field45" numFmtId="0">
      <sharedItems containsNonDate="0" containsString="0" containsBlank="1"/>
    </cacheField>
    <cacheField name="Field46" caption="Field46" numFmtId="0">
      <sharedItems containsNonDate="0" containsString="0" containsBlank="1"/>
    </cacheField>
    <cacheField name="Field47" caption="Field47" numFmtId="0">
      <sharedItems containsNonDate="0" containsString="0" containsBlank="1"/>
    </cacheField>
    <cacheField name="Field48" caption="Field48" numFmtId="0">
      <sharedItems containsNonDate="0" containsString="0" containsBlank="1"/>
    </cacheField>
    <cacheField name="Field49" caption="Field49" numFmtId="0">
      <sharedItems containsNonDate="0" containsString="0" containsBlank="1"/>
    </cacheField>
    <cacheField name="Field50" caption="Field50" numFmtId="0">
      <sharedItems containsNonDate="0" containsString="0" containsBlank="1"/>
    </cacheField>
    <cacheField name="Field51" caption="Field51" numFmtId="0">
      <sharedItems containsNonDate="0" containsString="0" containsBlank="1"/>
    </cacheField>
    <cacheField name="Field52" caption="Field52" numFmtId="0">
      <sharedItems containsNonDate="0" containsString="0" containsBlank="1"/>
    </cacheField>
    <cacheField name="Field53" caption="Field53" numFmtId="0">
      <sharedItems containsNonDate="0" containsString="0" containsBlank="1"/>
    </cacheField>
    <cacheField name="Field54" caption="Field54" numFmtId="0">
      <sharedItems containsNonDate="0" containsString="0" containsBlank="1"/>
    </cacheField>
    <cacheField name="Field55" caption="Field55" numFmtId="0">
      <sharedItems containsNonDate="0" containsString="0" containsBlank="1"/>
    </cacheField>
    <cacheField name="Field56" caption="Field56" numFmtId="0">
      <sharedItems containsNonDate="0" containsString="0" containsBlank="1"/>
    </cacheField>
    <cacheField name="Field57" caption="Field57" numFmtId="0">
      <sharedItems containsNonDate="0" containsString="0" containsBlank="1"/>
    </cacheField>
    <cacheField name="Field58" caption="Field58" numFmtId="0">
      <sharedItems containsNonDate="0" containsString="0" containsBlank="1"/>
    </cacheField>
    <cacheField name="Field59" caption="Field59" numFmtId="0">
      <sharedItems containsNonDate="0" containsString="0" containsBlank="1"/>
    </cacheField>
    <cacheField name="Field60" caption="Field60" numFmtId="0">
      <sharedItems containsNonDate="0" containsString="0" containsBlank="1"/>
    </cacheField>
    <cacheField name="Field61" caption="Field61" numFmtId="0">
      <sharedItems containsNonDate="0" containsString="0" containsBlank="1"/>
    </cacheField>
    <cacheField name="Field62" caption="Field62" numFmtId="0">
      <sharedItems containsNonDate="0" containsString="0" containsBlank="1"/>
    </cacheField>
    <cacheField name="Field63" caption="Field63" numFmtId="0">
      <sharedItems containsNonDate="0" containsString="0" containsBlank="1"/>
    </cacheField>
    <cacheField name="Field64" caption="Field64" numFmtId="0">
      <sharedItems containsNonDate="0" containsString="0" containsBlank="1"/>
    </cacheField>
    <cacheField name="Field65" caption="Field65" numFmtId="0">
      <sharedItems containsNonDate="0" containsString="0" containsBlank="1"/>
    </cacheField>
    <cacheField name="Field66" caption="Field66" numFmtId="0">
      <sharedItems containsNonDate="0" containsString="0" containsBlank="1"/>
    </cacheField>
    <cacheField name="Field67" caption="Field67" numFmtId="0">
      <sharedItems containsNonDate="0" containsString="0" containsBlank="1"/>
    </cacheField>
    <cacheField name="Field68" caption="Field68" numFmtId="0">
      <sharedItems containsNonDate="0" containsString="0" containsBlank="1"/>
    </cacheField>
    <cacheField name="Field69" caption="Field69" numFmtId="0">
      <sharedItems containsNonDate="0" containsString="0" containsBlank="1"/>
    </cacheField>
    <cacheField name="Field70" caption="Field70" numFmtId="0">
      <sharedItems containsNonDate="0" containsString="0" containsBlank="1"/>
    </cacheField>
    <cacheField name="Field71" caption="Field71" numFmtId="0">
      <sharedItems containsNonDate="0" containsString="0" containsBlank="1"/>
    </cacheField>
    <cacheField name="Field72" caption="Field72" numFmtId="0">
      <sharedItems containsNonDate="0" containsString="0" containsBlank="1"/>
    </cacheField>
    <cacheField name="Field73" caption="Field73" numFmtId="0">
      <sharedItems containsNonDate="0" containsString="0" containsBlank="1"/>
    </cacheField>
    <cacheField name="Field74" caption="Field74" numFmtId="0">
      <sharedItems containsNonDate="0" containsString="0" containsBlank="1"/>
    </cacheField>
    <cacheField name="Field75" caption="Field75" numFmtId="0">
      <sharedItems containsNonDate="0" containsString="0" containsBlank="1"/>
    </cacheField>
    <cacheField name="Field76" caption="Field76" numFmtId="0">
      <sharedItems containsNonDate="0" containsString="0" containsBlank="1"/>
    </cacheField>
    <cacheField name="Field77" caption="Field77" numFmtId="0">
      <sharedItems containsNonDate="0" containsString="0" containsBlank="1"/>
    </cacheField>
    <cacheField name="Field78" caption="Field78" numFmtId="0">
      <sharedItems containsNonDate="0" containsString="0" containsBlank="1"/>
    </cacheField>
    <cacheField name="Field79" caption="Field79" numFmtId="0">
      <sharedItems containsNonDate="0" containsString="0" containsBlank="1"/>
    </cacheField>
    <cacheField name="Field80" caption="Field80" numFmtId="0">
      <sharedItems containsNonDate="0" containsString="0" containsBlank="1"/>
    </cacheField>
    <cacheField name="Field81" caption="Field81" numFmtId="0">
      <sharedItems containsNonDate="0" containsString="0" containsBlank="1"/>
    </cacheField>
    <cacheField name="Field82" caption="Field82" numFmtId="0">
      <sharedItems containsNonDate="0" containsString="0" containsBlank="1"/>
    </cacheField>
    <cacheField name="Field83" caption="Field83" numFmtId="0">
      <sharedItems containsNonDate="0" containsString="0" containsBlank="1"/>
    </cacheField>
    <cacheField name="Field84" caption="Field84" numFmtId="0">
      <sharedItems containsNonDate="0" containsString="0" containsBlank="1"/>
    </cacheField>
    <cacheField name="Field85" caption="Field85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rassa" refreshedDate="46306.591481828706" createdVersion="8" refreshedVersion="8" minRefreshableVersion="3" recordCount="252" xr:uid="{0F982EAB-5CE7-42C2-A5A2-6FFFF40BE782}">
  <cacheSource type="worksheet">
    <worksheetSource ref="B2:L254" sheet="Data_Leerling"/>
  </cacheSource>
  <cacheFields count="11">
    <cacheField name="130-1ADA" numFmtId="0">
      <sharedItems/>
    </cacheField>
    <cacheField name="130" numFmtId="0">
      <sharedItems containsSemiMixedTypes="0" containsString="0" containsNumber="1" containsInteger="1" minValue="7" maxValue="9999"/>
    </cacheField>
    <cacheField name="1" numFmtId="0">
      <sharedItems containsSemiMixedTypes="0" containsString="0" containsNumber="1" containsInteger="1" minValue="1" maxValue="251"/>
    </cacheField>
    <cacheField name="Adam" numFmtId="0">
      <sharedItems/>
    </cacheField>
    <cacheField name="Maraghich" numFmtId="0">
      <sharedItems/>
    </cacheField>
    <cacheField name="Man" numFmtId="0">
      <sharedItems/>
    </cacheField>
    <cacheField name="17-02-2015" numFmtId="0">
      <sharedItems containsDate="1" containsBlank="1" containsMixedTypes="1" minDate="2005-09-19T00:00:00" maxDate="2021-04-03T00:00:00"/>
    </cacheField>
    <cacheField name="Beginner" numFmtId="0">
      <sharedItems/>
    </cacheField>
    <cacheField name="Issa" numFmtId="0">
      <sharedItems containsBlank="1"/>
    </cacheField>
    <cacheField name="Lokaal 3" numFmtId="0">
      <sharedItems containsBlank="1"/>
    </cacheField>
    <cacheField name="Tweed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rassa" refreshedDate="46306.591481828706" createdVersion="8" refreshedVersion="8" minRefreshableVersion="3" recordCount="380" xr:uid="{FB533B24-3958-41C1-8A2A-9E219620D900}">
  <cacheSource type="worksheet">
    <worksheetSource ref="A1:X381" sheet="Data"/>
  </cacheSource>
  <cacheFields count="24">
    <cacheField name="Tijdstempel" numFmtId="0">
      <sharedItems containsDate="1" containsBlank="1" containsMixedTypes="1" minDate="2022-12-31T15:24:34" maxDate="2024-09-16T00:00:00"/>
    </cacheField>
    <cacheField name="Stud ID" numFmtId="1">
      <sharedItems containsSemiMixedTypes="0" containsString="0" containsNumber="1" containsInteger="1" minValue="1" maxValue="384"/>
    </cacheField>
    <cacheField name="Chart Nr" numFmtId="0">
      <sharedItems containsString="0" containsBlank="1" containsNumber="1" containsInteger="1" minValue="0" maxValue="1801" count="229">
        <n v="130"/>
        <n v="725"/>
        <n v="600"/>
        <n v="393"/>
        <n v="279"/>
        <n v="327"/>
        <n v="782"/>
        <n v="109"/>
        <n v="814"/>
        <n v="566"/>
        <n v="806"/>
        <n v="82"/>
        <n v="1123"/>
        <n v="0"/>
        <n v="156"/>
        <n v="359"/>
        <n v="206"/>
        <n v="952"/>
        <n v="30"/>
        <n v="694"/>
        <n v="510"/>
        <n v="937"/>
        <n v="535"/>
        <n v="382"/>
        <n v="373"/>
        <n v="99"/>
        <n v="567"/>
        <n v="1217"/>
        <n v="983"/>
        <n v="67"/>
        <n v="390"/>
        <n v="892"/>
        <n v="951"/>
        <n v="48"/>
        <n v="286"/>
        <n v="755"/>
        <n v="21"/>
        <n v="751"/>
        <n v="1081"/>
        <n v="225"/>
        <n v="1178"/>
        <n v="1028"/>
        <n v="651"/>
        <n v="1094"/>
        <n v="372"/>
        <n v="669"/>
        <n v="143"/>
        <n v="556"/>
        <n v="716"/>
        <n v="1066"/>
        <n v="118"/>
        <n v="384"/>
        <n v="612"/>
        <n v="860"/>
        <n v="548"/>
        <n v="288"/>
        <n v="653"/>
        <n v="793"/>
        <n v="849"/>
        <n v="777"/>
        <n v="929"/>
        <n v="575"/>
        <n v="939"/>
        <n v="531"/>
        <n v="182"/>
        <n v="978"/>
        <n v="28"/>
        <n v="871"/>
        <n v="1210"/>
        <n v="1091"/>
        <n v="1074"/>
        <n v="713"/>
        <n v="1029"/>
        <n v="479"/>
        <n v="84"/>
        <n v="31"/>
        <n v="416"/>
        <n v="506"/>
        <n v="1213"/>
        <n v="878"/>
        <n v="1149"/>
        <n v="1801"/>
        <n v="574"/>
        <n v="839"/>
        <n v="95"/>
        <n v="64"/>
        <n v="1076"/>
        <n v="767"/>
        <n v="66"/>
        <n v="23"/>
        <n v="427"/>
        <n v="764"/>
        <n v="659"/>
        <n v="917"/>
        <n v="160"/>
        <n v="457"/>
        <n v="401"/>
        <n v="792"/>
        <n v="753"/>
        <n v="819"/>
        <n v="507"/>
        <n v="1182"/>
        <m/>
        <n v="683"/>
        <n v="736"/>
        <n v="936"/>
        <n v="202"/>
        <n v="418"/>
        <n v="1077"/>
        <n v="405"/>
        <n v="337"/>
        <n v="242"/>
        <n v="326"/>
        <n v="125"/>
        <n v="1050"/>
        <n v="147"/>
        <n v="514"/>
        <n v="136"/>
        <n v="733"/>
        <n v="414"/>
        <n v="918"/>
        <n v="245"/>
        <n v="794"/>
        <n v="615"/>
        <n v="1062"/>
        <n v="944"/>
        <n v="496"/>
        <n v="515"/>
        <n v="407"/>
        <n v="273"/>
        <n v="312"/>
        <n v="1107"/>
        <n v="419"/>
        <n v="778"/>
        <n v="431"/>
        <n v="629"/>
        <n v="530"/>
        <n v="621"/>
        <n v="323"/>
        <n v="1176"/>
        <n v="824"/>
        <n v="643"/>
        <n v="564"/>
        <n v="481"/>
        <n v="126"/>
        <n v="210"/>
        <n v="680"/>
        <n v="90"/>
        <n v="533"/>
        <n v="111"/>
        <n v="435"/>
        <n v="645"/>
        <n v="158"/>
        <n v="678"/>
        <n v="462"/>
        <n v="250"/>
        <n v="914"/>
        <n v="884"/>
        <n v="491"/>
        <n v="105"/>
        <n v="521"/>
        <n v="1146"/>
        <n v="1212"/>
        <n v="262"/>
        <n v="1042"/>
        <n v="1156"/>
        <n v="37"/>
        <n v="1008"/>
        <n v="571"/>
        <n v="387"/>
        <n v="296"/>
        <n v="1137"/>
        <n v="701"/>
        <n v="727"/>
        <n v="536"/>
        <n v="666"/>
        <n v="467"/>
        <n v="906"/>
        <n v="732"/>
        <n v="1016"/>
        <n v="1082"/>
        <n v="343"/>
        <n v="534"/>
        <n v="553"/>
        <n v="985"/>
        <n v="831"/>
        <n v="459"/>
        <n v="859"/>
        <n v="691"/>
        <n v="667"/>
        <n v="240"/>
        <n v="98"/>
        <n v="663"/>
        <n v="1012"/>
        <n v="56"/>
        <n v="658"/>
        <n v="300"/>
        <n v="215"/>
        <n v="278"/>
        <n v="1027"/>
        <n v="1157"/>
        <n v="1164"/>
        <n v="622" u="1"/>
        <n v="646" u="1"/>
        <n v="549" u="1"/>
        <n v="473" u="1"/>
        <n v="192" u="1"/>
        <n v="249" u="1"/>
        <n v="524" u="1"/>
        <n v="829" u="1"/>
        <n v="858" u="1"/>
        <n v="397" u="1"/>
        <n v="656" u="1"/>
        <n v="762" u="1"/>
        <n v="940" u="1"/>
        <n v="962" u="1"/>
        <n v="476" u="1"/>
        <n v="62" u="1"/>
        <n v="318" u="1"/>
        <n v="361" u="1"/>
        <n v="811" u="1"/>
        <n v="131" u="1"/>
        <n v="749" u="1"/>
        <n v="223" u="1"/>
        <n v="980" u="1"/>
        <n v="1" u="1"/>
        <n v="896" u="1"/>
        <n v="898" u="1"/>
        <n v="823" u="1"/>
      </sharedItems>
    </cacheField>
    <cacheField name="Onderwijs Nr" numFmtId="0">
      <sharedItems containsString="0" containsBlank="1" containsNumber="1" containsInteger="1" minValue="1" maxValue="338" count="237">
        <n v="1"/>
        <n v="2"/>
        <n v="3"/>
        <n v="6"/>
        <n v="7"/>
        <n v="8"/>
        <n v="10"/>
        <n v="11"/>
        <n v="12"/>
        <n v="13"/>
        <n v="14"/>
        <n v="15"/>
        <n v="16"/>
        <n v="17"/>
        <n v="18"/>
        <n v="19"/>
        <n v="20"/>
        <n v="21"/>
        <n v="22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8"/>
        <n v="212"/>
        <n v="217"/>
        <n v="228"/>
        <n v="229"/>
        <n v="235"/>
        <n v="243"/>
        <n v="251"/>
        <n v="264"/>
        <n v="296"/>
        <n v="301"/>
        <n v="311"/>
        <n v="322"/>
        <n v="332"/>
        <m/>
        <n v="73" u="1"/>
        <n v="98" u="1"/>
        <n v="124" u="1"/>
        <n v="157" u="1"/>
        <n v="4" u="1"/>
        <n v="9" u="1"/>
        <n v="309" u="1"/>
        <n v="319" u="1"/>
        <n v="300" u="1"/>
        <n v="318" u="1"/>
        <n v="324" u="1"/>
        <n v="328" u="1"/>
        <n v="23" u="1"/>
        <n v="305" u="1"/>
        <n v="275" u="1"/>
        <n v="274" u="1"/>
        <n v="307" u="1"/>
        <n v="245" u="1"/>
        <n v="261" u="1"/>
        <n v="297" u="1"/>
        <n v="315" u="1"/>
        <n v="329" u="1"/>
        <n v="338" u="1"/>
        <n v="180" u="1"/>
        <n v="291" u="1"/>
      </sharedItems>
    </cacheField>
    <cacheField name="Voornaam Vader" numFmtId="0">
      <sharedItems containsBlank="1" count="146">
        <s v="Hamid"/>
        <s v="Mohamed"/>
        <s v="Hakim"/>
        <s v="Abdelouahed"/>
        <s v="Mimoun"/>
        <s v="Mhamed"/>
        <s v="Abdeslam"/>
        <s v="Mostapha"/>
        <s v="Brahim"/>
        <s v="Mohand"/>
        <s v="Rachid"/>
        <s v="salah Edine"/>
        <s v="Banduim"/>
        <s v="Farid"/>
        <s v="Ali"/>
        <s v="Abderrahim"/>
        <s v="Ismail"/>
        <s v="Sadik"/>
        <s v="Mohammed"/>
        <s v="Abdelkader"/>
        <s v="Moussa"/>
        <s v="Nordin"/>
        <s v="Abdelilah"/>
        <s v="Youssef"/>
        <s v="Omar"/>
        <s v="Abdelkarim"/>
        <s v="Samir"/>
        <s v="AbdelHakim"/>
        <s v="Aziz"/>
        <s v="Jamil"/>
        <s v="Bouk"/>
        <s v="Boujma"/>
        <s v="Abdoulhamid"/>
        <s v="Mustapha"/>
        <s v="Abdelouhab"/>
        <s v="Jamal"/>
        <s v="Hicham"/>
        <m/>
        <s v="Imaad"/>
        <s v="Driss"/>
        <s v="Abdi"/>
        <s v="Jamaal"/>
        <s v="Abdeoulrazzak"/>
        <s v="Lahbib"/>
        <s v="Toufik"/>
        <s v="Tarik"/>
        <s v="Soufiane"/>
        <s v="Abdellah"/>
        <s v="Najim"/>
        <s v="Hafid"/>
        <s v="Khalid"/>
        <s v="Ilyas"/>
        <s v="Abdelkadir"/>
        <s v="Said"/>
        <s v="Bennassar"/>
        <s v="Karim"/>
        <s v="Ahmed"/>
        <s v="Adil"/>
        <s v="Abdelaziz"/>
        <s v="Almir"/>
        <s v="Mahmoud"/>
        <s v="Wallid"/>
        <s v="Mohamadi"/>
        <s v="Louiza/Safiati"/>
        <s v="Abdelwaheb"/>
        <s v="Abdelkhalek"/>
        <s v="Hassan"/>
        <s v="Murad"/>
        <s v="Abdelbassit"/>
        <s v="Bilal"/>
        <s v="Ayoub"/>
        <s v="Abdoulhafid"/>
        <s v="Mustafa"/>
        <s v="Ali (opa)"/>
        <s v="Anouar"/>
        <s v="Ghazi"/>
        <s v="Otman"/>
        <s v="Ibrahim"/>
        <s v="Mhammed"/>
        <s v="Abderrahmane"/>
        <s v="Abdelmajid"/>
        <s v="Abdelkhalik"/>
        <s v="Hamza"/>
        <s v="Nourdinne"/>
        <s v="Mourad"/>
        <s v="Abaas"/>
        <s v="Abdoulrani/Jamila"/>
        <s v="Yahya"/>
        <s v="Amar (opa)"/>
        <s v="Aderghal"/>
        <s v="Zakaria"/>
        <s v="Abdelnasser"/>
        <s v="Abdullah"/>
        <s v="Malika"/>
        <s v="AbdelAli"/>
        <s v="Chaib"/>
        <s v="Amar"/>
        <s v="Adoua"/>
        <s v="Hakim (opa)"/>
        <s v="Issa"/>
        <s v="Baghdad"/>
        <s v="Aissaoui"/>
        <s v="Noureddine"/>
        <s v="Sanae"/>
        <s v="Alami"/>
        <s v="Abdelhak"/>
        <s v="Belaid"/>
        <s v="Houssin"/>
        <s v="Tarik (Fatima)"/>
        <s v="Zaim"/>
        <s v="Alhoussin"/>
        <s v="El mariaoui"/>
        <s v="Mhand"/>
        <s v="M'hand"/>
        <s v="Houcine"/>
        <s v="Mudtafa"/>
        <s v="Tijani"/>
        <s v="Murthuza"/>
        <s v="Abdel"/>
        <s v="Mostafa"/>
        <s v="Moukhtar"/>
        <s v="Abdelwahab" u="1"/>
        <s v="Chirin" u="1"/>
        <s v="Abderahim" u="1"/>
        <s v="Rafik" u="1"/>
        <s v="Amhamed" u="1"/>
        <s v=" " u="1"/>
        <s v="zakaia" u="1"/>
        <s v="Nouraddine" u="1"/>
        <s v="Otyman" u="1"/>
        <s v="Nouredine" u="1"/>
        <s v="El Hossien" u="1"/>
        <s v="Hanan" u="1"/>
        <s v="El Mahdi" u="1"/>
        <s v="Amarouch" u="1"/>
        <s v="Youness" u="1"/>
        <s v="Mochtar" u="1"/>
        <s v="Marouan" u="1"/>
        <s v="Nouradine" u="1"/>
        <s v="Isra" u="1"/>
        <s v="El Hassan" u="1"/>
        <s v="Nourdine" u="1"/>
        <s v="Riduan" u="1"/>
        <s v="Jilali" u="1"/>
        <s v="Jillali" u="1"/>
        <s v="Louiza" u="1"/>
      </sharedItems>
    </cacheField>
    <cacheField name="Voornaam " numFmtId="0">
      <sharedItems containsBlank="1" count="279">
        <s v="Zakaria"/>
        <s v="Adam"/>
        <s v="hamza"/>
        <s v="Sarah"/>
        <s v="Insaf"/>
        <s v="Safouane"/>
        <s v="Youssef"/>
        <s v="Mohammed"/>
        <s v="Fadma"/>
        <s v="Mohamed-Anuar"/>
        <s v="Amira"/>
        <s v="Imane"/>
        <s v="Maroua"/>
        <s v="Ayoub"/>
        <s v="Mohamed"/>
        <s v="Zeyneb"/>
        <s v="Soraya"/>
        <s v="Hidaya"/>
        <s v="Binta"/>
        <s v="Amir"/>
        <s v="Farah"/>
        <s v="Ferdaous"/>
        <s v="Safuan"/>
        <s v="Safae"/>
        <s v="Naoufal"/>
        <s v="Safouan"/>
        <s v="Mohamed Amine"/>
        <s v="Mohamed (1)"/>
        <s v="Maysa"/>
        <s v="Rofaida"/>
        <s v="Akram"/>
        <s v="Nabil"/>
        <s v="Nouara"/>
        <s v="Abdoullah"/>
        <s v="Maryam"/>
        <s v="Isra"/>
        <s v="Marouan"/>
        <s v="Douaa"/>
        <s v="Hajar"/>
        <s v="Nouaffel"/>
        <s v="Innas"/>
        <s v="Nouaim"/>
        <s v="Tasnim"/>
        <s v="Hafsa"/>
        <s v="Zakarija"/>
        <s v="Amina"/>
        <s v="Dikra"/>
        <s v="Anas"/>
        <s v="Redouane"/>
        <s v="Eymen"/>
        <s v="Damin"/>
        <s v="Anis"/>
        <s v="Jounaid"/>
        <s v="Inaya"/>
        <s v="Amani"/>
        <s v="Maysae"/>
        <s v="Ridda"/>
        <s v="Sumaya"/>
        <s v="Souhajb"/>
        <s v="Jounajd"/>
        <s v="Inssaf"/>
        <s v="Shakir"/>
        <s v="Rouayda"/>
        <s v="Chaimaa"/>
        <s v="Daoud"/>
        <s v="Khadija"/>
        <s v="Yarah"/>
        <s v="Issam"/>
        <s v="Nisrine"/>
        <s v="Omayra"/>
        <s v="Roudayna"/>
        <s v="Rayaan"/>
        <s v="Roumaisa"/>
        <s v="Aya"/>
        <s v="Intissar "/>
        <s v="Rouwaida"/>
        <s v="SaifDine"/>
        <s v="Yasmine"/>
        <s v="Badr"/>
        <s v="Sirine"/>
        <s v="Ishak-Amar"/>
        <s v="Oumaima"/>
        <s v="Jouwayriya"/>
        <s v="Jennat"/>
        <s v="Lina"/>
        <s v="Jowayriya"/>
        <s v="Nousayba"/>
        <s v="Ishaaq"/>
        <s v="Ibrahim"/>
        <s v="Nizar"/>
        <s v="Hiba"/>
        <s v="Najwa"/>
        <s v="Noujoum"/>
        <s v="Oumayer"/>
        <s v="oumayra"/>
        <s v="Alissa"/>
        <s v="Sara"/>
        <s v="Salama"/>
        <s v="Mhamed"/>
        <s v="Moumen"/>
        <s v="Iljas"/>
        <s v="Nouaman"/>
        <s v="Romaisae"/>
        <s v="Toufik"/>
        <s v="Firdaous"/>
        <s v="Raid"/>
        <s v="Walid"/>
        <s v="Ikhlas"/>
        <s v="Yahya"/>
        <s v="Samira"/>
        <s v="Redouan"/>
        <s v="Maryem"/>
        <s v="Narimane"/>
        <s v="Jawhara"/>
        <s v="Israe"/>
        <s v="Houdayfa"/>
        <s v="Nassim"/>
        <s v="Nour"/>
        <s v="Abdelkarim"/>
        <s v="Jaber"/>
        <s v="Obaid"/>
        <s v="Izza"/>
        <s v="Lyana"/>
        <s v="Joubair"/>
        <s v="Omar Farouk"/>
        <s v="Chayma"/>
        <s v="Ajman"/>
        <s v="Jihane"/>
        <s v="Zayd"/>
        <s v="Soufia"/>
        <s v="Safouwan"/>
        <s v="Mariam"/>
        <s v="Salahddine"/>
        <s v="Jenat"/>
        <s v="Nouraine"/>
        <s v="Louay"/>
        <s v="Jassine"/>
        <s v="Aymane"/>
        <s v="Rayan"/>
        <s v="Abdourahmaan"/>
        <s v="Mohamed-Amin"/>
        <s v="Bilal"/>
        <s v="Imran"/>
        <s v="Nadir"/>
        <s v="Soufiane"/>
        <s v="Yassine"/>
        <s v="Zainab"/>
        <s v="Hassan"/>
        <s v="Lajine"/>
        <s v="Wassim"/>
        <s v="Faris"/>
        <s v="Haroun"/>
        <s v="Imraan"/>
        <s v="Wisal"/>
        <s v="Malak"/>
        <s v="Dina"/>
        <s v="Israa"/>
        <s v="Omar"/>
        <s v="Absil"/>
        <s v="Alfa"/>
        <s v="Lamya"/>
        <s v="Amaani"/>
        <s v="Yousra"/>
        <s v="Mourad"/>
        <s v="Wiaem"/>
        <s v="Souhaib"/>
        <s v="Ilaaf"/>
        <s v="Junayd"/>
        <s v="Amar"/>
        <s v="Maais"/>
        <s v="Soufian"/>
        <s v="Hicham"/>
        <s v="Nassira"/>
        <s v="Adil"/>
        <s v="Soulaiman"/>
        <s v="Mohamed Ali"/>
        <s v="Abdelbasset"/>
        <s v="Abdelkader"/>
        <s v="Souhaila"/>
        <s v="Amaar"/>
        <s v="Ahmed"/>
        <s v="Houssam"/>
        <s v="Ilham"/>
        <s v="Ishaq"/>
        <s v="Benjamin"/>
        <s v="Ismail"/>
        <s v="Ishaak"/>
        <s v="Asmae"/>
        <s v="Ikram"/>
        <s v="Yasmin"/>
        <s v="Nissrine"/>
        <s v="Youssra"/>
        <s v="Assia"/>
        <s v="Zaineb"/>
        <s v="Fitamia Zahra"/>
        <s v="Tasneem"/>
        <s v="Meryem"/>
        <s v="Amatu Allah"/>
        <s v="Noussaiba"/>
        <s v="Intesar"/>
        <s v="Safia"/>
        <s v="Amal"/>
        <s v="Nawfal"/>
        <s v="Bilaal"/>
        <s v="Mohammed (2)"/>
        <s v="Noor"/>
        <s v="Nourayn"/>
        <s v="Sofouane"/>
        <s v="Selsabile"/>
        <s v="Ammira"/>
        <s v="Safa"/>
        <s v="Firdaws"/>
        <s v="Houdaifa"/>
        <s v="Reda"/>
        <s v="Hafsae"/>
        <s v="Oubada"/>
        <s v="Jounayd"/>
        <s v="Majssam"/>
        <s v="Marwa"/>
        <s v="Lilyam"/>
        <m/>
        <s v="Chaima"/>
        <s v="Oussama"/>
        <s v="Saloua"/>
        <s v="Ridouan"/>
        <s v="Salahaddine"/>
        <s v="Aicha"/>
        <s v="Muad"/>
        <s v="Salaheddine"/>
        <s v="Rowayda"/>
        <s v="Safanour"/>
        <s v="Imad"/>
        <s v="Ali"/>
        <s v="Sundous"/>
        <s v="Sohaib"/>
        <s v="Rafif" u="1"/>
        <s v="Raja" u="1"/>
        <s v="Jounaiyd" u="1"/>
        <s v="Ilias" u="1"/>
        <s v="Kanza" u="1"/>
        <s v="Kawthar" u="1"/>
        <s v="Said" u="1"/>
        <s v="Youness" u="1"/>
        <s v="Amine" u="1"/>
        <s v="Rouaydada" u="1"/>
        <s v="Anouar" u="1"/>
        <s v="Louiza" u="1"/>
        <s v="Oumayma" u="1"/>
        <s v="Rouwida" u="1"/>
        <s v="Selma" u="1"/>
        <s v="Rowauda" u="1"/>
        <s v="Rouwayda" u="1"/>
        <s v="Kaoutar" u="1"/>
        <s v="Salsabil" u="1"/>
        <s v="Houda" u="1"/>
        <s v="Ismael" u="1"/>
        <s v="Abdeljalil" u="1"/>
        <s v="Jabir" u="1"/>
        <s v="Nabih" u="1"/>
        <s v="Nihad" u="1"/>
        <s v="Nuaym" u="1"/>
        <s v="Dua" u="1"/>
        <s v="Abdenasser" u="1"/>
        <s v="Marouane" u="1"/>
        <s v="Anwar" u="1"/>
        <s v="Ranija" u="1"/>
        <s v="Ayman" u="1"/>
        <s v="Amin" u="1"/>
        <s v="Fatima" u="1"/>
        <s v="Sabrina" u="1"/>
        <s v="Maruan" u="1"/>
        <s v="Maisaa" u="1"/>
        <s v="Fahim" u="1"/>
        <s v="Nergis" u="1"/>
        <s v="Soubhan" u="1"/>
        <s v="Insafe" u="1"/>
        <s v="Oumnia" u="1"/>
        <s v="Asya" u="1"/>
        <s v="Majsaa" u="1"/>
      </sharedItems>
    </cacheField>
    <cacheField name="Achternaam " numFmtId="0">
      <sharedItems/>
    </cacheField>
    <cacheField name="Adres" numFmtId="0">
      <sharedItems containsBlank="1" containsMixedTypes="1" containsNumber="1" containsInteger="1" minValue="145" maxValue="165"/>
    </cacheField>
    <cacheField name="Woonplaats" numFmtId="0">
      <sharedItems containsBlank="1"/>
    </cacheField>
    <cacheField name="Postcode" numFmtId="0">
      <sharedItems containsBlank="1" containsMixedTypes="1" containsNumber="1" containsInteger="1" minValue="35" maxValue="3822"/>
    </cacheField>
    <cacheField name="Telefoonnummer" numFmtId="0">
      <sharedItems containsBlank="1" containsMixedTypes="1" containsNumber="1" containsInteger="1" minValue="610171625" maxValue="6180117387"/>
    </cacheField>
    <cacheField name="Email adres" numFmtId="0">
      <sharedItems containsBlank="1"/>
    </cacheField>
    <cacheField name="Geslacht Leerling" numFmtId="0">
      <sharedItems containsBlank="1"/>
    </cacheField>
    <cacheField name="Geboorte datum" numFmtId="0">
      <sharedItems containsNonDate="0" containsDate="1" containsString="0" containsBlank="1" minDate="2006-08-15T00:00:00" maxDate="2022-05-31T00:00:00"/>
    </cacheField>
    <cacheField name="Niveau" numFmtId="0">
      <sharedItems containsBlank="1"/>
    </cacheField>
    <cacheField name="Leraar" numFmtId="0">
      <sharedItems containsBlank="1"/>
    </cacheField>
    <cacheField name="Lokaal" numFmtId="0">
      <sharedItems containsBlank="1"/>
    </cacheField>
    <cacheField name="Periode" numFmtId="0">
      <sharedItems containsBlank="1"/>
    </cacheField>
    <cacheField name="Gestart op" numFmtId="0">
      <sharedItems containsDate="1" containsBlank="1" containsMixedTypes="1" minDate="2018-09-30T00:00:00" maxDate="2024-11-03T00:00:00"/>
    </cacheField>
    <cacheField name="Afgehandeld" numFmtId="0">
      <sharedItems containsBlank="1" containsMixedTypes="1" containsNumber="1" containsInteger="1" minValue="0" maxValue="0" count="6">
        <s v="x"/>
        <m/>
        <s v="   "/>
        <n v="0"/>
        <s v="chart"/>
        <s v="achternaam controleren"/>
      </sharedItems>
    </cacheField>
    <cacheField name="BT" numFmtId="4">
      <sharedItems containsDate="1" containsBlank="1" containsMixedTypes="1" minDate="1899-12-31T00:00:00" maxDate="1900-04-30T00:00:00" count="15">
        <n v="115"/>
        <n v="0"/>
        <n v="100"/>
        <n v="60"/>
        <n v="5"/>
        <m/>
        <n v="111"/>
        <n v="105"/>
        <n v="70"/>
        <n v="120"/>
        <n v="150"/>
        <n v="110"/>
        <s v="regeling" u="1"/>
        <s v="gestopt" u="1"/>
        <d v="1900-04-29T00:00:00" u="1"/>
      </sharedItems>
    </cacheField>
    <cacheField name="RS" numFmtId="0">
      <sharedItems containsString="0" containsBlank="1" containsNumber="1" containsInteger="1" minValue="0" maxValue="110" count="9">
        <m/>
        <n v="0"/>
        <n v="15"/>
        <n v="110"/>
        <n v="25"/>
        <n v="100"/>
        <n v="5"/>
        <n v="10"/>
        <n v="55"/>
      </sharedItems>
    </cacheField>
    <cacheField name="Datum" numFmtId="0">
      <sharedItems containsDate="1" containsBlank="1" containsMixedTypes="1" minDate="1899-12-31T00:00:00" maxDate="2026-10-27T00:00:00" count="49">
        <d v="2024-09-22T00:00:00"/>
        <d v="2024-11-10T00:00:00"/>
        <d v="2024-09-07T00:00:00"/>
        <n v="0"/>
        <d v="2025-01-12T00:00:00"/>
        <d v="2024-12-08T00:00:00"/>
        <d v="2024-09-15T00:00:00"/>
        <d v="2025-01-26T00:00:00"/>
        <d v="2024-09-29T00:00:00"/>
        <d v="2024-11-21T00:00:00"/>
        <d v="2024-12-22T00:00:00"/>
        <d v="2024-09-10T00:00:00"/>
        <d v="2024-12-21T00:00:00"/>
        <d v="2024-09-14T00:00:00"/>
        <d v="2024-11-08T00:00:00"/>
        <d v="2024-11-30T00:00:00"/>
        <d v="2024-09-01T00:00:00"/>
        <d v="2024-09-08T00:00:00"/>
        <d v="2024-09-21T00:00:00"/>
        <d v="2025-01-25T00:00:00"/>
        <d v="2024-11-03T00:00:00"/>
        <d v="2024-10-06T00:00:00"/>
        <d v="2024-10-05T00:00:00"/>
        <d v="2024-10-26T00:00:00"/>
        <d v="2024-11-02T00:00:00"/>
        <d v="2024-11-01T00:00:00"/>
        <d v="2024-10-10T00:00:00"/>
        <d v="2024-10-12T00:00:00"/>
        <d v="2024-11-17T00:00:00"/>
        <d v="2024-09-28T00:00:00"/>
        <d v="2024-10-27T00:00:00"/>
        <d v="2026-10-26T00:00:00"/>
        <d v="2024-09-06T00:00:00"/>
        <d v="2024-10-19T00:00:00"/>
        <d v="2024-12-07T00:00:00"/>
        <d v="2024-09-27T00:00:00"/>
        <d v="2024-10-20T00:00:00"/>
        <d v="2024-12-01T00:00:00"/>
        <d v="2024-10-13T00:00:00"/>
        <d v="2025-01-19T00:00:00"/>
        <d v="2025-01-18T00:00:00"/>
        <m/>
        <d v="2025-01-11T00:00:00"/>
        <d v="2025-09-15T00:00:00"/>
        <d v="2024-12-15T00:00:00"/>
        <d v="2024-11-16T00:00:00"/>
        <s v="gestopt" u="1"/>
        <s v="regeling" u="1"/>
        <d v="2024-08-30T00:00:00" u="1"/>
      </sharedItems>
    </cacheField>
    <cacheField name="Opmerkingen" numFmtId="0">
      <sharedItems containsBlank="1" containsMixedTypes="1" containsNumber="1" containsInteger="1" minValue="0" maxValue="0" count="20">
        <n v="0"/>
        <s v="10 euro boek"/>
        <s v="Boek "/>
        <s v="regeling"/>
        <s v="gestopt"/>
        <s v="10 extra betaald"/>
        <m/>
        <s v="later begonnen"/>
        <s v="wil naar 15.00 uur "/>
        <s v="20 euro boeken betaald"/>
        <s v="10 voor boek"/>
        <s v="10 euro boek, betaald"/>
        <s v="wil alleen naar zondag"/>
        <s v="35 voorig jaar"/>
        <s v="nog niet betaald"/>
        <s v="boek Nourania had die al"/>
        <s v="10 euro  Boek"/>
        <s v="familie abdelilah"/>
        <s v="imam"/>
        <s v="meest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rassa" refreshedDate="46306.591482175929" createdVersion="8" refreshedVersion="8" minRefreshableVersion="3" recordCount="380" xr:uid="{5BD580C6-A8D8-468C-AD98-F7957B54F78E}">
  <cacheSource type="worksheet">
    <worksheetSource ref="A1:W381" sheet="Data"/>
  </cacheSource>
  <cacheFields count="23">
    <cacheField name="Tijdstempel" numFmtId="0">
      <sharedItems containsDate="1" containsBlank="1" containsMixedTypes="1" minDate="2022-12-31T15:24:34" maxDate="2024-09-16T00:00:00"/>
    </cacheField>
    <cacheField name="Stud ID" numFmtId="1">
      <sharedItems containsSemiMixedTypes="0" containsString="0" containsNumber="1" containsInteger="1" minValue="1" maxValue="384"/>
    </cacheField>
    <cacheField name="Chart Nr" numFmtId="0">
      <sharedItems containsString="0" containsBlank="1" containsNumber="1" containsInteger="1" minValue="0" maxValue="1801" count="229">
        <n v="130"/>
        <n v="725"/>
        <n v="600"/>
        <n v="393"/>
        <n v="279"/>
        <n v="327"/>
        <n v="782"/>
        <n v="109"/>
        <n v="814"/>
        <n v="566"/>
        <n v="806"/>
        <n v="82"/>
        <n v="1123"/>
        <n v="0"/>
        <n v="156"/>
        <n v="359"/>
        <n v="206"/>
        <n v="952"/>
        <n v="30"/>
        <n v="694"/>
        <n v="510"/>
        <n v="937"/>
        <n v="535"/>
        <n v="382"/>
        <n v="373"/>
        <n v="99"/>
        <n v="567"/>
        <n v="1217"/>
        <n v="983"/>
        <n v="67"/>
        <n v="390"/>
        <n v="892"/>
        <n v="951"/>
        <n v="48"/>
        <n v="286"/>
        <n v="755"/>
        <n v="21"/>
        <n v="751"/>
        <n v="1081"/>
        <n v="225"/>
        <n v="1178"/>
        <n v="1028"/>
        <n v="651"/>
        <n v="1094"/>
        <n v="372"/>
        <n v="669"/>
        <n v="143"/>
        <n v="556"/>
        <n v="716"/>
        <n v="1066"/>
        <n v="118"/>
        <n v="384"/>
        <n v="612"/>
        <n v="860"/>
        <n v="548"/>
        <n v="288"/>
        <n v="653"/>
        <n v="793"/>
        <n v="849"/>
        <n v="777"/>
        <n v="929"/>
        <n v="575"/>
        <n v="939"/>
        <n v="531"/>
        <n v="182"/>
        <n v="978"/>
        <n v="28"/>
        <n v="871"/>
        <n v="1210"/>
        <n v="1091"/>
        <n v="1074"/>
        <n v="713"/>
        <n v="1029"/>
        <n v="479"/>
        <n v="84"/>
        <n v="31"/>
        <n v="416"/>
        <n v="506"/>
        <n v="1213"/>
        <n v="878"/>
        <n v="1149"/>
        <n v="1801"/>
        <n v="574"/>
        <n v="839"/>
        <n v="95"/>
        <n v="64"/>
        <n v="1076"/>
        <n v="767"/>
        <n v="66"/>
        <n v="23"/>
        <n v="427"/>
        <n v="764"/>
        <n v="659"/>
        <n v="917"/>
        <n v="160"/>
        <n v="457"/>
        <n v="401"/>
        <n v="792"/>
        <n v="753"/>
        <n v="819"/>
        <n v="507"/>
        <n v="1182"/>
        <m/>
        <n v="683"/>
        <n v="736"/>
        <n v="936"/>
        <n v="202"/>
        <n v="418"/>
        <n v="1077"/>
        <n v="405"/>
        <n v="337"/>
        <n v="242"/>
        <n v="326"/>
        <n v="125"/>
        <n v="1050"/>
        <n v="147"/>
        <n v="514"/>
        <n v="136"/>
        <n v="733"/>
        <n v="414"/>
        <n v="918"/>
        <n v="245"/>
        <n v="794"/>
        <n v="615"/>
        <n v="1062"/>
        <n v="944"/>
        <n v="496"/>
        <n v="515"/>
        <n v="407"/>
        <n v="273"/>
        <n v="312"/>
        <n v="1107"/>
        <n v="419"/>
        <n v="778"/>
        <n v="431"/>
        <n v="629"/>
        <n v="530"/>
        <n v="621"/>
        <n v="323"/>
        <n v="1176"/>
        <n v="824"/>
        <n v="643"/>
        <n v="564"/>
        <n v="481"/>
        <n v="126"/>
        <n v="210"/>
        <n v="680"/>
        <n v="90"/>
        <n v="533"/>
        <n v="111"/>
        <n v="435"/>
        <n v="645"/>
        <n v="158"/>
        <n v="678"/>
        <n v="462"/>
        <n v="250"/>
        <n v="914"/>
        <n v="884"/>
        <n v="491"/>
        <n v="105"/>
        <n v="521"/>
        <n v="1146"/>
        <n v="1212"/>
        <n v="262"/>
        <n v="1042"/>
        <n v="1156"/>
        <n v="37"/>
        <n v="1008"/>
        <n v="571"/>
        <n v="387"/>
        <n v="296"/>
        <n v="1137"/>
        <n v="701"/>
        <n v="727"/>
        <n v="536"/>
        <n v="666"/>
        <n v="467"/>
        <n v="906"/>
        <n v="732"/>
        <n v="1016"/>
        <n v="1082"/>
        <n v="343"/>
        <n v="534"/>
        <n v="553"/>
        <n v="985"/>
        <n v="831"/>
        <n v="459"/>
        <n v="859"/>
        <n v="691"/>
        <n v="667"/>
        <n v="240"/>
        <n v="98"/>
        <n v="663"/>
        <n v="1012"/>
        <n v="56"/>
        <n v="658"/>
        <n v="300"/>
        <n v="215"/>
        <n v="278"/>
        <n v="1027"/>
        <n v="1157"/>
        <n v="1164"/>
        <n v="249" u="1"/>
        <n v="646" u="1"/>
        <n v="549" u="1"/>
        <n v="473" u="1"/>
        <n v="622" u="1"/>
        <n v="192" u="1"/>
        <n v="524" u="1"/>
        <n v="829" u="1"/>
        <n v="858" u="1"/>
        <n v="823" u="1"/>
        <n v="898" u="1"/>
        <n v="896" u="1"/>
        <n v="749" u="1"/>
        <n v="223" u="1"/>
        <n v="940" u="1"/>
        <n v="980" u="1"/>
        <n v="131" u="1"/>
        <n v="476" u="1"/>
        <n v="1" u="1"/>
        <n v="811" u="1"/>
        <n v="397" u="1"/>
        <n v="62" u="1"/>
        <n v="318" u="1"/>
        <n v="361" u="1"/>
        <n v="656" u="1"/>
        <n v="762" u="1"/>
        <n v="962" u="1"/>
      </sharedItems>
    </cacheField>
    <cacheField name="Onderwijs Nr" numFmtId="0">
      <sharedItems containsString="0" containsBlank="1" containsNumber="1" containsInteger="1" minValue="1" maxValue="338" count="237">
        <n v="1"/>
        <n v="2"/>
        <n v="3"/>
        <n v="6"/>
        <n v="7"/>
        <n v="8"/>
        <n v="10"/>
        <n v="11"/>
        <n v="12"/>
        <n v="13"/>
        <n v="14"/>
        <n v="15"/>
        <n v="16"/>
        <n v="17"/>
        <n v="18"/>
        <n v="19"/>
        <n v="20"/>
        <n v="21"/>
        <n v="22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8"/>
        <n v="212"/>
        <n v="217"/>
        <n v="228"/>
        <n v="229"/>
        <n v="235"/>
        <n v="243"/>
        <n v="251"/>
        <n v="264"/>
        <n v="296"/>
        <n v="301"/>
        <n v="311"/>
        <n v="322"/>
        <n v="332"/>
        <m/>
        <n v="73" u="1"/>
        <n v="98" u="1"/>
        <n v="124" u="1"/>
        <n v="157" u="1"/>
        <n v="4" u="1"/>
        <n v="9" u="1"/>
        <n v="319" u="1"/>
        <n v="309" u="1"/>
        <n v="300" u="1"/>
        <n v="318" u="1"/>
        <n v="23" u="1"/>
        <n v="245" u="1"/>
        <n v="261" u="1"/>
        <n v="274" u="1"/>
        <n v="275" u="1"/>
        <n v="297" u="1"/>
        <n v="305" u="1"/>
        <n v="307" u="1"/>
        <n v="315" u="1"/>
        <n v="324" u="1"/>
        <n v="328" u="1"/>
        <n v="329" u="1"/>
        <n v="338" u="1"/>
        <n v="180" u="1"/>
        <n v="291" u="1"/>
      </sharedItems>
    </cacheField>
    <cacheField name="Voornaam Vader" numFmtId="0">
      <sharedItems containsBlank="1"/>
    </cacheField>
    <cacheField name="Voornaam " numFmtId="0">
      <sharedItems containsBlank="1"/>
    </cacheField>
    <cacheField name="Achternaam " numFmtId="0">
      <sharedItems/>
    </cacheField>
    <cacheField name="Adres" numFmtId="0">
      <sharedItems containsBlank="1" containsMixedTypes="1" containsNumber="1" containsInteger="1" minValue="145" maxValue="165"/>
    </cacheField>
    <cacheField name="Woonplaats" numFmtId="0">
      <sharedItems containsBlank="1"/>
    </cacheField>
    <cacheField name="Postcode" numFmtId="0">
      <sharedItems containsBlank="1" containsMixedTypes="1" containsNumber="1" containsInteger="1" minValue="35" maxValue="3822"/>
    </cacheField>
    <cacheField name="Telefoonnummer" numFmtId="0">
      <sharedItems containsBlank="1" containsMixedTypes="1" containsNumber="1" containsInteger="1" minValue="610171625" maxValue="6180117387"/>
    </cacheField>
    <cacheField name="Email adres" numFmtId="0">
      <sharedItems containsBlank="1"/>
    </cacheField>
    <cacheField name="Geslacht Leerling" numFmtId="0">
      <sharedItems containsBlank="1"/>
    </cacheField>
    <cacheField name="Geboorte datum" numFmtId="0">
      <sharedItems containsNonDate="0" containsDate="1" containsString="0" containsBlank="1" minDate="2006-08-15T00:00:00" maxDate="2022-05-31T00:00:00"/>
    </cacheField>
    <cacheField name="Niveau" numFmtId="0">
      <sharedItems containsBlank="1"/>
    </cacheField>
    <cacheField name="Leraar" numFmtId="0">
      <sharedItems containsBlank="1"/>
    </cacheField>
    <cacheField name="Lokaal" numFmtId="0">
      <sharedItems containsBlank="1"/>
    </cacheField>
    <cacheField name="Periode" numFmtId="0">
      <sharedItems containsBlank="1"/>
    </cacheField>
    <cacheField name="Gestart op" numFmtId="0">
      <sharedItems containsDate="1" containsBlank="1" containsMixedTypes="1" minDate="2018-09-30T00:00:00" maxDate="2024-11-03T00:00:00"/>
    </cacheField>
    <cacheField name="Afgehandeld" numFmtId="0">
      <sharedItems containsBlank="1" containsMixedTypes="1" containsNumber="1" containsInteger="1" minValue="0" maxValue="0" count="6">
        <s v="x"/>
        <m/>
        <s v="   "/>
        <n v="0"/>
        <s v="chart"/>
        <s v="achternaam controleren"/>
      </sharedItems>
    </cacheField>
    <cacheField name="BT" numFmtId="4">
      <sharedItems containsString="0" containsBlank="1" containsNumber="1" containsInteger="1" minValue="0" maxValue="150"/>
    </cacheField>
    <cacheField name="RS" numFmtId="0">
      <sharedItems containsString="0" containsBlank="1" containsNumber="1" containsInteger="1" minValue="0" maxValue="110"/>
    </cacheField>
    <cacheField name="Datum" numFmtId="0">
      <sharedItems containsDate="1" containsString="0" containsBlank="1" containsMixedTypes="1" minDate="1899-12-31T00:00:00" maxDate="2026-10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rassa" refreshedDate="46306.591482407406" createdVersion="8" refreshedVersion="8" minRefreshableVersion="3" recordCount="253" xr:uid="{E78692EA-6446-40BD-96D2-593D1FD5A2BA}">
  <cacheSource type="worksheet">
    <worksheetSource name="Table14"/>
  </cacheSource>
  <cacheFields count="23">
    <cacheField name="ID" numFmtId="0">
      <sharedItems containsString="0" containsBlank="1" containsNumber="1" containsInteger="1" minValue="1" maxValue="274"/>
    </cacheField>
    <cacheField name="ID Leerling" numFmtId="0">
      <sharedItems/>
    </cacheField>
    <cacheField name="Chart Nr" numFmtId="0">
      <sharedItems containsSemiMixedTypes="0" containsString="0" containsNumber="1" containsInteger="1" minValue="7" maxValue="9999"/>
    </cacheField>
    <cacheField name="Onderwijs Nr" numFmtId="0">
      <sharedItems containsSemiMixedTypes="0" containsString="0" containsNumber="1" containsInteger="1" minValue="1" maxValue="251"/>
    </cacheField>
    <cacheField name="Voornaam" numFmtId="0">
      <sharedItems/>
    </cacheField>
    <cacheField name="Achternaam" numFmtId="0">
      <sharedItems/>
    </cacheField>
    <cacheField name="Geslacht" numFmtId="0">
      <sharedItems/>
    </cacheField>
    <cacheField name="Geboorte datum" numFmtId="0">
      <sharedItems containsDate="1" containsBlank="1" containsMixedTypes="1" minDate="2005-09-19T00:00:00" maxDate="2021-04-03T00:00:00"/>
    </cacheField>
    <cacheField name="Niveau" numFmtId="0">
      <sharedItems/>
    </cacheField>
    <cacheField name="Leraar" numFmtId="0">
      <sharedItems containsBlank="1" count="11">
        <s v="Issa"/>
        <s v="Abdelilaah"/>
        <s v="Mohammed"/>
        <s v="Ahmed"/>
        <s v="Nassira-Hajar"/>
        <s v="Zaynab-Imane"/>
        <s v="Farida"/>
        <m/>
        <s v="Leraar" u="1"/>
        <s v="Mohsin" u="1"/>
        <s v="Issa " u="1"/>
      </sharedItems>
    </cacheField>
    <cacheField name="Lokaal" numFmtId="0">
      <sharedItems containsBlank="1"/>
    </cacheField>
    <cacheField name="Dagdeel" numFmtId="0">
      <sharedItems containsBlank="1" count="6">
        <s v="Tweede"/>
        <s v="Eerste"/>
        <s v="Derde"/>
        <s v="Vierde"/>
        <m u="1"/>
        <s v="Dagdeel" u="1"/>
      </sharedItems>
    </cacheField>
    <cacheField name="Gestart op" numFmtId="0">
      <sharedItems containsDate="1" containsBlank="1" containsMixedTypes="1" minDate="2019-09-05T00:00:00" maxDate="2026-09-20T00:00:00"/>
    </cacheField>
    <cacheField name="Status" numFmtId="0">
      <sharedItems containsBlank="1"/>
    </cacheField>
    <cacheField name="GestoptOp" numFmtId="0">
      <sharedItems containsNonDate="0" containsString="0" containsBlank="1"/>
    </cacheField>
    <cacheField name="LeerJaar" numFmtId="0">
      <sharedItems containsBlank="1"/>
    </cacheField>
    <cacheField name="DatumBT" numFmtId="0">
      <sharedItems containsDate="1" containsBlank="1" containsMixedTypes="1" minDate="2026-03-10T00:00:00" maxDate="2026-12-10T00:00:00"/>
    </cacheField>
    <cacheField name="BD" numFmtId="173">
      <sharedItems containsString="0" containsBlank="1" containsNumber="1" containsInteger="1" minValue="15" maxValue="115"/>
    </cacheField>
    <cacheField name="Rs" numFmtId="173">
      <sharedItems containsString="0" containsBlank="1" containsNumber="1" containsInteger="1" minValue="0" maxValue="100"/>
    </cacheField>
    <cacheField name="StatusBt" numFmtId="0">
      <sharedItems containsBlank="1"/>
    </cacheField>
    <cacheField name="opmerkingen" numFmtId="0">
      <sharedItems containsBlank="1"/>
    </cacheField>
    <cacheField name="Update Door" numFmtId="0">
      <sharedItems containsBlank="1"/>
    </cacheField>
    <cacheField name="DatumUpdate" numFmtId="169">
      <sharedItems containsDate="1" containsBlank="1" containsMixedTypes="1" minDate="2026-09-11T00:00:00" maxDate="2026-12-1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drassa" refreshedDate="46306.591482523145" refreshedVersion="8" recordCount="390" xr:uid="{00000000-000A-0000-FFFF-FFFF00000000}">
  <cacheSource type="worksheet">
    <worksheetSource ref="A1:R391" sheet="Kopie van Formulierreacties 1"/>
  </cacheSource>
  <cacheFields count="18">
    <cacheField name="Tijdstempel" numFmtId="0">
      <sharedItems containsDate="1" containsMixedTypes="1" minDate="2022-12-31T15:24:34" maxDate="2024-06-01T16:26:34"/>
    </cacheField>
    <cacheField name="Chart Nr" numFmtId="0">
      <sharedItems containsBlank="1" containsMixedTypes="1" containsNumber="1" containsInteger="1" minValue="1" maxValue="1801"/>
    </cacheField>
    <cacheField name="Onderwijs Nr" numFmtId="0">
      <sharedItems containsBlank="1" containsMixedTypes="1" containsNumber="1" containsInteger="1" minValue="2" maxValue="351" count="21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4"/>
        <n v="125"/>
        <n v="126"/>
        <n v="127"/>
        <n v="128"/>
        <n v="129"/>
        <n v="130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80"/>
        <n v="181"/>
        <n v="199"/>
        <n v="200"/>
        <n v="203"/>
        <n v="208"/>
        <n v="217"/>
        <n v="228"/>
        <n v="229"/>
        <n v="231"/>
        <n v="235"/>
        <n v="243"/>
        <n v="245"/>
        <n v="251"/>
        <n v="260"/>
        <n v="261"/>
        <n v="274"/>
        <n v="275"/>
        <n v="291"/>
        <n v="296"/>
        <n v="297"/>
        <n v="299"/>
        <n v="300"/>
        <n v="301"/>
        <n v="304"/>
        <n v="305"/>
        <n v="307"/>
        <n v="309"/>
        <n v="311"/>
        <n v="312"/>
        <n v="315"/>
        <n v="318"/>
        <n v="319"/>
        <n v="322"/>
        <n v="324"/>
        <n v="328"/>
        <n v="329"/>
        <n v="332"/>
        <n v="338"/>
        <n v="340"/>
        <n v="343"/>
        <n v="351"/>
        <m/>
        <s v="imam"/>
      </sharedItems>
    </cacheField>
    <cacheField name="Voornaam Vader" numFmtId="0">
      <sharedItems containsBlank="1"/>
    </cacheField>
    <cacheField name="Voornaam Leerling" numFmtId="0">
      <sharedItems containsBlank="1"/>
    </cacheField>
    <cacheField name="Achternaam Vader" numFmtId="0">
      <sharedItems count="262">
        <s v="Chari"/>
        <s v="Bourdif"/>
        <s v="Mostapha"/>
        <s v="Kettani"/>
        <s v="Essaghir"/>
        <s v="Elkantari"/>
        <s v="Bendjaj"/>
        <s v="Elmarjaoui"/>
        <s v="Elbaouti"/>
        <s v="Alkhoulati"/>
        <s v="Boukhachkhach"/>
        <s v="Mohand"/>
        <s v="El Abbassi"/>
        <s v="Badr"/>
        <s v="Lamchachti"/>
        <s v="Boumbouya"/>
        <s v="Ouldhamou"/>
        <s v="Karoum"/>
        <s v="Es-Saken"/>
        <s v="Es-Saker"/>
        <s v="Es-Saven"/>
        <s v="Adda"/>
        <s v="Akchici"/>
        <s v="Zaim"/>
        <s v="Almariaoui"/>
        <s v="Talhaoui"/>
        <s v="El kajdi"/>
        <s v="Alamraoui"/>
        <s v="El Hadraoui"/>
        <s v="Elbakali"/>
        <s v="Erraiss"/>
        <s v="Belhazghari"/>
        <s v="Bellazghari"/>
        <s v="Hahati"/>
        <s v="Aouad"/>
        <s v="El Houfi"/>
        <s v="Zoundri"/>
        <s v="Belhadi"/>
        <s v="Lakbijech"/>
        <s v="Bouhjira"/>
        <s v="Loukili"/>
        <s v="Elabbassi"/>
        <s v="Sajiaa"/>
        <s v="Bounajoua"/>
        <s v="Azerkaan"/>
        <s v="Hanafi"/>
        <s v="Assarraj"/>
        <s v="Sajie"/>
        <s v="Khayati"/>
        <s v="Akalai"/>
        <s v="Ahamri"/>
        <s v="Demirci"/>
        <s v="Ouldchaib"/>
        <s v="Salama"/>
        <s v="Abbou"/>
        <s v="Abdi"/>
        <s v="Assou"/>
        <s v="Wadou"/>
        <s v="Elmsaoui"/>
        <s v="Boulahfa"/>
        <s v="Sabti "/>
        <s v="Hemmet"/>
        <s v="Ajoud"/>
        <s v="El Bounayi"/>
        <s v="Moussi"/>
        <s v="El Mahdadi"/>
        <s v="Asfad"/>
        <s v="El maadouri"/>
        <s v="Ahram"/>
        <s v="Amnih"/>
        <s v="Siaamari"/>
        <s v="Bourass"/>
        <s v="Ben Ali"/>
        <s v="Bendriss"/>
        <s v="Lahrach"/>
        <s v="Ahamiane"/>
        <s v="Tahiri"/>
        <s v="Zaoumi"/>
        <s v="Ajbilou"/>
        <s v="Soulayman"/>
        <s v="Ahmed"/>
        <s v="El Abassi"/>
        <s v="El Harouachi"/>
        <s v="El Omari"/>
        <s v="Bouabid"/>
        <s v="Boutahir"/>
        <s v="El Mafragh"/>
        <s v="Aamirouch"/>
        <s v="Alboazati"/>
        <s v="Albouzati"/>
        <s v="Ibrahimi"/>
        <s v="El Ouardani"/>
        <s v="Alwardani"/>
        <s v="Ousroute"/>
        <s v="Ahami"/>
        <s v="Safiati/El Fahmi"/>
        <s v="El Yaagoubi"/>
        <s v="Akbiach"/>
        <s v="Boudraa"/>
        <s v="Bouhajira"/>
        <s v="Kamar"/>
        <s v="Darkaoui"/>
        <s v="Jirari"/>
        <s v="Aachaboun"/>
        <s v="Bouayadi"/>
        <s v="Jadoun"/>
        <s v="Erazzi"/>
        <s v="Sakour"/>
        <s v="El Barrouti"/>
        <s v="Bentalab"/>
        <s v="Bentaleb"/>
        <s v="Mekran"/>
        <s v="Boulalmi"/>
        <s v="Aynloulid"/>
        <s v="Karakali"/>
        <s v="Mahjoubi"/>
        <s v="Alkhouli"/>
        <s v="El Abouti"/>
        <s v="Lamghari"/>
        <s v="Sadouki"/>
        <s v="El Yaakoubi"/>
        <s v="Salih"/>
        <s v="Bouhjirra"/>
        <s v="El Hamouti"/>
        <s v="El Kouskous"/>
        <s v="Elfarghoussi"/>
        <s v="El Hajari"/>
        <s v="Bouhdifi"/>
        <s v="Zankoua"/>
        <s v="Elkhatabi"/>
        <s v="El Khatabi"/>
        <s v="Khalak"/>
        <s v="Masouti"/>
        <s v="El Jaouhari"/>
        <s v="Aarbi"/>
        <s v="Arbi"/>
        <s v="Saaliti"/>
        <s v="Akouram"/>
        <s v="El Azouzi"/>
        <s v="El Ali"/>
        <s v="Bihida"/>
        <s v="Redouane"/>
        <s v="Kourachi"/>
        <s v="Mouadin"/>
        <s v="Lahraoui"/>
        <s v="El haddari"/>
        <s v="Jaghaoui"/>
        <s v="Zaadoudi"/>
        <s v="Zadoudi"/>
        <s v="Lafkihi"/>
        <s v="Bousdkat"/>
        <s v="Boussadkat"/>
        <s v="Ben Taleb"/>
        <s v="El Monjed"/>
        <s v="Bitich"/>
        <s v="Elhadaoui"/>
        <s v="Barkaan"/>
        <s v="Mallahi"/>
        <s v="Malahi"/>
        <s v="El Aboudi"/>
        <s v="El Kachoutti"/>
        <s v="Zouaghi/Oussrout"/>
        <s v="Bouaarfa"/>
        <s v="Talhi"/>
        <s v="Naanai"/>
        <s v="Saloum Maha Haj Ahmed"/>
        <s v="Amir"/>
        <s v="El amraoui "/>
        <s v="Aachboun (moeder)"/>
        <s v="ElMakaoui"/>
        <s v="Darrazi"/>
        <s v="Ouazil"/>
        <s v="ElOuardani"/>
        <s v="Omoussa"/>
        <s v="Tamaoui"/>
        <s v="El Madaghri"/>
        <s v="Azaoum"/>
        <s v="Bourakba/Khalak"/>
        <s v="Oulali"/>
        <s v="Jbilou"/>
        <s v="Bachiri"/>
        <s v="Mousi"/>
        <s v="Soukili"/>
        <s v="Mahdad"/>
        <s v="Amzour"/>
        <s v="Qadri"/>
        <s v="Fallous"/>
        <s v="Iken"/>
        <s v="Elhafiani"/>
        <s v="Essadik"/>
        <s v="El Jagaoui"/>
        <s v="Hanifi"/>
        <s v="Balilou"/>
        <s v="Kadioui"/>
        <s v="Hemmit"/>
        <s v="Douiri"/>
        <s v="Erricha"/>
        <s v="El Khayari (Houli)"/>
        <s v="Zaodouidi"/>
        <s v="Hamdi"/>
        <s v="Aissaoui"/>
        <s v="Boudount"/>
        <s v="Bouanouni"/>
        <s v="Bakkich"/>
        <s v="El mansouri"/>
        <s v="Bellasghari"/>
        <s v="Mehdaoui"/>
        <s v="Sialioua"/>
        <s v="Dira"/>
        <s v="Boudarra"/>
        <s v="Boudara"/>
        <s v="Abkhrim"/>
        <s v="El Ouarradi"/>
        <s v="Almir"/>
        <s v="Mohamed"/>
        <s v="Maraghich"/>
        <s v="Hassaan"/>
        <s v="Alyakoubi "/>
        <s v="Hemit"/>
        <s v="Nourddine"/>
        <s v="Al Bachiri"/>
        <s v="Afariad"/>
        <s v="Ajaoud"/>
        <s v="Amirouch"/>
        <s v="Andich"/>
        <s v="Marghich"/>
        <s v="Aoulich"/>
        <s v="Chakroun"/>
        <s v="Azouzi"/>
        <s v="Belgier"/>
        <s v="Bensalem"/>
        <s v="Ebisch"/>
        <s v="El Aissaoui"/>
        <s v="El Amraoui"/>
        <s v="El Fahmi"/>
        <s v="El Jerari"/>
        <s v="Himit"/>
        <s v="El Koudadi"/>
        <s v="Bellahlal"/>
        <s v="Elhadraoui"/>
        <s v="Kassmmi"/>
        <s v="Elkhoulati"/>
        <s v="Elmansouri"/>
        <s v="Ikken"/>
        <s v="Achahbar"/>
        <s v="Khermich"/>
        <s v="Boulachyani"/>
        <s v="Lamrini"/>
        <s v="Nounouh"/>
        <s v="Oualouradi"/>
        <s v="Rahrouh"/>
        <s v="Sagi"/>
        <s v="Sagif"/>
        <s v="EL Amrioui"/>
        <s v="El Khoulati"/>
        <s v="Elaissaoui"/>
        <s v="Elhajari"/>
        <s v="Ziyani"/>
        <s v="Errandani"/>
        <s v="Korouma"/>
        <s v="Musaib"/>
        <s v="Shakron"/>
      </sharedItems>
    </cacheField>
    <cacheField name="Adres" numFmtId="0">
      <sharedItems containsBlank="1" containsMixedTypes="1" containsNumber="1" containsInteger="1" minValue="145" maxValue="165"/>
    </cacheField>
    <cacheField name="Woonplaats" numFmtId="0">
      <sharedItems containsBlank="1"/>
    </cacheField>
    <cacheField name="Postcode" numFmtId="0">
      <sharedItems containsBlank="1" containsMixedTypes="1" containsNumber="1" containsInteger="1" minValue="35" maxValue="3822"/>
    </cacheField>
    <cacheField name="Telefoonnummer" numFmtId="0">
      <sharedItems containsBlank="1" containsMixedTypes="1" containsNumber="1" containsInteger="1" minValue="611249067" maxValue="685317570"/>
    </cacheField>
    <cacheField name="Email adres" numFmtId="0">
      <sharedItems containsBlank="1"/>
    </cacheField>
    <cacheField name="Geslacht Leerling" numFmtId="0">
      <sharedItems containsBlank="1"/>
    </cacheField>
    <cacheField name="Geboorte datum Leerling" numFmtId="0">
      <sharedItems containsNonDate="0" containsDate="1" containsString="0" containsBlank="1" minDate="2006-08-15T00:00:00" maxDate="2022-05-31T00:00:00"/>
    </cacheField>
    <cacheField name="Niveau" numFmtId="0">
      <sharedItems containsBlank="1"/>
    </cacheField>
    <cacheField name="Leraar:" numFmtId="0">
      <sharedItems containsBlank="1"/>
    </cacheField>
    <cacheField name="Lokaal:" numFmtId="0">
      <sharedItems containsBlank="1"/>
    </cacheField>
    <cacheField name="Periode:" numFmtId="0">
      <sharedItems containsBlank="1"/>
    </cacheField>
    <cacheField name="Gestart op" numFmtId="0">
      <sharedItems containsNonDate="0" containsDate="1" containsString="0" containsBlank="1" minDate="2016-01-03T00:00:00" maxDate="2024-04-0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0">
  <r>
    <d v="2024-06-01T16:26:34"/>
    <n v="1"/>
    <n v="130"/>
    <x v="0"/>
    <s v="Hamid"/>
    <x v="0"/>
    <s v="Maraghich"/>
    <s v="Livingstonelaan 211"/>
    <s v="Utrecht"/>
    <s v="3526 HE"/>
    <n v="687586009"/>
    <m/>
    <s v="Man"/>
    <d v="2017-12-02T00:00:00"/>
    <x v="0"/>
    <s v="mostafa/juffen/khalid"/>
    <m/>
    <s v="10:00-12:00"/>
    <d v="2023-10-14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26:34"/>
    <n v="2"/>
    <n v="130"/>
    <x v="0"/>
    <s v="Hamid"/>
    <x v="1"/>
    <s v="Maraghich"/>
    <s v="Livingstonelaan 211"/>
    <s v="Utrecht"/>
    <s v="3526 HE"/>
    <n v="687586009"/>
    <m/>
    <s v="Man"/>
    <d v="2015-02-17T00:00:00"/>
    <x v="0"/>
    <s v="Issa"/>
    <s v="Lokaal 3"/>
    <s v="10:00-12:00"/>
    <d v="2022-03-05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22:16"/>
    <n v="3"/>
    <n v="725"/>
    <x v="1"/>
    <s v="Mohamed"/>
    <x v="2"/>
    <s v="Sialioua"/>
    <s v="Afrikalaan 141"/>
    <s v="Utrecht"/>
    <s v="3526 VM"/>
    <n v="640004467"/>
    <m/>
    <s v="Vrouw"/>
    <d v="2016-11-26T00:00:00"/>
    <x v="1"/>
    <s v="Mohammed"/>
    <s v="Lokaal 4"/>
    <s v="12:30-14:30"/>
    <m/>
    <s v="x"/>
    <n v="115"/>
    <m/>
    <d v="2024-11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22:16"/>
    <n v="4"/>
    <n v="725"/>
    <x v="1"/>
    <s v="Mohamed"/>
    <x v="3"/>
    <s v="Sialioua"/>
    <s v="Afrikalaan 141"/>
    <s v="Utrecht"/>
    <s v="3526 VM"/>
    <n v="640004467"/>
    <m/>
    <s v="Vrouw"/>
    <d v="2016-11-26T00:00:00"/>
    <x v="1"/>
    <s v="Mohsin"/>
    <s v="Lokaal 5"/>
    <s v="12:30-14:30"/>
    <d v="2024-01-13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6:41:20"/>
    <n v="5"/>
    <n v="600"/>
    <x v="2"/>
    <s v="Hakim"/>
    <x v="4"/>
    <s v="Bourdif"/>
    <s v="A H goedhartlaan 70"/>
    <s v="Utrecht"/>
    <s v="3527CL"/>
    <n v="610171625"/>
    <m/>
    <s v="Vrouw"/>
    <d v="2014-10-28T00:00:00"/>
    <x v="1"/>
    <s v="Issa"/>
    <s v="Lokaal 3"/>
    <s v="10:00-12:00"/>
    <d v="2022-11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4:12:01"/>
    <n v="6"/>
    <n v="393"/>
    <x v="3"/>
    <s v="Abdelouahed"/>
    <x v="5"/>
    <s v="Essaghir"/>
    <m/>
    <s v="Utrecht"/>
    <m/>
    <n v="619933763"/>
    <m/>
    <s v="Man"/>
    <m/>
    <x v="0"/>
    <s v="Mohammed"/>
    <s v="Lokaal 4"/>
    <s v="10:00-12:00"/>
    <d v="2021-02-13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4:12:01"/>
    <n v="7"/>
    <n v="393"/>
    <x v="3"/>
    <s v="Abdelouahed"/>
    <x v="6"/>
    <s v="Essaghir"/>
    <m/>
    <s v="Utrecht"/>
    <m/>
    <n v="619933763"/>
    <m/>
    <s v="Man"/>
    <d v="2014-08-25T00:00:00"/>
    <x v="0"/>
    <s v="meester onbekend"/>
    <m/>
    <m/>
    <d v="2021-02-13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44:24"/>
    <n v="8"/>
    <n v="279"/>
    <x v="4"/>
    <s v="Mimoun"/>
    <x v="7"/>
    <s v="Richa Elyakhloufi"/>
    <s v="Nansenlaan 14"/>
    <s v="Utrecht"/>
    <s v="3527 EH"/>
    <n v="647629144"/>
    <m/>
    <s v="Man"/>
    <d v="2016-02-06T00:00:00"/>
    <x v="1"/>
    <s v="Mohammed"/>
    <s v="Lokaal 4"/>
    <s v="12:30-14:30"/>
    <d v="2022-03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2T15:48:13"/>
    <n v="9"/>
    <n v="327"/>
    <x v="5"/>
    <s v="Mhamed"/>
    <x v="8"/>
    <s v="Bendjaj"/>
    <s v="Alexander de grootlaan 60"/>
    <s v="Utrecht"/>
    <s v="3526RK"/>
    <n v="625126767"/>
    <m/>
    <s v="Vrouw"/>
    <d v="2008-05-03T00:00:00"/>
    <x v="2"/>
    <s v="meester onbekend"/>
    <s v="Lokaal 2"/>
    <s v="15:00-17:00"/>
    <d v="2023-01-22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22:38"/>
    <n v="10"/>
    <n v="782"/>
    <x v="6"/>
    <s v="Abdeslam"/>
    <x v="9"/>
    <s v="Elbaouti"/>
    <s v="Rooseveltlaan 198"/>
    <s v="Utrecht"/>
    <s v="3527 AJ"/>
    <n v="617972582"/>
    <m/>
    <s v="Man"/>
    <d v="2014-05-27T00:00:00"/>
    <x v="2"/>
    <s v="Ahmed"/>
    <s v="Lokaal 1"/>
    <s v="12:30-14:30"/>
    <d v="2021-10-10T00:00:00"/>
    <s v="x"/>
    <n v="100"/>
    <n v="15"/>
    <d v="2025-01-1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04T15:18:16"/>
    <n v="11"/>
    <n v="109"/>
    <x v="7"/>
    <s v="Mostapha"/>
    <x v="10"/>
    <s v="Alkhoulati"/>
    <s v="Adenouerlaan 94"/>
    <s v="Utrcht"/>
    <s v="3527RJ"/>
    <n v="685036066"/>
    <m/>
    <s v="Vrouw"/>
    <d v="2013-11-01T00:00:00"/>
    <x v="2"/>
    <s v="Mohammed"/>
    <s v="Lokaal 4"/>
    <s v="10:00-12:00"/>
    <d v="2023-02-0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4-16T15:30:03"/>
    <n v="12"/>
    <n v="814"/>
    <x v="8"/>
    <s v="Brahim"/>
    <x v="11"/>
    <s v="Boukhachkhach"/>
    <s v="Alexander de grootlaan 222"/>
    <s v="Utrecht"/>
    <s v="3526RP"/>
    <n v="643582561"/>
    <m/>
    <s v="Vrouw"/>
    <d v="2013-06-05T00:00:00"/>
    <x v="3"/>
    <s v="Farida"/>
    <s v="Lokaal 2"/>
    <s v="15:00-18:00"/>
    <d v="2023-02-04T00:00:00"/>
    <s v="x"/>
    <n v="115"/>
    <m/>
    <d v="2024-12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4:31:28"/>
    <n v="13"/>
    <n v="566"/>
    <x v="9"/>
    <s v="Mohand"/>
    <x v="12"/>
    <s v="Elkhoulati"/>
    <m/>
    <s v="Utrecht"/>
    <m/>
    <n v="624432866"/>
    <m/>
    <s v="Vrouw"/>
    <m/>
    <x v="0"/>
    <s v="Mostapha"/>
    <s v="Lokaal 5"/>
    <s v="15:00-17:00"/>
    <d v="2021-10-16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56:01"/>
    <n v="14"/>
    <n v="806"/>
    <x v="10"/>
    <s v="Rachid"/>
    <x v="13"/>
    <s v="El Abbassi"/>
    <s v="Derkinderstraat 27"/>
    <s v="Woerden"/>
    <s v="3443CX"/>
    <n v="616441678"/>
    <m/>
    <s v="Man"/>
    <d v="2012-12-07T00:00:00"/>
    <x v="2"/>
    <s v="Mostapha"/>
    <s v="Lokaal 5"/>
    <s v="15:00-17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56:01"/>
    <n v="15"/>
    <n v="806"/>
    <x v="10"/>
    <s v="Rachid"/>
    <x v="14"/>
    <s v="El Abbassi"/>
    <s v="Derkinderstraat 27"/>
    <s v="Woerden"/>
    <s v="3443CX"/>
    <n v="616441678"/>
    <m/>
    <s v="Man"/>
    <d v="2012-12-07T00:00:00"/>
    <x v="2"/>
    <s v="Mohsin"/>
    <s v="Lokaal 5"/>
    <s v="15:00-17:00"/>
    <m/>
    <s v="x"/>
    <n v="60"/>
    <m/>
    <d v="2025-01-1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56:36"/>
    <n v="16"/>
    <n v="806"/>
    <x v="10"/>
    <s v="Rachid"/>
    <x v="15"/>
    <s v="El Abbassi"/>
    <s v="Derkinderstraat 27"/>
    <s v="Woerden"/>
    <s v="3443CX"/>
    <n v="616441678"/>
    <m/>
    <s v="Vrouw"/>
    <d v="2015-10-29T00:00:00"/>
    <x v="1"/>
    <s v="Mohsin"/>
    <s v="Lokaal 3"/>
    <s v="15:00-17:00"/>
    <d v="2022-11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40:45"/>
    <n v="17"/>
    <n v="82"/>
    <x v="11"/>
    <s v="salah Edine"/>
    <x v="16"/>
    <s v="Badr"/>
    <s v="Livingstonlaan 549"/>
    <s v="Utrecht"/>
    <s v="3526HK"/>
    <n v="687514326"/>
    <m/>
    <s v="Vrouw"/>
    <d v="2016-10-08T00:00:00"/>
    <x v="1"/>
    <s v="Abdelilaah"/>
    <s v="Lokaal 1"/>
    <s v="10:00-12:00"/>
    <d v="2023-03-04T00:00:00"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23:29"/>
    <n v="18"/>
    <n v="1123"/>
    <x v="12"/>
    <s v="Rachid"/>
    <x v="17"/>
    <s v="Lamchachti"/>
    <s v="Amerikalaan 181"/>
    <s v="Utercht"/>
    <s v="3526 VD"/>
    <n v="681838458"/>
    <m/>
    <s v="Vrouw"/>
    <d v="2016-04-02T00:00:00"/>
    <x v="1"/>
    <s v="Issa"/>
    <s v="Lokaal 3"/>
    <s v="10:00-12:00"/>
    <d v="2022-11-05T00:00:00"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37:49"/>
    <n v="19"/>
    <n v="0"/>
    <x v="13"/>
    <s v="Banduim"/>
    <x v="18"/>
    <s v="Doumboya"/>
    <s v="Marchalaan 131"/>
    <s v="Utrecht"/>
    <s v="3527TC"/>
    <n v="618916431"/>
    <m/>
    <s v="Vrouw"/>
    <m/>
    <x v="1"/>
    <s v="Issa"/>
    <s v="Lokaal 3"/>
    <s v="10:00-12:00"/>
    <d v="2023-03-04T00:00:00"/>
    <s v="x"/>
    <n v="115"/>
    <m/>
    <d v="2025-01-2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0:14"/>
    <n v="20"/>
    <n v="156"/>
    <x v="14"/>
    <s v="Mohamed"/>
    <x v="19"/>
    <s v="Ouldhamou"/>
    <s v="Egginklaan 12"/>
    <s v="Utrecht"/>
    <s v="3527 XR"/>
    <n v="641210518"/>
    <m/>
    <s v="Man"/>
    <d v="2011-05-24T00:00:00"/>
    <x v="4"/>
    <s v="Ahmed"/>
    <s v="Lokaal 1"/>
    <s v="15:00-17:00"/>
    <m/>
    <s v="x"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4:51:45"/>
    <n v="21"/>
    <n v="359"/>
    <x v="15"/>
    <s v="Farid"/>
    <x v="1"/>
    <s v="Karoum"/>
    <m/>
    <s v="Utrecht"/>
    <m/>
    <n v="636390176"/>
    <m/>
    <s v="Man"/>
    <m/>
    <x v="0"/>
    <s v="Mostapha"/>
    <s v="Lokaal 5"/>
    <s v="15:00-17:00"/>
    <m/>
    <s v="x"/>
    <n v="115"/>
    <m/>
    <d v="2024-11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4:51:45"/>
    <n v="22"/>
    <n v="359"/>
    <x v="15"/>
    <s v="Farid"/>
    <x v="20"/>
    <s v="Karoum"/>
    <m/>
    <s v="Utrecht"/>
    <m/>
    <n v="636390176"/>
    <m/>
    <s v="Vrouw"/>
    <d v="2015-11-03T00:00:00"/>
    <x v="0"/>
    <s v="Issa"/>
    <s v="Lokaal 3"/>
    <s v="10:00-12:00"/>
    <d v="2022-11-05T00:00:00"/>
    <s v="x"/>
    <n v="115"/>
    <m/>
    <d v="2024-11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12:43"/>
    <n v="23"/>
    <n v="206"/>
    <x v="16"/>
    <s v="Hamid"/>
    <x v="14"/>
    <s v="Es-Saken"/>
    <s v="Megelhaenlaan 239"/>
    <s v="Utrecht"/>
    <s v="3526 CG"/>
    <n v="651328913"/>
    <m/>
    <s v="Man"/>
    <d v="2015-08-21T00:00:00"/>
    <x v="2"/>
    <s v="Ahmed"/>
    <s v="Lokaal 1"/>
    <s v="12:30-14:30"/>
    <m/>
    <s v="x"/>
    <n v="115"/>
    <m/>
    <d v="2024-12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11:12"/>
    <n v="24"/>
    <n v="206"/>
    <x v="16"/>
    <s v="Hamid"/>
    <x v="21"/>
    <s v="Es-Saken"/>
    <s v="Magelhaenlaan 239"/>
    <s v="Utrecht"/>
    <m/>
    <n v="651328913"/>
    <m/>
    <s v="Vrouw"/>
    <d v="2011-07-27T00:00:00"/>
    <x v="5"/>
    <s v="Farida"/>
    <s v="Lokaal 2"/>
    <s v="15:00-18:00"/>
    <m/>
    <s v="x"/>
    <n v="5"/>
    <n v="11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02:10"/>
    <n v="25"/>
    <n v="952"/>
    <x v="17"/>
    <s v="Ali"/>
    <x v="22"/>
    <s v="Adda"/>
    <s v="Magelhaenlaan 20"/>
    <s v="Utrecht"/>
    <m/>
    <n v="628061369"/>
    <m/>
    <s v="Man"/>
    <d v="2011-05-03T00:00:00"/>
    <x v="2"/>
    <s v="Mostapha"/>
    <s v="Lokaal 5"/>
    <s v="15:00-17:00"/>
    <m/>
    <s v="x"/>
    <n v="115"/>
    <m/>
    <d v="2024-09-10T00:00:00"/>
    <s v="10 euro boe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31T15:22:19"/>
    <n v="26"/>
    <n v="30"/>
    <x v="18"/>
    <s v="Abderrahim"/>
    <x v="23"/>
    <s v="Akchici/Bourakba"/>
    <s v="Stanleylaan 103"/>
    <s v="Utrecht"/>
    <n v="35"/>
    <s v="0684180612 / 0648151923"/>
    <m/>
    <s v="Vrouw"/>
    <d v="2015-07-02T00:00:00"/>
    <x v="0"/>
    <s v="Issa"/>
    <s v="Lokaal 3"/>
    <s v="10:00-12:00"/>
    <d v="2021-11-06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42:07"/>
    <n v="27"/>
    <n v="694"/>
    <x v="19"/>
    <s v="Ismail"/>
    <x v="24"/>
    <s v="Talhaoui"/>
    <s v="Citadeldrift 93"/>
    <s v="Nieuwegein"/>
    <s v="3436 CM"/>
    <n v="611249067"/>
    <m/>
    <s v="Man"/>
    <d v="2013-01-07T00:00:00"/>
    <x v="2"/>
    <s v="Ahmed"/>
    <s v="Lokaal 1"/>
    <s v="12:30-14:30"/>
    <m/>
    <s v="x"/>
    <n v="115"/>
    <m/>
    <d v="2024-12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31T15:31:11"/>
    <n v="28"/>
    <n v="510"/>
    <x v="20"/>
    <s v="Sadik"/>
    <x v="13"/>
    <s v="El kaydi"/>
    <m/>
    <s v="Utrecht"/>
    <m/>
    <n v="684966001"/>
    <m/>
    <s v="Man"/>
    <d v="2016-02-17T00:00:00"/>
    <x v="0"/>
    <s v="Issa"/>
    <s v="Lokaal 3"/>
    <s v="10:00-12:00"/>
    <m/>
    <s v="x"/>
    <n v="100"/>
    <n v="25"/>
    <d v="2024-09-15T00:00:00"/>
    <s v="Boek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32:42"/>
    <n v="29"/>
    <n v="937"/>
    <x v="21"/>
    <s v="Mohammed"/>
    <x v="20"/>
    <s v="Alamraoui"/>
    <s v="Arnoldusguldenhof 13"/>
    <s v="Utrecht"/>
    <s v="3545GJ"/>
    <n v="684216193"/>
    <m/>
    <s v="Vrouw"/>
    <d v="2016-08-13T00:00:00"/>
    <x v="1"/>
    <s v="Abdelilaah"/>
    <s v="Lokaal 1"/>
    <s v="10:00-12:00"/>
    <d v="2023-03-04T00:00:00"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30:54"/>
    <n v="30"/>
    <n v="535"/>
    <x v="22"/>
    <s v="Brahim"/>
    <x v="25"/>
    <s v="El Hadraoui"/>
    <s v="Americalaan 118"/>
    <s v="Utrecht"/>
    <s v="3526VU"/>
    <n v="647873401"/>
    <m/>
    <s v="Man"/>
    <d v="2017-05-24T00:00:00"/>
    <x v="2"/>
    <s v="Issa"/>
    <s v="Lokaal 3"/>
    <s v="12:30-14:30"/>
    <d v="2023-03-0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09:58"/>
    <n v="31"/>
    <n v="535"/>
    <x v="22"/>
    <s v="Brahim"/>
    <x v="14"/>
    <s v="El Hadraoui"/>
    <s v="Afrikalaan 118"/>
    <s v="Utrecht"/>
    <s v="2536 VH"/>
    <n v="687299457"/>
    <m/>
    <s v="Man"/>
    <d v="2014-06-05T00:00:00"/>
    <x v="2"/>
    <s v="Ahmed"/>
    <s v="Lokaal 1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11:23"/>
    <n v="32"/>
    <n v="535"/>
    <x v="22"/>
    <s v="Brahim"/>
    <x v="24"/>
    <s v="El Hadraoui"/>
    <s v="Amerikalaan 118"/>
    <s v="Utrecht"/>
    <s v="3526 VH"/>
    <n v="687299457"/>
    <m/>
    <s v="Man"/>
    <d v="2014-06-05T00:00:00"/>
    <x v="2"/>
    <s v="Issa"/>
    <s v="Lokaal 3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51:46"/>
    <n v="33"/>
    <n v="382"/>
    <x v="23"/>
    <s v="Abdelkader"/>
    <x v="26"/>
    <s v="Elbakali"/>
    <s v="Anna Mariaschumanstraat 3Bis"/>
    <s v="Utrcht"/>
    <s v="3521XB"/>
    <n v="615547746"/>
    <m/>
    <s v="Man"/>
    <d v="2016-12-18T00:00:00"/>
    <x v="1"/>
    <s v="Abdelilaah"/>
    <s v="Lokaal 1"/>
    <s v="10:00-12:00"/>
    <d v="2023-03-04T00:00:00"/>
    <s v="x"/>
    <n v="115"/>
    <m/>
    <d v="2024-11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44:07"/>
    <n v="34"/>
    <n v="373"/>
    <x v="24"/>
    <s v="Moussa"/>
    <x v="20"/>
    <s v="Erraiss"/>
    <s v="Marshallaan 120"/>
    <s v="Utrecht"/>
    <n v="3527"/>
    <s v="0684108849 / 0640461976"/>
    <m/>
    <s v="Vrouw"/>
    <d v="2013-09-27T00:00:00"/>
    <x v="1"/>
    <s v="Abdelilaah"/>
    <s v="Lokaal 1"/>
    <s v="10:00-12:00"/>
    <d v="2023-03-0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05:35"/>
    <n v="35"/>
    <n v="99"/>
    <x v="25"/>
    <s v="Nordin"/>
    <x v="27"/>
    <s v="Belzghari"/>
    <s v="Sassafraslaan 52"/>
    <s v="Utrecht"/>
    <s v="3545 CM"/>
    <n v="641995123"/>
    <m/>
    <s v="Man"/>
    <d v="2014-11-23T00:00:00"/>
    <x v="2"/>
    <s v="Ahmed"/>
    <s v="Lokaal 1"/>
    <s v="12:30-14:30"/>
    <m/>
    <s v="x"/>
    <n v="115"/>
    <m/>
    <d v="2024-11-3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33:53"/>
    <n v="36"/>
    <n v="99"/>
    <x v="25"/>
    <s v="Nordin"/>
    <x v="1"/>
    <s v="Belzghari"/>
    <s v="Sassafraslaan 52"/>
    <s v="Utrecht"/>
    <s v="3545CM"/>
    <n v="641995123"/>
    <m/>
    <s v="Man"/>
    <d v="2017-06-10T00:00:00"/>
    <x v="1"/>
    <s v="Mohsin"/>
    <s v="Lokaal 5"/>
    <s v="12:30-14:30"/>
    <d v="2024-01-13T00:00:00"/>
    <s v="x"/>
    <n v="115"/>
    <m/>
    <d v="2024-11-3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55:30"/>
    <n v="37"/>
    <n v="567"/>
    <x v="26"/>
    <s v="Abdelilah"/>
    <x v="10"/>
    <s v="Boukhachkhach"/>
    <s v="Pearsonlaan 40"/>
    <s v="Utrecht"/>
    <s v="3527CC"/>
    <n v="643187400"/>
    <m/>
    <s v="Vrouw"/>
    <d v="2017-04-09T00:00:00"/>
    <x v="1"/>
    <s v="Issa"/>
    <s v="Lokaal 3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6:19"/>
    <n v="38"/>
    <n v="567"/>
    <x v="26"/>
    <s v="Abdelilah"/>
    <x v="28"/>
    <s v="Boukhachkhach"/>
    <s v="Pearsonlaan 40"/>
    <s v="Utrecht"/>
    <s v="3527 CC"/>
    <n v="643187400"/>
    <m/>
    <s v="Vrouw"/>
    <m/>
    <x v="2"/>
    <s v="Issa"/>
    <s v="Lokaal 3"/>
    <s v="10:00-12:00"/>
    <d v="2022-11-05T00:00:00"/>
    <s v="   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45:29"/>
    <n v="39"/>
    <n v="1217"/>
    <x v="27"/>
    <s v="Youssef"/>
    <x v="29"/>
    <s v="Hahati"/>
    <s v="Nansenlaan 7"/>
    <s v="Utrecht"/>
    <s v="3527 EE"/>
    <n v="634834480"/>
    <m/>
    <s v="Vrouw"/>
    <d v="2012-06-08T00:00:00"/>
    <x v="0"/>
    <s v="Mostapha"/>
    <s v="Lokaal 5"/>
    <s v="15:00-17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7:46"/>
    <n v="40"/>
    <n v="983"/>
    <x v="28"/>
    <s v="Omar"/>
    <x v="30"/>
    <s v="Aouad"/>
    <s v="Gasperilaan 46"/>
    <s v="Utrecht"/>
    <s v="3527 GE"/>
    <n v="646664631"/>
    <m/>
    <s v="Vrouw"/>
    <d v="2007-12-12T00:00:00"/>
    <x v="6"/>
    <s v="Ahmed"/>
    <s v="Lokaal 1"/>
    <s v="15:00-17:00"/>
    <m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7:46"/>
    <n v="41"/>
    <n v="983"/>
    <x v="28"/>
    <s v="Omar"/>
    <x v="31"/>
    <s v="Aouad"/>
    <s v="Gasperilaan 46"/>
    <s v="Utrecht"/>
    <s v="3527 GE"/>
    <n v="646664631"/>
    <m/>
    <s v="Vrouw"/>
    <d v="2007-12-12T00:00:00"/>
    <x v="6"/>
    <s v="mostafa/juffen/khalid"/>
    <m/>
    <s v="10:00-12:00"/>
    <d v="2023-10-14T00:00:00"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13:55"/>
    <n v="42"/>
    <n v="67"/>
    <x v="29"/>
    <s v="Abdelkarim"/>
    <x v="32"/>
    <s v="El Houfi"/>
    <s v="Van Eechoudlaan 125"/>
    <s v="Utrecht"/>
    <s v="3526 KC"/>
    <n v="645926761"/>
    <m/>
    <s v="Vrouw"/>
    <d v="2015-05-03T00:00:00"/>
    <x v="2"/>
    <s v="meester onbekend"/>
    <s v="Lokaal 1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37:36"/>
    <n v="43"/>
    <n v="390"/>
    <x v="30"/>
    <s v="Samir"/>
    <x v="10"/>
    <s v="Zoundri"/>
    <s v="Iepstraat 60"/>
    <m/>
    <s v="3443GG"/>
    <n v="614671900"/>
    <m/>
    <s v="Man"/>
    <d v="2017-08-23T00:00:00"/>
    <x v="1"/>
    <s v="Abdelilaah"/>
    <s v="Lokaal 1"/>
    <s v="10:00-12:00"/>
    <d v="2023-03-0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6:41"/>
    <n v="44"/>
    <n v="892"/>
    <x v="31"/>
    <s v="Rachid"/>
    <x v="33"/>
    <s v="Belhadi"/>
    <s v="Stanleylaan 229"/>
    <s v="Utrecht"/>
    <s v="3526 TE"/>
    <s v="0628713529/0646855832"/>
    <m/>
    <s v="Man"/>
    <d v="2015-09-08T00:00:00"/>
    <x v="1"/>
    <s v="Issa"/>
    <s v="Lokaal 3"/>
    <s v="12:30-14:30"/>
    <d v="2022-11-05T00:00:00"/>
    <s v="x"/>
    <n v="115"/>
    <m/>
    <d v="2024-09-0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5:21"/>
    <n v="45"/>
    <n v="892"/>
    <x v="31"/>
    <s v="Rachid"/>
    <x v="34"/>
    <s v="Belhadi"/>
    <s v="Stanleylaan 229"/>
    <s v="Utrecht"/>
    <s v="3526 TE"/>
    <s v="0628713529/0646855832"/>
    <m/>
    <s v="Vrouw"/>
    <d v="2016-12-13T00:00:00"/>
    <x v="1"/>
    <s v="Issa"/>
    <s v="Lokaal 3"/>
    <s v="12:30-14:30"/>
    <d v="2022-11-05T00:00:00"/>
    <s v="x"/>
    <n v="115"/>
    <m/>
    <d v="2024-09-0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29:00"/>
    <n v="46"/>
    <n v="951"/>
    <x v="32"/>
    <s v="AbdelHakim"/>
    <x v="35"/>
    <s v="Lakbiyech"/>
    <m/>
    <s v="Utrecht"/>
    <m/>
    <n v="641950255"/>
    <m/>
    <s v="Vrouw"/>
    <d v="2014-07-09T00:00:00"/>
    <x v="0"/>
    <s v="Mohammed"/>
    <s v="Lokaal 4"/>
    <s v="12:30-14:30"/>
    <d v="2021-08-06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00:03"/>
    <n v="47"/>
    <n v="48"/>
    <x v="33"/>
    <s v="Aziz"/>
    <x v="19"/>
    <s v="Bouhjira"/>
    <s v="Sassafraslaan"/>
    <s v="Utrecht"/>
    <s v="3545 Cm"/>
    <n v="642808820"/>
    <m/>
    <s v="Man"/>
    <d v="2013-02-20T00:00:00"/>
    <x v="2"/>
    <s v="Mohsin"/>
    <s v="Lokaal 5"/>
    <s v="15:00-17:00"/>
    <m/>
    <s v="x"/>
    <n v="0"/>
    <n v="100"/>
    <d v="2024-09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00:03"/>
    <n v="48"/>
    <n v="48"/>
    <x v="33"/>
    <s v="Aziz"/>
    <x v="36"/>
    <s v="Bouhjira"/>
    <s v="Sassafraslaan"/>
    <s v="Utrecht"/>
    <s v="3545 Cm"/>
    <n v="642808820"/>
    <m/>
    <s v="Man"/>
    <d v="2013-02-20T00:00:00"/>
    <x v="2"/>
    <s v="Mostapha"/>
    <s v="Lokaal 5"/>
    <s v="15:00-17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54:43"/>
    <n v="49"/>
    <n v="286"/>
    <x v="34"/>
    <s v="Jamil"/>
    <x v="1"/>
    <s v="Loukili"/>
    <s v="Pearsonlaan 17"/>
    <s v="Utrecht"/>
    <s v="3527 CA"/>
    <n v="653765992"/>
    <m/>
    <s v="Man"/>
    <d v="2014-05-10T00:00:00"/>
    <x v="2"/>
    <s v="Mostapha"/>
    <s v="Lokaal 5"/>
    <s v="15:00-17:00"/>
    <m/>
    <s v="x"/>
    <m/>
    <m/>
    <n v="0"/>
    <s v="regelin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5:43"/>
    <n v="50"/>
    <n v="286"/>
    <x v="34"/>
    <s v="Jamil"/>
    <x v="37"/>
    <s v="Loukili"/>
    <s v="Pearsonlaan 17"/>
    <s v="Utrecht"/>
    <s v="3527 CA"/>
    <n v="653765992"/>
    <m/>
    <s v="Vrouw"/>
    <d v="2017-03-25T00:00:00"/>
    <x v="0"/>
    <s v="Abdelilaah"/>
    <s v="Lokaal 1"/>
    <s v="10:00-12:00"/>
    <m/>
    <s v="x"/>
    <m/>
    <m/>
    <n v="0"/>
    <s v="regelin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5:43"/>
    <n v="51"/>
    <n v="286"/>
    <x v="34"/>
    <s v="Jamil"/>
    <x v="38"/>
    <s v="Loukili"/>
    <s v="Pearsonlaan 17"/>
    <s v="Utrecht"/>
    <s v="3527 CA"/>
    <n v="653765992"/>
    <m/>
    <s v="Vrouw"/>
    <d v="2010-12-13T00:00:00"/>
    <x v="5"/>
    <s v="Farida"/>
    <s v="Lokaal 2"/>
    <s v="15:00-18:00"/>
    <m/>
    <s v="x"/>
    <m/>
    <m/>
    <n v="0"/>
    <s v="regelin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6:17:40"/>
    <n v="52"/>
    <n v="755"/>
    <x v="35"/>
    <s v="Mohammed"/>
    <x v="39"/>
    <s v="Elabbassi"/>
    <s v="spaaklaan 230"/>
    <s v="Utrecht"/>
    <s v="3527 SP"/>
    <n v="643153440"/>
    <m/>
    <s v="Man"/>
    <d v="2014-09-17T00:00:00"/>
    <x v="1"/>
    <s v="Issa"/>
    <s v="Lokaal 3"/>
    <s v="10:00-12:00"/>
    <m/>
    <s v="x"/>
    <n v="0"/>
    <n v="0"/>
    <n v="0"/>
    <s v="gestopt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6:15:45"/>
    <n v="53"/>
    <n v="755"/>
    <x v="35"/>
    <s v="Mohammed"/>
    <x v="40"/>
    <s v="Elabbassi"/>
    <s v="spaaklaan 230"/>
    <s v="Utrecht"/>
    <s v="3527 SP"/>
    <n v="643153440"/>
    <m/>
    <s v="Vrouw"/>
    <d v="2013-03-23T00:00:00"/>
    <x v="1"/>
    <s v="Mohammed"/>
    <s v="Lokaal 4"/>
    <s v="12:30-14:30"/>
    <m/>
    <s v="x"/>
    <n v="0"/>
    <n v="0"/>
    <n v="0"/>
    <s v="regelin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34:15"/>
    <n v="54"/>
    <n v="21"/>
    <x v="36"/>
    <s v="Bouk"/>
    <x v="41"/>
    <s v="Sajiaa"/>
    <m/>
    <m/>
    <m/>
    <s v="0652837355/0633666678"/>
    <m/>
    <s v="Man"/>
    <d v="2012-11-23T00:00:00"/>
    <x v="0"/>
    <s v="Ahmed"/>
    <s v="Lokaal 1"/>
    <s v="15:00-17:00"/>
    <n v="42372"/>
    <s v="x"/>
    <n v="0"/>
    <n v="0"/>
    <n v="0"/>
    <s v="regelin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34:15"/>
    <n v="55"/>
    <n v="21"/>
    <x v="36"/>
    <s v="Bouk"/>
    <x v="42"/>
    <s v="Sajiaa"/>
    <m/>
    <m/>
    <m/>
    <s v="0652837355/0633666678"/>
    <m/>
    <s v="Vrouw"/>
    <d v="2011-05-26T00:00:00"/>
    <x v="0"/>
    <s v="Farida"/>
    <s v="Lokaal 2"/>
    <s v="15:00-18:00"/>
    <n v="42372"/>
    <s v="x"/>
    <n v="115"/>
    <m/>
    <d v="2025-01-25T00:00:00"/>
    <s v="regelin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26T16:00:37"/>
    <n v="56"/>
    <n v="751"/>
    <x v="37"/>
    <s v="Boujma"/>
    <x v="7"/>
    <s v="Bounajoua"/>
    <s v="Stanlylaan"/>
    <s v="Utrecht"/>
    <s v="3526 TP"/>
    <s v="ma 0687854066 / 0620630751pa"/>
    <m/>
    <s v="Man"/>
    <d v="2015-07-08T00:00:00"/>
    <x v="1"/>
    <s v="Abdelilaah"/>
    <s v="Lokaal 1"/>
    <s v="10:00-12:00"/>
    <n v="44988"/>
    <s v="x"/>
    <n v="115"/>
    <m/>
    <d v="2025-01-25T00:00:00"/>
    <s v="10 extra betaald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13:37"/>
    <n v="57"/>
    <n v="1081"/>
    <x v="38"/>
    <s v="Abdoulhamid"/>
    <x v="43"/>
    <s v="Azerkaan"/>
    <m/>
    <m/>
    <m/>
    <n v="645767787"/>
    <m/>
    <s v="Man"/>
    <d v="2016-03-01T00:00:00"/>
    <x v="1"/>
    <s v="Issa"/>
    <s v="Lokaal 3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13:37"/>
    <n v="58"/>
    <n v="1081"/>
    <x v="38"/>
    <s v="Abdoulhamid"/>
    <x v="44"/>
    <s v="Azerkaan"/>
    <m/>
    <m/>
    <m/>
    <n v="645767787"/>
    <m/>
    <s v="Man"/>
    <d v="2016-03-01T00:00:00"/>
    <x v="1"/>
    <s v="Issa"/>
    <s v="Lokaal 3"/>
    <s v="12:30-14:30"/>
    <d v="2022-03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36:51"/>
    <n v="59"/>
    <n v="225"/>
    <x v="39"/>
    <s v="Mohamed"/>
    <x v="1"/>
    <s v="Hanafi"/>
    <m/>
    <s v="Utrecht"/>
    <m/>
    <n v="621823770"/>
    <m/>
    <s v="Man"/>
    <m/>
    <x v="0"/>
    <s v="Abdelilaah"/>
    <s v="Lokaal 1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36:51"/>
    <n v="60"/>
    <n v="225"/>
    <x v="39"/>
    <s v="Mohamed"/>
    <x v="45"/>
    <s v="Hanafi"/>
    <m/>
    <s v="Utrecht"/>
    <m/>
    <n v="621823770"/>
    <m/>
    <s v="Vrouw"/>
    <d v="2015-09-15T00:00:00"/>
    <x v="0"/>
    <s v="Issa"/>
    <s v="Lokaal 3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43:01"/>
    <n v="61"/>
    <n v="1178"/>
    <x v="40"/>
    <s v="Mustapha"/>
    <x v="38"/>
    <s v="Assarraj"/>
    <s v="De Brauwlaan 11"/>
    <s v="Utrecht"/>
    <s v="3526 XR"/>
    <n v="685317570"/>
    <m/>
    <s v="Vrouw"/>
    <d v="2009-09-07T00:00:00"/>
    <x v="6"/>
    <s v="Farida"/>
    <s v="Lokaal 2"/>
    <s v="15:00-18:00"/>
    <m/>
    <s v="x"/>
    <n v="115"/>
    <m/>
    <d v="2024-11-0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26:50"/>
    <n v="62"/>
    <n v="1028"/>
    <x v="41"/>
    <s v="Abdelouhab"/>
    <x v="46"/>
    <s v="Sajie"/>
    <s v="Trumanlaan 225"/>
    <s v="Utrecht"/>
    <s v="3527 BH"/>
    <n v="684304185"/>
    <m/>
    <s v="Vrouw"/>
    <d v="2017-05-12T00:00:00"/>
    <x v="1"/>
    <s v="Abdelilaah"/>
    <s v="Lokaal 1"/>
    <s v="10:00-12:00"/>
    <d v="2023-03-0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50:40"/>
    <n v="63"/>
    <n v="651"/>
    <x v="42"/>
    <s v="Jamal"/>
    <x v="47"/>
    <s v="Khayati"/>
    <s v="Winterkersslaan 23"/>
    <s v="Utrecht"/>
    <s v="3544 CH"/>
    <n v="619813905"/>
    <m/>
    <s v="Man"/>
    <d v="2017-09-06T00:00:00"/>
    <x v="1"/>
    <s v="Mohsin"/>
    <s v="Lokaal 5"/>
    <s v="12:30-14:30"/>
    <d v="2024-01-13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26T15:49:17"/>
    <n v="64"/>
    <n v="1094"/>
    <x v="43"/>
    <s v="Mohammed"/>
    <x v="13"/>
    <s v="Akalai"/>
    <s v="Columbuslaan 261"/>
    <s v="Utrecht"/>
    <s v="3526EG"/>
    <n v="641119770"/>
    <m/>
    <s v="Man"/>
    <d v="2017-05-20T00:00:00"/>
    <x v="1"/>
    <s v="Mohsin"/>
    <s v="Lokaal 1"/>
    <s v="12:30-14:30"/>
    <d v="2023-03-03T00:00:00"/>
    <s v="x"/>
    <n v="115"/>
    <m/>
    <d v="2024-10-06T00:00:00"/>
    <s v="10 euro boe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26T15:49:17"/>
    <n v="65"/>
    <n v="1094"/>
    <x v="43"/>
    <s v="Mohammed"/>
    <x v="23"/>
    <s v="Akalai"/>
    <s v="Columbuslaan 261"/>
    <s v="Utrecht"/>
    <s v="3526EG"/>
    <n v="641119770"/>
    <m/>
    <s v="Man"/>
    <d v="2017-05-20T00:00:00"/>
    <x v="1"/>
    <s v="Mohammed"/>
    <s v="Lokaal 4"/>
    <s v="12:30-14:30"/>
    <d v="2023-03-03T00:00:00"/>
    <s v="x"/>
    <n v="115"/>
    <m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2T13:06:37"/>
    <n v="66"/>
    <n v="372"/>
    <x v="44"/>
    <s v="Hicham"/>
    <x v="48"/>
    <s v="Ahamri"/>
    <s v="Columbuslaan"/>
    <s v="Utrecht"/>
    <s v="3526EK"/>
    <n v="614716453"/>
    <m/>
    <s v="Man"/>
    <d v="2013-02-28T00:00:00"/>
    <x v="1"/>
    <s v="Mohsin"/>
    <s v="Lokaal 5"/>
    <s v="15:00-17:00"/>
    <d v="2023-03-12T00:00:00"/>
    <s v="x"/>
    <n v="100"/>
    <n v="15"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3:42:21"/>
    <n v="67"/>
    <n v="0"/>
    <x v="45"/>
    <m/>
    <x v="49"/>
    <s v="Demirci"/>
    <s v="Pearsonlaan 57"/>
    <s v="Utrecht"/>
    <s v="3527 CE"/>
    <n v="631067235"/>
    <m/>
    <s v="Man"/>
    <d v="2010-07-06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9T15:46:28"/>
    <n v="68"/>
    <n v="669"/>
    <x v="46"/>
    <s v="Imaad"/>
    <x v="50"/>
    <s v="Ouldchaib"/>
    <s v="Sassafraslaan 67"/>
    <s v="Utrecht"/>
    <s v="3545CM"/>
    <s v="0683111117 / 0685545465"/>
    <m/>
    <s v="Man"/>
    <d v="2014-07-19T00:00:00"/>
    <x v="1"/>
    <s v="Mohsin"/>
    <s v="Lokaal 5"/>
    <s v="12:30-14:30"/>
    <d v="2024-01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46:28"/>
    <n v="69"/>
    <n v="669"/>
    <x v="46"/>
    <s v="Imaad"/>
    <x v="51"/>
    <s v="Ouldchaib"/>
    <s v="Sassafraslaan 66"/>
    <s v="Utrecht"/>
    <s v="3545CM"/>
    <s v="0683111117 / 0685545465"/>
    <m/>
    <s v="Man"/>
    <d v="2017-02-13T00:00:00"/>
    <x v="1"/>
    <s v="Mohsin"/>
    <s v="Lokaal 5"/>
    <s v="12:30-14:30"/>
    <d v="2024-01-13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09:38"/>
    <n v="70"/>
    <n v="143"/>
    <x v="47"/>
    <s v="Mohamed"/>
    <x v="52"/>
    <s v="Hemmit"/>
    <m/>
    <m/>
    <m/>
    <n v="684126402"/>
    <m/>
    <s v="Man"/>
    <d v="2015-10-25T00:00:00"/>
    <x v="0"/>
    <s v="Issa"/>
    <s v="Lokaal 3"/>
    <s v="12:30-14:30"/>
    <d v="2022-03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09:38"/>
    <n v="71"/>
    <n v="143"/>
    <x v="47"/>
    <s v="Mohamed"/>
    <x v="53"/>
    <s v="Hemmit"/>
    <m/>
    <m/>
    <m/>
    <n v="684126402"/>
    <m/>
    <s v="Vrouw"/>
    <d v="2013-03-16T00:00:00"/>
    <x v="0"/>
    <s v="Issa"/>
    <s v="Lokaal 3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09:38"/>
    <n v="72"/>
    <n v="143"/>
    <x v="47"/>
    <s v="Mohamed"/>
    <x v="54"/>
    <s v="Hemmit"/>
    <m/>
    <m/>
    <m/>
    <n v="684126402"/>
    <m/>
    <s v="Vrouw"/>
    <d v="2010-11-12T00:00:00"/>
    <x v="0"/>
    <s v="Mohammed"/>
    <s v="Lokaal 4"/>
    <s v="12:30-14:30"/>
    <d v="2020-03-1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27:16"/>
    <n v="73"/>
    <n v="556"/>
    <x v="48"/>
    <s v="Driss"/>
    <x v="55"/>
    <s v="Abbou"/>
    <s v="Sassafraslaan 15"/>
    <s v="Utrecht"/>
    <s v="3545 CM"/>
    <n v="646875570"/>
    <m/>
    <s v="Man"/>
    <d v="2006-08-15T00:00:00"/>
    <x v="6"/>
    <s v="Farida"/>
    <s v="Lokaal 2"/>
    <s v="15:00-18:00"/>
    <m/>
    <s v="x"/>
    <n v="115"/>
    <m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43:46"/>
    <n v="74"/>
    <n v="556"/>
    <x v="48"/>
    <s v="Driss"/>
    <x v="56"/>
    <s v="Abbou"/>
    <s v="Sassafraslaan 15"/>
    <s v="Utrecht"/>
    <s v="3545 CM"/>
    <n v="646875570"/>
    <m/>
    <s v="Man"/>
    <d v="2009-08-14T00:00:00"/>
    <x v="6"/>
    <s v="Ahmed"/>
    <s v="Lokaal 1"/>
    <s v="15:00-17:00"/>
    <m/>
    <s v="x"/>
    <n v="115"/>
    <m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4-16T15:15:38"/>
    <n v="75"/>
    <n v="0"/>
    <x v="49"/>
    <s v="Abdi"/>
    <x v="2"/>
    <s v="Abdi"/>
    <s v="Spaaklaan 231"/>
    <s v="Utrecht"/>
    <s v="3527SJ"/>
    <s v="0687175400-0302926512"/>
    <m/>
    <s v="Man"/>
    <d v="2011-04-27T00:00:00"/>
    <x v="2"/>
    <s v="Mostapha"/>
    <s v="Lokaal 4"/>
    <s v="15:00-17:00"/>
    <d v="2023-04-16T00:00:00"/>
    <s v="x"/>
    <n v="115"/>
    <m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4-16T15:15:38"/>
    <n v="76"/>
    <n v="0"/>
    <x v="49"/>
    <s v="Abdi"/>
    <x v="57"/>
    <s v="Abdi"/>
    <s v="Spaaklaan 231"/>
    <s v="Utrecht"/>
    <s v="3527SJ"/>
    <s v="0687175400-0302926512"/>
    <m/>
    <s v="Vrouw"/>
    <d v="2014-06-10T00:00:00"/>
    <x v="1"/>
    <s v="Mohsin"/>
    <s v="Lokaal 1"/>
    <s v="12:30-14:30"/>
    <d v="2023-04-16T00:00:00"/>
    <s v="x"/>
    <n v="115"/>
    <m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6:10:51"/>
    <n v="77"/>
    <n v="716"/>
    <x v="50"/>
    <s v="Jamaal"/>
    <x v="58"/>
    <s v="Assou"/>
    <s v="Livingstonelaan 91"/>
    <s v="Utrecht"/>
    <s v="3526HB"/>
    <n v="641896763"/>
    <m/>
    <s v="Man"/>
    <d v="2017-09-27T00:00:00"/>
    <x v="1"/>
    <s v="Mohsin"/>
    <s v="Lokaal 5"/>
    <s v="12:30-14:30"/>
    <d v="2024-01-13T00:00:00"/>
    <s v="x"/>
    <n v="115"/>
    <m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6:13:55"/>
    <n v="78"/>
    <n v="1066"/>
    <x v="51"/>
    <s v="Abdeoulrazzak"/>
    <x v="59"/>
    <s v="Wadou"/>
    <s v="Guldenplantsoen 10"/>
    <s v="Utrecht"/>
    <s v="3541GS"/>
    <n v="626041411"/>
    <m/>
    <s v="Man"/>
    <d v="2018-01-24T00:00:00"/>
    <x v="1"/>
    <s v="Mohsin"/>
    <s v="Lokaal 5"/>
    <s v="12:30-14:30"/>
    <d v="2024-01-13T00:00:00"/>
    <s v="x"/>
    <n v="111"/>
    <n v="5"/>
    <d v="2024-10-2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29:21"/>
    <n v="79"/>
    <n v="118"/>
    <x v="52"/>
    <s v="Ali"/>
    <x v="60"/>
    <s v="Elmousaoui"/>
    <s v="Schipovalaan 28"/>
    <s v="Utrecht"/>
    <s v="3545DC"/>
    <n v="643545232"/>
    <m/>
    <s v="Vrouw"/>
    <d v="2017-07-30T00:00:00"/>
    <x v="1"/>
    <s v="Abdelilaah"/>
    <s v="Lokaal 1"/>
    <s v="10:00-12:00"/>
    <d v="2023-03-0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29:21"/>
    <n v="80"/>
    <n v="118"/>
    <x v="52"/>
    <s v="Ali"/>
    <x v="35"/>
    <s v="Elmousaoui"/>
    <s v="Schipovalaan 28"/>
    <s v="Utrecht"/>
    <s v="3545DC"/>
    <n v="643545232"/>
    <m/>
    <s v="Vrouw"/>
    <d v="2019-08-19T00:00:00"/>
    <x v="1"/>
    <s v="Abdelilaah"/>
    <s v="Lokaal 4"/>
    <s v="12:30-14:30"/>
    <d v="2023-03-04T00:00:00"/>
    <s v="x"/>
    <n v="115"/>
    <m/>
    <d v="2024-11-0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24:34"/>
    <n v="81"/>
    <n v="384"/>
    <x v="53"/>
    <s v="Lahbib"/>
    <x v="61"/>
    <s v="Boulahfa"/>
    <s v="Rijnseguldenhof 4"/>
    <s v="Utrecht"/>
    <s v="3541GN"/>
    <n v="611269541"/>
    <m/>
    <s v="Man"/>
    <d v="2015-12-02T00:00:00"/>
    <x v="1"/>
    <s v="Abdelilaah"/>
    <s v="Lokaal 1"/>
    <s v="10:00-12:00"/>
    <d v="2023-03-04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4:24:34"/>
    <n v="82"/>
    <n v="384"/>
    <x v="53"/>
    <s v="Lahbib"/>
    <x v="16"/>
    <s v="Boulahfa"/>
    <s v="Rijnseguldenhof 4"/>
    <s v="Utrecht"/>
    <s v="3541GN"/>
    <n v="611269541"/>
    <m/>
    <s v="Vrouw"/>
    <d v="2013-03-06T00:00:00"/>
    <x v="1"/>
    <s v="Abdelilaah"/>
    <s v="Lokaal 1"/>
    <s v="10:00-12:00"/>
    <d v="2023-03-04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46:26"/>
    <n v="83"/>
    <n v="612"/>
    <x v="54"/>
    <s v="Toufik"/>
    <x v="62"/>
    <s v="Sabti"/>
    <s v="Atlleeplantsoen 34"/>
    <s v="Utrecht"/>
    <s v="3527 BA"/>
    <s v="0616234517-0687239294"/>
    <m/>
    <s v="Vrouw"/>
    <d v="2013-04-14T00:00:00"/>
    <x v="1"/>
    <s v="Issa"/>
    <s v="Lokaal 3"/>
    <s v="12:30-14:30"/>
    <d v="2024-01-13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9T14:46:26"/>
    <n v="84"/>
    <n v="612"/>
    <x v="54"/>
    <s v="Toufik"/>
    <x v="63"/>
    <s v="Sabti"/>
    <s v="Atlleeplantsoen 35"/>
    <s v="Utrecht"/>
    <s v="3528 BA"/>
    <s v="0616234517-0687239294"/>
    <m/>
    <s v="Vrouw"/>
    <d v="2015-06-17T00:00:00"/>
    <x v="1"/>
    <s v="Mohsin"/>
    <s v="Lokaal 5"/>
    <s v="12:30-14:30"/>
    <d v="2024-01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4:15:52"/>
    <n v="85"/>
    <n v="860"/>
    <x v="55"/>
    <s v="Mohamed"/>
    <x v="64"/>
    <s v="Hemmet"/>
    <m/>
    <s v="Utrecht"/>
    <m/>
    <n v="643261976"/>
    <m/>
    <s v="Man"/>
    <m/>
    <x v="0"/>
    <s v="Mohammed"/>
    <s v="Lokaal 4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4:17:52"/>
    <n v="86"/>
    <n v="548"/>
    <x v="56"/>
    <s v="Tarik"/>
    <x v="65"/>
    <s v="Loukili"/>
    <s v="eerste Meester 45"/>
    <s v="Utrecht"/>
    <m/>
    <n v="685863995"/>
    <m/>
    <s v="Vrouw"/>
    <d v="2014-11-08T00:00:00"/>
    <x v="0"/>
    <s v="Mohammed"/>
    <s v="Lokaal 4"/>
    <s v="10:00-12:00"/>
    <d v="2021-04-04T00:00:00"/>
    <s v="x"/>
    <n v="115"/>
    <m/>
    <d v="2024-12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4:17:52"/>
    <n v="87"/>
    <n v="548"/>
    <x v="56"/>
    <s v="Tarik"/>
    <x v="14"/>
    <s v="Loukili"/>
    <s v="eerste Meester 45"/>
    <s v="Utrecht"/>
    <m/>
    <n v="685863995"/>
    <m/>
    <s v="Man"/>
    <d v="2010-06-24T00:00:00"/>
    <x v="0"/>
    <s v="Mohammed"/>
    <s v="Lokaal 4"/>
    <s v="10:00-12:00"/>
    <d v="2021-04-0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4:22:22"/>
    <n v="88"/>
    <n v="288"/>
    <x v="57"/>
    <s v="Rachid"/>
    <x v="19"/>
    <s v="Ajaoud"/>
    <m/>
    <s v="Utrecht"/>
    <m/>
    <n v="645933116"/>
    <m/>
    <s v="Man"/>
    <d v="2011-02-14T00:00:00"/>
    <x v="0"/>
    <s v="Abdelilaah"/>
    <s v="Lokaal 1"/>
    <s v="10:00-12:00"/>
    <d v="2019-02-1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6T14:22:22"/>
    <n v="89"/>
    <n v="288"/>
    <x v="57"/>
    <s v="Rachid"/>
    <x v="66"/>
    <s v="Ajaoud"/>
    <m/>
    <s v="Utrecht"/>
    <m/>
    <n v="645933116"/>
    <m/>
    <s v="Vrouw"/>
    <d v="2010-02-13T00:00:00"/>
    <x v="0"/>
    <s v="meester onbekend"/>
    <m/>
    <m/>
    <d v="2018-09-30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05:05"/>
    <n v="90"/>
    <n v="653"/>
    <x v="58"/>
    <s v="Soufiane"/>
    <x v="67"/>
    <s v="El Bounayi"/>
    <s v="Columbuslaan 295"/>
    <s v="Utrecht"/>
    <s v="3526 EH"/>
    <n v="641604400"/>
    <m/>
    <s v="Man"/>
    <d v="2018-12-16T00:00:00"/>
    <x v="1"/>
    <s v="Mohsin"/>
    <s v="Lokaal 5"/>
    <s v="12:30-14:30"/>
    <d v="2024-01-13T00:00:00"/>
    <s v="x"/>
    <n v="115"/>
    <m/>
    <d v="2025-01-1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27:39"/>
    <n v="91"/>
    <n v="793"/>
    <x v="59"/>
    <s v="Abdellah"/>
    <x v="23"/>
    <s v="Moussi"/>
    <s v="Stanleylaan 174"/>
    <s v="Utrecht"/>
    <s v="3526TR"/>
    <n v="624686582"/>
    <m/>
    <s v="Vrouw"/>
    <d v="2015-11-07T00:00:00"/>
    <x v="1"/>
    <s v="Mohsin"/>
    <s v="Lokaal 5"/>
    <s v="12:30-14:30"/>
    <d v="2024-01-13T00:00:00"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30:48"/>
    <n v="92"/>
    <n v="849"/>
    <x v="60"/>
    <s v="Najim"/>
    <x v="68"/>
    <s v="El Mahdadi"/>
    <s v="Van Spanjelaan 3"/>
    <s v="Utrecht"/>
    <s v="3526 XL"/>
    <n v="648687838"/>
    <m/>
    <s v="Vrouw"/>
    <d v="2016-10-01T00:00:00"/>
    <x v="0"/>
    <s v="Mohammed"/>
    <s v="Lokaal 4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30:48"/>
    <n v="93"/>
    <n v="849"/>
    <x v="60"/>
    <s v="Najim"/>
    <x v="69"/>
    <s v="El Mahdadi"/>
    <s v="Van Spanjelaan 3"/>
    <s v="Utrecht"/>
    <s v="3526 XL"/>
    <n v="648687838"/>
    <m/>
    <s v="Vrouw"/>
    <d v="2018-05-31T00:00:00"/>
    <x v="1"/>
    <s v="Mohsin"/>
    <s v="Lokaal 5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30:48"/>
    <n v="94"/>
    <n v="849"/>
    <x v="60"/>
    <s v="Najim"/>
    <x v="70"/>
    <s v="El Mahdadi"/>
    <s v="Van Spanjelaan 3"/>
    <s v="Utrecht"/>
    <s v="3526 XL"/>
    <n v="648687838"/>
    <m/>
    <s v="Vrouw"/>
    <d v="2016-10-01T00:00:00"/>
    <x v="0"/>
    <s v="Mohammed"/>
    <s v="Lokaal 4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30:48"/>
    <n v="95"/>
    <n v="849"/>
    <x v="60"/>
    <s v="Najim"/>
    <x v="25"/>
    <s v="El Mahdadi"/>
    <s v="Van Spanjelaan 3"/>
    <s v="Utrecht"/>
    <s v="3526 XL"/>
    <n v="648687838"/>
    <m/>
    <s v="Man"/>
    <d v="2017-03-13T00:00:00"/>
    <x v="1"/>
    <s v="Mohsin"/>
    <s v="Lokaal 5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59:32"/>
    <n v="96"/>
    <n v="777"/>
    <x v="61"/>
    <s v="Mimoun"/>
    <x v="71"/>
    <s v="Asfad"/>
    <s v="Alexander de Grotelaan 114"/>
    <s v="Utrecht"/>
    <s v="3526 RL"/>
    <n v="641125289"/>
    <m/>
    <s v="Man"/>
    <d v="2012-11-23T00:00:00"/>
    <x v="2"/>
    <s v="Ahmed"/>
    <s v="Lokaal 1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5:53:21"/>
    <n v="97"/>
    <n v="390"/>
    <x v="62"/>
    <s v="Aziz"/>
    <x v="72"/>
    <s v="El maadouri"/>
    <s v="Stanleylaan 149"/>
    <s v="Utrecht"/>
    <s v="3526 TD"/>
    <n v="628902898"/>
    <m/>
    <s v="Vrouw"/>
    <d v="2012-12-06T00:00:00"/>
    <x v="1"/>
    <s v="Issa"/>
    <s v="Lokaal 3"/>
    <s v="12:30-14:30"/>
    <d v="2022-11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5:58:52"/>
    <n v="98"/>
    <n v="390"/>
    <x v="62"/>
    <s v="Aziz"/>
    <x v="73"/>
    <s v="El maadouri"/>
    <s v="Stanleylaan 149"/>
    <s v="Utrecht"/>
    <s v="3526 TD"/>
    <n v="628902898"/>
    <m/>
    <s v="Vrouw"/>
    <d v="2015-09-19T00:00:00"/>
    <x v="1"/>
    <s v="Issa"/>
    <s v="Lokaal 3"/>
    <s v="12:30-14:30"/>
    <d v="2022-11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9/16/2024 13:56:15"/>
    <n v="99"/>
    <n v="929"/>
    <x v="63"/>
    <s v="Hafid"/>
    <x v="74"/>
    <s v="Elmonjed "/>
    <s v="Prof.Aalbersestraat 8"/>
    <s v="Nieuwegein "/>
    <s v="3438AV "/>
    <n v="624440142"/>
    <s v="jamilaelmonjed@hotmail.com"/>
    <s v="Vrouw"/>
    <d v="2018-02-12T00:00:00"/>
    <x v="0"/>
    <s v="Abdelilaah"/>
    <s v="Lokaal 2"/>
    <s v="12:30-14:30"/>
    <m/>
    <s v="x"/>
    <n v="115"/>
    <m/>
    <d v="2024-11-01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54:47"/>
    <n v="100"/>
    <n v="575"/>
    <x v="64"/>
    <s v="Khalid"/>
    <x v="75"/>
    <s v="El mansouri"/>
    <s v="Van echoualaan 71"/>
    <s v="Utrecht"/>
    <s v="3526 KB"/>
    <n v="618088417"/>
    <m/>
    <s v="Vrouw"/>
    <d v="2013-07-30T00:00:00"/>
    <x v="1"/>
    <s v="Ahmed"/>
    <s v="Lokaal 1"/>
    <s v="12:30-14:30"/>
    <d v="2022-03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28:19"/>
    <n v="101"/>
    <n v="939"/>
    <x v="65"/>
    <s v="Ilyas"/>
    <x v="76"/>
    <s v="Siamari"/>
    <m/>
    <m/>
    <m/>
    <s v="0685285688 - 0684280743"/>
    <m/>
    <s v="Man"/>
    <m/>
    <x v="0"/>
    <s v="Issa"/>
    <s v="Lokaal 3"/>
    <s v="10:00-12:00"/>
    <m/>
    <s v="x"/>
    <n v="115"/>
    <m/>
    <d v="2024-11-0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28:19"/>
    <n v="102"/>
    <n v="939"/>
    <x v="65"/>
    <s v="Ilyas"/>
    <x v="77"/>
    <s v="Siamari"/>
    <m/>
    <m/>
    <m/>
    <s v="0685285688 - 0684280743"/>
    <m/>
    <s v="Vrouw"/>
    <m/>
    <x v="0"/>
    <s v="Mohammed"/>
    <s v="Lokaal 4"/>
    <s v="10:00-12:00"/>
    <m/>
    <s v="x"/>
    <n v="115"/>
    <m/>
    <d v="2024-11-0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25:55"/>
    <n v="103"/>
    <n v="531"/>
    <x v="66"/>
    <s v="Abdelkadir"/>
    <x v="1"/>
    <s v="Zoundri"/>
    <s v="Afrikalaan 85"/>
    <s v="Utrecht"/>
    <s v="3526 VL"/>
    <n v="684360144"/>
    <m/>
    <s v="Man"/>
    <d v="2016-01-01T00:00:00"/>
    <x v="2"/>
    <s v="Issa"/>
    <s v="Lokaal 3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24:36"/>
    <n v="104"/>
    <n v="531"/>
    <x v="66"/>
    <s v="Abdelkadir"/>
    <x v="26"/>
    <s v="Zoundri"/>
    <s v="Afrikalaan 85"/>
    <s v="Utrecht"/>
    <s v="3526 VL"/>
    <n v="684360144"/>
    <m/>
    <s v="Man"/>
    <d v="2011-07-30T00:00:00"/>
    <x v="2"/>
    <s v="Abdelilaah"/>
    <s v="Lokaal 1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33:34"/>
    <n v="105"/>
    <n v="182"/>
    <x v="67"/>
    <s v="Driss"/>
    <x v="78"/>
    <s v="Bourass"/>
    <s v="Alexander de Grotelaan"/>
    <s v="Utrecht"/>
    <s v="3526 RM"/>
    <n v="625593454"/>
    <m/>
    <s v="Man"/>
    <m/>
    <x v="6"/>
    <m/>
    <m/>
    <m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33:34"/>
    <n v="106"/>
    <n v="182"/>
    <x v="67"/>
    <s v="Driss"/>
    <x v="79"/>
    <s v="Bourass"/>
    <s v="Alexander de Grotelaan"/>
    <s v="Utrecht"/>
    <s v="3526 RM"/>
    <n v="625593454"/>
    <m/>
    <s v="Man"/>
    <d v="2011-12-27T00:00:00"/>
    <x v="6"/>
    <s v="Mohammed"/>
    <s v="Lokaal 4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9:34"/>
    <n v="108"/>
    <n v="978"/>
    <x v="68"/>
    <s v="Ali"/>
    <x v="80"/>
    <s v="Bendriss"/>
    <s v="Postmalaan 33"/>
    <s v="Utrecht"/>
    <s v="3527XX"/>
    <n v="624815202"/>
    <m/>
    <s v="Man"/>
    <d v="2016-06-28T00:00:00"/>
    <x v="1"/>
    <s v="Issa"/>
    <s v="Lokaal 3"/>
    <s v="10:00-12:00"/>
    <d v="2022-11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9:34"/>
    <n v="109"/>
    <n v="978"/>
    <x v="68"/>
    <s v="Ali"/>
    <x v="81"/>
    <s v="Bendriss"/>
    <s v="Postmalaan 33"/>
    <s v="Utrecht"/>
    <s v="3527XX"/>
    <n v="624815202"/>
    <m/>
    <s v="Man"/>
    <d v="2016-06-28T00:00:00"/>
    <x v="1"/>
    <s v="Farida"/>
    <s v="Lokaal 1"/>
    <s v="15:00-18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9:34"/>
    <n v="110"/>
    <n v="978"/>
    <x v="68"/>
    <s v="Ali"/>
    <x v="82"/>
    <s v="Bendriss"/>
    <s v="Postmalaan 33"/>
    <s v="Utrecht"/>
    <s v="3527XX"/>
    <n v="624815202"/>
    <m/>
    <s v="Man"/>
    <d v="2016-06-28T00:00:00"/>
    <x v="1"/>
    <s v="Farida"/>
    <s v="Lokaal 2"/>
    <s v="15:00-18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2:07"/>
    <n v="111"/>
    <n v="28"/>
    <x v="69"/>
    <s v="Said"/>
    <x v="83"/>
    <s v="Lahrach"/>
    <s v="Eerste muntmeesterlaan 27"/>
    <s v="Utrecht"/>
    <s v="3541 GB"/>
    <n v="648557892"/>
    <m/>
    <s v="Vrouw"/>
    <d v="2016-10-24T00:00:00"/>
    <x v="1"/>
    <s v="Issa"/>
    <s v="Lokaal 3"/>
    <s v="10:00-12:00"/>
    <d v="2022-11-05T00:00:00"/>
    <s v="x"/>
    <n v="115"/>
    <m/>
    <d v="2024-10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8:08:13"/>
    <n v="112"/>
    <n v="28"/>
    <x v="69"/>
    <s v="Said"/>
    <x v="84"/>
    <s v="Lahrach"/>
    <s v="Eerste Muntmeesterslaan 27"/>
    <s v="Utrecht"/>
    <s v="3541 GB"/>
    <n v="648557892"/>
    <m/>
    <s v="Vrouw"/>
    <d v="2012-11-25T00:00:00"/>
    <x v="2"/>
    <s v="Farida"/>
    <s v="Lokaal 1"/>
    <s v="15:00-18:00"/>
    <m/>
    <s v="x"/>
    <n v="115"/>
    <m/>
    <d v="2024-10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28:39"/>
    <n v="113"/>
    <n v="871"/>
    <x v="70"/>
    <s v="Nordin"/>
    <x v="85"/>
    <s v="Ahamiane"/>
    <s v="Trumanlaan 253"/>
    <s v="Utrecht"/>
    <s v="3527 BH"/>
    <n v="642215507"/>
    <m/>
    <s v="Vrouw"/>
    <d v="2016-04-01T00:00:00"/>
    <x v="1"/>
    <s v="Farida"/>
    <s v="Lokaal 2"/>
    <s v="15:00-18:00"/>
    <d v="2022-03-05T00:00:00"/>
    <s v="x"/>
    <n v="105"/>
    <n v="10"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27:43"/>
    <n v="114"/>
    <n v="871"/>
    <x v="70"/>
    <s v="Nordin"/>
    <x v="36"/>
    <s v="Ahamiane"/>
    <s v="Trumanlaan 253"/>
    <s v="Utrecht"/>
    <m/>
    <n v="642215507"/>
    <m/>
    <s v="Man"/>
    <d v="2009-09-11T00:00:00"/>
    <x v="5"/>
    <s v="Ahmed"/>
    <s v="Lokaal 1"/>
    <s v="15:00-17:00"/>
    <m/>
    <s v="x"/>
    <n v="115"/>
    <m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28:39"/>
    <n v="115"/>
    <n v="871"/>
    <x v="70"/>
    <s v="Nordin"/>
    <x v="86"/>
    <s v="Ahamiane"/>
    <s v="Trumanlaan 253"/>
    <s v="Utrecht"/>
    <s v="3527 BH"/>
    <n v="642215507"/>
    <m/>
    <s v="Vrouw"/>
    <d v="2016-04-01T00:00:00"/>
    <x v="1"/>
    <s v="Mohammed"/>
    <s v="Lokaal 4"/>
    <s v="10:00-12:00"/>
    <d v="2022-03-05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6:44:05"/>
    <n v="116"/>
    <n v="1210"/>
    <x v="71"/>
    <s v="Bennassar"/>
    <x v="87"/>
    <s v="Zaim"/>
    <s v="Kamilleweg 16A"/>
    <s v="Utrecht"/>
    <s v="3541RN"/>
    <n v="627057803"/>
    <m/>
    <s v="Man"/>
    <d v="2018-01-03T00:00:00"/>
    <x v="1"/>
    <s v="Issa"/>
    <s v="Lokaal 3"/>
    <s v="10:00-12:00"/>
    <d v="2022-11-05T00:00:00"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6:44:05"/>
    <n v="117"/>
    <n v="1210"/>
    <x v="71"/>
    <s v="Bennassar"/>
    <x v="88"/>
    <s v="Zaim"/>
    <s v="Kamilleweg 16A"/>
    <s v="Utrecht"/>
    <s v="3541RN"/>
    <n v="627057803"/>
    <m/>
    <s v="Man"/>
    <m/>
    <x v="1"/>
    <s v="Mostapha"/>
    <s v="Lokaal 3"/>
    <s v="15:00-17:00"/>
    <m/>
    <s v="x"/>
    <n v="70"/>
    <m/>
    <d v="2024-12-21T00:00:00"/>
    <s v="later begonne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45:34"/>
    <n v="118"/>
    <n v="1091"/>
    <x v="72"/>
    <s v="Karim"/>
    <x v="1"/>
    <s v="Tahiri"/>
    <s v="Livinhgstonelaan"/>
    <s v="Utrecht"/>
    <m/>
    <n v="624216845"/>
    <m/>
    <s v="Man"/>
    <d v="2012-01-19T00:00:00"/>
    <x v="5"/>
    <s v="Ahmed"/>
    <s v="Lokaal 1"/>
    <s v="15:00-17:00"/>
    <m/>
    <s v="x"/>
    <n v="115"/>
    <m/>
    <d v="2024-11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3:35:37"/>
    <n v="119"/>
    <n v="1074"/>
    <x v="73"/>
    <s v="Mohamed"/>
    <x v="89"/>
    <s v="Zaoumi"/>
    <s v="Rooseveltlaan 878"/>
    <s v="Utrecht"/>
    <s v="3526 BN"/>
    <n v="648451122"/>
    <m/>
    <s v="Man"/>
    <d v="2017-08-12T00:00:00"/>
    <x v="0"/>
    <s v="Abdelilaah"/>
    <s v="Lokaal 2"/>
    <s v="12:30-14:30"/>
    <d v="2024-11-02T00:00:00"/>
    <s v="x"/>
    <n v="115"/>
    <m/>
    <d v="2024-11-0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3:35:37"/>
    <n v="120"/>
    <n v="1074"/>
    <x v="73"/>
    <s v="Mohamed"/>
    <x v="90"/>
    <s v="Zaoumi"/>
    <s v="Rooseveltlaan 878"/>
    <s v="Utrecht"/>
    <s v="3526 BN"/>
    <n v="648451122"/>
    <m/>
    <s v="Vrouw"/>
    <d v="2012-11-27T00:00:00"/>
    <x v="0"/>
    <s v="Mohammed"/>
    <s v="Lokaal 4"/>
    <s v="12:30-14:30"/>
    <d v="2023-09-10T00:00:00"/>
    <s v="x"/>
    <n v="115"/>
    <m/>
    <d v="2024-11-0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8:33"/>
    <n v="121"/>
    <n v="713"/>
    <x v="74"/>
    <s v="Mohamed"/>
    <x v="91"/>
    <s v="Bakkich"/>
    <s v="Lanslaan 13"/>
    <s v="Utrecht"/>
    <s v="3526 XG"/>
    <n v="623014236"/>
    <m/>
    <s v="Vrouw"/>
    <d v="2010-04-02T00:00:00"/>
    <x v="5"/>
    <s v="Farida"/>
    <s v="Lokaal 2"/>
    <s v="15:00-18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8:33"/>
    <n v="122"/>
    <n v="713"/>
    <x v="74"/>
    <s v="Mohamed"/>
    <x v="1"/>
    <s v="Bakkich"/>
    <s v="Lanslaan 13"/>
    <s v="Utrecht"/>
    <s v="3526 XG"/>
    <n v="623014236"/>
    <m/>
    <s v="Vrouw"/>
    <d v="2010-04-02T00:00:00"/>
    <x v="5"/>
    <s v="Issa"/>
    <s v="Lokaal 3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3:38:25"/>
    <n v="123"/>
    <n v="0"/>
    <x v="75"/>
    <s v="Mohamed"/>
    <x v="92"/>
    <s v="Soulayman"/>
    <s v="Van Bijnkershoekslaan 369"/>
    <s v="Utrecht"/>
    <s v="3527 XJ"/>
    <n v="630051568"/>
    <m/>
    <s v="Vrouw"/>
    <d v="2014-05-24T00:00:00"/>
    <x v="0"/>
    <s v="Ahmed"/>
    <s v="Lokaal 1"/>
    <s v="15:00-17:00"/>
    <m/>
    <s v="x"/>
    <n v="115"/>
    <m/>
    <d v="2024-10-1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3:45:24"/>
    <n v="124"/>
    <n v="1029"/>
    <x v="76"/>
    <s v="Ahmed"/>
    <x v="45"/>
    <s v="Makhlouf"/>
    <m/>
    <m/>
    <m/>
    <s v="0617773896/0686470708"/>
    <m/>
    <s v="Vrouw"/>
    <d v="2013-02-28T00:00:00"/>
    <x v="0"/>
    <s v="Mohammed"/>
    <s v="Lokaal 4"/>
    <s v="10:00-12:00"/>
    <d v="2021-02-0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07:31"/>
    <n v="125"/>
    <n v="479"/>
    <x v="77"/>
    <s v="Adil"/>
    <x v="93"/>
    <s v="El Abbassi"/>
    <s v="Nanseulaan 75"/>
    <s v="Utrecht"/>
    <s v="3531EJ"/>
    <n v="611781429"/>
    <m/>
    <s v="Man"/>
    <d v="2016-10-21T00:00:00"/>
    <x v="1"/>
    <s v="Issa"/>
    <s v="Lokaal 3"/>
    <s v="10:00-12:00"/>
    <d v="2022-11-05T00:00:00"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07:31"/>
    <n v="126"/>
    <n v="479"/>
    <x v="77"/>
    <s v="Adil"/>
    <x v="94"/>
    <s v="El Abbassi"/>
    <s v="Nanseulaan 75"/>
    <s v="Utrecht"/>
    <s v="3531EJ"/>
    <n v="611781429"/>
    <m/>
    <s v="Man"/>
    <d v="2016-10-21T00:00:00"/>
    <x v="1"/>
    <s v="Issa"/>
    <s v="Lokaal 3"/>
    <s v="12:30-14:30"/>
    <m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07:31"/>
    <n v="127"/>
    <n v="479"/>
    <x v="77"/>
    <s v="Adil"/>
    <x v="95"/>
    <s v="El Abbassi"/>
    <s v="Nanseulaan 75"/>
    <s v="Utrecht"/>
    <s v="3531EJ"/>
    <n v="611781429"/>
    <m/>
    <s v="Man"/>
    <d v="2016-10-21T00:00:00"/>
    <x v="1"/>
    <s v="Mohammed"/>
    <s v="Lokaal 4"/>
    <s v="12:30-14:30"/>
    <m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5:31"/>
    <n v="128"/>
    <n v="84"/>
    <x v="78"/>
    <s v="Mustapha"/>
    <x v="28"/>
    <s v="El Harouachi"/>
    <s v="Pearsonlaan 43"/>
    <s v="Utrecht"/>
    <s v="3527 CA"/>
    <n v="681432745"/>
    <m/>
    <s v="Vrouw"/>
    <d v="2009-05-16T00:00:00"/>
    <x v="6"/>
    <s v="Mohammed"/>
    <s v="Lokaal 4"/>
    <s v="12:30-14:30"/>
    <m/>
    <s v="x"/>
    <n v="115"/>
    <m/>
    <d v="2024-11-1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5:31"/>
    <n v="129"/>
    <n v="84"/>
    <x v="78"/>
    <s v="Mustapha"/>
    <x v="14"/>
    <s v="El Harouachi"/>
    <s v="Pearsonlaan 43"/>
    <s v="Utrecht"/>
    <s v="3527 CA"/>
    <n v="681432745"/>
    <m/>
    <s v="Vrouw"/>
    <d v="2009-05-16T00:00:00"/>
    <x v="6"/>
    <s v="Mohammed"/>
    <s v="Lokaal 4"/>
    <s v="12:30-14:30"/>
    <m/>
    <s v="x"/>
    <n v="115"/>
    <m/>
    <d v="2024-11-1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4:08:49"/>
    <n v="130"/>
    <n v="31"/>
    <x v="79"/>
    <s v="Abdelaziz"/>
    <x v="96"/>
    <s v="El Omari"/>
    <s v="Nansenlaan 27"/>
    <s v="Utrecht"/>
    <s v="3527 EE"/>
    <n v="624128307"/>
    <m/>
    <s v="Vrouw"/>
    <d v="2015-03-21T00:00:00"/>
    <x v="0"/>
    <s v="Ahmed"/>
    <s v="Lokaal 1"/>
    <s v="12:30-14:30"/>
    <d v="2023-09-17T00:00:00"/>
    <s v="x"/>
    <n v="115"/>
    <m/>
    <d v="2024-09-2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20:31"/>
    <n v="131"/>
    <n v="416"/>
    <x v="80"/>
    <s v="Mostapha"/>
    <x v="97"/>
    <s v="Bouabid"/>
    <s v="Battutalaan 483"/>
    <s v="Utrecht"/>
    <s v="3527 GX"/>
    <n v="645160406"/>
    <m/>
    <s v="Vrouw"/>
    <d v="2013-03-28T00:00:00"/>
    <x v="2"/>
    <s v="Mostapha"/>
    <s v="Lokaal 5"/>
    <s v="15:00-17:00"/>
    <m/>
    <s v="x"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12:48"/>
    <n v="132"/>
    <n v="416"/>
    <x v="80"/>
    <s v="Mostapha"/>
    <x v="45"/>
    <s v="Bouabid"/>
    <s v="Battutalaan 483"/>
    <s v="Utrecht"/>
    <m/>
    <n v="645160406"/>
    <m/>
    <s v="Vrouw"/>
    <d v="2010-07-25T00:00:00"/>
    <x v="5"/>
    <s v="Farida"/>
    <s v="Lokaal 2"/>
    <s v="15:00-18:00"/>
    <m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21:18"/>
    <n v="133"/>
    <n v="0"/>
    <x v="81"/>
    <s v="Almir"/>
    <x v="52"/>
    <s v="Alhou"/>
    <m/>
    <m/>
    <m/>
    <n v="687797157"/>
    <m/>
    <m/>
    <m/>
    <x v="0"/>
    <s v="Issa"/>
    <s v="Lokaal 3"/>
    <s v="10:00-12:00"/>
    <m/>
    <s v="x"/>
    <n v="115"/>
    <m/>
    <d v="2026-10-2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4:15:24"/>
    <n v="134"/>
    <n v="0"/>
    <x v="82"/>
    <s v="Mahmoud"/>
    <x v="98"/>
    <s v="El Mafragh"/>
    <s v="Vicarielaan 132"/>
    <s v="IJsselstein"/>
    <s v="3401 AW"/>
    <n v="687103359"/>
    <m/>
    <s v="Man"/>
    <d v="2009-04-06T00:00:00"/>
    <x v="0"/>
    <s v="meester onbekend"/>
    <m/>
    <m/>
    <d v="2023-09-23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4:15:24"/>
    <n v="135"/>
    <n v="0"/>
    <x v="82"/>
    <s v="Mahmoud"/>
    <x v="99"/>
    <s v="El Mafragh"/>
    <s v="Vicarielaan 132"/>
    <s v="IJsselstein"/>
    <s v="3401 AW"/>
    <n v="687103359"/>
    <m/>
    <s v="Man"/>
    <d v="2012-01-19T00:00:00"/>
    <x v="0"/>
    <s v="meester onbekend"/>
    <m/>
    <m/>
    <d v="2023-01-23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29:37"/>
    <n v="136"/>
    <n v="506"/>
    <x v="83"/>
    <s v="Wallid"/>
    <x v="100"/>
    <s v="Aamirouch"/>
    <s v="Columbuslaan 161"/>
    <s v="Utrecht"/>
    <m/>
    <n v="628704083"/>
    <m/>
    <s v="Man"/>
    <d v="2015-12-20T00:00:00"/>
    <x v="1"/>
    <s v="Mostapha"/>
    <s v="Lokaal 5"/>
    <s v="15:00-17:00"/>
    <m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39:52"/>
    <n v="137"/>
    <n v="506"/>
    <x v="83"/>
    <s v="Wallid"/>
    <x v="23"/>
    <s v="Aamirouch"/>
    <s v="Columbuslaan 161"/>
    <s v="Utrecht"/>
    <m/>
    <m/>
    <m/>
    <s v="Vrouw"/>
    <d v="2012-12-03T00:00:00"/>
    <x v="4"/>
    <s v="Ahmed"/>
    <s v="Lokaal 1"/>
    <s v="15:00-17:00"/>
    <m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54:14"/>
    <n v="138"/>
    <n v="1213"/>
    <x v="84"/>
    <s v="Mohamadi"/>
    <x v="101"/>
    <s v="Alboazati"/>
    <s v="Van Boerlestraat 1 Bis"/>
    <s v="Utrecht"/>
    <s v="3521 VP"/>
    <n v="623732815"/>
    <m/>
    <s v="Man"/>
    <d v="2007-10-28T00:00:00"/>
    <x v="6"/>
    <s v="Ahmed"/>
    <s v="Lokaal 1"/>
    <s v="15:00-17:00"/>
    <m/>
    <s v="x"/>
    <n v="115"/>
    <m/>
    <d v="2024-09-07T00:00:00"/>
    <s v="wil naar 15.00 uur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8:07:00"/>
    <n v="139"/>
    <n v="1213"/>
    <x v="84"/>
    <s v="Mohamadi"/>
    <x v="102"/>
    <s v="Alboazati"/>
    <n v="165"/>
    <s v="Utrecht"/>
    <m/>
    <n v="623732815"/>
    <m/>
    <s v="Vrouw"/>
    <d v="2015-04-21T00:00:00"/>
    <x v="2"/>
    <s v="Mohammed"/>
    <s v="Lokaal 4"/>
    <s v="10:00-12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8:07:00"/>
    <n v="140"/>
    <n v="1213"/>
    <x v="84"/>
    <s v="Mohamadi"/>
    <x v="103"/>
    <s v="Alboazati"/>
    <n v="165"/>
    <s v="Utrecht"/>
    <m/>
    <n v="623732815"/>
    <m/>
    <s v="Man"/>
    <d v="2015-04-21T00:00:00"/>
    <x v="2"/>
    <s v="Ahmed"/>
    <s v="Lokaal 1"/>
    <s v="15:00-17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58:11"/>
    <n v="141"/>
    <n v="878"/>
    <x v="85"/>
    <s v="Rachid"/>
    <x v="12"/>
    <s v="Ibrahimi"/>
    <s v="Egginklaan 22"/>
    <s v="Utrecht"/>
    <s v="3527 XR"/>
    <n v="681903835"/>
    <m/>
    <s v="Vrouw"/>
    <d v="2015-05-05T00:00:00"/>
    <x v="2"/>
    <s v="Ahmed"/>
    <s v="Lokaal 1"/>
    <s v="12:30-14:30"/>
    <m/>
    <s v="x"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58:11"/>
    <n v="142"/>
    <n v="878"/>
    <x v="85"/>
    <s v="Rachid"/>
    <x v="104"/>
    <s v="Ibrahimi"/>
    <s v="Egginklaan 22"/>
    <s v="Utrecht"/>
    <s v="3527 XR"/>
    <n v="681903835"/>
    <m/>
    <s v="Vrouw"/>
    <d v="2017-09-06T00:00:00"/>
    <x v="2"/>
    <s v="Mohsin"/>
    <s v="Lokaal 5"/>
    <s v="12:30-14:30"/>
    <d v="2023-10-14T00:00:00"/>
    <m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39:13"/>
    <n v="143"/>
    <n v="1149"/>
    <x v="86"/>
    <s v="Mimoun"/>
    <x v="105"/>
    <s v="El Ouardani"/>
    <s v="Spaaklaan 183"/>
    <s v="Utrecht"/>
    <s v="3527 SG"/>
    <s v="0629943096/06408586090"/>
    <m/>
    <s v="Man"/>
    <d v="2015-07-08T00:00:00"/>
    <x v="1"/>
    <s v="Mohammed"/>
    <s v="Lokaal 4"/>
    <s v="10:00-12:00"/>
    <d v="2022-03-05T00:00:00"/>
    <s v="x"/>
    <n v="115"/>
    <m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4:32:52"/>
    <n v="144"/>
    <n v="1149"/>
    <x v="86"/>
    <s v="Mimoun"/>
    <x v="106"/>
    <s v="El Ouardani"/>
    <m/>
    <s v="Utrecht"/>
    <m/>
    <s v="0629943096/06408586090"/>
    <m/>
    <s v="Man"/>
    <m/>
    <x v="0"/>
    <s v="Mostapha"/>
    <s v="Lokaal 4"/>
    <s v="15:00-17:00"/>
    <m/>
    <s v="x"/>
    <n v="115"/>
    <m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07T15:29:27"/>
    <n v="145"/>
    <n v="1801"/>
    <x v="86"/>
    <s v="Mimoun"/>
    <x v="14"/>
    <s v="El Ouardani"/>
    <m/>
    <s v="Utrecht"/>
    <m/>
    <s v="0629943096/06408586090"/>
    <m/>
    <s v="Man"/>
    <d v="2013-03-05T00:00:00"/>
    <x v="0"/>
    <s v="Mohammed"/>
    <s v="Lokaal 4"/>
    <s v="10:00-12:00"/>
    <m/>
    <s v="x"/>
    <n v="115"/>
    <m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146"/>
    <n v="574"/>
    <x v="87"/>
    <s v="Mohamed"/>
    <x v="26"/>
    <s v="Safi"/>
    <s v="Spaaklaan 191"/>
    <s v="Utrecht"/>
    <s v="3527 CG"/>
    <n v="648982276"/>
    <m/>
    <s v="Man"/>
    <d v="2018-02-23T00:00:00"/>
    <x v="7"/>
    <s v="Abdelilaah"/>
    <m/>
    <s v="12:30-14:30"/>
    <m/>
    <s v="x"/>
    <n v="115"/>
    <m/>
    <d v="2024-10-19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56:54"/>
    <n v="147"/>
    <n v="839"/>
    <x v="88"/>
    <s v="Samir"/>
    <x v="25"/>
    <s v="Ahami"/>
    <s v="Isselsteinlaan 3"/>
    <s v="Utrecht"/>
    <s v="3525ES"/>
    <n v="638929060"/>
    <m/>
    <s v="Man"/>
    <d v="2018-02-20T00:00:00"/>
    <x v="1"/>
    <s v="Mohsin"/>
    <s v="Lokaal 5"/>
    <s v="12:30-14:30"/>
    <d v="2024-01-13T00:00:00"/>
    <s v="x"/>
    <n v="115"/>
    <m/>
    <d v="2024-12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04:21"/>
    <n v="148"/>
    <n v="95"/>
    <x v="89"/>
    <s v="Louiza/Safiati"/>
    <x v="14"/>
    <s v="El Fahmi"/>
    <s v="Columbuslaan 189"/>
    <s v="Utrecht"/>
    <m/>
    <n v="643559168"/>
    <m/>
    <s v="Man"/>
    <d v="2011-11-26T00:00:00"/>
    <x v="0"/>
    <s v="Ahmed"/>
    <s v="Lokaal 1"/>
    <s v="12:30-14:30"/>
    <m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149"/>
    <n v="64"/>
    <x v="90"/>
    <s v="Mohamed"/>
    <x v="107"/>
    <s v="Aissaoui"/>
    <s v="Marschalllaan 212"/>
    <s v="Utrecht"/>
    <s v="3527 TR"/>
    <n v="649806333"/>
    <m/>
    <s v="Vrouw"/>
    <d v="2019-03-07T00:00:00"/>
    <x v="0"/>
    <s v="Abdelilaah"/>
    <s v="Lokaal 2"/>
    <s v="12:30-14:30"/>
    <d v="2024-11-02T00:00:00"/>
    <s v="x"/>
    <n v="120"/>
    <m/>
    <d v="2024-11-01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150"/>
    <n v="64"/>
    <x v="90"/>
    <s v="Mohamed"/>
    <x v="108"/>
    <s v="Aissaoui"/>
    <s v="Marschalllaan 212"/>
    <s v="Utrecht"/>
    <s v="3527 TR"/>
    <n v="649806333"/>
    <m/>
    <s v="Man"/>
    <d v="2019-03-07T00:00:00"/>
    <x v="0"/>
    <s v="Abdelilaah"/>
    <s v="Lokaal 2"/>
    <s v="12:30-14:30"/>
    <d v="2024-11-02T00:00:00"/>
    <s v="x"/>
    <n v="120"/>
    <m/>
    <d v="2024-11-01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12:08"/>
    <n v="151"/>
    <n v="1076"/>
    <x v="91"/>
    <s v="AbdelKarim"/>
    <x v="109"/>
    <s v="Akbiach"/>
    <s v="Pearsonlaan 73"/>
    <s v="Utrecht"/>
    <s v="3527CB"/>
    <s v="0685347428/0639057981"/>
    <m/>
    <s v="Man"/>
    <d v="2015-01-02T00:00:00"/>
    <x v="0"/>
    <s v="Mohsin"/>
    <s v="Lokaal 2"/>
    <s v="12:30-14:30"/>
    <m/>
    <s v="x"/>
    <n v="115"/>
    <m/>
    <d v="2024-11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12:08"/>
    <n v="152"/>
    <n v="1076"/>
    <x v="91"/>
    <s v="AbdelKarim"/>
    <x v="0"/>
    <s v="Akbiach"/>
    <s v="Pearsonlaan 73"/>
    <s v="Utrecht"/>
    <s v="3527CB"/>
    <s v="0685347428/0639057981"/>
    <m/>
    <s v="Man"/>
    <d v="2015-01-02T00:00:00"/>
    <x v="0"/>
    <s v="Mohammed"/>
    <s v="Lokaal 4"/>
    <s v="12:30-14:30"/>
    <d v="2021-11-06T00:00:00"/>
    <s v="x"/>
    <n v="115"/>
    <m/>
    <d v="2024-11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50:03"/>
    <n v="154"/>
    <n v="767"/>
    <x v="92"/>
    <s v="Youssef"/>
    <x v="53"/>
    <s v="Bouhjira"/>
    <s v="Afrikalaan 183"/>
    <s v="Utrecht"/>
    <s v="3526BM"/>
    <n v="620638805"/>
    <m/>
    <s v="Vrouw"/>
    <d v="2017-08-10T00:00:00"/>
    <x v="1"/>
    <s v="Abdelilaah"/>
    <s v="Lokaal 1"/>
    <s v="10:00-12:00"/>
    <d v="2023-03-04T00:00:00"/>
    <s v="x"/>
    <n v="115"/>
    <m/>
    <d v="2024-09-2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50:58"/>
    <n v="155"/>
    <n v="767"/>
    <x v="92"/>
    <s v="Youssef"/>
    <x v="110"/>
    <s v="Bouhjira"/>
    <s v="Afrikalaan 183"/>
    <s v="Utrecht"/>
    <s v="3526 VM"/>
    <n v="620638805"/>
    <m/>
    <s v="Man"/>
    <d v="2013-01-14T00:00:00"/>
    <x v="2"/>
    <s v="Ahmed"/>
    <s v="Lokaal 1"/>
    <s v="15:00-17:00"/>
    <m/>
    <s v="x"/>
    <n v="115"/>
    <m/>
    <d v="2024-09-2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06:50"/>
    <n v="156"/>
    <n v="66"/>
    <x v="93"/>
    <m/>
    <x v="111"/>
    <s v="Kamar/Azouzi"/>
    <s v="Rooseveltlaan 348"/>
    <s v="Utrecht"/>
    <m/>
    <m/>
    <m/>
    <s v="Vrouw"/>
    <d v="2012-10-08T00:00:00"/>
    <x v="4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06:50"/>
    <n v="157"/>
    <n v="66"/>
    <x v="93"/>
    <m/>
    <x v="112"/>
    <s v="Kamar/Azouzi"/>
    <s v="Rooseveltlaan 348"/>
    <s v="Utrecht"/>
    <m/>
    <m/>
    <m/>
    <s v="Vrouw"/>
    <d v="2012-10-08T00:00:00"/>
    <x v="4"/>
    <s v="Ahmed"/>
    <s v="Lokaal 1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06:45"/>
    <n v="158"/>
    <n v="66"/>
    <x v="93"/>
    <m/>
    <x v="0"/>
    <s v="Kamar/Azouzi"/>
    <s v="Rooseveltlaan 348"/>
    <s v="Utrecht"/>
    <s v="3527 AN"/>
    <m/>
    <m/>
    <s v="Man"/>
    <d v="2014-11-12T00:00:00"/>
    <x v="2"/>
    <s v="meester onbekend"/>
    <m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9T10:49:06"/>
    <n v="159"/>
    <n v="23"/>
    <x v="94"/>
    <s v="Abdelwaheb"/>
    <x v="113"/>
    <s v="Zaim"/>
    <s v="Pearsonlaan 92"/>
    <s v="Utrecht"/>
    <s v="3527 CD"/>
    <n v="684360117"/>
    <m/>
    <s v="Vrouw"/>
    <d v="2017-08-11T00:00:00"/>
    <x v="0"/>
    <s v="Mohsin"/>
    <s v="Lokaal 5"/>
    <s v="12:30-14:3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6:05:20"/>
    <n v="160"/>
    <n v="427"/>
    <x v="95"/>
    <s v="Said"/>
    <x v="53"/>
    <s v="Darkaoui"/>
    <s v="Globebloemlaan 21"/>
    <s v="Utrecht"/>
    <s v="3452CG"/>
    <n v="614371450"/>
    <m/>
    <s v="Vrouw"/>
    <d v="2018-05-16T00:00:00"/>
    <x v="1"/>
    <s v="mostafa/juffen/khalid"/>
    <m/>
    <s v="10:00-12:0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6:05:20"/>
    <n v="161"/>
    <n v="427"/>
    <x v="95"/>
    <s v="Said"/>
    <x v="114"/>
    <s v="Darkaoui"/>
    <s v="Globebloemlaan 21"/>
    <s v="Utrecht"/>
    <s v="3452CG"/>
    <n v="614371450"/>
    <m/>
    <s v="Vrouw"/>
    <d v="2018-05-16T00:00:00"/>
    <x v="1"/>
    <s v="mostafa/juffen/khalid"/>
    <m/>
    <s v="10:00-12:0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23:02"/>
    <n v="162"/>
    <n v="764"/>
    <x v="96"/>
    <s v="Mohamed"/>
    <x v="25"/>
    <s v="Jirari"/>
    <s v="Afrikalaan 61"/>
    <s v="Utrecht"/>
    <s v="3526 VK"/>
    <s v="0638442523/0687462405"/>
    <m/>
    <s v="Man"/>
    <d v="2017-09-25T00:00:00"/>
    <x v="0"/>
    <s v="mostafa/juffen/khalid"/>
    <m/>
    <s v="10:00-12:00"/>
    <d v="2023-10-14T00:00:00"/>
    <s v="x"/>
    <n v="115"/>
    <m/>
    <d v="2024-09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24:57"/>
    <n v="163"/>
    <n v="659"/>
    <x v="97"/>
    <s v="Mohamed"/>
    <x v="43"/>
    <s v="Tajjioui"/>
    <s v="Marschalllaan 6"/>
    <s v="Utrecht"/>
    <s v="3527 TL"/>
    <n v="624962741"/>
    <m/>
    <s v="Vrouw"/>
    <d v="2014-06-15T00:00:00"/>
    <x v="0"/>
    <s v="Abdelilaah"/>
    <s v="Lokaal 2"/>
    <s v="12:30-14:30"/>
    <m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24:57"/>
    <n v="164"/>
    <n v="659"/>
    <x v="97"/>
    <s v="Mohamed"/>
    <x v="115"/>
    <s v="Tajjioui"/>
    <s v="Marschalllaan 6"/>
    <s v="Utrecht"/>
    <s v="3527 TL"/>
    <n v="624962741"/>
    <m/>
    <s v="Man"/>
    <d v="2016-02-15T00:00:00"/>
    <x v="0"/>
    <s v="Abdelilaah"/>
    <s v="Lokaal 2"/>
    <s v="12:30-14:30"/>
    <m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53:16"/>
    <n v="165"/>
    <n v="917"/>
    <x v="98"/>
    <s v="Karim"/>
    <x v="116"/>
    <s v="El Bouayadi"/>
    <s v="Afrikalaan 40"/>
    <s v="Utrecht"/>
    <m/>
    <n v="638734173"/>
    <m/>
    <s v="Man"/>
    <d v="2012-12-01T00:00:00"/>
    <x v="1"/>
    <s v="Ahmed"/>
    <s v="Lokaal 1"/>
    <s v="15:00-17:00"/>
    <d v="2019-09-05T00:00:00"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53:16"/>
    <n v="166"/>
    <n v="917"/>
    <x v="98"/>
    <s v="Karim"/>
    <x v="24"/>
    <s v="El Bouayadi"/>
    <s v="Afrikalaan 40"/>
    <s v="Utrecht"/>
    <m/>
    <n v="638734173"/>
    <m/>
    <s v="Man"/>
    <d v="2018-09-07T00:00:00"/>
    <x v="1"/>
    <s v="Mohsin"/>
    <s v="Lokaal 5"/>
    <s v="15:00-17:00"/>
    <d v="2024-04-06T00:00:00"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53:16"/>
    <n v="167"/>
    <n v="917"/>
    <x v="98"/>
    <s v="Karim"/>
    <x v="117"/>
    <s v="El Bouayadi"/>
    <s v="Afrikalaan 40"/>
    <s v="Utrecht"/>
    <m/>
    <n v="638734173"/>
    <m/>
    <s v="Man"/>
    <d v="2015-02-27T00:00:00"/>
    <x v="1"/>
    <s v="Mohsin"/>
    <s v="Lokaal 5"/>
    <s v="15:00-17:00"/>
    <d v="2020-01-01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27:38"/>
    <n v="168"/>
    <n v="160"/>
    <x v="99"/>
    <s v="Ahmed"/>
    <x v="118"/>
    <s v="Jadoun"/>
    <s v="Adenauerlaan 197"/>
    <s v="Utrecht"/>
    <s v="3527 RF"/>
    <n v="655869510"/>
    <m/>
    <s v="Man"/>
    <d v="2010-12-01T00:00:00"/>
    <x v="0"/>
    <s v="Ahmed"/>
    <s v="Lokaal 1"/>
    <s v="15:00-17:00"/>
    <d v="2023-11-15T00:00:00"/>
    <s v="x"/>
    <n v="115"/>
    <m/>
    <d v="2024-12-0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31:27"/>
    <n v="169"/>
    <n v="457"/>
    <x v="100"/>
    <s v="Abdelkhalek"/>
    <x v="119"/>
    <s v="Erazzi"/>
    <s v="Van Eysingalaan 146"/>
    <s v="Utrecht"/>
    <s v="3527 VP"/>
    <s v="0619136235/0633802820"/>
    <m/>
    <s v="Man"/>
    <d v="2017-09-15T00:00:00"/>
    <x v="0"/>
    <s v="mostafa/juffen/khalid"/>
    <m/>
    <s v="10:00-12:0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9:45"/>
    <n v="170"/>
    <n v="401"/>
    <x v="101"/>
    <s v="Mostapha"/>
    <x v="10"/>
    <s v="Sakour"/>
    <s v="Hooivlinder 16"/>
    <s v="Utrecht"/>
    <s v="3544 VZ"/>
    <n v="653933981"/>
    <m/>
    <s v="Vrouw"/>
    <m/>
    <x v="2"/>
    <s v="Abdelilaah"/>
    <s v="Lokaal 3"/>
    <s v="12:30-14:30"/>
    <m/>
    <m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9:45"/>
    <n v="171"/>
    <n v="401"/>
    <x v="101"/>
    <s v="Mostapha"/>
    <x v="120"/>
    <s v="Sakour"/>
    <s v="Hooivlinder 16"/>
    <s v="Utrecht"/>
    <s v="3544 VZ"/>
    <n v="653933981"/>
    <m/>
    <s v="Man"/>
    <m/>
    <x v="2"/>
    <s v="Issa"/>
    <s v="Lokaal 3"/>
    <s v="12:30-14:30"/>
    <m/>
    <m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04:51"/>
    <n v="172"/>
    <n v="792"/>
    <x v="102"/>
    <s v="Hassan"/>
    <x v="113"/>
    <s v="El Barghouti"/>
    <s v="magelhaenlaan 32"/>
    <s v="Utrecht"/>
    <s v="3526CH"/>
    <n v="681847475"/>
    <m/>
    <s v="Vrouw"/>
    <d v="2014-10-22T00:00:00"/>
    <x v="1"/>
    <s v="Issa"/>
    <s v="Lokaal 3"/>
    <s v="12:30-14:30"/>
    <d v="2022-11-05T00:00:00"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6:31:37"/>
    <n v="173"/>
    <n v="753"/>
    <x v="103"/>
    <s v="Aziz"/>
    <x v="14"/>
    <s v="Ben taleb"/>
    <s v="Magelhaanlan 40"/>
    <s v="Utrecht"/>
    <s v="3526 CH"/>
    <n v="636334045"/>
    <m/>
    <s v="Man"/>
    <d v="2014-08-15T00:00:00"/>
    <x v="1"/>
    <s v="Issa"/>
    <s v="Lokaal 3"/>
    <s v="12:30-14:30"/>
    <d v="2022-11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6:01:22"/>
    <n v="174"/>
    <n v="753"/>
    <x v="103"/>
    <s v="Aziz"/>
    <x v="121"/>
    <s v="Ben taleb"/>
    <s v="Magelhaenlaan 40"/>
    <s v="Utrcht"/>
    <s v="3526CH"/>
    <n v="636334045"/>
    <m/>
    <s v="Vrouw"/>
    <d v="2018-09-17T00:00:00"/>
    <x v="1"/>
    <s v="Mohsin"/>
    <s v="Lokaal 5"/>
    <s v="12:30-14:30"/>
    <d v="2024-01-13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33:38"/>
    <n v="175"/>
    <n v="819"/>
    <x v="104"/>
    <s v="Abderrahim"/>
    <x v="17"/>
    <s v="Mekran"/>
    <m/>
    <s v="Utrecht"/>
    <m/>
    <n v="685268497"/>
    <m/>
    <s v="Vrouw"/>
    <d v="2014-11-28T00:00:00"/>
    <x v="0"/>
    <s v="Mohammed"/>
    <s v="Lokaal 4"/>
    <s v="10:00-12:00"/>
    <d v="2021-04-15T00:00:00"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37:39"/>
    <n v="176"/>
    <n v="507"/>
    <x v="105"/>
    <s v="Mohamed"/>
    <x v="122"/>
    <s v="Boulalma"/>
    <s v="Livingstonelaan 297"/>
    <s v="Utrecht"/>
    <s v="3526 HG"/>
    <n v="626878600"/>
    <m/>
    <s v="Vrouw"/>
    <d v="2015-02-27T00:00:00"/>
    <x v="0"/>
    <s v="mostafa/juffen/khalid"/>
    <m/>
    <s v="10:00-12:00"/>
    <d v="2023-10-14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4-21T13:40:39"/>
    <n v="177"/>
    <n v="1182"/>
    <x v="106"/>
    <s v="Murad"/>
    <x v="123"/>
    <s v="Aynloulid"/>
    <m/>
    <m/>
    <m/>
    <n v="682000322"/>
    <m/>
    <s v="Man"/>
    <d v="2011-01-23T00:00:00"/>
    <x v="0"/>
    <s v="Ahmed"/>
    <s v="Lokaal 1"/>
    <s v="15:00-17:00"/>
    <m/>
    <s v="x"/>
    <n v="115"/>
    <m/>
    <d v="2024-10-05T00:00:00"/>
    <s v="20 euro boeken betaald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2:51:14"/>
    <n v="178"/>
    <m/>
    <x v="107"/>
    <s v="Mahmoud"/>
    <x v="124"/>
    <s v="Karakali"/>
    <s v="Adenauerlaan 35"/>
    <s v="Utrecht"/>
    <s v="3526 XJ"/>
    <n v="653938136"/>
    <m/>
    <s v="Man"/>
    <d v="2016-02-25T00:00:00"/>
    <x v="0"/>
    <s v="meester onbekend"/>
    <m/>
    <m/>
    <d v="2023-10-14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49:51"/>
    <n v="179"/>
    <n v="683"/>
    <x v="108"/>
    <s v="Ali"/>
    <x v="125"/>
    <s v="Mahjoubi"/>
    <m/>
    <m/>
    <m/>
    <n v="685589007"/>
    <m/>
    <s v="Vrouw"/>
    <m/>
    <x v="5"/>
    <s v="meester onbekend"/>
    <s v="Lokaal 2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6:08:28"/>
    <n v="180"/>
    <n v="736"/>
    <x v="109"/>
    <s v="Abdelbassit"/>
    <x v="126"/>
    <s v="Alkhouli"/>
    <s v="Stanleylaan 212"/>
    <s v="Utrecht"/>
    <s v="3526TS"/>
    <n v="646876303"/>
    <m/>
    <s v="Man"/>
    <d v="2016-07-18T00:00:00"/>
    <x v="1"/>
    <s v="Mohsin"/>
    <s v="Lokaal 5"/>
    <s v="12:30-14:30"/>
    <d v="2024-01-13T00:00:00"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2:53:01"/>
    <n v="181"/>
    <n v="936"/>
    <x v="110"/>
    <s v="Jamal"/>
    <x v="127"/>
    <s v="Kassmi"/>
    <s v="Europalaan 19"/>
    <s v="Utrecht"/>
    <m/>
    <n v="686157185"/>
    <m/>
    <s v="Vrouw"/>
    <d v="2019-01-21T00:00:00"/>
    <x v="0"/>
    <s v="Abdelilaah"/>
    <s v="Lokaal 2"/>
    <s v="12:30-14:30"/>
    <d v="2024-11-02T00:00:00"/>
    <s v="x"/>
    <n v="120"/>
    <m/>
    <d v="2024-11-02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2:54:54"/>
    <n v="182"/>
    <n v="202"/>
    <x v="111"/>
    <s v="Rachid"/>
    <x v="55"/>
    <s v="Lamghari"/>
    <s v="Afrikalaan 61"/>
    <s v="Utrecht"/>
    <m/>
    <n v="619442194"/>
    <m/>
    <s v="Vrouw"/>
    <d v="2017-01-17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31T15:10:55"/>
    <n v="183"/>
    <n v="418"/>
    <x v="112"/>
    <s v="Omar"/>
    <x v="96"/>
    <s v="Sadouki"/>
    <s v="Van eechoudlaan 82"/>
    <s v="Utrecht"/>
    <s v="3526KG"/>
    <n v="636382197"/>
    <m/>
    <s v="Vrouw"/>
    <d v="2015-07-04T00:00:00"/>
    <x v="3"/>
    <s v="mostafa/juffen/khalid"/>
    <m/>
    <s v="10:00-12:0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2:57:03"/>
    <n v="184"/>
    <n v="1077"/>
    <x v="113"/>
    <s v="Bilal"/>
    <x v="128"/>
    <s v="Chentouf"/>
    <s v="Fletcher Hendersonstraat 40"/>
    <s v="Utrecht"/>
    <s v="3543GL"/>
    <n v="630461087"/>
    <m/>
    <s v="Man"/>
    <d v="2019-04-02T00:00:00"/>
    <x v="0"/>
    <s v="Abdelilaah"/>
    <s v="Lokaal 2"/>
    <s v="12:30-14:30"/>
    <m/>
    <s v="x"/>
    <n v="120"/>
    <m/>
    <d v="2024-11-0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2:59:43"/>
    <n v="185"/>
    <n v="405"/>
    <x v="114"/>
    <s v="Ayoub"/>
    <x v="129"/>
    <s v="Salih"/>
    <s v="Marshalllaan 109"/>
    <s v="Utrecht"/>
    <s v="3527 TC"/>
    <n v="6180117387"/>
    <m/>
    <s v="Man"/>
    <d v="2015-05-01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54:17"/>
    <n v="186"/>
    <n v="337"/>
    <x v="115"/>
    <s v="Abdoulhafid"/>
    <x v="28"/>
    <s v="Bouhjira"/>
    <m/>
    <s v="Utrecht"/>
    <m/>
    <n v="648321547"/>
    <m/>
    <s v="Vrouw"/>
    <d v="2017-06-18T00:00:00"/>
    <x v="1"/>
    <s v="Abdelilaah"/>
    <s v="Lokaal 1"/>
    <s v="10:00-12:00"/>
    <d v="2023-03-0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45:25"/>
    <n v="187"/>
    <n v="337"/>
    <x v="115"/>
    <s v="Abdoulhafid"/>
    <x v="130"/>
    <s v="Bouhjira"/>
    <s v="Stayleylaan 246"/>
    <s v="Utrecht"/>
    <s v="3526 TV"/>
    <n v="648321547"/>
    <m/>
    <s v="Man"/>
    <d v="2015-12-10T00:00:00"/>
    <x v="1"/>
    <s v="Issa"/>
    <s v="Lokaal 3"/>
    <s v="10:00-12:00"/>
    <d v="2022-11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188"/>
    <n v="242"/>
    <x v="116"/>
    <s v="Lahbib"/>
    <x v="73"/>
    <s v="Talhaoui"/>
    <s v="Marshalllaan 109"/>
    <s v="Utrecht"/>
    <s v="3527 TT"/>
    <n v="619061578"/>
    <m/>
    <s v="Vrouw"/>
    <d v="2016-08-03T00:00:00"/>
    <x v="0"/>
    <s v="Abdelilaah"/>
    <s v="lokaal"/>
    <s v="12:30-14:30"/>
    <m/>
    <m/>
    <n v="115"/>
    <m/>
    <d v="2024-11-02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10:46"/>
    <n v="190"/>
    <n v="326"/>
    <x v="117"/>
    <s v="Mustafa"/>
    <x v="131"/>
    <s v="El Kouskous"/>
    <s v="Livingstonelaan 63"/>
    <s v="Utrecht"/>
    <s v="3526 HB"/>
    <n v="644993023"/>
    <m/>
    <s v="Vrouw"/>
    <d v="2017-04-27T00:00:00"/>
    <x v="0"/>
    <s v="mostafa/juffen/khalid"/>
    <m/>
    <s v="10:00-12:0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42:49"/>
    <n v="191"/>
    <n v="125"/>
    <x v="118"/>
    <s v="Brahim"/>
    <x v="1"/>
    <s v="Elfaraousi"/>
    <s v="Spaaklaan 163"/>
    <s v="Utrecht"/>
    <m/>
    <n v="614109902"/>
    <m/>
    <s v="Man"/>
    <d v="2018-06-28T00:00:00"/>
    <x v="1"/>
    <s v="Mohsin"/>
    <s v="Lokaal 5"/>
    <s v="12:30-14:30"/>
    <d v="2024-01-13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14:57"/>
    <n v="192"/>
    <n v="1050"/>
    <x v="119"/>
    <s v="Abdelaziz"/>
    <x v="132"/>
    <s v="El Hajari"/>
    <m/>
    <m/>
    <m/>
    <n v="643231648"/>
    <m/>
    <s v="Man"/>
    <m/>
    <x v="0"/>
    <s v="Mostapha"/>
    <m/>
    <s v="15:00-17:00"/>
    <m/>
    <s v="x"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14:57"/>
    <n v="193"/>
    <n v="1050"/>
    <x v="119"/>
    <s v="Abdelaziz"/>
    <x v="0"/>
    <s v="El Hajari"/>
    <m/>
    <m/>
    <m/>
    <n v="643231648"/>
    <m/>
    <s v="Man"/>
    <m/>
    <x v="0"/>
    <s v="Mohsin"/>
    <m/>
    <s v="15:00-17:00"/>
    <m/>
    <s v="x"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17:55"/>
    <n v="194"/>
    <n v="147"/>
    <x v="120"/>
    <s v="Ali (opa)"/>
    <x v="133"/>
    <s v="Bouhdifi/Kala"/>
    <s v="Rooseveltlaan 342"/>
    <s v="Utrecht"/>
    <s v="3527 AM"/>
    <n v="624588566"/>
    <m/>
    <s v="Vrouw"/>
    <d v="2015-12-09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17:55"/>
    <n v="195"/>
    <n v="147"/>
    <x v="120"/>
    <s v="Ali (opa)"/>
    <x v="134"/>
    <s v="Bouhdifi/Kala"/>
    <s v="Rooseveltlaan 342"/>
    <s v="Utrecht"/>
    <s v="3527 AM"/>
    <n v="624588566"/>
    <m/>
    <s v="Vrouw"/>
    <d v="2015-12-09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3:48"/>
    <n v="196"/>
    <n v="514"/>
    <x v="121"/>
    <s v="Khalid"/>
    <x v="29"/>
    <s v="Zankoua"/>
    <m/>
    <m/>
    <m/>
    <n v="642384115"/>
    <m/>
    <s v="Vrouw"/>
    <d v="2014-11-01T00:00:00"/>
    <x v="2"/>
    <s v="Mohammed"/>
    <s v="Lokaal 4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26:56"/>
    <n v="197"/>
    <n v="136"/>
    <x v="122"/>
    <s v="Anouar"/>
    <x v="53"/>
    <s v="Elkhatabi"/>
    <s v="Rijnsgaldenhof 10"/>
    <s v="Utrecht"/>
    <s v="3541 GN"/>
    <n v="684061958"/>
    <m/>
    <s v="Vrouw"/>
    <m/>
    <x v="2"/>
    <s v="Abdelilaah"/>
    <s v="Lokaal 5"/>
    <s v="12:30-14:30"/>
    <m/>
    <s v="x"/>
    <n v="115"/>
    <m/>
    <d v="2024-10-1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0:47"/>
    <n v="198"/>
    <n v="136"/>
    <x v="122"/>
    <s v="Anouar"/>
    <x v="135"/>
    <s v="Elkhatabi"/>
    <s v="Rijnseguldenhof 10"/>
    <s v="Utrecht"/>
    <s v="3541 GN"/>
    <n v="684061958"/>
    <m/>
    <s v="Man"/>
    <d v="2016-01-05T00:00:00"/>
    <x v="2"/>
    <s v="Mostapha"/>
    <s v="Lokaal 5"/>
    <s v="15:00-17:00"/>
    <m/>
    <s v="x"/>
    <n v="115"/>
    <m/>
    <d v="2024-10-1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26:56"/>
    <n v="199"/>
    <n v="136"/>
    <x v="122"/>
    <s v="Anouar"/>
    <x v="55"/>
    <s v="Elkhatabi"/>
    <s v="Rijnsgaldenhof 10"/>
    <s v="Utrecht"/>
    <s v="3541 GN"/>
    <n v="684061958"/>
    <m/>
    <s v="Vrouw"/>
    <d v="2013-07-14T00:00:00"/>
    <x v="2"/>
    <s v="Mostapha"/>
    <s v="Lokaal 5"/>
    <s v="15:00-17:00"/>
    <m/>
    <s v="x"/>
    <n v="115"/>
    <m/>
    <d v="2024-10-1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57:53"/>
    <n v="200"/>
    <n v="733"/>
    <x v="123"/>
    <s v="Mimoun"/>
    <x v="136"/>
    <s v="El Jaghaoui"/>
    <s v="Alexander de grootlaan 35"/>
    <s v="Utrecht"/>
    <s v="3526 RB"/>
    <n v="638430769"/>
    <m/>
    <s v="Man"/>
    <d v="2014-11-27T00:00:00"/>
    <x v="1"/>
    <s v="Ahmed"/>
    <s v="Lokaal 1"/>
    <s v="12:30-14:30"/>
    <d v="2022-03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59:14"/>
    <n v="201"/>
    <n v="414"/>
    <x v="124"/>
    <s v="Mohamed"/>
    <x v="137"/>
    <s v="Kadioui"/>
    <s v="Adenauerlaan 170"/>
    <s v="Utrecht"/>
    <s v="3527 RL"/>
    <n v="684371674"/>
    <m/>
    <s v="Man"/>
    <d v="2018-03-28T00:00:00"/>
    <x v="0"/>
    <s v="Abdelilaah"/>
    <s v="Lokaal 2"/>
    <s v="12:30-14:30"/>
    <d v="2021-04-03T00:00:00"/>
    <s v="x"/>
    <n v="120"/>
    <m/>
    <d v="2024-11-0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59:14"/>
    <n v="202"/>
    <n v="414"/>
    <x v="124"/>
    <s v="Mohamed"/>
    <x v="138"/>
    <s v="Kadioui"/>
    <s v="Adenauerlaan 170"/>
    <s v="Utrecht"/>
    <s v="3527 RL"/>
    <n v="684371674"/>
    <m/>
    <s v="Man"/>
    <d v="2015-01-07T00:00:00"/>
    <x v="0"/>
    <s v="Abdelilaah"/>
    <s v="Lokaal 1"/>
    <s v="10:00-12:00"/>
    <d v="2021-04-03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03:06"/>
    <n v="203"/>
    <n v="918"/>
    <x v="125"/>
    <s v="Mostapha"/>
    <x v="139"/>
    <s v="Belhadi"/>
    <s v="Livingstonelaan 279"/>
    <s v="Utrecht"/>
    <s v="3526 HG"/>
    <n v="647907786"/>
    <m/>
    <s v="Man"/>
    <d v="2016-04-07T00:00:00"/>
    <x v="1"/>
    <s v="Issa"/>
    <s v="Lokaal 3"/>
    <s v="10:00-12:00"/>
    <d v="2022-03-05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6:42"/>
    <n v="204"/>
    <n v="918"/>
    <x v="125"/>
    <s v="Mustapha"/>
    <x v="11"/>
    <s v="Belhadi"/>
    <s v="Livingstonelaan 279"/>
    <s v="Utrecht"/>
    <s v="3526 HG"/>
    <n v="647907786"/>
    <m/>
    <s v="Vrouw"/>
    <d v="2009-08-27T00:00:00"/>
    <x v="6"/>
    <s v="Farida"/>
    <s v="Lokaal 2"/>
    <s v="15:00-18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52:31"/>
    <n v="205"/>
    <n v="245"/>
    <x v="126"/>
    <s v="Ghazi"/>
    <x v="140"/>
    <s v="Moussi"/>
    <s v="Maghelhaenlaan 118"/>
    <s v="Utrecht"/>
    <n v="3526"/>
    <n v="615676627"/>
    <m/>
    <s v="Man"/>
    <d v="2013-04-08T00:00:00"/>
    <x v="2"/>
    <s v="Mostapha"/>
    <s v="Lokaal 5"/>
    <s v="15:00-17:00"/>
    <m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38:51"/>
    <n v="206"/>
    <n v="794"/>
    <x v="127"/>
    <s v="Otman"/>
    <x v="141"/>
    <s v="Masouti"/>
    <s v="Culumbuslaan 183"/>
    <s v="Utrecht"/>
    <s v="3526ED"/>
    <n v="644652141"/>
    <m/>
    <s v="Man"/>
    <d v="2018-09-23T00:00:00"/>
    <x v="1"/>
    <s v="Mohsin"/>
    <s v="Lokaal 5"/>
    <s v="12:30-14:30"/>
    <d v="2024-01-13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27:28"/>
    <n v="207"/>
    <n v="615"/>
    <x v="128"/>
    <s v="Ibrahim"/>
    <x v="13"/>
    <s v="El Jouhri"/>
    <m/>
    <s v="Nieuwegein"/>
    <m/>
    <n v="638515300"/>
    <m/>
    <s v="Man"/>
    <d v="2014-10-22T00:00:00"/>
    <x v="0"/>
    <s v="mostafa/juffen/khalid"/>
    <m/>
    <s v="10:00-12:00"/>
    <d v="2023-10-14T00:00:00"/>
    <s v="x"/>
    <n v="115"/>
    <m/>
    <d v="2025-01-26T00:00:00"/>
    <s v="10 voor boe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27:28"/>
    <n v="208"/>
    <n v="615"/>
    <x v="128"/>
    <s v="Ibrahim"/>
    <x v="142"/>
    <s v="El Jouhri"/>
    <m/>
    <s v="Nieuwegein"/>
    <m/>
    <n v="638515300"/>
    <m/>
    <s v="Man"/>
    <d v="2014-10-22T00:00:00"/>
    <x v="0"/>
    <s v="Ahmed"/>
    <s v="Lokaal 1"/>
    <s v="12:30-14:30"/>
    <m/>
    <s v="x"/>
    <n v="115"/>
    <m/>
    <d v="2025-01-26T00:00:00"/>
    <s v="10 voor boe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3:27:28"/>
    <n v="209"/>
    <n v="615"/>
    <x v="128"/>
    <s v="Ibrahim"/>
    <x v="143"/>
    <s v="El Jouhri"/>
    <m/>
    <s v="Nieuwegein"/>
    <m/>
    <n v="638515300"/>
    <m/>
    <s v="Man"/>
    <d v="2014-10-22T00:00:00"/>
    <x v="0"/>
    <s v="Mohammed"/>
    <s v="Lokaal 1"/>
    <s v="12:30-14:30"/>
    <m/>
    <s v="x"/>
    <n v="115"/>
    <m/>
    <d v="2025-01-26T00:00:00"/>
    <s v="10 voor boe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04:40"/>
    <n v="210"/>
    <n v="1062"/>
    <x v="129"/>
    <s v="Mhammed"/>
    <x v="1"/>
    <s v="Aarbi"/>
    <s v="Sassefralaan 67"/>
    <s v="Utrecht"/>
    <s v="3545 CM"/>
    <n v="628685637"/>
    <m/>
    <s v="Man"/>
    <d v="2011-05-05T00:00:00"/>
    <x v="4"/>
    <s v="Ahmed"/>
    <s v="Lokaal 1"/>
    <s v="15:00-17:00"/>
    <m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 "/>
    <n v="211"/>
    <n v="1062"/>
    <x v="129"/>
    <s v="Mhammed"/>
    <x v="144"/>
    <s v="Aarbi"/>
    <s v="Sassafraslaan"/>
    <s v="Utrecht"/>
    <s v="3545CM"/>
    <n v="628685637"/>
    <m/>
    <s v="Man"/>
    <d v="2018-04-23T00:00:00"/>
    <x v="1"/>
    <s v="Mohsin"/>
    <s v="Lokaal 5"/>
    <s v="12:30-14:30"/>
    <d v="2024-01-13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04:45"/>
    <n v="212"/>
    <n v="944"/>
    <x v="130"/>
    <s v="Jamal"/>
    <x v="73"/>
    <s v="Saaliti"/>
    <m/>
    <m/>
    <m/>
    <n v="685084552"/>
    <m/>
    <s v="Vrouw"/>
    <d v="2010-11-23T00:00:00"/>
    <x v="0"/>
    <s v="Abdelilaah"/>
    <m/>
    <s v="10:00-12:00"/>
    <m/>
    <m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08:01"/>
    <n v="213"/>
    <n v="496"/>
    <x v="131"/>
    <s v="Said"/>
    <x v="145"/>
    <s v="Aghouram"/>
    <s v="Safaxonstraat 69"/>
    <s v="Utrecht"/>
    <s v="3545 CM"/>
    <n v="686071774"/>
    <m/>
    <s v="Man"/>
    <d v="2012-07-04T00:00:00"/>
    <x v="0"/>
    <s v="Ahmed"/>
    <s v="Lokaal 1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20:59"/>
    <n v="214"/>
    <n v="515"/>
    <x v="132"/>
    <s v="Ali"/>
    <x v="146"/>
    <s v="El Azouzi"/>
    <s v="Trumanlaan 393"/>
    <s v="Utrecht"/>
    <s v="3527 BA"/>
    <n v="684500732"/>
    <m/>
    <s v="Vrouw"/>
    <d v="2012-09-20T00:00:00"/>
    <x v="0"/>
    <s v="Ahmed"/>
    <s v="Lokaal 1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20:59"/>
    <n v="215"/>
    <n v="515"/>
    <x v="132"/>
    <s v="Ali"/>
    <x v="13"/>
    <s v="El Azouzi"/>
    <s v="Trumanlaan 393"/>
    <s v="Utrecht"/>
    <s v="3527 BA"/>
    <n v="684500732"/>
    <m/>
    <s v="Man"/>
    <d v="2015-04-26T00:00:00"/>
    <x v="0"/>
    <s v="Issa"/>
    <s v="Lokaal 3"/>
    <s v="12:30-14:30"/>
    <d v="2023-10-14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25:04"/>
    <n v="216"/>
    <n v="0"/>
    <x v="133"/>
    <s v="Jamal"/>
    <x v="147"/>
    <s v="Alali"/>
    <s v="Rooseveltlaan 215"/>
    <s v="Utrecht"/>
    <m/>
    <n v="686123656"/>
    <m/>
    <s v="Man"/>
    <d v="2011-07-01T00:00:00"/>
    <x v="0"/>
    <s v="Mohammed"/>
    <s v="Lokaal 4"/>
    <s v="10:00-12:00"/>
    <d v="2023-10-15T00:00:00"/>
    <s v="x"/>
    <n v="115"/>
    <m/>
    <d v="2024-11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25:04"/>
    <n v="217"/>
    <n v="0"/>
    <x v="133"/>
    <s v="Jamal"/>
    <x v="148"/>
    <s v="Alali"/>
    <s v="Rooseveltlaan 215"/>
    <s v="Utrecht"/>
    <m/>
    <n v="686123656"/>
    <m/>
    <s v="Vrouw"/>
    <d v="2015-07-01T00:00:00"/>
    <x v="0"/>
    <s v="Mohammed"/>
    <s v="Lokaal 4"/>
    <s v="10:00-12:00"/>
    <d v="2023-10-15T00:00:00"/>
    <s v="x"/>
    <n v="115"/>
    <m/>
    <d v="2024-11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30:43"/>
    <n v="218"/>
    <n v="407"/>
    <x v="134"/>
    <s v="Najim"/>
    <x v="149"/>
    <s v="Bihida"/>
    <s v="Maghelhanlaan 120"/>
    <m/>
    <s v="3526 CL"/>
    <n v="686049612"/>
    <m/>
    <s v="Man"/>
    <d v="2018-01-05T00:00:00"/>
    <x v="0"/>
    <s v="meester onbekend"/>
    <m/>
    <m/>
    <d v="2023-10-21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4:27"/>
    <n v="219"/>
    <n v="273"/>
    <x v="135"/>
    <s v="Abderrahmane"/>
    <x v="13"/>
    <s v="Redouane"/>
    <s v="Dukaatlaan 52"/>
    <s v="Utrecht"/>
    <s v="3541 HK"/>
    <n v="659586999"/>
    <m/>
    <s v="Man"/>
    <d v="2011-10-27T00:00:00"/>
    <x v="2"/>
    <s v="Mohammed"/>
    <s v="Lokaal 4"/>
    <s v="12:30-14:30"/>
    <m/>
    <s v="x"/>
    <n v="115"/>
    <m/>
    <d v="2024-11-0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5:31"/>
    <n v="220"/>
    <n v="273"/>
    <x v="135"/>
    <s v="Abderrahmane"/>
    <x v="2"/>
    <s v="Redouane"/>
    <s v="Dukaatlaan 52"/>
    <s v="Utrecht"/>
    <s v="3541 HK"/>
    <n v="659586999"/>
    <m/>
    <s v="Man"/>
    <d v="2014-03-05T00:00:00"/>
    <x v="2"/>
    <s v="Mohammed"/>
    <s v="Lokaal 4"/>
    <s v="12:30-14:30"/>
    <m/>
    <s v="x"/>
    <n v="115"/>
    <m/>
    <d v="2024-11-0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34:20"/>
    <n v="221"/>
    <n v="312"/>
    <x v="136"/>
    <s v="Abdelmajid"/>
    <x v="142"/>
    <s v="Kourachi"/>
    <m/>
    <s v="Utrecht"/>
    <m/>
    <n v="638110713"/>
    <m/>
    <s v="Man"/>
    <d v="2016-02-02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2T14:34:20"/>
    <n v="222"/>
    <n v="312"/>
    <x v="136"/>
    <s v="Abdelmajid"/>
    <x v="25"/>
    <s v="Kourachi"/>
    <m/>
    <s v="Utrecht"/>
    <m/>
    <n v="638110713"/>
    <m/>
    <s v="Man"/>
    <d v="2014-02-25T00:00:00"/>
    <x v="0"/>
    <s v="mostafa/juffen/khalid"/>
    <m/>
    <s v="10:00-12:00"/>
    <d v="2023-10-1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31:16"/>
    <n v="223"/>
    <n v="1107"/>
    <x v="137"/>
    <s v="Abdelkhalik"/>
    <x v="150"/>
    <s v="Mouadin"/>
    <m/>
    <m/>
    <m/>
    <n v="687603448"/>
    <m/>
    <s v="Man"/>
    <m/>
    <x v="0"/>
    <s v="Abdelilaah"/>
    <m/>
    <s v="12:30-14:30"/>
    <m/>
    <m/>
    <n v="120"/>
    <m/>
    <d v="2024-11-0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33:52"/>
    <n v="224"/>
    <n v="419"/>
    <x v="138"/>
    <s v="Youssef"/>
    <x v="50"/>
    <s v="Lahraoui"/>
    <m/>
    <m/>
    <m/>
    <n v="642476335"/>
    <m/>
    <s v="Man"/>
    <m/>
    <x v="0"/>
    <s v="mostafa/juffen/khalid"/>
    <m/>
    <s v="10:00-12:00"/>
    <d v="2023-10-14T00:00:00"/>
    <s v="x"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33:52"/>
    <n v="225"/>
    <n v="419"/>
    <x v="138"/>
    <s v="Youssef"/>
    <x v="151"/>
    <s v="Lahraoui"/>
    <m/>
    <m/>
    <m/>
    <n v="642476335"/>
    <m/>
    <s v="Man"/>
    <m/>
    <x v="0"/>
    <s v="mostafa/juffen/khalid"/>
    <m/>
    <s v="10:00-12:00"/>
    <m/>
    <s v="x"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7:01:24"/>
    <n v="226"/>
    <n v="778"/>
    <x v="139"/>
    <s v="Hamza"/>
    <x v="6"/>
    <s v="El hadri"/>
    <s v="Stanleylaan 179"/>
    <s v="Utrecht"/>
    <s v="3526 TE"/>
    <n v="682322868"/>
    <m/>
    <s v="Man"/>
    <d v="2014-08-02T00:00:00"/>
    <x v="1"/>
    <s v="Abdelilaah"/>
    <s v="Lokaal 2"/>
    <s v="12:30-14:30"/>
    <d v="2022-03-05T00:00:00"/>
    <s v="x"/>
    <n v="115"/>
    <m/>
    <d v="2024-11-0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7:02:14"/>
    <n v="227"/>
    <n v="778"/>
    <x v="139"/>
    <s v="Hamza"/>
    <x v="152"/>
    <s v="El hadri"/>
    <s v="Stanleylaan 179"/>
    <s v="Utrecht"/>
    <s v="3526 TE"/>
    <n v="682322868"/>
    <m/>
    <s v="Man"/>
    <d v="2016-02-08T00:00:00"/>
    <x v="1"/>
    <s v="Issa"/>
    <s v="Lokaal 3"/>
    <s v="12:30-14:30"/>
    <d v="2022-03-05T00:00:00"/>
    <s v="x"/>
    <n v="115"/>
    <m/>
    <d v="2024-10-1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7:01:24"/>
    <n v="228"/>
    <n v="778"/>
    <x v="139"/>
    <s v="Hamza"/>
    <x v="26"/>
    <s v="El hadri"/>
    <s v="Stanleylaan 179"/>
    <s v="Utrecht"/>
    <s v="3526 TE"/>
    <n v="682322868"/>
    <m/>
    <s v="Man"/>
    <d v="2014-08-02T00:00:00"/>
    <x v="1"/>
    <s v="Mohammed"/>
    <s v="Lokaal 4"/>
    <s v="12:30-14:30"/>
    <d v="2022-03-05T00:00:00"/>
    <s v="x"/>
    <n v="115"/>
    <m/>
    <d v="2024-10-1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7:53:05"/>
    <n v="229"/>
    <n v="431"/>
    <x v="140"/>
    <s v="Brahim"/>
    <x v="28"/>
    <s v="Jaghaoui"/>
    <s v="Stanleylaan 263"/>
    <s v="Utrecht"/>
    <s v="3526 TG"/>
    <n v="685042608"/>
    <m/>
    <s v="Vrouw"/>
    <d v="2014-08-17T00:00:00"/>
    <x v="2"/>
    <s v="Mohammed"/>
    <s v="Lokaal 4"/>
    <s v="10:00-12:00"/>
    <m/>
    <s v="x"/>
    <n v="115"/>
    <m/>
    <d v="2025-01-1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7:52:00"/>
    <n v="230"/>
    <n v="431"/>
    <x v="140"/>
    <s v="Brahim"/>
    <x v="153"/>
    <s v="Jaghaoui"/>
    <s v="Stanleylaan 263"/>
    <s v="Utrecht"/>
    <s v="3526 TG"/>
    <n v="685042608"/>
    <m/>
    <s v="Vrouw"/>
    <d v="2016-01-01T00:00:00"/>
    <x v="2"/>
    <s v="Mohammed"/>
    <s v="Lokaal 4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7:54:56"/>
    <n v="231"/>
    <n v="629"/>
    <x v="141"/>
    <s v="Ahmed"/>
    <x v="154"/>
    <s v="Zaadoudi"/>
    <s v="Rooseveltlaan 194"/>
    <s v="Utrecht"/>
    <s v="3527 AJ"/>
    <n v="685333202"/>
    <m/>
    <s v="Vrouw"/>
    <d v="2014-03-02T00:00:00"/>
    <x v="2"/>
    <s v="Issa"/>
    <s v="Lokaal 3"/>
    <s v="12:30-14:30"/>
    <m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7:56:01"/>
    <n v="232"/>
    <n v="629"/>
    <x v="141"/>
    <s v="Ahmed"/>
    <x v="43"/>
    <s v="Zaadoudi"/>
    <s v="Rooseveltlaan 194"/>
    <s v="Utrecht"/>
    <s v="3527 AJ"/>
    <n v="685333202"/>
    <m/>
    <s v="Vrouw"/>
    <d v="2016-11-21T00:00:00"/>
    <x v="2"/>
    <s v="Mohsin"/>
    <s v="Lokaal 5"/>
    <s v="12:30-14:30"/>
    <m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35:19"/>
    <n v="233"/>
    <n v="530"/>
    <x v="142"/>
    <s v="Nourdinne"/>
    <x v="155"/>
    <s v="Lafkihi"/>
    <m/>
    <m/>
    <m/>
    <n v="684296782"/>
    <m/>
    <s v="Vrouw"/>
    <m/>
    <x v="0"/>
    <s v="Mohammed"/>
    <s v="Lokaal 4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9T14:35:19"/>
    <n v="234"/>
    <n v="530"/>
    <x v="142"/>
    <s v="Nourdinne"/>
    <x v="142"/>
    <s v="Lafkihi"/>
    <m/>
    <m/>
    <m/>
    <n v="684296782"/>
    <m/>
    <s v="Man"/>
    <m/>
    <x v="0"/>
    <s v="Issa"/>
    <s v="Lokaal 3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21:06"/>
    <n v="235"/>
    <n v="621"/>
    <x v="143"/>
    <s v="Brahim"/>
    <x v="53"/>
    <s v="Boussadkat"/>
    <s v="Saxofoonlaan 19"/>
    <s v="Nieuwegein"/>
    <s v="3438 GV"/>
    <n v="639049138"/>
    <m/>
    <s v="Vrouw"/>
    <d v="2013-07-06T00:00:00"/>
    <x v="2"/>
    <s v="Mohammed"/>
    <s v="Lokaal 4"/>
    <s v="10:00-12:00"/>
    <m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22:00"/>
    <n v="236"/>
    <n v="621"/>
    <x v="143"/>
    <s v="Brahim"/>
    <x v="156"/>
    <s v="Boussadkat"/>
    <s v="Saxofoonlaan 19"/>
    <s v="Utrecht"/>
    <s v="3438 GV"/>
    <n v="639049138"/>
    <m/>
    <s v="Vrouw"/>
    <d v="2016-11-10T00:00:00"/>
    <x v="1"/>
    <s v="Abdelilaah"/>
    <s v="Lokaal 1"/>
    <s v="10:00-12:00"/>
    <d v="2023-03-04T00:00:00"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22:00"/>
    <n v="237"/>
    <n v="323"/>
    <x v="144"/>
    <s v="Mourad"/>
    <x v="1"/>
    <s v="Ben Taleb"/>
    <s v="Maghelhaenlaan 40"/>
    <s v="Utrecht"/>
    <m/>
    <n v="638588869"/>
    <m/>
    <s v="Man"/>
    <d v="2015-02-10T00:00:00"/>
    <x v="0"/>
    <s v="Issa"/>
    <s v="Lokaal 3"/>
    <s v="12:30-14:30"/>
    <d v="2021-11-06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22:00"/>
    <n v="238"/>
    <n v="323"/>
    <x v="144"/>
    <s v="Mourad"/>
    <x v="157"/>
    <s v="Ben Taleb"/>
    <s v="Maghelhaenlaan 40"/>
    <s v="Utrecht"/>
    <m/>
    <n v="638588869"/>
    <m/>
    <s v="Man"/>
    <m/>
    <x v="0"/>
    <s v="Issa"/>
    <s v="Lokaal 3"/>
    <s v="12:30-14:30"/>
    <m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05:31"/>
    <n v="239"/>
    <m/>
    <x v="145"/>
    <s v="Abaas"/>
    <x v="158"/>
    <s v="Korouma"/>
    <s v="Marcopololaan"/>
    <s v="Utrecht"/>
    <s v="3527 GS"/>
    <n v="684998250"/>
    <m/>
    <s v="Vrouw"/>
    <d v="2011-06-29T00:00:00"/>
    <x v="1"/>
    <m/>
    <s v="Lokaal 2"/>
    <m/>
    <d v="2022-03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06:40"/>
    <n v="240"/>
    <m/>
    <x v="145"/>
    <s v="Abaas"/>
    <x v="159"/>
    <s v="Korouma"/>
    <s v="Marcopololaan"/>
    <s v="Utrecht"/>
    <s v="3527 GS"/>
    <n v="684998250"/>
    <m/>
    <s v="Man"/>
    <d v="2009-07-05T00:00:00"/>
    <x v="1"/>
    <m/>
    <s v="Lokaal 2"/>
    <m/>
    <d v="2022-03-0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20:37"/>
    <n v="241"/>
    <n v="1176"/>
    <x v="146"/>
    <s v="Najim"/>
    <x v="160"/>
    <s v="El Monjed"/>
    <s v="Herderlaan 13"/>
    <s v="Utrecht"/>
    <s v="3533 BH"/>
    <n v="684784170"/>
    <m/>
    <s v="Vrouw"/>
    <d v="2009-09-13T00:00:00"/>
    <x v="5"/>
    <s v="Farida"/>
    <s v="Lokaal 2"/>
    <s v="15:00-18:00"/>
    <m/>
    <s v="x"/>
    <n v="115"/>
    <m/>
    <d v="2024-10-27T00:00:00"/>
    <s v="10 euro boek, betaald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20:37"/>
    <n v="242"/>
    <n v="1176"/>
    <x v="146"/>
    <s v="Najim"/>
    <x v="81"/>
    <s v="El Monjed"/>
    <s v="Herderlaan 13"/>
    <s v="Utrecht"/>
    <s v="3533 BH"/>
    <n v="684784170"/>
    <m/>
    <s v="Vrouw"/>
    <d v="2009-09-13T00:00:00"/>
    <x v="5"/>
    <s v="gestopt"/>
    <s v="Lokaal 2"/>
    <s v="15:00-18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52:50"/>
    <n v="243"/>
    <n v="824"/>
    <x v="147"/>
    <s v="Abdoulrani/Jamila"/>
    <x v="161"/>
    <s v="Boudount"/>
    <s v="Battoutalaan"/>
    <s v="Utrecht"/>
    <s v="3526 VS"/>
    <n v="641951478"/>
    <m/>
    <s v="Vrouw"/>
    <d v="2016-09-06T00:00:00"/>
    <x v="1"/>
    <s v="Ahmed"/>
    <s v="Lokaal 1"/>
    <s v="12:30-14:30"/>
    <m/>
    <s v="x"/>
    <n v="100"/>
    <n v="15"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2-25T15:44:34"/>
    <n v="244"/>
    <n v="643"/>
    <x v="148"/>
    <s v="Mimoun"/>
    <x v="1"/>
    <s v="Elhadaoui"/>
    <s v="Stenlylaan 180"/>
    <s v="Utrecht"/>
    <s v="3526TR"/>
    <n v="624177045"/>
    <m/>
    <s v="Man"/>
    <d v="2013-10-31T00:00:00"/>
    <x v="4"/>
    <s v="Mostapha"/>
    <s v="Lokaal 3"/>
    <s v="15:00-17:00"/>
    <d v="2024-01-06T00:00:00"/>
    <s v="x"/>
    <n v="100"/>
    <n v="15"/>
    <d v="2024-10-1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3:13:14"/>
    <n v="246"/>
    <n v="564"/>
    <x v="149"/>
    <s v="Mohammed"/>
    <x v="156"/>
    <s v="Mallahi"/>
    <s v="Grebbstraat 38"/>
    <s v="Utrecht"/>
    <n v="3822"/>
    <n v="638761266"/>
    <m/>
    <s v="Vrouw"/>
    <d v="2017-09-04T00:00:00"/>
    <x v="1"/>
    <s v="Mohsin"/>
    <s v="Lokaal 5"/>
    <s v="12:30-14:30"/>
    <d v="2024-01-13T00:00:00"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3-24T13:13:14"/>
    <n v="247"/>
    <n v="564"/>
    <x v="149"/>
    <s v="Mohammed"/>
    <x v="162"/>
    <s v="Mallahi"/>
    <s v="Grebbstraat 38"/>
    <s v="Utrecht"/>
    <n v="3822"/>
    <n v="638761266"/>
    <m/>
    <s v="Vrouw"/>
    <d v="2017-09-04T00:00:00"/>
    <x v="1"/>
    <s v="Mohsin"/>
    <s v="Lokaal 5"/>
    <s v="12:30-14:30"/>
    <d v="2024-01-13T00:00:00"/>
    <s v="x"/>
    <n v="115"/>
    <m/>
    <d v="2024-10-2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54:27"/>
    <n v="248"/>
    <n v="481"/>
    <x v="150"/>
    <s v="Yahya"/>
    <x v="163"/>
    <s v="El Aboud"/>
    <s v="Rooseveltlaan 120"/>
    <s v="Utrecht"/>
    <s v="3527 AG"/>
    <n v="619462340"/>
    <m/>
    <s v="Man"/>
    <d v="2014-01-13T00:00:00"/>
    <x v="1"/>
    <s v="Mohsin"/>
    <s v="Lokaal 5"/>
    <s v="15:00-17:00"/>
    <d v="2024-04-06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54:27"/>
    <n v="249"/>
    <n v="481"/>
    <x v="150"/>
    <s v="Yahya"/>
    <x v="164"/>
    <s v="El Aboud"/>
    <s v="Rooseveltlaan 120"/>
    <s v="Utrecht"/>
    <s v="3527 AG"/>
    <n v="619462340"/>
    <m/>
    <s v="Man"/>
    <d v="2012-09-12T00:00:00"/>
    <x v="1"/>
    <s v="Mohsin"/>
    <s v="Lokaal 5"/>
    <s v="15:00-17:00"/>
    <d v="2024-04-06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31:38"/>
    <n v="250"/>
    <n v="126"/>
    <x v="151"/>
    <s v="Abdelkader"/>
    <x v="165"/>
    <s v="El Kachoutti"/>
    <s v="Roseveltlaan 715"/>
    <s v="Utrecht"/>
    <m/>
    <m/>
    <m/>
    <s v="Man"/>
    <d v="2015-08-30T00:00:00"/>
    <x v="1"/>
    <s v="Issa"/>
    <s v="Lokaal 3"/>
    <s v="12:30-14:30"/>
    <d v="2021-11-06T00:00:00"/>
    <s v="x"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12:18"/>
    <n v="251"/>
    <n v="210"/>
    <x v="152"/>
    <s v="Amar (opa)"/>
    <x v="117"/>
    <s v="Zouaghi/Oussrout"/>
    <s v="Nansenlaan 79"/>
    <s v="Utrecht"/>
    <s v="3527 EG"/>
    <s v="0651914115/0640154296"/>
    <m/>
    <s v="Vrouw"/>
    <d v="2016-07-13T00:00:00"/>
    <x v="1"/>
    <s v="Mohsin"/>
    <s v="Lokaal 5"/>
    <s v="15:00-17:00"/>
    <d v="2024-04-06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09:21"/>
    <n v="252"/>
    <n v="680"/>
    <x v="153"/>
    <s v="Aderghal"/>
    <x v="10"/>
    <s v="Bouaarfa"/>
    <s v="Johan Brouwerlaan 45"/>
    <s v="Utrecht"/>
    <s v="3526 XJ"/>
    <n v="641896763"/>
    <m/>
    <s v="Vrouw"/>
    <d v="2018-10-19T00:00:00"/>
    <x v="1"/>
    <s v="Mohsin"/>
    <s v="Lokaal 5"/>
    <s v="15:00-17:00"/>
    <d v="2024-04-06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17:46"/>
    <n v="253"/>
    <n v="90"/>
    <x v="154"/>
    <s v="Zakaria"/>
    <x v="166"/>
    <s v="Talhi"/>
    <s v="Kervelhof 15"/>
    <s v="Utrecht"/>
    <s v="3544 BM"/>
    <n v="627205903"/>
    <m/>
    <s v="Vrouw"/>
    <d v="2014-07-26T00:00:00"/>
    <x v="1"/>
    <s v="Issa"/>
    <s v="Lokaal 3"/>
    <s v="10:00-12:00"/>
    <d v="2024-04-06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17:46"/>
    <n v="254"/>
    <n v="90"/>
    <x v="154"/>
    <s v="Zakaria"/>
    <x v="1"/>
    <s v="Talhi"/>
    <s v="Kervelhof 15"/>
    <s v="Utrecht"/>
    <s v="3544 BM"/>
    <n v="627205903"/>
    <m/>
    <s v="Man"/>
    <d v="2015-11-03T00:00:00"/>
    <x v="1"/>
    <s v="Issa"/>
    <s v="Lokaal 3"/>
    <s v="10:00-12:00"/>
    <d v="2024-04-06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07:00"/>
    <n v="255"/>
    <n v="533"/>
    <x v="155"/>
    <s v="Ali"/>
    <x v="167"/>
    <s v="Naanai"/>
    <s v="Wanninkhoflaan 16"/>
    <s v="Utrecht"/>
    <s v="3526 XP"/>
    <n v="644474445"/>
    <m/>
    <s v="Man"/>
    <d v="2013-02-15T00:00:00"/>
    <x v="1"/>
    <s v="Mohsin"/>
    <s v="Lokaal 5"/>
    <s v="15:00-17:00"/>
    <d v="2024-04-06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08:53"/>
    <n v="256"/>
    <m/>
    <x v="156"/>
    <s v="Abdelnasser"/>
    <x v="168"/>
    <s v="Saloum Maha Haj Ahmed"/>
    <s v="Rooseveltlaan 212"/>
    <s v="Utrecht"/>
    <m/>
    <n v="684550586"/>
    <m/>
    <s v="Man"/>
    <d v="2016-01-31T00:00:00"/>
    <x v="1"/>
    <s v="Mohsin"/>
    <s v="Lokaal 5"/>
    <s v="15:00-17:00"/>
    <d v="2024-04-06T00:00:00"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08:53"/>
    <n v="257"/>
    <m/>
    <x v="156"/>
    <s v="Abdelnasser"/>
    <x v="169"/>
    <s v="Saloum Maha Haj Ahmed"/>
    <s v="Rooseveltlaan 212"/>
    <s v="Utrecht"/>
    <m/>
    <n v="684550586"/>
    <m/>
    <s v="Man"/>
    <d v="2018-01-20T00:00:00"/>
    <x v="1"/>
    <s v="Mohsin"/>
    <s v="Lokaal 5"/>
    <s v="15:00-17:00"/>
    <d v="2024-04-06T00:00:00"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3:23:44"/>
    <n v="258"/>
    <n v="111"/>
    <x v="157"/>
    <s v="Abdullah"/>
    <x v="157"/>
    <s v="Amir"/>
    <s v="Adenauerlaan 141"/>
    <s v="Utrecht"/>
    <s v="3527 RD"/>
    <n v="616557833"/>
    <m/>
    <s v="Man"/>
    <d v="2015-11-20T00:00:00"/>
    <x v="1"/>
    <s v="Mohsin"/>
    <s v="Lokaal 5"/>
    <s v="15:00-17:00"/>
    <d v="2024-04-06T00:00:00"/>
    <s v="x"/>
    <n v="115"/>
    <m/>
    <d v="2024-11-1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3:23:44"/>
    <n v="259"/>
    <n v="111"/>
    <x v="157"/>
    <s v="Abdullah"/>
    <x v="170"/>
    <s v="Amir"/>
    <s v="Adenauerlaan 141"/>
    <s v="Utrecht"/>
    <s v="3527 RD"/>
    <n v="616557833"/>
    <m/>
    <s v="Man"/>
    <d v="2015-11-20T00:00:00"/>
    <x v="1"/>
    <s v="Mohsin"/>
    <s v="Lokaal 5"/>
    <s v="15:00-17:00"/>
    <d v="2024-04-06T00:00:00"/>
    <s v="x"/>
    <n v="115"/>
    <m/>
    <d v="2024-11-1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5:24:34"/>
    <n v="260"/>
    <n v="435"/>
    <x v="158"/>
    <s v="Abdelwaheb"/>
    <x v="96"/>
    <s v="El amrioui"/>
    <s v="Kamilleweg 41"/>
    <s v="Utrecht"/>
    <s v="3541RN"/>
    <n v="681840270"/>
    <m/>
    <s v="Vrouw"/>
    <d v="2022-05-30T00:00:00"/>
    <x v="1"/>
    <s v="Issa"/>
    <s v="Lokaal 3"/>
    <s v="10:00-12:00"/>
    <d v="2022-11-05T00:00:00"/>
    <s v="x"/>
    <n v="115"/>
    <m/>
    <d v="2024-12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2-12-31T15:24:34"/>
    <n v="261"/>
    <n v="435"/>
    <x v="158"/>
    <s v="Abdelwaheb"/>
    <x v="23"/>
    <s v="El amrioui"/>
    <s v="Kamilleweg 41"/>
    <s v="Utrecht"/>
    <s v="3541RN"/>
    <n v="681840270"/>
    <m/>
    <s v="Vrouw"/>
    <d v="2022-05-30T00:00:00"/>
    <x v="1"/>
    <s v="Farida"/>
    <s v="Lokaal 3"/>
    <s v="15:00-18:00"/>
    <d v="2022-11-05T00:00:00"/>
    <s v="x"/>
    <n v="115"/>
    <m/>
    <d v="2024-12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39:39"/>
    <n v="262"/>
    <n v="645"/>
    <x v="159"/>
    <s v="Malika"/>
    <x v="19"/>
    <s v="Aachboun (moeder)"/>
    <s v="Stanleylaan 32"/>
    <s v="Utrecht"/>
    <s v="3526 TL"/>
    <n v="685289574"/>
    <m/>
    <s v="Man"/>
    <d v="2013-02-14T00:00:00"/>
    <x v="0"/>
    <s v="Issa"/>
    <s v="Lokaal 3"/>
    <s v="12:30-14:30"/>
    <d v="2021-11-06T00:00:00"/>
    <m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41:51"/>
    <n v="263"/>
    <n v="158"/>
    <x v="160"/>
    <s v="AbdelAli"/>
    <x v="171"/>
    <s v="ElMakaoui"/>
    <s v="Van Echandlaan 89"/>
    <s v="Utrecht"/>
    <s v="3526 KB"/>
    <n v="633885997"/>
    <m/>
    <s v="Man"/>
    <d v="2013-01-23T00:00:00"/>
    <x v="0"/>
    <s v="Mohammed"/>
    <s v="Lokaal 4"/>
    <s v="10:00-12:00"/>
    <d v="2021-02-13T00:00:00"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9:57"/>
    <n v="264"/>
    <n v="678"/>
    <x v="161"/>
    <s v="Chaib"/>
    <x v="172"/>
    <s v="Darrazi"/>
    <s v="Nansenlaan 80"/>
    <s v="Utrecht"/>
    <s v="3527 EK"/>
    <n v="626473808"/>
    <m/>
    <s v="Vrouw"/>
    <d v="2011-07-30T00:00:00"/>
    <x v="5"/>
    <s v="Farida"/>
    <s v="Lokaal 2"/>
    <s v="15:00-18:00"/>
    <m/>
    <s v="x"/>
    <n v="115"/>
    <m/>
    <d v="2025-01-1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9:57"/>
    <n v="265"/>
    <n v="678"/>
    <x v="161"/>
    <s v="Chaib"/>
    <x v="173"/>
    <s v="Darrazi"/>
    <s v="Nansenlaan 80"/>
    <s v="Utrecht"/>
    <s v="3527 EK"/>
    <n v="626473808"/>
    <m/>
    <s v="Man"/>
    <d v="2011-07-30T00:00:00"/>
    <x v="5"/>
    <s v="Ahmed"/>
    <s v="Lokaal 1"/>
    <s v="12:30-14:30"/>
    <m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12:02"/>
    <n v="266"/>
    <n v="462"/>
    <x v="162"/>
    <s v="Said"/>
    <x v="174"/>
    <s v="Ouazil"/>
    <s v="Bonenkuidstraat 34"/>
    <s v="Utrecht"/>
    <s v="3544 CL"/>
    <n v="686464116"/>
    <m/>
    <s v="Man"/>
    <d v="2017-05-14T00:00:00"/>
    <x v="1"/>
    <m/>
    <s v="Lokaal 3"/>
    <m/>
    <d v="2024-04-06T00:00:00"/>
    <s v="x"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15:08"/>
    <n v="267"/>
    <n v="250"/>
    <x v="163"/>
    <s v="Amar"/>
    <x v="73"/>
    <s v="ElOuardani"/>
    <s v="Marshalllaan 200"/>
    <s v="Utrecht"/>
    <s v="3527 TR"/>
    <s v="0687194030/0687244962"/>
    <m/>
    <s v="Vrouw"/>
    <m/>
    <x v="0"/>
    <s v="Farida"/>
    <s v="Lokaal 2"/>
    <s v="15:00-18:00"/>
    <d v="2024-04-06T00:00:00"/>
    <s v="x"/>
    <n v="115"/>
    <m/>
    <d v="2024-09-07T00:00:00"/>
    <s v="wil alleen naar zonda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4:15:08"/>
    <n v="268"/>
    <n v="250"/>
    <x v="163"/>
    <s v="Amar"/>
    <x v="3"/>
    <s v="ElOuardani"/>
    <s v="Marshalllaan 200"/>
    <s v="Utrecht"/>
    <s v="3527 TR"/>
    <s v="0687194030/0687244962"/>
    <m/>
    <s v="Vrouw"/>
    <d v="2018-01-28T00:00:00"/>
    <x v="1"/>
    <s v="gestopt"/>
    <s v="Lokaal 5"/>
    <s v="15:00-18:00"/>
    <d v="2024-04-06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3:37:45"/>
    <n v="269"/>
    <n v="914"/>
    <x v="164"/>
    <s v="Samir"/>
    <x v="84"/>
    <s v="Omoussa"/>
    <s v="Guldenplantsoen 20"/>
    <s v="Utrecht"/>
    <n v="3527"/>
    <s v="0624495000"/>
    <m/>
    <s v="Vrouw"/>
    <d v="2018-10-05T00:00:00"/>
    <x v="1"/>
    <s v="Mohsin"/>
    <s v="Lokaal 5"/>
    <s v="15:00-17:00"/>
    <d v="2024-04-06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3:37:45"/>
    <n v="270"/>
    <n v="914"/>
    <x v="164"/>
    <s v="Samir"/>
    <x v="0"/>
    <s v="Omoussa"/>
    <s v="Guldenplantsoen 20"/>
    <s v="Utrecht"/>
    <n v="3527"/>
    <s v="0624495000"/>
    <m/>
    <s v="Man"/>
    <d v="2016-10-31T00:00:00"/>
    <x v="1"/>
    <s v="Mohsin"/>
    <s v="Lokaal 5"/>
    <s v="15:00-17:00"/>
    <d v="2024-04-06T00:00:00"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15:41"/>
    <n v="271"/>
    <n v="884"/>
    <x v="165"/>
    <s v="Mohamed"/>
    <x v="175"/>
    <s v="Tamaoui"/>
    <s v="Spaaklaan 154"/>
    <s v="Utrecht"/>
    <s v="3527 NS"/>
    <n v="611214554"/>
    <m/>
    <s v="Man"/>
    <d v="2013-12-19T00:00:00"/>
    <x v="1"/>
    <s v="Mohsin"/>
    <s v="Lokaal 5"/>
    <s v="15:00-17:00"/>
    <d v="2024-04-06T00:00:00"/>
    <s v="x"/>
    <n v="115"/>
    <m/>
    <d v="2024-09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15:41"/>
    <n v="272"/>
    <n v="884"/>
    <x v="165"/>
    <s v="Mohamed"/>
    <x v="117"/>
    <s v="Tamaoui"/>
    <s v="Spaaklaan 154"/>
    <s v="Utrecht"/>
    <s v="3527 NS"/>
    <n v="611214554"/>
    <m/>
    <s v="Vrouw"/>
    <d v="2012-01-27T00:00:00"/>
    <x v="1"/>
    <s v="Mohsin"/>
    <s v="Lokaal 5"/>
    <s v="15:00-17:00"/>
    <d v="2024-04-06T00:00:00"/>
    <s v="x"/>
    <n v="115"/>
    <m/>
    <d v="2024-09-10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14:06"/>
    <n v="273"/>
    <n v="491"/>
    <x v="166"/>
    <s v="Adoua"/>
    <x v="145"/>
    <s v="El Madaghri/El adoui"/>
    <s v="Marshalllaan 62"/>
    <s v="Utrecht"/>
    <s v="3527 TM"/>
    <n v="641825433"/>
    <m/>
    <s v="Man"/>
    <d v="2015-10-08T00:00:00"/>
    <x v="1"/>
    <s v="Mohsin"/>
    <s v="Lokaal 5"/>
    <s v="15:00-17:00"/>
    <d v="2024-04-06T00:00:00"/>
    <s v="x"/>
    <n v="60"/>
    <n v="55"/>
    <d v="2024-12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46:56"/>
    <n v="274"/>
    <n v="105"/>
    <x v="167"/>
    <s v="Ahmed"/>
    <x v="1"/>
    <s v="Azaoum"/>
    <m/>
    <m/>
    <m/>
    <n v="620064704"/>
    <m/>
    <m/>
    <d v="2017-09-20T00:00:00"/>
    <x v="8"/>
    <s v="meester onbekend"/>
    <s v="12:30-14:30"/>
    <m/>
    <s v="x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5-11T15:04:09"/>
    <n v="275"/>
    <n v="521"/>
    <x v="168"/>
    <s v="Hakim (opa)"/>
    <x v="117"/>
    <s v="Bourakba/Khalak"/>
    <s v="Spaaklaan 235"/>
    <s v="Utrecht"/>
    <s v="3527 SJ"/>
    <n v="618509333"/>
    <m/>
    <s v="Vrouw"/>
    <d v="2017-10-19T00:00:00"/>
    <x v="1"/>
    <s v="Mohsin"/>
    <s v="Lokaal 5"/>
    <s v="15:00-17:00"/>
    <d v="2024-04-06T00:00:00"/>
    <s v="x"/>
    <n v="115"/>
    <m/>
    <d v="2024-09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76"/>
    <m/>
    <x v="169"/>
    <s v="Mustapha"/>
    <x v="109"/>
    <s v="Mustapha"/>
    <m/>
    <m/>
    <m/>
    <m/>
    <m/>
    <m/>
    <m/>
    <x v="0"/>
    <s v="Farida"/>
    <s v="Lokaal 2"/>
    <s v="15:00-18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77"/>
    <m/>
    <x v="169"/>
    <s v="Mustapha"/>
    <x v="176"/>
    <s v="Mustapha"/>
    <m/>
    <m/>
    <m/>
    <m/>
    <m/>
    <m/>
    <m/>
    <x v="0"/>
    <s v="Mohammed"/>
    <s v="Lokaal 4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78"/>
    <m/>
    <x v="169"/>
    <s v="Mustapha"/>
    <x v="177"/>
    <s v="Mustapha"/>
    <m/>
    <m/>
    <m/>
    <m/>
    <m/>
    <m/>
    <m/>
    <x v="0"/>
    <s v="Mohammed"/>
    <s v="Lokaal 4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03:23"/>
    <n v="279"/>
    <n v="1146"/>
    <x v="170"/>
    <s v="Ahmed"/>
    <x v="14"/>
    <s v="Douiri"/>
    <s v="Rooseveltlaan 322"/>
    <s v="Utrecht"/>
    <s v="3527 AM"/>
    <n v="634247276"/>
    <m/>
    <s v="Man"/>
    <d v="2016-03-02T00:00:00"/>
    <x v="2"/>
    <s v="Ahmed"/>
    <s v="Lokaal 1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48:50"/>
    <n v="280"/>
    <n v="1212"/>
    <x v="171"/>
    <s v="Chaib"/>
    <x v="178"/>
    <s v="Jbilou"/>
    <m/>
    <s v="Utrecht"/>
    <m/>
    <n v="616495075"/>
    <m/>
    <s v="Vrouw"/>
    <d v="2013-08-31T00:00:00"/>
    <x v="0"/>
    <s v="Mostapha"/>
    <s v="Lokaal 3"/>
    <s v="15:00-17:00"/>
    <d v="2021-03-06T00:00:00"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81"/>
    <m/>
    <x v="172"/>
    <s v="Mohammed"/>
    <x v="179"/>
    <s v="Qadri"/>
    <m/>
    <s v="Utrecht"/>
    <m/>
    <m/>
    <m/>
    <s v="Man"/>
    <m/>
    <x v="6"/>
    <s v="Ahmed"/>
    <s v="Lokaal 1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29:54"/>
    <n v="282"/>
    <m/>
    <x v="173"/>
    <s v="Khalid"/>
    <x v="137"/>
    <s v="Achahbar"/>
    <s v="Van Heuven Goedhartlaan 39"/>
    <s v="Utrecht"/>
    <s v="3527 CE"/>
    <n v="615492133"/>
    <m/>
    <s v="Man"/>
    <d v="2009-09-10T00:00:00"/>
    <x v="6"/>
    <s v="Ahmed"/>
    <s v="Lokaal 1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29:54"/>
    <n v="283"/>
    <m/>
    <x v="173"/>
    <s v="Khalid"/>
    <x v="117"/>
    <s v="Achahbar"/>
    <s v="Van Heuven Goedhartlaan 39"/>
    <s v="Utrecht"/>
    <s v="3527 CE"/>
    <n v="615492133"/>
    <m/>
    <s v="Man"/>
    <d v="2009-09-10T00:00:00"/>
    <x v="6"/>
    <s v="Mostapha"/>
    <s v="Lokaal 4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03:20"/>
    <n v="284"/>
    <n v="262"/>
    <x v="174"/>
    <s v="Mohammed"/>
    <x v="67"/>
    <s v="Zaadoud"/>
    <s v="De Gasperilaan 170"/>
    <s v="Utrecht"/>
    <m/>
    <n v="665504782"/>
    <m/>
    <s v="Man"/>
    <d v="2012-12-15T00:00:00"/>
    <x v="4"/>
    <s v="Mohsin"/>
    <s v="Lokaal 5"/>
    <s v="15:00-17:00"/>
    <m/>
    <s v="x"/>
    <n v="115"/>
    <m/>
    <d v="2024-10-1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24:30"/>
    <n v="285"/>
    <n v="0"/>
    <x v="175"/>
    <s v="Karim"/>
    <x v="180"/>
    <s v="Mohamed"/>
    <m/>
    <s v="Utrecht"/>
    <m/>
    <n v="684726373"/>
    <m/>
    <s v="Man"/>
    <d v="2014-04-24T00:00:00"/>
    <x v="0"/>
    <m/>
    <m/>
    <m/>
    <d v="2024-01-15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24:30"/>
    <n v="286"/>
    <n v="0"/>
    <x v="175"/>
    <s v="Karim"/>
    <x v="181"/>
    <s v="Mohamed"/>
    <m/>
    <s v="Utrecht"/>
    <m/>
    <n v="684726373"/>
    <m/>
    <s v="Man"/>
    <d v="2014-04-24T00:00:00"/>
    <x v="0"/>
    <m/>
    <m/>
    <m/>
    <m/>
    <s v="x"/>
    <m/>
    <m/>
    <m/>
    <s v="gestopt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87"/>
    <m/>
    <x v="176"/>
    <s v="Ahmed"/>
    <x v="182"/>
    <s v="Bouabid"/>
    <s v="alexander de grootlaan 224"/>
    <s v="Utrecht"/>
    <s v="3526 RP"/>
    <n v="687838368"/>
    <m/>
    <s v="Vrouw"/>
    <d v="2016-06-30T00:00:00"/>
    <x v="0"/>
    <s v="Abdelilaah"/>
    <s v="Lokaal 2"/>
    <s v="12:30-14:30"/>
    <m/>
    <m/>
    <n v="120"/>
    <m/>
    <d v="2024-11-02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11-18T00:00:00"/>
    <n v="288"/>
    <n v="1042"/>
    <x v="177"/>
    <s v="Rachid"/>
    <x v="183"/>
    <s v="Masnaoui"/>
    <s v="Van Echoudlaan 16"/>
    <s v="Utrecht"/>
    <s v="3526 KD"/>
    <n v="619157376"/>
    <m/>
    <s v="Man"/>
    <d v="2019-01-12T00:00:00"/>
    <x v="0"/>
    <s v="Abdelilaah"/>
    <s v="Lokaal 2"/>
    <s v="12:30-14:30"/>
    <m/>
    <s v="x"/>
    <n v="120"/>
    <m/>
    <d v="2024-11-03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89"/>
    <m/>
    <x v="178"/>
    <s v="Issa"/>
    <x v="73"/>
    <s v="Karoumi (meester)"/>
    <m/>
    <m/>
    <m/>
    <m/>
    <m/>
    <m/>
    <m/>
    <x v="0"/>
    <s v="Issa"/>
    <s v="Lokaal 3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29:30"/>
    <n v="290"/>
    <n v="1156"/>
    <x v="179"/>
    <s v="Baghdad"/>
    <x v="184"/>
    <s v="Elhafiani"/>
    <s v="Sassafraslaan 5"/>
    <s v="Utrecht"/>
    <s v="3545CN"/>
    <n v="652882278"/>
    <m/>
    <s v="Man"/>
    <d v="2016-08-09T00:00:00"/>
    <x v="1"/>
    <s v="Issa"/>
    <s v="Lokaal 3"/>
    <s v="10:00-12:00"/>
    <d v="2022-11-05T00:00:00"/>
    <s v="x"/>
    <n v="115"/>
    <m/>
    <d v="2025-01-1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53:24"/>
    <n v="291"/>
    <n v="1156"/>
    <x v="179"/>
    <s v="Baghdad"/>
    <x v="66"/>
    <s v="Elhafiani"/>
    <s v="Sassefraslaan 5"/>
    <s v="Utrecht"/>
    <s v="3545CM"/>
    <n v="652882278"/>
    <m/>
    <s v="Vrouw"/>
    <d v="2016-04-02T00:00:00"/>
    <x v="1"/>
    <s v="Issa"/>
    <s v="Lokaal 3"/>
    <s v="10:00-12:00"/>
    <d v="2024-01-13T00:00:00"/>
    <s v="x"/>
    <n v="115"/>
    <m/>
    <d v="2025-01-1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19:25"/>
    <n v="292"/>
    <n v="37"/>
    <x v="180"/>
    <s v="Mostapha"/>
    <x v="68"/>
    <s v="Hanifi"/>
    <s v="Marshalllaan"/>
    <m/>
    <m/>
    <n v="611311643"/>
    <m/>
    <s v="Vrouw"/>
    <d v="2008-03-21T00:00:00"/>
    <x v="5"/>
    <s v="Abdelilaah"/>
    <s v="Lokaal 1"/>
    <s v="10:00-12:00"/>
    <m/>
    <s v="x"/>
    <n v="115"/>
    <m/>
    <d v="2024-09-14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17:22"/>
    <n v="293"/>
    <n v="1008"/>
    <x v="181"/>
    <s v="Ahmed"/>
    <x v="152"/>
    <s v="El Ouarradi"/>
    <s v="Alexander de grooelaan 263"/>
    <s v="Utrecht"/>
    <s v="3526 RH"/>
    <n v="640649755"/>
    <m/>
    <s v="Man"/>
    <d v="2016-12-26T00:00:00"/>
    <x v="1"/>
    <s v="Issa"/>
    <s v="Lokaal 3"/>
    <s v="10:00-12:00"/>
    <d v="2022-11-05T00:00:00"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9-15T00:00:00"/>
    <n v="294"/>
    <n v="571"/>
    <x v="182"/>
    <s v="Ahmed"/>
    <x v="185"/>
    <s v="Ajaoud"/>
    <s v="Marchalaan 75"/>
    <s v="Utrecht"/>
    <s v="3527TD"/>
    <n v="687836892"/>
    <m/>
    <s v="Man"/>
    <d v="2012-02-06T00:00:00"/>
    <x v="0"/>
    <s v="Abdelilaah"/>
    <m/>
    <s v="12:30-14:30"/>
    <m/>
    <s v="x"/>
    <n v="150"/>
    <m/>
    <d v="2024-09-15T00:00:00"/>
    <s v="35 voorig jaa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9-15T00:00:00"/>
    <n v="295"/>
    <n v="571"/>
    <x v="182"/>
    <s v="Ahmed"/>
    <x v="1"/>
    <s v="Ajaoud"/>
    <s v="Marchalaan 75"/>
    <s v="Utrecht"/>
    <s v="3527TD"/>
    <n v="687836892"/>
    <m/>
    <s v="Man"/>
    <d v="2012-02-06T00:00:00"/>
    <x v="0"/>
    <s v="Abdelilaah"/>
    <m/>
    <s v="12:30-14:30"/>
    <m/>
    <s v="x"/>
    <n v="120"/>
    <m/>
    <d v="2024-09-15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06:08"/>
    <n v="296"/>
    <n v="387"/>
    <x v="183"/>
    <s v="Ali"/>
    <x v="186"/>
    <s v="Zaim"/>
    <s v="Rooseveltlaan 108"/>
    <s v="Utrecht"/>
    <s v="3527 Ap"/>
    <n v="685675506"/>
    <m/>
    <s v="Man"/>
    <d v="2013-09-16T00:00:00"/>
    <x v="2"/>
    <s v="Mohammed"/>
    <m/>
    <s v="12:30-14:30"/>
    <m/>
    <s v="x"/>
    <n v="115"/>
    <m/>
    <d v="2025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04:47"/>
    <n v="297"/>
    <n v="387"/>
    <x v="183"/>
    <s v="Ali"/>
    <x v="152"/>
    <s v="Zaim"/>
    <s v="Rooseveltlaan 108"/>
    <s v="Utrecht"/>
    <s v="3527 AP"/>
    <n v="685675506"/>
    <m/>
    <s v="Man"/>
    <d v="2010-09-16T00:00:00"/>
    <x v="2"/>
    <s v="Mostapha"/>
    <s v="Lokaal 5"/>
    <s v="15:00-17:00"/>
    <m/>
    <s v="x"/>
    <n v="115"/>
    <m/>
    <d v="2024-09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5:10"/>
    <n v="298"/>
    <n v="296"/>
    <x v="184"/>
    <s v="Aissaoui"/>
    <x v="187"/>
    <s v="Aissaoui"/>
    <s v="Van Heuven Goedhartlaan 72"/>
    <s v="Utrecht"/>
    <s v="3527 CL"/>
    <n v="610477782"/>
    <m/>
    <s v="Vrouw"/>
    <d v="2012-07-30T00:00:00"/>
    <x v="2"/>
    <s v="Mohammed"/>
    <s v="Lokaal 4"/>
    <s v="12:30-14:30"/>
    <m/>
    <s v="x"/>
    <n v="115"/>
    <m/>
    <d v="2024-09-22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299"/>
    <n v="1137"/>
    <x v="185"/>
    <s v="Ahmed"/>
    <x v="188"/>
    <s v="Hitou"/>
    <s v="Rooseveltlaan 1086"/>
    <s v="Utrecht"/>
    <s v="3526 RT"/>
    <n v="631756247"/>
    <m/>
    <s v="Vrouw"/>
    <d v="2016-10-26T00:00:00"/>
    <x v="0"/>
    <s v="Abdelilaah"/>
    <s v="Lokaal 2"/>
    <s v="12:30-14:30"/>
    <m/>
    <s v="x"/>
    <n v="120"/>
    <m/>
    <d v="2024-11-02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00"/>
    <n v="701"/>
    <x v="186"/>
    <s v="Said"/>
    <x v="189"/>
    <s v="Ramdani"/>
    <m/>
    <m/>
    <m/>
    <s v="06-40756885"/>
    <m/>
    <m/>
    <m/>
    <x v="0"/>
    <s v="mostapha/Imane"/>
    <m/>
    <m/>
    <m/>
    <m/>
    <n v="115"/>
    <m/>
    <d v="2024-10-06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01"/>
    <n v="701"/>
    <x v="186"/>
    <s v="Said"/>
    <x v="190"/>
    <s v="Ramdani"/>
    <m/>
    <m/>
    <m/>
    <s v="06-40756885"/>
    <m/>
    <m/>
    <m/>
    <x v="0"/>
    <s v="Mohsin"/>
    <s v="Lokaal 5"/>
    <s v="12:30-14:30"/>
    <m/>
    <m/>
    <n v="115"/>
    <m/>
    <d v="2024-10-06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36:16"/>
    <n v="302"/>
    <n v="727"/>
    <x v="187"/>
    <s v="Mohamed"/>
    <x v="191"/>
    <s v="Balilou"/>
    <s v="Adnourlaan 181"/>
    <s v="Utrecht"/>
    <s v="3527RE"/>
    <n v="654748582"/>
    <m/>
    <s v="Vrouw"/>
    <d v="2017-11-05T00:00:00"/>
    <x v="1"/>
    <s v="Mohsin"/>
    <s v="Lokaal 5"/>
    <s v="12:30-14:30"/>
    <d v="2024-01-13T00:00:00"/>
    <s v="x"/>
    <n v="115"/>
    <m/>
    <d v="2024-09-29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9:20"/>
    <n v="303"/>
    <n v="536"/>
    <x v="188"/>
    <s v="Noureddine"/>
    <x v="192"/>
    <s v="Belhadi"/>
    <s v="Stanleylaan 18"/>
    <s v="Utrecht"/>
    <s v="3526 TL"/>
    <n v="644341789"/>
    <m/>
    <s v="Vrouw"/>
    <d v="2010-04-22T00:00:00"/>
    <x v="6"/>
    <s v="Abdelilaah"/>
    <s v="Lokaal 1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46:52"/>
    <n v="304"/>
    <n v="536"/>
    <x v="188"/>
    <s v="Noureddine"/>
    <x v="115"/>
    <s v="Belhadi"/>
    <s v="Stanleylaan 18"/>
    <s v="Utrecht"/>
    <s v="3526TC"/>
    <n v="644341789"/>
    <m/>
    <s v="Man"/>
    <d v="2017-12-10T00:00:00"/>
    <x v="1"/>
    <s v="Abdelilaah"/>
    <s v="Lokaal 1"/>
    <s v="10:00-12:00"/>
    <d v="2023-03-04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0:01"/>
    <n v="305"/>
    <n v="536"/>
    <x v="188"/>
    <s v="Noureddine"/>
    <x v="38"/>
    <s v="Belhadi"/>
    <s v="Stanleylaan 18"/>
    <s v="Utrecht"/>
    <s v="3526 TL"/>
    <n v="644341789"/>
    <m/>
    <s v="Vrouw"/>
    <d v="2011-10-24T00:00:00"/>
    <x v="6"/>
    <s v="Farida"/>
    <s v="Lokaal 2"/>
    <s v="15:00-18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9:20"/>
    <n v="306"/>
    <n v="536"/>
    <x v="188"/>
    <s v="Noureddine"/>
    <x v="193"/>
    <s v="Belhadi"/>
    <s v="Stanleylaan 18"/>
    <s v="Utrecht"/>
    <s v="3526 TL"/>
    <n v="644341789"/>
    <m/>
    <s v="Vrouw"/>
    <d v="2010-04-22T00:00:00"/>
    <x v="6"/>
    <s v="Farida"/>
    <s v="Lokaal 2"/>
    <s v="15:00-18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8:13"/>
    <n v="307"/>
    <n v="666"/>
    <x v="189"/>
    <s v="Ismail"/>
    <x v="194"/>
    <s v="Sajiaa"/>
    <m/>
    <m/>
    <m/>
    <n v="639049138"/>
    <m/>
    <s v="Vrouw"/>
    <m/>
    <x v="2"/>
    <s v="Abdelilaah"/>
    <s v="Lokaal 5"/>
    <s v="12:30-14:30"/>
    <m/>
    <s v="x"/>
    <n v="115"/>
    <n v="0"/>
    <d v="2024-11-03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07:04"/>
    <n v="308"/>
    <n v="666"/>
    <x v="189"/>
    <s v="Ismail"/>
    <x v="195"/>
    <s v="Sajiaa"/>
    <s v="Magelhaenlaan 111"/>
    <s v="Utrecht"/>
    <s v="3527CA"/>
    <n v="639049138"/>
    <m/>
    <s v="Vrouw"/>
    <d v="2011-05-26T00:00:00"/>
    <x v="5"/>
    <s v="meester onbekend"/>
    <s v="Lokaal 2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8:13"/>
    <n v="309"/>
    <n v="666"/>
    <x v="189"/>
    <s v="Ismail"/>
    <x v="196"/>
    <s v="Sajiaa"/>
    <m/>
    <m/>
    <m/>
    <n v="639049138"/>
    <m/>
    <s v="Vrouw"/>
    <m/>
    <x v="2"/>
    <s v="Mostapha"/>
    <s v="Lokaal 5"/>
    <s v="15:00-17:00"/>
    <m/>
    <s v="x"/>
    <n v="115"/>
    <n v="0"/>
    <d v="2024-12-1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1:26"/>
    <n v="310"/>
    <n v="467"/>
    <x v="190"/>
    <s v="Mohamed"/>
    <x v="197"/>
    <s v="Belhadi"/>
    <s v="Livingstonelaan 145"/>
    <s v="Utrecht"/>
    <s v="3526 HC"/>
    <n v="614537168"/>
    <m/>
    <s v="Vrouw"/>
    <d v="2017-02-08T00:00:00"/>
    <x v="1"/>
    <s v="Abdelilaah"/>
    <s v="Lokaal 1"/>
    <s v="10:00-12:00"/>
    <d v="2023-03-04T00:00:00"/>
    <s v="x"/>
    <n v="115"/>
    <n v="0"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8:12:07"/>
    <n v="311"/>
    <n v="467"/>
    <x v="190"/>
    <s v="Mohamed"/>
    <x v="198"/>
    <s v="Belhadi"/>
    <n v="145"/>
    <s v="Utrecht"/>
    <m/>
    <n v="614537168"/>
    <m/>
    <s v="Vrouw"/>
    <d v="2014-11-02T00:00:00"/>
    <x v="2"/>
    <s v="Mohammed"/>
    <s v="Lokaal 4"/>
    <s v="10:00-12:00"/>
    <m/>
    <s v="x"/>
    <n v="115"/>
    <n v="0"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33:24"/>
    <n v="312"/>
    <n v="467"/>
    <x v="190"/>
    <s v="Mohamed"/>
    <x v="199"/>
    <s v="Belhadi"/>
    <s v="Livingstonelaan 145"/>
    <s v="Utrecht"/>
    <s v="3526 HC"/>
    <n v="614537168"/>
    <m/>
    <s v="Vrouw"/>
    <d v="2010-05-27T00:00:00"/>
    <x v="6"/>
    <s v="Farida"/>
    <s v="Lokaal 2"/>
    <s v="15:00-18:00"/>
    <m/>
    <s v="x"/>
    <n v="115"/>
    <n v="0"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13"/>
    <m/>
    <x v="191"/>
    <s v="Sanae"/>
    <x v="200"/>
    <s v="Zamouri/El Mansouri"/>
    <m/>
    <m/>
    <m/>
    <m/>
    <m/>
    <m/>
    <m/>
    <x v="0"/>
    <m/>
    <m/>
    <m/>
    <m/>
    <m/>
    <m/>
    <m/>
    <m/>
    <s v="nog niet betaald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14"/>
    <n v="906"/>
    <x v="192"/>
    <s v="Mohamed"/>
    <x v="0"/>
    <s v="El Khoulati"/>
    <s v="Bleekstraat 61"/>
    <s v="Utrecht"/>
    <m/>
    <n v="648218013"/>
    <m/>
    <s v="Man"/>
    <d v="2019-01-27T00:00:00"/>
    <x v="0"/>
    <s v="Abdelilaah"/>
    <s v="Lokaal 2"/>
    <s v="12:30-14:30"/>
    <m/>
    <s v="x"/>
    <n v="120"/>
    <m/>
    <d v="2024-11-03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43:42"/>
    <n v="315"/>
    <n v="732"/>
    <x v="193"/>
    <s v="Mohamed"/>
    <x v="1"/>
    <s v="Bachiri"/>
    <s v="Koningin Wilhelminalaan 58"/>
    <s v="Utrecht"/>
    <s v="3527 LE"/>
    <n v="642385676"/>
    <m/>
    <s v="Man"/>
    <d v="2014-12-09T00:00:00"/>
    <x v="2"/>
    <s v="Mohsin"/>
    <s v="Lokaal 5"/>
    <s v="12:30-14:3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46:48"/>
    <n v="316"/>
    <n v="732"/>
    <x v="193"/>
    <s v="Mohamed"/>
    <x v="201"/>
    <s v="Bachiri"/>
    <s v="Koningin Wilhelminalaan 58"/>
    <s v="Utrecht"/>
    <s v="3527 LE"/>
    <m/>
    <m/>
    <s v="Vrouw"/>
    <d v="2007-11-23T00:00:00"/>
    <x v="5"/>
    <m/>
    <s v="Lokaal 2"/>
    <m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17"/>
    <n v="1016"/>
    <x v="194"/>
    <s v="Hassan"/>
    <x v="202"/>
    <s v="Doudalla"/>
    <s v="Pearsonlaan 102"/>
    <s v="Utrecht"/>
    <s v="3527 CD"/>
    <n v="686492622"/>
    <m/>
    <s v="Man"/>
    <d v="2014-09-23T00:00:00"/>
    <x v="0"/>
    <s v="Abdelilaah"/>
    <s v="Lokaal 2"/>
    <s v="12:30-14:30"/>
    <m/>
    <s v="x"/>
    <n v="110"/>
    <m/>
    <d v="2024-11-03T00:00:00"/>
    <s v="boek Nourania had die a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58:52"/>
    <n v="318"/>
    <n v="1082"/>
    <x v="195"/>
    <s v="Rachid"/>
    <x v="31"/>
    <s v="Hamdi"/>
    <s v="Adenaouerlaan 198"/>
    <s v="Utrecht"/>
    <s v="3527 RL"/>
    <n v="638365585"/>
    <m/>
    <s v="Man"/>
    <d v="2013-06-12T00:00:00"/>
    <x v="2"/>
    <s v="Mohammed"/>
    <s v="Lokaal 4"/>
    <s v="12:30-14:30"/>
    <m/>
    <s v="x"/>
    <n v="115"/>
    <m/>
    <d v="2024-11-1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12:01"/>
    <n v="319"/>
    <n v="1082"/>
    <x v="195"/>
    <s v="Rachid"/>
    <x v="203"/>
    <s v="Hamdi"/>
    <s v="Adenaouerlaan 198"/>
    <s v="Utrecht"/>
    <s v="3527RL"/>
    <n v="638365585"/>
    <m/>
    <s v="Man"/>
    <d v="2017-04-27T00:00:00"/>
    <x v="1"/>
    <s v="Issa"/>
    <s v="Lokaal 3"/>
    <s v="10:00-12:00"/>
    <d v="2022-11-05T00:00:00"/>
    <s v="x"/>
    <n v="115"/>
    <m/>
    <d v="2024-11-1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56:31"/>
    <n v="320"/>
    <n v="343"/>
    <x v="196"/>
    <s v="Mohammed"/>
    <x v="141"/>
    <s v="Belzghari"/>
    <s v="Shipovalaan 42"/>
    <s v="Utrecht"/>
    <s v="3545DL"/>
    <n v="641978025"/>
    <m/>
    <s v="Man"/>
    <d v="2017-06-09T00:00:00"/>
    <x v="1"/>
    <s v="Ahmed"/>
    <s v="Lokaal 1"/>
    <s v="12:30-14:30"/>
    <d v="2023-03-04T00:00:00"/>
    <s v="x"/>
    <n v="115"/>
    <m/>
    <d v="2024-11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56:31"/>
    <n v="321"/>
    <n v="343"/>
    <x v="196"/>
    <s v="Mohammed"/>
    <x v="204"/>
    <s v="Belzghari"/>
    <s v="Shipovalaan 42"/>
    <s v="Utrecht"/>
    <s v="3545DL"/>
    <n v="641978025"/>
    <m/>
    <s v="Man"/>
    <d v="2017-06-09T00:00:00"/>
    <x v="1"/>
    <s v="Ahmed"/>
    <s v="Lokaal 1"/>
    <s v="12:30-14:30"/>
    <d v="2023-03-04T00:00:00"/>
    <s v="x"/>
    <n v="115"/>
    <m/>
    <d v="2024-11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56:31"/>
    <n v="322"/>
    <n v="343"/>
    <x v="196"/>
    <s v="Mohammed"/>
    <x v="88"/>
    <s v="Belzghari"/>
    <s v="Shipovalaan 42"/>
    <s v="Utrecht"/>
    <s v="3545DL"/>
    <n v="641978025"/>
    <m/>
    <s v="Man"/>
    <d v="2017-06-09T00:00:00"/>
    <x v="1"/>
    <s v="Mohsin"/>
    <s v="Lokaal 5"/>
    <s v="12:30-14:30"/>
    <d v="2023-03-04T00:00:00"/>
    <s v="x"/>
    <n v="115"/>
    <m/>
    <d v="2024-11-21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32:02"/>
    <n v="323"/>
    <n v="534"/>
    <x v="197"/>
    <s v="Samir"/>
    <x v="152"/>
    <s v="Moussi"/>
    <s v="Koetsdrift"/>
    <s v="Nieuwegein"/>
    <s v="3436XM"/>
    <n v="624471124"/>
    <m/>
    <s v="Man"/>
    <d v="2016-06-30T00:00:00"/>
    <x v="1"/>
    <s v="Mohsin"/>
    <s v="Lokaal 5"/>
    <s v="12:30-14:30"/>
    <d v="2024-01-13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54:10"/>
    <n v="324"/>
    <n v="553"/>
    <x v="198"/>
    <s v="Mohamed"/>
    <x v="205"/>
    <s v="El Koudadi"/>
    <s v="Admiraal Helfrichstraat 16"/>
    <s v="Utrecht"/>
    <s v="3454 XB"/>
    <n v="613201599"/>
    <m/>
    <s v="Vrouw"/>
    <d v="2013-01-16T00:00:00"/>
    <x v="2"/>
    <s v="Ahmed"/>
    <s v="Lokaal 1"/>
    <s v="12:30-14:30"/>
    <m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16:01"/>
    <n v="325"/>
    <n v="985"/>
    <x v="199"/>
    <s v="Ali"/>
    <x v="19"/>
    <s v="Soukili"/>
    <s v="Magelhaenlaan 144"/>
    <s v="Utrecht"/>
    <s v="3526 CL"/>
    <n v="647828516"/>
    <m/>
    <s v="Man"/>
    <d v="2014-10-03T00:00:00"/>
    <x v="1"/>
    <s v="Issa"/>
    <s v="Lokaal 3"/>
    <s v="10:00-12:0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14:52"/>
    <n v="326"/>
    <n v="831"/>
    <x v="200"/>
    <s v="Hamza"/>
    <x v="206"/>
    <s v="Mahdad"/>
    <s v="Kamilleweg 14A"/>
    <s v="Utrecht"/>
    <s v="3541 RN"/>
    <n v="614523635"/>
    <m/>
    <s v="Man"/>
    <d v="2016-10-05T00:00:00"/>
    <x v="1"/>
    <s v="Issa"/>
    <s v="Lokaal 3"/>
    <s v="10:00-12:00"/>
    <d v="2022-11-05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4:14:52"/>
    <n v="327"/>
    <n v="831"/>
    <x v="200"/>
    <s v="Hamza"/>
    <x v="207"/>
    <s v="Mahdad"/>
    <s v="Kamilleweg 14A"/>
    <s v="Utrecht"/>
    <s v="3541 RN"/>
    <n v="614523635"/>
    <m/>
    <s v="Man"/>
    <d v="2016-10-05T00:00:00"/>
    <x v="1"/>
    <s v="Issa"/>
    <s v="Lokaal 3"/>
    <s v="10:00-12:00"/>
    <d v="2022-11-05T00:00:00"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45:07"/>
    <n v="328"/>
    <n v="459"/>
    <x v="201"/>
    <s v="Ahmed"/>
    <x v="69"/>
    <s v="Amzour"/>
    <s v="Rooseveltlaan 827"/>
    <s v="Utrecht"/>
    <m/>
    <n v="619949828"/>
    <m/>
    <s v="Vrouw"/>
    <d v="2014-02-01T00:00:00"/>
    <x v="4"/>
    <s v="Ahmed"/>
    <s v="Lokaal 1"/>
    <s v="15:00-17:00"/>
    <m/>
    <s v="x"/>
    <n v="115"/>
    <n v="0"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47:55"/>
    <n v="329"/>
    <n v="459"/>
    <x v="201"/>
    <s v="Ahmed"/>
    <x v="208"/>
    <s v="Amzour"/>
    <s v="Rooseveltlaan 827"/>
    <s v="Utrecht"/>
    <m/>
    <n v="619949828"/>
    <m/>
    <s v="Vrouw"/>
    <d v="2012-05-26T00:00:00"/>
    <x v="4"/>
    <s v="Ahmed"/>
    <s v="Lokaal 1"/>
    <s v="15:00-17:00"/>
    <m/>
    <s v="x"/>
    <n v="115"/>
    <n v="0"/>
    <d v="2024-10-05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12:47"/>
    <n v="330"/>
    <n v="859"/>
    <x v="202"/>
    <s v="Alami"/>
    <x v="209"/>
    <s v="Fallous"/>
    <s v="Livingstoenlaan 217"/>
    <s v="Utrecht"/>
    <s v="3526HE"/>
    <n v="631130084"/>
    <m/>
    <s v="Vrouw"/>
    <d v="2016-12-22T00:00:00"/>
    <x v="1"/>
    <s v="Mohsin"/>
    <s v="Lokaal 5"/>
    <s v="12:30-14:30"/>
    <d v="2024-01-13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1:33"/>
    <n v="331"/>
    <n v="691"/>
    <x v="203"/>
    <s v="Hassan"/>
    <x v="154"/>
    <s v="Ikken"/>
    <m/>
    <m/>
    <m/>
    <n v="628704671"/>
    <m/>
    <s v="Vrouw"/>
    <d v="2014-04-18T00:00:00"/>
    <x v="2"/>
    <s v="Issa"/>
    <s v="Lokaal 3"/>
    <s v="12:30-14:30"/>
    <m/>
    <s v="x"/>
    <n v="115"/>
    <m/>
    <d v="2024-10-2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1:33"/>
    <n v="332"/>
    <n v="691"/>
    <x v="203"/>
    <s v="Hassan"/>
    <x v="10"/>
    <s v="Ikken"/>
    <m/>
    <m/>
    <m/>
    <n v="628704671"/>
    <m/>
    <s v="Vrouw"/>
    <d v="2014-04-18T00:00:00"/>
    <x v="2"/>
    <s v="Mohammed"/>
    <s v="Lokaal 4"/>
    <s v="12:30-14:30"/>
    <m/>
    <s v="x"/>
    <n v="115"/>
    <m/>
    <d v="2024-10-27T00:00:00"/>
    <s v="10 euro  Boe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57:04"/>
    <n v="333"/>
    <n v="667"/>
    <x v="204"/>
    <s v="Abdelhak"/>
    <x v="210"/>
    <s v="Essadik"/>
    <m/>
    <m/>
    <m/>
    <n v="641048916"/>
    <m/>
    <m/>
    <m/>
    <x v="0"/>
    <s v="Mohammed"/>
    <s v="Lokaal 4"/>
    <s v="12:30-14:30"/>
    <m/>
    <s v="x"/>
    <n v="115"/>
    <m/>
    <d v="2024-09-07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9-03T21:17:13"/>
    <n v="334"/>
    <n v="240"/>
    <x v="205"/>
    <s v="Belaid"/>
    <x v="211"/>
    <s v="Zaim"/>
    <s v="Dikaanlaan 33"/>
    <s v="Utrecht"/>
    <m/>
    <s v="0686230352/0684318565"/>
    <m/>
    <s v="Vrouw"/>
    <d v="2012-09-01T00:00:00"/>
    <x v="2"/>
    <s v="Mohammed"/>
    <s v="Lokaal 4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9-03T21:17:13"/>
    <n v="335"/>
    <n v="240"/>
    <x v="205"/>
    <s v="Belaid"/>
    <x v="84"/>
    <s v="Zaim"/>
    <s v="Dikaanlaan 33"/>
    <s v="Utrecht"/>
    <m/>
    <s v="0686230352/0684318565"/>
    <m/>
    <s v="Vrouw"/>
    <m/>
    <x v="2"/>
    <s v="Abdelilaah"/>
    <s v="Lokaal 4"/>
    <s v="10:00-12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7:57:52"/>
    <n v="336"/>
    <n v="98"/>
    <x v="206"/>
    <s v="Houssin"/>
    <x v="212"/>
    <s v="Moussi"/>
    <s v="Stanleylaan 205"/>
    <s v="Utrecht"/>
    <s v="3526 TE"/>
    <n v="685864627"/>
    <m/>
    <s v="Man"/>
    <d v="2016-03-02T00:00:00"/>
    <x v="2"/>
    <s v="Mohammed"/>
    <s v="Lokaal 4"/>
    <s v="10:00-12:00"/>
    <m/>
    <s v="x"/>
    <n v="115"/>
    <n v="0"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48:45"/>
    <n v="337"/>
    <n v="98"/>
    <x v="206"/>
    <s v="Houssin"/>
    <x v="213"/>
    <s v="Moussi"/>
    <s v="Stanleylaan 205"/>
    <s v="Utrecht"/>
    <s v="3526 TE"/>
    <n v="685864627"/>
    <m/>
    <s v="Man"/>
    <d v="2018-07-30T00:00:00"/>
    <x v="1"/>
    <s v="Mohsin"/>
    <s v="Lokaal 5"/>
    <s v="15:00-17:00"/>
    <d v="2022-03-05T00:00:00"/>
    <s v="x"/>
    <n v="115"/>
    <n v="0"/>
    <d v="2024-10-06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6:15:56"/>
    <n v="338"/>
    <n v="663"/>
    <x v="207"/>
    <s v="Tarik (Fatima)"/>
    <x v="138"/>
    <s v="El Khayari (Houli)"/>
    <m/>
    <m/>
    <m/>
    <n v="638926678"/>
    <m/>
    <s v="Man"/>
    <d v="2016-10-01T00:00:00"/>
    <x v="0"/>
    <s v="meester onbekend"/>
    <m/>
    <m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01:24"/>
    <n v="339"/>
    <n v="1012"/>
    <x v="208"/>
    <s v="Zaim"/>
    <x v="14"/>
    <s v="Bouhnouni"/>
    <s v="Magelhaenlaan 205"/>
    <s v="Utrecht"/>
    <s v="3526 CE"/>
    <n v="644224490"/>
    <m/>
    <s v="Man"/>
    <d v="2012-02-03T00:00:00"/>
    <x v="4"/>
    <s v="Abdelilaah"/>
    <s v="Lokaal 4"/>
    <s v="10:00-12:00"/>
    <m/>
    <s v="x"/>
    <n v="115"/>
    <m/>
    <d v="2024-09-08T00:00: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40:14"/>
    <n v="340"/>
    <n v="56"/>
    <x v="209"/>
    <s v="Abdelkader"/>
    <x v="14"/>
    <s v="Mehdaoui"/>
    <s v="Rooseveltlaan 259"/>
    <s v="Utrecht"/>
    <s v="3527 AC"/>
    <n v="640841651"/>
    <m/>
    <s v="Man"/>
    <d v="2010-09-17T00:00:00"/>
    <x v="6"/>
    <s v="Ahmed"/>
    <s v="Lokaal 1"/>
    <s v="15:00-17:00"/>
    <m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4:09:13"/>
    <n v="341"/>
    <n v="658"/>
    <x v="210"/>
    <s v="Jamaal"/>
    <x v="145"/>
    <s v="Abkhrim"/>
    <s v="Pearsonhof 34"/>
    <s v="Utrecht"/>
    <s v="3527CT"/>
    <s v="0685875611/0648402128"/>
    <m/>
    <s v="Man"/>
    <d v="2016-05-28T00:00:00"/>
    <x v="1"/>
    <m/>
    <m/>
    <m/>
    <d v="2024-01-13T00:00:00"/>
    <s v="x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42"/>
    <m/>
    <x v="211"/>
    <m/>
    <x v="22"/>
    <s v="Belhasniwi"/>
    <m/>
    <m/>
    <m/>
    <m/>
    <m/>
    <m/>
    <m/>
    <x v="0"/>
    <s v="Mohsin"/>
    <s v="Lokaal 5"/>
    <s v="12:30-14:30"/>
    <m/>
    <m/>
    <m/>
    <m/>
    <m/>
    <s v="familie abdelilah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57:53"/>
    <n v="343"/>
    <n v="300"/>
    <x v="211"/>
    <s v="Alhoussin"/>
    <x v="214"/>
    <s v="Alyakoubi"/>
    <s v="stanleylaan 61"/>
    <s v="Utrecht"/>
    <s v="3526TB"/>
    <n v="640726781"/>
    <m/>
    <s v="Man"/>
    <d v="2018-06-25T00:00:00"/>
    <x v="1"/>
    <s v="Mohammed"/>
    <s v="Lokaal 4"/>
    <s v="12:30-14:30"/>
    <d v="2024-01-13T00:00:00"/>
    <s v="x"/>
    <m/>
    <m/>
    <m/>
    <s v="ima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1-28T15:57:53"/>
    <n v="344"/>
    <n v="300"/>
    <x v="211"/>
    <s v="Alhoussin"/>
    <x v="215"/>
    <s v="Alyakoubi"/>
    <s v="stanleylaan 61"/>
    <s v="Utrecht"/>
    <s v="3526TB"/>
    <n v="640726781"/>
    <m/>
    <s v="Man"/>
    <d v="2018-06-25T00:00:00"/>
    <x v="1"/>
    <s v="Mohammed"/>
    <s v="Lokaal 4"/>
    <s v="12:30-14:30"/>
    <d v="2024-01-13T00:00:00"/>
    <s v="x"/>
    <m/>
    <m/>
    <m/>
    <s v="ima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3:42:07"/>
    <n v="345"/>
    <m/>
    <x v="211"/>
    <s v="Mohamed"/>
    <x v="216"/>
    <s v="Lahrach"/>
    <s v="Eerste muntmeesterlaan 27"/>
    <s v="Utrecht"/>
    <s v="3541 GB"/>
    <n v="648557892"/>
    <m/>
    <s v="Vrouw"/>
    <d v="2016-10-24T00:00:00"/>
    <x v="1"/>
    <s v="Mohammed"/>
    <s v="Lokaal 4"/>
    <s v="12:30-14:30"/>
    <d v="2022-11-05T00:00:00"/>
    <s v="x"/>
    <m/>
    <m/>
    <m/>
    <s v="meeste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42:49"/>
    <n v="346"/>
    <n v="130"/>
    <x v="211"/>
    <s v="Hamid"/>
    <x v="1"/>
    <s v="Marghich"/>
    <s v="Livingstonelaan 211"/>
    <s v="Utrecht"/>
    <s v="3526 HE"/>
    <n v="687586009"/>
    <m/>
    <s v="Man"/>
    <d v="2015-02-17T00:00:00"/>
    <x v="1"/>
    <s v="meester onbekend"/>
    <s v="Lokaal 2"/>
    <m/>
    <d v="2022-03-05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49:55"/>
    <n v="347"/>
    <n v="215"/>
    <x v="211"/>
    <s v="Ahmed"/>
    <x v="84"/>
    <s v="Oulali"/>
    <s v="Marshalllaan 34"/>
    <s v="Utrecht"/>
    <s v="3527 TL"/>
    <n v="639126560"/>
    <m/>
    <s v="Vrouw"/>
    <d v="2014-03-16T00:00:00"/>
    <x v="2"/>
    <s v="gestopt"/>
    <s v="gestopt"/>
    <m/>
    <m/>
    <n v="0"/>
    <n v="0"/>
    <n v="0"/>
    <n v="0"/>
    <s v="gestopt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36:30"/>
    <n v="348"/>
    <n v="278"/>
    <x v="211"/>
    <s v="Rachid"/>
    <x v="217"/>
    <s v="Hassaan"/>
    <s v="Geelwortelweg 24"/>
    <s v="Utrecht"/>
    <s v="3541 SR"/>
    <n v="684143131"/>
    <m/>
    <s v="Vrouw"/>
    <d v="2010-05-20T00:00:00"/>
    <x v="2"/>
    <s v="meester onbekend"/>
    <s v="Lokaal 4"/>
    <s v="10:00-12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37:27"/>
    <n v="349"/>
    <n v="278"/>
    <x v="211"/>
    <s v="Rachid"/>
    <x v="218"/>
    <s v="Hassaan"/>
    <s v="Geelwortelweg 24"/>
    <s v="Utrecht"/>
    <s v="3541 SR"/>
    <n v="684143131"/>
    <m/>
    <s v="Vrouw"/>
    <d v="2014-11-15T00:00:00"/>
    <x v="2"/>
    <s v="meester onbekend"/>
    <s v="Lokaal 4"/>
    <s v="10:00-12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52:20"/>
    <n v="350"/>
    <n v="1027"/>
    <x v="211"/>
    <s v="Brahim"/>
    <x v="45"/>
    <s v="Hemit"/>
    <s v="Haarzichtlaan 62"/>
    <s v="Utrecht"/>
    <s v="3451DR"/>
    <n v="611024442"/>
    <m/>
    <s v="Vrouw"/>
    <d v="2016-09-10T00:00:00"/>
    <x v="1"/>
    <s v="meester onbekend"/>
    <s v="Lokaal 4"/>
    <s v="10:00-12:00"/>
    <d v="2023-03-04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16:58"/>
    <n v="351"/>
    <n v="1157"/>
    <x v="211"/>
    <s v="Mostapha"/>
    <x v="219"/>
    <s v="Salama"/>
    <s v="Trumanlaan 18"/>
    <s v="Utrecht"/>
    <s v="3527 BR"/>
    <n v="631774428"/>
    <m/>
    <s v="Man"/>
    <d v="2012-08-10T00:00:00"/>
    <x v="0"/>
    <s v="gestopt"/>
    <s v="Lokaal 3"/>
    <m/>
    <d v="2022-11-05T00:00:00"/>
    <s v="x"/>
    <n v="0"/>
    <n v="0"/>
    <n v="0"/>
    <s v="gestopt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4-06-01T15:16:58"/>
    <n v="352"/>
    <n v="1157"/>
    <x v="211"/>
    <s v="Mostapha"/>
    <x v="26"/>
    <s v="Salama"/>
    <s v="Trumanlaan 18"/>
    <s v="Utrecht"/>
    <s v="3527 BR"/>
    <n v="631774428"/>
    <m/>
    <s v="Man"/>
    <d v="2011-08-01T00:00:00"/>
    <x v="0"/>
    <s v="gestopt"/>
    <s v="Lokaal 3"/>
    <m/>
    <d v="2022-11-05T00:00:00"/>
    <s v="x"/>
    <n v="0"/>
    <n v="0"/>
    <n v="0"/>
    <s v="gestopt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3-18T15:44:16"/>
    <n v="353"/>
    <n v="1164"/>
    <x v="211"/>
    <s v="El mariaoui"/>
    <x v="137"/>
    <s v="Nourddine"/>
    <s v="Havezatedrift 45"/>
    <s v="Utrecht"/>
    <s v="3436CD"/>
    <n v="684787228"/>
    <m/>
    <s v="Man"/>
    <d v="2017-12-23T00:00:00"/>
    <x v="1"/>
    <s v="meester onbekend"/>
    <s v="Lokaal 4"/>
    <s v="10:00-12:00"/>
    <d v="2023-03-04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n v="354"/>
    <m/>
    <x v="211"/>
    <m/>
    <x v="220"/>
    <s v=" "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43:06"/>
    <n v="355"/>
    <m/>
    <x v="211"/>
    <s v="Mhand"/>
    <x v="221"/>
    <s v="Afariad"/>
    <s v="Trumanlaan 397"/>
    <s v="Utrecht"/>
    <s v="3527 BL"/>
    <m/>
    <m/>
    <s v="Vrouw"/>
    <d v="2012-01-26T00:00:00"/>
    <x v="4"/>
    <s v="meester onbekend"/>
    <s v="Lokaal 4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52:26"/>
    <n v="356"/>
    <m/>
    <x v="211"/>
    <s v="M'hand"/>
    <x v="222"/>
    <s v="Afariad"/>
    <s v="Trumanlaan 397"/>
    <s v="Utrecht"/>
    <s v="3827 BL"/>
    <n v="681814844"/>
    <m/>
    <s v="Man"/>
    <d v="2007-05-18T00:00:00"/>
    <x v="5"/>
    <s v="meester onbekend"/>
    <s v="Lokaal 2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33:56"/>
    <n v="357"/>
    <m/>
    <x v="211"/>
    <s v="Mohamed"/>
    <x v="138"/>
    <s v="Andich"/>
    <s v="Monitoreplein 15"/>
    <s v="Utrecht"/>
    <m/>
    <n v="686469767"/>
    <m/>
    <s v="Man"/>
    <d v="2009-11-24T00:00:00"/>
    <x v="5"/>
    <m/>
    <m/>
    <m/>
    <m/>
    <s v="chart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23:08"/>
    <n v="358"/>
    <m/>
    <x v="211"/>
    <s v="Abdeslam"/>
    <x v="104"/>
    <s v="Aoulich"/>
    <s v="Columbuslaan 337"/>
    <s v="Utrecht"/>
    <s v="3526 EJ"/>
    <m/>
    <m/>
    <s v="Vrouw"/>
    <d v="2012-08-11T00:00:00"/>
    <x v="2"/>
    <s v="meester onbekend"/>
    <s v="Lokaal 5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49:27"/>
    <n v="359"/>
    <m/>
    <x v="211"/>
    <s v="Abdeslam"/>
    <x v="223"/>
    <s v="Aoulich"/>
    <s v="Columbuslaan 337"/>
    <s v="Utrecht"/>
    <s v="3526 EJ"/>
    <m/>
    <m/>
    <s v="Vrouw"/>
    <d v="2007-04-05T00:00:00"/>
    <x v="4"/>
    <s v="meester onbekend"/>
    <s v="Lokaal 4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6:45:41"/>
    <n v="360"/>
    <m/>
    <x v="211"/>
    <s v="Ahmed"/>
    <x v="224"/>
    <s v="Asfad"/>
    <s v="Kamelen spoor 250"/>
    <s v="Maarssen"/>
    <s v="3605 EP"/>
    <n v="643079136"/>
    <m/>
    <s v="Man"/>
    <d v="2015-07-04T00:00:00"/>
    <x v="1"/>
    <s v="meester onbekend"/>
    <s v="Lokaal 2"/>
    <m/>
    <d v="2022-03-05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8:12"/>
    <n v="361"/>
    <m/>
    <x v="211"/>
    <s v="Mohamed"/>
    <x v="30"/>
    <s v="Belgier"/>
    <s v="Van Eysingalaan 140"/>
    <s v="Utrecht"/>
    <s v="3527 VP"/>
    <n v="615313577"/>
    <m/>
    <s v="Man"/>
    <m/>
    <x v="2"/>
    <s v="meester onbekend"/>
    <s v="Lokaal 5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11:23"/>
    <n v="362"/>
    <m/>
    <x v="211"/>
    <s v="Houcine"/>
    <x v="47"/>
    <s v="Belhadi"/>
    <s v="Rooseveltlaan"/>
    <s v="3527 AT"/>
    <m/>
    <m/>
    <m/>
    <s v="Man"/>
    <d v="2010-11-21T00:00:00"/>
    <x v="4"/>
    <s v="meester onbekend"/>
    <s v="Lokaal 4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45:07"/>
    <n v="363"/>
    <m/>
    <x v="211"/>
    <s v="Brahim"/>
    <x v="225"/>
    <s v="Boulachyani"/>
    <s v="Marjoleinweg 15"/>
    <s v="Utrecht"/>
    <s v="3541 SM"/>
    <n v="646890227"/>
    <m/>
    <s v="Man"/>
    <d v="2010-07-10T00:00:00"/>
    <x v="6"/>
    <s v="meester onbekend"/>
    <s v="Lokaal 2"/>
    <s v="10:00-12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9:51:17"/>
    <n v="364"/>
    <m/>
    <x v="211"/>
    <s v="Youssef"/>
    <x v="226"/>
    <s v="El Aissaoui"/>
    <s v="Livingstonelaan 67"/>
    <s v="Utrecht"/>
    <s v="3526 HB"/>
    <n v="626787742"/>
    <m/>
    <s v="Vrouw"/>
    <d v="2015-02-20T00:00:00"/>
    <x v="2"/>
    <s v="meester onbekend"/>
    <s v="Lokaal 1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45:22"/>
    <n v="365"/>
    <m/>
    <x v="211"/>
    <s v="Bilal"/>
    <x v="227"/>
    <s v="El Aissaoui"/>
    <s v="Afrikalaan 121"/>
    <s v="Utrecht"/>
    <s v="3526 VM"/>
    <n v="634372841"/>
    <m/>
    <s v="Man"/>
    <d v="2011-03-09T00:00:00"/>
    <x v="6"/>
    <s v="meester onbekend"/>
    <s v="Lokaal 2"/>
    <s v="10:00-12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40:27"/>
    <n v="366"/>
    <m/>
    <x v="211"/>
    <s v="Najim"/>
    <x v="23"/>
    <s v="El Amraoui"/>
    <s v="Geelwortelweg 22"/>
    <s v="Utrecht"/>
    <s v="3541 SR"/>
    <m/>
    <m/>
    <s v="Vrouw"/>
    <d v="2013-01-07T00:00:00"/>
    <x v="2"/>
    <s v="Abdelilaah"/>
    <s v="Lokaal 5"/>
    <s v="12:30-14:30"/>
    <m/>
    <s v="achternaam controleren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39:31"/>
    <n v="367"/>
    <m/>
    <x v="211"/>
    <s v="Najim"/>
    <x v="189"/>
    <s v="El Amraoui"/>
    <s v="Geelwortelweg 22"/>
    <s v="Utrecht"/>
    <s v="3541 SR"/>
    <m/>
    <m/>
    <s v="Vrouw"/>
    <d v="2012-11-01T00:00:00"/>
    <x v="2"/>
    <s v="meester onbekend"/>
    <s v="Lokaal 5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21:53"/>
    <n v="368"/>
    <m/>
    <x v="211"/>
    <s v="Mohand"/>
    <x v="12"/>
    <s v="El Khoulati"/>
    <s v="Livingstonelaan"/>
    <s v="Utrecht"/>
    <s v="3526 HH"/>
    <m/>
    <m/>
    <s v="Vrouw"/>
    <d v="2014-01-18T00:00:00"/>
    <x v="2"/>
    <s v="meester onbekend"/>
    <s v="Lokaal 5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25:31"/>
    <n v="369"/>
    <m/>
    <x v="211"/>
    <s v="Abdelaziz"/>
    <x v="228"/>
    <s v="Elhajari"/>
    <s v="Azielaan 44"/>
    <s v="Utrecht"/>
    <s v="3526 JB"/>
    <m/>
    <m/>
    <s v="Man"/>
    <d v="2012-08-29T00:00:00"/>
    <x v="2"/>
    <s v="meester onbekend"/>
    <s v="Lokaal 5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21T10:54:13"/>
    <n v="370"/>
    <m/>
    <x v="211"/>
    <s v="Mohamed"/>
    <x v="113"/>
    <s v="Elkhoulati"/>
    <s v="Bazuinhof 34"/>
    <s v="Utrecht"/>
    <m/>
    <m/>
    <m/>
    <s v="Vrouw"/>
    <d v="2011-02-25T00:00:00"/>
    <x v="5"/>
    <s v="meester onbekend"/>
    <s v="Lokaal 2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25:28"/>
    <n v="371"/>
    <m/>
    <x v="211"/>
    <s v="Khalid"/>
    <x v="229"/>
    <s v="Elmansouri"/>
    <s v="Van Eechoudlaan 71"/>
    <s v="Utrecht"/>
    <s v="3526 KB"/>
    <n v="618088427"/>
    <m/>
    <s v="Vrouw"/>
    <d v="2013-07-30T00:00:00"/>
    <x v="2"/>
    <s v="meester onbekend"/>
    <s v="Lokaal 5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13:46"/>
    <n v="372"/>
    <m/>
    <x v="211"/>
    <s v="Mudtafa"/>
    <x v="185"/>
    <s v="Errandani"/>
    <s v="Alexande de Grotelaan 167"/>
    <s v="Utrecht"/>
    <s v="3526 RE"/>
    <m/>
    <m/>
    <s v="Man"/>
    <d v="2010-10-09T00:00:00"/>
    <x v="2"/>
    <s v="meester onbekend"/>
    <s v="Lokaal 5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41:46"/>
    <n v="373"/>
    <m/>
    <x v="211"/>
    <s v="Tijani"/>
    <x v="230"/>
    <s v="Lamrini"/>
    <s v="Lange Hagelstraat 64"/>
    <s v="Utrecht"/>
    <s v="3531 BK"/>
    <m/>
    <m/>
    <s v="Vrouw"/>
    <d v="2011-06-11T00:00:00"/>
    <x v="4"/>
    <s v="meester onbekend"/>
    <s v="Lokaal 4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20:08:03"/>
    <n v="374"/>
    <m/>
    <x v="211"/>
    <s v="Mohamed"/>
    <x v="231"/>
    <s v="Mahdad"/>
    <s v="Afrikalaan 87"/>
    <s v="Utrecht"/>
    <s v="3526 VL"/>
    <n v="687831590"/>
    <m/>
    <s v="Man"/>
    <d v="2011-07-20T00:00:00"/>
    <x v="2"/>
    <s v="meester onbekend"/>
    <s v="Lokaal 1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1T15:50:54"/>
    <n v="375"/>
    <m/>
    <x v="211"/>
    <s v="Murthuza"/>
    <x v="7"/>
    <s v="Musaib"/>
    <s v="Trumanhof 9"/>
    <s v="Utrecht"/>
    <s v="3527 CZ"/>
    <n v="612363007"/>
    <m/>
    <s v="Man"/>
    <d v="2015-10-28T00:00:00"/>
    <x v="1"/>
    <s v="meester onbekend"/>
    <s v="Lokaal 2"/>
    <m/>
    <d v="2022-03-05T00:00:00"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48:37"/>
    <n v="376"/>
    <m/>
    <x v="211"/>
    <s v="Ahmed"/>
    <x v="23"/>
    <s v="Oualouradi"/>
    <s v="Marco pololaan 270"/>
    <s v="Utrecht"/>
    <s v="3526 GP"/>
    <m/>
    <m/>
    <s v="Vrouw"/>
    <d v="2015-07-23T00:00:00"/>
    <x v="2"/>
    <s v="meester onbekend"/>
    <s v="Lokaal 5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55:16"/>
    <n v="377"/>
    <m/>
    <x v="211"/>
    <s v="Abdel"/>
    <x v="25"/>
    <s v="Sagi"/>
    <s v="Terschellingen 108"/>
    <s v="Utrecht"/>
    <s v="3524 AZ"/>
    <m/>
    <m/>
    <s v="Man"/>
    <d v="2012-10-10T00:00:00"/>
    <x v="4"/>
    <s v="meester onbekend"/>
    <s v="Lokaal 4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3:56:47"/>
    <n v="378"/>
    <m/>
    <x v="211"/>
    <s v="Abdel"/>
    <x v="6"/>
    <s v="Sagi"/>
    <s v="Terschelling 108"/>
    <s v="Utrecht"/>
    <s v="3524 AZ"/>
    <m/>
    <m/>
    <s v="Man"/>
    <d v="2014-01-01T00:00:00"/>
    <x v="4"/>
    <s v="Issa"/>
    <s v="Lokaal 3"/>
    <s v="10:00-12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8:00:30"/>
    <n v="379"/>
    <m/>
    <x v="211"/>
    <s v="Lahbib"/>
    <x v="232"/>
    <s v="Shakron"/>
    <s v="columbuslaan 529"/>
    <s v="Utrecht"/>
    <s v="3526 EN"/>
    <m/>
    <m/>
    <s v="Man"/>
    <d v="2014-06-06T00:00:00"/>
    <x v="2"/>
    <s v="meester onbekend"/>
    <s v="Lokaal 1"/>
    <m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8:01:41"/>
    <n v="380"/>
    <m/>
    <x v="211"/>
    <s v="Lahbib"/>
    <x v="233"/>
    <s v="Shakron"/>
    <s v="Columbuslaan 529"/>
    <s v="Utrecht"/>
    <s v="3526 EN"/>
    <m/>
    <m/>
    <s v="Vrouw"/>
    <d v="2012-01-01T00:00:00"/>
    <x v="2"/>
    <s v="meester onbekend"/>
    <s v="Lokaal 1"/>
    <m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11T17:59:28"/>
    <n v="381"/>
    <m/>
    <x v="211"/>
    <s v="Lahbib"/>
    <x v="6"/>
    <s v="Shakron"/>
    <s v="columbuslaan 529"/>
    <s v="Utrecht"/>
    <s v="3526 EN"/>
    <m/>
    <m/>
    <s v="Man"/>
    <d v="2014-06-06T00:00:00"/>
    <x v="2"/>
    <s v="meester onbekend"/>
    <s v="Lokaal 1"/>
    <m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1-08T18:36:25"/>
    <n v="382"/>
    <m/>
    <x v="211"/>
    <s v="Ahmed"/>
    <x v="234"/>
    <s v="Soukili"/>
    <s v="Snaphaanhof 6"/>
    <s v="Utrecht"/>
    <s v="3571 HG"/>
    <n v="687348811"/>
    <m/>
    <s v="Man"/>
    <d v="2008-09-19T00:00:00"/>
    <x v="6"/>
    <s v="meester onbekend"/>
    <s v="Lokaal 2"/>
    <s v="10:00-12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4:49:26"/>
    <n v="383"/>
    <m/>
    <x v="211"/>
    <s v="Mostafa"/>
    <x v="138"/>
    <s v="Zankoua"/>
    <m/>
    <m/>
    <m/>
    <m/>
    <m/>
    <s v="Man"/>
    <d v="2011-12-29T00:00:00"/>
    <x v="2"/>
    <s v="meester onbekend"/>
    <s v="Lokaal 5"/>
    <s v="12:30-14:3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d v="2023-02-18T15:18:51"/>
    <n v="384"/>
    <m/>
    <x v="211"/>
    <s v="Moukhtar"/>
    <x v="65"/>
    <s v="Ziyani"/>
    <s v="Nanselnaal 66"/>
    <s v="Utrecht"/>
    <s v="3527 Ej"/>
    <m/>
    <m/>
    <s v="Vrouw"/>
    <d v="2010-02-06T00:00:00"/>
    <x v="2"/>
    <s v="meester onbekend"/>
    <s v="Lokaal 5"/>
    <s v="15:00-17:00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">
  <r>
    <s v="130-1ZAK"/>
    <n v="130"/>
    <n v="1"/>
    <s v="Zakaria"/>
    <s v="Maraghich"/>
    <s v="Man"/>
    <d v="2017-12-02T00:00:00"/>
    <s v="Niveau 1"/>
    <s v="Abdelilaah"/>
    <s v="Lokaal 2"/>
    <s v="Eerste"/>
  </r>
  <r>
    <s v="725-2SAR"/>
    <n v="725"/>
    <n v="2"/>
    <s v="Sarah"/>
    <s v="Sialioua"/>
    <s v="Vrouw"/>
    <s v="26-11-2016"/>
    <s v="Beginner"/>
    <s v="Mohammed"/>
    <s v="Lokaal 4"/>
    <s v="Tweede"/>
  </r>
  <r>
    <s v="600-3INS"/>
    <n v="600"/>
    <n v="3"/>
    <s v="Insaf"/>
    <s v="Bourdif"/>
    <s v="Vrouw"/>
    <s v="28-10-2014"/>
    <s v="Niveau 1"/>
    <s v="Issa"/>
    <s v="Lokaal 3"/>
    <s v="Eerste"/>
  </r>
  <r>
    <s v="5001-4RAY"/>
    <n v="5001"/>
    <n v="4"/>
    <s v="Rayan"/>
    <s v="Sahraoui"/>
    <s v="Man"/>
    <s v="25-02-2013"/>
    <s v="Niveau 1"/>
    <s v="Ahmed"/>
    <s v="Lokaal 5"/>
    <s v="Derde"/>
  </r>
  <r>
    <s v="947-5NOUR"/>
    <n v="947"/>
    <n v="5"/>
    <s v="Nour"/>
    <s v="Ben gharda"/>
    <s v="Vrouw"/>
    <d v="2019-05-14T00:00:00"/>
    <s v="Beginner"/>
    <s v="Nassira-Hajar"/>
    <s v="Lokaal 1"/>
    <s v="Eerste"/>
  </r>
  <r>
    <s v="536-6ASS"/>
    <n v="536"/>
    <n v="6"/>
    <s v="Assia"/>
    <s v="Belhadi"/>
    <s v="Vrouw"/>
    <s v="22-04-2010"/>
    <s v="Niveau 2"/>
    <s v="Ahmed"/>
    <s v="Lokaal 1"/>
    <s v="Tweede"/>
  </r>
  <r>
    <s v="536-6HOU"/>
    <n v="536"/>
    <n v="6"/>
    <s v="Houdayfa"/>
    <s v="Belhadi"/>
    <s v="Man"/>
    <d v="2017-12-10T00:00:00"/>
    <s v="Niveau 1"/>
    <s v="Abdelilaah"/>
    <s v="Lokaal 2"/>
    <s v="Tweede"/>
  </r>
  <r>
    <s v="849-7NIS"/>
    <n v="849"/>
    <n v="7"/>
    <s v="Nisrine"/>
    <s v="El Mahdadi"/>
    <s v="Vrouw"/>
    <d v="2016-01-10T00:00:00"/>
    <s v="Niveau 2"/>
    <s v="Ahmed"/>
    <s v="Lokaal 1"/>
    <s v="Derde"/>
  </r>
  <r>
    <s v="849-7OMA"/>
    <n v="849"/>
    <n v="7"/>
    <s v="Omayra"/>
    <s v="El Mahdadi"/>
    <s v="Vrouw"/>
    <s v="31-05-2018"/>
    <s v="Niveau 1"/>
    <s v="Ahmed"/>
    <s v="Lokaal 5"/>
    <s v="Derde"/>
  </r>
  <r>
    <s v="849-7SAF"/>
    <n v="849"/>
    <n v="7"/>
    <s v="Safouan"/>
    <s v="El Mahdadi"/>
    <s v="Man"/>
    <s v="13-03-2017"/>
    <s v="Niveau 1"/>
    <s v="Ahmed"/>
    <s v="Lokaal 5"/>
    <s v="Derde"/>
  </r>
  <r>
    <s v="487-9AYA"/>
    <n v="487"/>
    <n v="9"/>
    <s v="Aya"/>
    <s v="Bouhaoulian"/>
    <s v="Vrouw"/>
    <s v="22-03-2020"/>
    <s v="Beginner"/>
    <s v="Nassira-Hajar"/>
    <s v="Lokaal 1"/>
    <s v="Eerste"/>
  </r>
  <r>
    <s v="782-10MOH"/>
    <n v="782"/>
    <n v="10"/>
    <s v="Mohamed-Anuar"/>
    <s v="Elbaouti"/>
    <s v="Man"/>
    <s v="27-05-2014"/>
    <s v="Niveau 3"/>
    <s v="Ahmed"/>
    <s v="Lokaal 1"/>
    <s v="Tweede"/>
  </r>
  <r>
    <s v="276-11RAYA"/>
    <n v="276"/>
    <n v="11"/>
    <s v="Rayan"/>
    <s v="el Meryaoui"/>
    <s v="Man"/>
    <m/>
    <s v="Niveau 2"/>
    <s v="Ahmed"/>
    <s v="Lokaal 5"/>
    <s v="Derde"/>
  </r>
  <r>
    <s v="276-11AMIR"/>
    <n v="276"/>
    <n v="11"/>
    <s v="amira"/>
    <s v="el Meryaoui"/>
    <s v="Vrouw"/>
    <m/>
    <s v="Niveau 2"/>
    <s v="Ahmed"/>
    <s v="Lokaal 5"/>
    <s v="Derde"/>
  </r>
  <r>
    <s v="806-14AYO"/>
    <n v="806"/>
    <n v="14"/>
    <s v="Ayoub"/>
    <s v="El Abbassi"/>
    <s v="Man"/>
    <d v="2012-07-12T00:00:00"/>
    <s v="Niveau 2"/>
    <s v="Ahmed"/>
    <s v="Lokaal 1"/>
    <s v="Derde"/>
  </r>
  <r>
    <s v="806-14HAF"/>
    <n v="806"/>
    <n v="14"/>
    <s v="Hafsa"/>
    <s v="El Abbassi"/>
    <s v="Vrouw"/>
    <s v="14-12-2018"/>
    <s v="Beginner"/>
    <s v="Ahmed"/>
    <s v="Lokaal 5"/>
    <s v="Derde"/>
  </r>
  <r>
    <s v="806-14MOH"/>
    <n v="806"/>
    <n v="14"/>
    <s v="Mohamed"/>
    <s v="El Abbassi"/>
    <s v="Man"/>
    <d v="2012-07-12T00:00:00"/>
    <s v="Niveau 1"/>
    <s v="Ahmed"/>
    <s v="Lokaal 5"/>
    <s v="Derde"/>
  </r>
  <r>
    <s v="806-14ZEY"/>
    <n v="806"/>
    <n v="14"/>
    <s v="Zeyneb"/>
    <s v="El Abbassi"/>
    <s v="Vrouw"/>
    <s v="29-10-2015"/>
    <s v="Niveau 1"/>
    <s v="Ahmed"/>
    <s v="Lokaal 5"/>
    <s v="Derde"/>
  </r>
  <r>
    <s v="82-15LIY"/>
    <n v="82"/>
    <n v="15"/>
    <s v="Liya"/>
    <s v="Badr"/>
    <s v="Vrouw"/>
    <d v="2021-04-02T00:00:00"/>
    <s v="Beginner"/>
    <s v="Nassira-Hajar"/>
    <s v="Lokaal 1"/>
    <s v="Eerste"/>
  </r>
  <r>
    <s v="82-15SOR"/>
    <n v="82"/>
    <n v="15"/>
    <s v="Soraya"/>
    <s v="Badr"/>
    <s v="Vrouw"/>
    <d v="2016-10-08T00:00:00"/>
    <s v="Beginner"/>
    <s v="Abdelilaah"/>
    <s v="Lokaal 2"/>
    <s v="Eerste"/>
  </r>
  <r>
    <s v="1123-16DJE"/>
    <n v="1123"/>
    <n v="16"/>
    <s v="Djennat "/>
    <s v="Lamchachti"/>
    <s v="Vrouw"/>
    <s v="26-05-2020"/>
    <s v="Beginner"/>
    <s v="Nassira-Hajar"/>
    <s v="Lokaal 1"/>
    <s v="Eerste"/>
  </r>
  <r>
    <s v="1123-16HID"/>
    <n v="1123"/>
    <n v="16"/>
    <s v="Hidaya"/>
    <s v="Lamchachti"/>
    <s v="Vrouw"/>
    <d v="2016-04-02T00:00:00"/>
    <s v="Beginner"/>
    <s v="Issa"/>
    <s v="Lokaal 3"/>
    <s v="Tweede"/>
  </r>
  <r>
    <s v="9001-17BIN"/>
    <n v="9001"/>
    <n v="17"/>
    <s v="Binta"/>
    <s v="Doumboya"/>
    <s v="Vrouw"/>
    <m/>
    <s v="Niveau 1"/>
    <s v="Issa"/>
    <s v="Lokaal 3"/>
    <s v="Eerste"/>
  </r>
  <r>
    <s v="359-19FAR"/>
    <n v="359"/>
    <n v="19"/>
    <s v="Farah"/>
    <s v="Karoum"/>
    <s v="Vrouw"/>
    <d v="2015-11-03T00:00:00"/>
    <s v="Niveau 1"/>
    <s v="Issa"/>
    <s v="Lokaal 3"/>
    <s v="Tweede"/>
  </r>
  <r>
    <s v="206-20HAJ"/>
    <n v="206"/>
    <n v="20"/>
    <s v="Hajar"/>
    <s v="Es-saken"/>
    <s v="Vrouw"/>
    <d v="2018-11-04T00:00:00"/>
    <s v="Beginner"/>
    <s v="Mohammed"/>
    <s v="Lokaal 4"/>
    <s v="Tweede"/>
  </r>
  <r>
    <s v="206-20MOH"/>
    <n v="206"/>
    <n v="20"/>
    <s v="Mohamed"/>
    <s v="Es-saken"/>
    <s v="Man"/>
    <s v="21-08-2015"/>
    <s v="Niveau 3"/>
    <s v="Ahmed"/>
    <s v="Lokaal 1"/>
    <s v="Tweede"/>
  </r>
  <r>
    <s v="952-21SAF"/>
    <n v="952"/>
    <n v="21"/>
    <s v="Safuan"/>
    <s v="Adda"/>
    <s v="Man"/>
    <d v="2011-03-05T00:00:00"/>
    <s v="Niveau 2"/>
    <s v="Issa"/>
    <s v="Lokaal 3"/>
    <s v="Eerste"/>
  </r>
  <r>
    <s v="30-22SAF"/>
    <n v="30"/>
    <n v="22"/>
    <s v="Safae"/>
    <s v="Akchich/Bourakba"/>
    <s v="Vrouw"/>
    <d v="2015-02-07T00:00:00"/>
    <s v="Niveau 1"/>
    <s v="Issa"/>
    <s v="Lokaal 3"/>
    <s v="Eerste"/>
  </r>
  <r>
    <s v="816-23YAS"/>
    <n v="816"/>
    <n v="23"/>
    <s v="Yasser"/>
    <s v="Boutahir "/>
    <s v="Man"/>
    <s v="22-09-2018"/>
    <s v="Beginner"/>
    <s v="Zaynab-Imane"/>
    <s v="Lokaal 5"/>
    <s v="Eerste"/>
  </r>
  <r>
    <s v="694-24NAO"/>
    <n v="694"/>
    <n v="24"/>
    <s v="Naoufal"/>
    <s v="Talhaoui"/>
    <s v="Man"/>
    <d v="2013-07-01T00:00:00"/>
    <s v="Niveau 3"/>
    <s v="Ahmed"/>
    <s v="Lokaal 1"/>
    <s v="Tweede"/>
  </r>
  <r>
    <s v="510-25AYO"/>
    <n v="510"/>
    <n v="25"/>
    <s v="Ayoub"/>
    <s v="El kaydi"/>
    <s v="Man"/>
    <d v="2016-02-17T00:00:00"/>
    <s v="Niveau 1"/>
    <s v="Abdelilaah"/>
    <s v="Lokaal 2"/>
    <s v="Eerste"/>
  </r>
  <r>
    <s v="510-25SAF"/>
    <n v="510"/>
    <n v="25"/>
    <s v="Safae"/>
    <s v="El kaydi"/>
    <s v="Vrouw"/>
    <d v="2019-10-11T00:00:00"/>
    <s v="Beginner"/>
    <s v="Nassira-Hajar"/>
    <s v="Lokaal 1"/>
    <s v="Eerste"/>
  </r>
  <r>
    <s v="932-28SAF"/>
    <n v="932"/>
    <n v="28"/>
    <s v="Safiya El Mansouri"/>
    <s v="Azzamouri"/>
    <s v="Vrouw"/>
    <s v="25-12-2014"/>
    <s v="Niveau 2"/>
    <s v="Nassira-Hajar"/>
    <s v="Lokaal 1"/>
    <s v="Eerste"/>
  </r>
  <r>
    <s v="567-31AMI"/>
    <n v="567"/>
    <n v="31"/>
    <s v="amira"/>
    <s v="Boukhachkhach"/>
    <s v="Vrouw"/>
    <d v="2017-09-04T00:00:00"/>
    <s v="Niveau 1"/>
    <s v="Issa"/>
    <s v="Lokaal 3"/>
    <s v="Eerste"/>
  </r>
  <r>
    <s v="567-31HAJ"/>
    <n v="567"/>
    <n v="31"/>
    <s v="Hajar"/>
    <s v="Boukhachkhach"/>
    <s v="Vrouw"/>
    <s v="28-12-2019"/>
    <s v="Beginner"/>
    <s v="Nassira-Hajar"/>
    <s v="Lokaal 1"/>
    <s v="Eerste"/>
  </r>
  <r>
    <s v="567-31MAY"/>
    <n v="567"/>
    <n v="31"/>
    <s v="Maysa"/>
    <s v="Boukhachkhach"/>
    <s v="Vrouw"/>
    <m/>
    <s v="Niveau 1"/>
    <s v="Issa"/>
    <s v="Lokaal 3"/>
    <s v="Eerste"/>
  </r>
  <r>
    <s v="983-33NAB"/>
    <n v="983"/>
    <n v="33"/>
    <s v="Nabil"/>
    <s v="Aouad"/>
    <s v="Man"/>
    <d v="2007-12-12T00:00:00"/>
    <s v="Niveau 1"/>
    <s v="Mohammed"/>
    <s v="Lokaal 4"/>
    <s v="Tweede"/>
  </r>
  <r>
    <s v="390-35AMI"/>
    <n v="390"/>
    <n v="35"/>
    <s v="Amira"/>
    <s v="Zoundri"/>
    <s v="Man"/>
    <s v="23-08-2017"/>
    <s v="Beginner"/>
    <s v="Nassira-Hajar"/>
    <s v="Lokaal 1"/>
    <s v="Eerste"/>
  </r>
  <r>
    <s v="892-36ABD"/>
    <n v="892"/>
    <n v="36"/>
    <s v="Abdoullah"/>
    <s v="Belhadi"/>
    <s v="Man"/>
    <d v="2015-09-08T00:00:00"/>
    <s v="Beginner"/>
    <s v="Issa"/>
    <s v="Lokaal 3"/>
    <s v="Tweede"/>
  </r>
  <r>
    <s v="892-36MAR"/>
    <n v="892"/>
    <n v="36"/>
    <s v="Maryam"/>
    <s v="Belhadi"/>
    <s v="Vrouw"/>
    <d v="2016-12-13T00:00:00"/>
    <s v="Beginner"/>
    <s v="Issa"/>
    <s v="Lokaal 3"/>
    <s v="Tweede"/>
  </r>
  <r>
    <s v="951-37AYM"/>
    <n v="951"/>
    <n v="37"/>
    <s v="Ayman"/>
    <s v="Lakbiach"/>
    <s v="Man"/>
    <s v="29-06-2019"/>
    <s v="Beginner"/>
    <s v="Mohammed"/>
    <s v="Lokaal 4"/>
    <s v="Tweede"/>
  </r>
  <r>
    <s v="951-37ISR"/>
    <n v="951"/>
    <n v="37"/>
    <s v="Isra"/>
    <s v="Lakbiyech"/>
    <s v="Vrouw"/>
    <d v="2014-09-07T00:00:00"/>
    <s v="Niveau 4"/>
    <s v="Farida"/>
    <s v="Lokaal 2"/>
    <s v="Vierde"/>
  </r>
  <r>
    <s v="48-38AMI"/>
    <n v="48"/>
    <n v="38"/>
    <s v="Amir"/>
    <s v="Bouhjira"/>
    <s v="Man"/>
    <s v="20-02-2013"/>
    <s v="Niveau 1"/>
    <s v="Ahmed"/>
    <s v="Lokaal 5"/>
    <s v="Derde"/>
  </r>
  <r>
    <s v="286-39ADA"/>
    <n v="286"/>
    <n v="39"/>
    <s v="Adam"/>
    <s v="Loukili"/>
    <s v="Man"/>
    <d v="2014-10-05T00:00:00"/>
    <s v="Niveau 3"/>
    <s v="Ahmed"/>
    <s v="Lokaal 2"/>
    <s v="Tweede"/>
  </r>
  <r>
    <s v="286-39DOU"/>
    <n v="286"/>
    <n v="39"/>
    <s v="Douaa"/>
    <s v="Loukili"/>
    <s v="Vrouw"/>
    <d v="2017-03-25T00:00:00"/>
    <s v="Niveau 1"/>
    <s v="Abdelilaah"/>
    <s v="Lokaal 2"/>
    <s v="Eerste"/>
  </r>
  <r>
    <s v="606-42NOU"/>
    <n v="606"/>
    <n v="42"/>
    <s v="Nouh"/>
    <s v="Hamidi"/>
    <s v="Man"/>
    <d v="2020-06-13T00:00:00"/>
    <s v="Beginner"/>
    <s v="Zaynab-Imane"/>
    <s v="Lokaal 5"/>
    <s v="Eerste"/>
  </r>
  <r>
    <s v="1081-43HAF"/>
    <n v="1081"/>
    <n v="43"/>
    <s v="Hafsa"/>
    <s v="Azerkaan"/>
    <s v="Man"/>
    <d v="2016-01-03T00:00:00"/>
    <s v="Niveau 4"/>
    <s v="Farida"/>
    <s v="Lokaal 2"/>
    <s v="Vierde"/>
  </r>
  <r>
    <s v="1081-43ZAK"/>
    <n v="1081"/>
    <n v="43"/>
    <s v="Zakarija"/>
    <s v="Azerkaan"/>
    <s v="Man"/>
    <d v="2016-03-01T00:00:00"/>
    <s v="Beginner"/>
    <s v="Issa"/>
    <s v="Lokaal 3"/>
    <s v="Tweede"/>
  </r>
  <r>
    <s v="1178-45HAJ"/>
    <n v="1178"/>
    <n v="45"/>
    <s v="Hajar"/>
    <s v="Assarraj"/>
    <s v="Vrouw"/>
    <d v="2009-09-07T00:00:00"/>
    <s v="Niveau 5"/>
    <s v="Farida"/>
    <s v="Lokaal 2"/>
    <s v="Vierde"/>
  </r>
  <r>
    <s v="1028-46DIK"/>
    <n v="1028"/>
    <n v="46"/>
    <s v="Dikra"/>
    <s v="Sajie"/>
    <s v="Vrouw"/>
    <d v="2017-12-05T00:00:00"/>
    <s v="Niveau 1"/>
    <s v="Abdelilaah"/>
    <s v="Lokaal 2"/>
    <s v="Tweede"/>
  </r>
  <r>
    <s v="1094-48AYO"/>
    <n v="1094"/>
    <n v="48"/>
    <s v="Ayoub"/>
    <s v="Akalai"/>
    <s v="Man"/>
    <s v="20-05-2017"/>
    <s v="Beginner"/>
    <s v="Mohammed"/>
    <s v="Lokaal 4"/>
    <s v="Tweede"/>
  </r>
  <r>
    <s v="1094-48SAF"/>
    <n v="1094"/>
    <n v="48"/>
    <s v="Safae"/>
    <s v="Akalai"/>
    <s v="Man"/>
    <s v="20-05-2017"/>
    <s v="Niveau 3"/>
    <s v="Ahmed"/>
    <s v="Lokaal 1"/>
    <s v="Tweede"/>
  </r>
  <r>
    <s v="9002-50AYŞ"/>
    <n v="9002"/>
    <n v="50"/>
    <s v="Ayşe "/>
    <s v="Özgör"/>
    <s v="Vrouw"/>
    <d v="2015-02-06T00:00:00"/>
    <s v="Beginner"/>
    <s v="Zaynab-Imane"/>
    <s v="Lokaal 5"/>
    <s v="Eerste"/>
  </r>
  <r>
    <s v="9002-50LEY"/>
    <n v="9002"/>
    <n v="50"/>
    <s v="Leyla"/>
    <s v="Özgör"/>
    <s v="Vrouw"/>
    <d v="2017-12-06T00:00:00"/>
    <s v="Beginner"/>
    <s v="Zaynab-Imane"/>
    <s v="Lokaal 5"/>
    <s v="Eerste"/>
  </r>
  <r>
    <s v="143-52AMA"/>
    <n v="143"/>
    <n v="52"/>
    <s v="Amani"/>
    <s v="Hemmit"/>
    <s v="Vrouw"/>
    <d v="2010-12-11T00:00:00"/>
    <s v="Niveau 3"/>
    <s v="Ahmed"/>
    <s v="Lokaal 1"/>
    <s v="Tweede"/>
  </r>
  <r>
    <s v="143-52INA"/>
    <n v="143"/>
    <n v="52"/>
    <s v="Inaya"/>
    <s v="Hemmit"/>
    <s v="Vrouw"/>
    <d v="2013-03-16T00:00:00"/>
    <s v="Niveau 1"/>
    <s v="Issa"/>
    <s v="Lokaal 3"/>
    <s v="Tweede"/>
  </r>
  <r>
    <s v="143-52JOU"/>
    <n v="143"/>
    <n v="52"/>
    <s v="Jounaid"/>
    <s v="Hemmit"/>
    <s v="Man"/>
    <d v="2015-10-25T00:00:00"/>
    <s v="Niveau 1"/>
    <s v="Issa"/>
    <s v="Lokaal 3"/>
    <s v="Tweede"/>
  </r>
  <r>
    <s v="556-53MAY"/>
    <n v="556"/>
    <n v="53"/>
    <s v="Maysae"/>
    <s v="Abbou"/>
    <s v="Vrouw"/>
    <d v="2006-08-15T00:00:00"/>
    <s v="Niveau 5"/>
    <s v="Farida"/>
    <s v="Lokaal 2"/>
    <s v="Vierde"/>
  </r>
  <r>
    <s v="9003-54SUM"/>
    <n v="9003"/>
    <n v="54"/>
    <s v="Sumaya"/>
    <s v="Abdi"/>
    <s v="Vrouw"/>
    <d v="2014-06-10T00:00:00"/>
    <s v="Niveau 2"/>
    <s v="Ahmed"/>
    <s v="Lokaal 1"/>
    <s v="Tweede"/>
  </r>
  <r>
    <s v="716-55SOU"/>
    <n v="716"/>
    <n v="55"/>
    <s v="Souhajb"/>
    <s v="Assou"/>
    <s v="Man"/>
    <s v="27-09-2017"/>
    <s v="Beginner"/>
    <s v="Mohammed"/>
    <s v="Lokaal 4"/>
    <s v="Tweede"/>
  </r>
  <r>
    <s v="1066-56JOU"/>
    <n v="1066"/>
    <n v="56"/>
    <s v="Jounajd"/>
    <s v="Ouadou"/>
    <s v="Man"/>
    <s v="24-01-2018"/>
    <s v="Beginner"/>
    <s v="Abdelilaah"/>
    <s v="Lokaal 2"/>
    <s v="Tweede"/>
  </r>
  <r>
    <s v="1066-56RAY"/>
    <n v="1066"/>
    <n v="56"/>
    <s v="Rayan Nouri"/>
    <s v="Ouadou"/>
    <s v="Man"/>
    <s v="19-02-2019"/>
    <s v="Beginner"/>
    <s v="Mohammed"/>
    <s v="Lokaal 4"/>
    <s v="Tweede"/>
  </r>
  <r>
    <s v="118-57INS"/>
    <n v="118"/>
    <n v="57"/>
    <s v="Inssaf"/>
    <s v="Elmousaoui"/>
    <s v="Vrouw"/>
    <d v="2017-07-30T00:00:00"/>
    <s v="Beginner"/>
    <s v="Abdelilaah"/>
    <s v="Lokaal 2"/>
    <s v="Eerste"/>
  </r>
  <r>
    <s v="118-57ISR"/>
    <n v="118"/>
    <n v="57"/>
    <s v="Isra"/>
    <s v="Elmousaoui"/>
    <s v="Vrouw"/>
    <d v="2019-08-19T00:00:00"/>
    <s v="Beginner"/>
    <s v="Nassira-Hajar"/>
    <s v="Lokaal 1"/>
    <s v="Eerste"/>
  </r>
  <r>
    <s v="612-59CHA"/>
    <n v="612"/>
    <n v="59"/>
    <s v="Chaimaa"/>
    <s v="Sabti"/>
    <s v="Vrouw"/>
    <s v="17-06-2015"/>
    <s v="Beginner"/>
    <s v="Issa"/>
    <s v="Lokaal 3"/>
    <s v="Tweede"/>
  </r>
  <r>
    <s v="612-59ROU"/>
    <n v="612"/>
    <n v="59"/>
    <s v="Rouayda"/>
    <s v="Sabti"/>
    <s v="Vrouw"/>
    <d v="2013-04-14T00:00:00"/>
    <s v="Beginner"/>
    <s v="Issa"/>
    <s v="Lokaal 3"/>
    <s v="Tweede"/>
  </r>
  <r>
    <s v="653-63ISS"/>
    <n v="653"/>
    <n v="63"/>
    <s v="Issam"/>
    <s v="El Bounayi"/>
    <s v="Man"/>
    <s v="16-12-2018"/>
    <s v="Beginner"/>
    <s v="Mohammed"/>
    <s v="Lokaal 4"/>
    <s v="Tweede"/>
  </r>
  <r>
    <s v="777-66JUN"/>
    <n v="777"/>
    <n v="66"/>
    <s v="Junaid"/>
    <s v="Asfad"/>
    <s v="Man"/>
    <s v="25-01-2018"/>
    <s v="Beginner"/>
    <s v="Abdelilaah"/>
    <s v="Lokaal 2"/>
    <s v="Tweede"/>
  </r>
  <r>
    <s v="777-66RAY"/>
    <n v="777"/>
    <n v="66"/>
    <s v="Rayaan"/>
    <s v="Asfad"/>
    <s v="Man"/>
    <s v="23-11-2012"/>
    <s v="Niveau 3"/>
    <s v="Issa"/>
    <s v="Lokaal 3"/>
    <s v="Tweede"/>
  </r>
  <r>
    <s v="777-66ROD"/>
    <n v="777"/>
    <n v="66"/>
    <s v="Rodaina"/>
    <s v="Asfad"/>
    <s v="Vrouw"/>
    <d v="2016-10-07T00:00:00"/>
    <s v="Beginner"/>
    <s v="Mohammed"/>
    <s v="Lokaal 4"/>
    <s v="Tweede"/>
  </r>
  <r>
    <s v="231-67MUH"/>
    <n v="231"/>
    <n v="67"/>
    <s v="Muhammad Omar"/>
    <s v="KhaddamAllah"/>
    <s v="Man"/>
    <s v="23-09-2013"/>
    <s v="Niveau 2"/>
    <s v="Issa"/>
    <s v="Lokaal 3"/>
    <s v="Eerste"/>
  </r>
  <r>
    <s v="231-67RAY"/>
    <n v="231"/>
    <n v="67"/>
    <s v="Rayan"/>
    <s v="KhaddamAllah"/>
    <s v="Man"/>
    <d v="2016-08-30T00:00:00"/>
    <s v="Beginner"/>
    <s v="Zaynab-Imane"/>
    <s v="Lokaal 5"/>
    <s v="Eerste"/>
  </r>
  <r>
    <s v="929-68INT"/>
    <n v="929"/>
    <n v="68"/>
    <s v="Intissar "/>
    <s v="Elmonjed "/>
    <s v="Vrouw"/>
    <d v="2018-12-02T00:00:00"/>
    <s v="Niveau 1"/>
    <s v="Abdelilaah"/>
    <s v="Lokaal 2"/>
    <s v="Tweede"/>
  </r>
  <r>
    <s v="531-71ADA"/>
    <n v="531"/>
    <n v="71"/>
    <s v="Adam"/>
    <s v="Zoundri"/>
    <s v="Man"/>
    <d v="2016-01-01T00:00:00"/>
    <s v="Niveau 1"/>
    <s v="Issa"/>
    <s v="Lokaal 3"/>
    <s v="Tweede"/>
  </r>
  <r>
    <s v="595-73NOU"/>
    <n v="595"/>
    <n v="73"/>
    <s v="Nouh"/>
    <s v="Azaroual"/>
    <s v="Man"/>
    <m/>
    <s v="Beginner"/>
    <s v="Zaynab-Imane"/>
    <s v="Lokaal 5"/>
    <s v="Eerste"/>
  </r>
  <r>
    <s v="978-74ISH"/>
    <n v="978"/>
    <n v="74"/>
    <s v="Ishak-Amar"/>
    <s v="Bendriss"/>
    <s v="Man"/>
    <s v="28-06-2016"/>
    <s v="Niveau 1"/>
    <s v="Issa"/>
    <s v="Lokaal 3"/>
    <s v="Tweede"/>
  </r>
  <r>
    <s v="978-74JOU"/>
    <n v="978"/>
    <n v="74"/>
    <s v="Jouwayriya"/>
    <s v="Bendriss"/>
    <s v="Vrouw"/>
    <s v="28-06-2016"/>
    <s v="Niveau 4"/>
    <s v="Farida"/>
    <s v="Lokaal 2"/>
    <s v="Vierde"/>
  </r>
  <r>
    <s v="978-74OUM"/>
    <n v="978"/>
    <n v="74"/>
    <s v="Oumaima"/>
    <s v="Bendriss"/>
    <s v="Vrouw"/>
    <s v="28-06-2016"/>
    <s v="Niveau 4"/>
    <s v="Farida"/>
    <s v="Lokaal 2"/>
    <s v="Vierde"/>
  </r>
  <r>
    <s v="146-75NOU"/>
    <n v="146"/>
    <n v="75"/>
    <s v=" Nour"/>
    <s v="Azeroual"/>
    <s v="Vrouw"/>
    <s v="30-04-2020"/>
    <s v="Beginner"/>
    <s v="Mohammed"/>
    <s v="Lokaal 4"/>
    <s v="Tweede"/>
  </r>
  <r>
    <s v="146-75MOH"/>
    <n v="146"/>
    <n v="75"/>
    <s v="Mohamed"/>
    <s v="Azeroual"/>
    <s v="Man"/>
    <s v="25-09-2017"/>
    <s v="Beginner"/>
    <s v="Mohammed"/>
    <s v="Lokaal 4"/>
    <s v="Tweede"/>
  </r>
  <r>
    <s v="871-76NOU"/>
    <n v="871"/>
    <n v="76"/>
    <s v="Nousayba"/>
    <s v="Ahamiane"/>
    <s v="Vrouw"/>
    <d v="2016-01-04T00:00:00"/>
    <s v="Niveau 2"/>
    <s v="Abdelilaah"/>
    <s v="Lokaal 2"/>
    <s v="Tweede"/>
  </r>
  <r>
    <s v="425-78HAF"/>
    <n v="425"/>
    <n v="78"/>
    <s v="Hafsa"/>
    <s v="el Abbassi"/>
    <s v="Vrouw"/>
    <d v="2020-06-21T00:00:00"/>
    <s v="Beginner"/>
    <s v="Zaynab-Imane"/>
    <s v="Lokaal 5"/>
    <s v="Eerste"/>
  </r>
  <r>
    <s v="1074-79NIZ"/>
    <n v="1074"/>
    <n v="79"/>
    <s v="Nizar"/>
    <s v="Zaoumi"/>
    <s v="Man"/>
    <d v="2017-08-12T00:00:00"/>
    <s v="Niveau 1"/>
    <s v="Ahmed"/>
    <s v="Lokaal 1"/>
    <s v="Tweede"/>
  </r>
  <r>
    <s v="713-80ADA"/>
    <n v="713"/>
    <n v="80"/>
    <s v="Adam"/>
    <s v="Bakkich"/>
    <s v="Vrouw"/>
    <d v="2010-02-04T00:00:00"/>
    <s v="Niveau 3"/>
    <s v="Issa"/>
    <s v="Lokaal 3"/>
    <s v="Tweede"/>
  </r>
  <r>
    <s v="479-83NOU"/>
    <n v="479"/>
    <n v="83"/>
    <s v="Noussair"/>
    <s v="El abassi"/>
    <s v="Man"/>
    <m/>
    <s v="Beginner"/>
    <s v="Nassira-Hajar"/>
    <s v="Lokaal 1"/>
    <s v="Eerste"/>
  </r>
  <r>
    <s v="479-83OUM"/>
    <n v="479"/>
    <n v="83"/>
    <s v="Oumayer"/>
    <s v="El Abbassi"/>
    <s v="Man"/>
    <s v="21-10-2016"/>
    <s v="Niveau 1"/>
    <s v="Issa"/>
    <s v="Lokaal 3"/>
    <s v="Eerste"/>
  </r>
  <r>
    <s v="84-84MOH"/>
    <n v="84"/>
    <n v="84"/>
    <s v="Mohamed"/>
    <s v="El Harouachi"/>
    <s v="Man"/>
    <s v="16-05-2009"/>
    <s v="Niveau 3"/>
    <s v="Ahmed"/>
    <s v="Lokaal 1"/>
    <s v="Tweede"/>
  </r>
  <r>
    <s v="416-86SAL"/>
    <n v="416"/>
    <n v="86"/>
    <s v="Salama"/>
    <s v="Bouabid"/>
    <s v="Vrouw"/>
    <s v="28-03-2013"/>
    <s v="Niveau 2"/>
    <s v="Ahmed"/>
    <s v="Lokaal 1"/>
    <s v="Tweede"/>
  </r>
  <r>
    <s v="354-87JOU"/>
    <n v="354"/>
    <n v="87"/>
    <s v="Jounaid"/>
    <s v="Alhou"/>
    <s v="Man"/>
    <s v="24-12-2015"/>
    <s v="Niveau 2"/>
    <s v="Issa"/>
    <s v="Lokaal 3"/>
    <s v="Eerste"/>
  </r>
  <r>
    <s v="878-91FIR"/>
    <n v="878"/>
    <n v="91"/>
    <s v="Firdaous"/>
    <s v="Ibrahimi"/>
    <s v="Vrouw"/>
    <d v="2017-06-09T00:00:00"/>
    <s v="Beginner"/>
    <s v="Mohammed"/>
    <s v="Lokaal 4"/>
    <s v="Tweede"/>
  </r>
  <r>
    <s v="878-91MAR"/>
    <n v="878"/>
    <n v="91"/>
    <s v="Maroua"/>
    <s v="Ibrahimi"/>
    <s v="Vrouw"/>
    <d v="2015-05-05T00:00:00"/>
    <s v="Niveau 3"/>
    <s v="Ahmed"/>
    <s v="Lokaal 1"/>
    <s v="Tweede"/>
  </r>
  <r>
    <s v="574-93MOH"/>
    <n v="574"/>
    <n v="93"/>
    <s v="Mohamed Amine"/>
    <s v="Safi"/>
    <s v="Man"/>
    <s v="23-02-2018"/>
    <s v="Niveau 1"/>
    <s v="Abdelilaah"/>
    <s v="Lokaal 2"/>
    <s v="Eerste"/>
  </r>
  <r>
    <s v="1076-97SAM"/>
    <n v="1076"/>
    <n v="97"/>
    <s v="Sami"/>
    <s v="Akbiach"/>
    <s v="Man"/>
    <d v="2015-02-01T00:00:00"/>
    <s v="Beginner"/>
    <s v="Abdelilaah"/>
    <s v="Lokaal 2"/>
    <s v="Tweede"/>
  </r>
  <r>
    <s v="157-98NOU"/>
    <n v="157"/>
    <n v="98"/>
    <s v="Nour"/>
    <s v="Barrani"/>
    <s v="Vrouw"/>
    <d v="2020-09-30T00:00:00"/>
    <s v="Beginner"/>
    <s v="Zaynab-Imane"/>
    <s v="Lokaal 5"/>
    <s v="Eerste"/>
  </r>
  <r>
    <s v="767-99INA"/>
    <n v="767"/>
    <n v="99"/>
    <s v="Inaya"/>
    <s v="Bouhjira"/>
    <s v="Vrouw"/>
    <d v="2017-10-08T00:00:00"/>
    <s v="Beginner"/>
    <s v="Abdelilaah"/>
    <s v="Lokaal 2"/>
    <s v="Tweede"/>
  </r>
  <r>
    <s v="66-100ZAK"/>
    <n v="66"/>
    <n v="100"/>
    <s v="Zakaria"/>
    <s v="Kamar/Azouzi"/>
    <s v="Man"/>
    <d v="2014-12-11T00:00:00"/>
    <s v="Niveau 1"/>
    <s v="Ahmed"/>
    <s v="Lokaal 5"/>
    <s v="Derde"/>
  </r>
  <r>
    <s v="23-101JAW"/>
    <n v="23"/>
    <n v="101"/>
    <s v="Jawhara"/>
    <s v="Zaim"/>
    <s v="Vrouw"/>
    <d v="2017-11-08T00:00:00"/>
    <s v="Beginner"/>
    <s v="Abdelilaah"/>
    <s v="Lokaal 2"/>
    <s v="Tweede"/>
  </r>
  <r>
    <s v="427-102INA"/>
    <n v="427"/>
    <n v="102"/>
    <s v="Inaya"/>
    <s v="Darkaoui"/>
    <s v="Vrouw"/>
    <d v="2018-05-16T00:00:00"/>
    <s v="Beginner"/>
    <s v="Abdelilaah"/>
    <s v="Lokaal 2"/>
    <s v="Eerste"/>
  </r>
  <r>
    <s v="427-102ISR"/>
    <n v="427"/>
    <n v="102"/>
    <s v="Israe"/>
    <s v="Darkaoui"/>
    <s v="Vrouw"/>
    <s v="16-05-2018"/>
    <s v="Beginner"/>
    <s v="Nassira-Hajar"/>
    <s v="Lokaal 1"/>
    <s v="Eerste"/>
  </r>
  <r>
    <s v="659-104HAF"/>
    <n v="659"/>
    <n v="104"/>
    <s v="Hafsa"/>
    <s v="Tajjioui"/>
    <s v="Vrouw"/>
    <s v="15-06-2014"/>
    <s v="Niveau 2"/>
    <s v="Zaynab-Imane"/>
    <s v="Lokaal 5"/>
    <s v="Eerste"/>
  </r>
  <r>
    <s v="659-104HOU"/>
    <n v="659"/>
    <n v="104"/>
    <s v="Houdayfa"/>
    <s v="Tajjioui"/>
    <s v="Man"/>
    <s v="15-02-2016"/>
    <s v="Niveau 1"/>
    <s v="Abdelilaah"/>
    <s v="Lokaal 1"/>
    <s v="Eerste"/>
  </r>
  <r>
    <s v="917-105NAO"/>
    <n v="917"/>
    <n v="105"/>
    <s v="Naoufal"/>
    <s v="El Bouayadi"/>
    <s v="Man"/>
    <d v="2018-07-09T00:00:00"/>
    <s v="Niveau 1"/>
    <s v="Ahmed"/>
    <s v="Lokaal 5"/>
    <s v="Derde"/>
  </r>
  <r>
    <s v="917-105NAS"/>
    <n v="917"/>
    <n v="105"/>
    <s v="Nassim"/>
    <s v="El Bouayadi"/>
    <s v="Man"/>
    <d v="2012-12-01T00:00:00"/>
    <s v="Niveau 4"/>
    <s v="Issa"/>
    <s v="Lokaal 3"/>
    <s v="Tweede"/>
  </r>
  <r>
    <s v="917-105NOU"/>
    <n v="917"/>
    <n v="105"/>
    <s v="Nour"/>
    <s v="El Bouayadi"/>
    <s v="Man"/>
    <s v="27-02-2015"/>
    <s v="Niveau 1"/>
    <s v="Ahmed"/>
    <s v="Lokaal 5"/>
    <s v="Derde"/>
  </r>
  <r>
    <s v="457-107JAB"/>
    <n v="457"/>
    <n v="107"/>
    <s v="Jaber"/>
    <s v="Erazzi"/>
    <s v="Man"/>
    <s v="15-09-2017"/>
    <s v="Niveau 1"/>
    <s v="Abdelilaah"/>
    <s v="Lokaal 2"/>
    <s v="Eerste"/>
  </r>
  <r>
    <s v="401-108AMI"/>
    <n v="401"/>
    <n v="108"/>
    <s v="Amira"/>
    <s v="Sakour"/>
    <s v="Vrouw"/>
    <m/>
    <s v="Niveau 1"/>
    <s v="Abdelilaah"/>
    <s v="Lokaal 2"/>
    <s v="Tweede"/>
  </r>
  <r>
    <s v="401-108OBA"/>
    <n v="401"/>
    <n v="108"/>
    <s v="Obaid"/>
    <s v="Sakour"/>
    <s v="Man"/>
    <m/>
    <s v="Niveau 1"/>
    <s v="Ahmed"/>
    <s v="Lokaal 3"/>
    <s v="Tweede"/>
  </r>
  <r>
    <s v="753-110IZZ"/>
    <n v="753"/>
    <n v="110"/>
    <s v="Izzat"/>
    <s v="Ben taleb"/>
    <s v="Vrouw"/>
    <s v="17-09-2018"/>
    <s v="Beginner"/>
    <s v="Mohammed"/>
    <s v="Lokaal 4"/>
    <s v="Tweede"/>
  </r>
  <r>
    <s v="753-110MOH"/>
    <n v="753"/>
    <n v="110"/>
    <s v="Mohamed"/>
    <s v="Ben taleb"/>
    <s v="Man"/>
    <s v="15-08-2014"/>
    <s v="Niveau 4"/>
    <s v="Ahmed"/>
    <s v="Lokaal 1"/>
    <s v="Tweede"/>
  </r>
  <r>
    <s v="507-112LYA"/>
    <n v="507"/>
    <n v="112"/>
    <s v="Lyana"/>
    <s v="BOULALMA"/>
    <s v="Vrouw"/>
    <s v="27-02-2015"/>
    <s v="Niveau 1"/>
    <s v="Abdelilaah"/>
    <s v="Lokaal 2"/>
    <s v="Eerste"/>
  </r>
  <r>
    <s v="922-115NOU"/>
    <n v="922"/>
    <n v="115"/>
    <s v="Nour "/>
    <s v="Ettahri"/>
    <s v="Vrouw"/>
    <s v="28-11-2019"/>
    <s v="Beginner"/>
    <s v="Zaynab-Imane"/>
    <s v="Lokaal 5"/>
    <s v="Eerste"/>
  </r>
  <r>
    <s v="736-116AJM"/>
    <n v="736"/>
    <n v="116"/>
    <s v="Ajman"/>
    <s v="Alkhouli"/>
    <s v="Man"/>
    <s v="18-07-2016"/>
    <s v="Beginner"/>
    <s v="Issa"/>
    <s v="Lokaal 3"/>
    <s v="Tweede"/>
  </r>
  <r>
    <s v="936-117JIH"/>
    <n v="936"/>
    <n v="117"/>
    <s v="Jihane"/>
    <s v="Kassmi"/>
    <s v="Vrouw"/>
    <s v="21-01-2019"/>
    <s v="Niveau 1"/>
    <s v="Abdelilaah"/>
    <s v="Lokaal 2"/>
    <s v="Tweede"/>
  </r>
  <r>
    <s v="122-120ZAY"/>
    <n v="122"/>
    <n v="120"/>
    <s v="Zayd"/>
    <s v="Chentouf"/>
    <s v="Man"/>
    <d v="2019-02-04T00:00:00"/>
    <s v="Niveau 1"/>
    <s v="Abdelilaah"/>
    <s v="Lokaal 2"/>
    <s v="Tweede"/>
  </r>
  <r>
    <s v="337-122MAY"/>
    <n v="337"/>
    <n v="122"/>
    <s v="Maysa"/>
    <s v="Bouhjira"/>
    <s v="Vrouw"/>
    <s v="18-06-2017"/>
    <s v="Niveau 2"/>
    <s v="Zaynab-Imane"/>
    <s v="Lokaal 5"/>
    <s v="Eerste"/>
  </r>
  <r>
    <s v="337-122SAF"/>
    <n v="337"/>
    <n v="122"/>
    <s v="Safouane"/>
    <s v="Bouhjira"/>
    <s v="Man"/>
    <d v="2015-12-10T00:00:00"/>
    <s v="Niveau 1"/>
    <s v="Issa"/>
    <s v="Lokaal 3"/>
    <s v="Eerste"/>
  </r>
  <r>
    <s v="242-123AYA"/>
    <n v="242"/>
    <n v="123"/>
    <s v="Aya"/>
    <s v="Talhaoui"/>
    <s v="Vrouw"/>
    <d v="2016-03-08T00:00:00"/>
    <s v="Niveau 1"/>
    <s v="Abdelilaah"/>
    <s v="Lokaal 2"/>
    <s v="Tweede"/>
  </r>
  <r>
    <s v="200-124YOU"/>
    <n v="200"/>
    <n v="124"/>
    <s v="Yousra"/>
    <s v="Aissaoui"/>
    <s v="Vrouw"/>
    <s v="30-10-2019"/>
    <s v="Beginner"/>
    <s v="Nassira-Hajar"/>
    <s v="Lokaal 1"/>
    <s v="Eerste"/>
  </r>
  <r>
    <s v="326-125MAR"/>
    <n v="326"/>
    <n v="125"/>
    <s v="Mariam"/>
    <s v="El Kouskous"/>
    <s v="Vrouw"/>
    <s v="27-04-2017"/>
    <s v="Niveau 1"/>
    <s v="Abdelilaah"/>
    <s v="Lokaal 2"/>
    <s v="Eerste"/>
  </r>
  <r>
    <s v="125-126ADA"/>
    <n v="125"/>
    <n v="126"/>
    <s v="Adam"/>
    <s v="Elfaraousi"/>
    <s v="Man"/>
    <s v="28-06-2018"/>
    <s v="Beginner"/>
    <s v="Mohammed"/>
    <s v="Lokaal 4"/>
    <s v="Tweede"/>
  </r>
  <r>
    <s v="1050-127ZAK"/>
    <n v="1050"/>
    <n v="127"/>
    <s v="Zakaria"/>
    <s v="El Hajari"/>
    <s v="Man"/>
    <m/>
    <s v="Niveau 2"/>
    <s v="Ahmed"/>
    <s v="Lokaal 4"/>
    <s v="Derde"/>
  </r>
  <r>
    <s v="147-128JEN"/>
    <n v="147"/>
    <n v="128"/>
    <s v="Jenat"/>
    <s v="Bouhdifi/Kala"/>
    <s v="Vrouw"/>
    <d v="2015-09-12T00:00:00"/>
    <s v="Niveau 1"/>
    <s v="Abdelilaah"/>
    <s v="Lokaal 2"/>
    <s v="Eerste"/>
  </r>
  <r>
    <s v="147-128NOU"/>
    <n v="147"/>
    <n v="128"/>
    <s v="Nouraine"/>
    <s v="Bouhdifi/Kala"/>
    <s v="Vrouw"/>
    <d v="2015-09-12T00:00:00"/>
    <s v="Niveau 1"/>
    <s v="Abdelilaah"/>
    <s v="Lokaal 2"/>
    <s v="Eerste"/>
  </r>
  <r>
    <s v="514-129AMI"/>
    <n v="514"/>
    <n v="129"/>
    <s v="Amir"/>
    <s v="Zankoua"/>
    <s v="Man"/>
    <m/>
    <s v="Beginner"/>
    <s v="Nassira-Hajar"/>
    <s v="Lokaal 1"/>
    <s v="Eerste"/>
  </r>
  <r>
    <s v="514-129MOH"/>
    <n v="514"/>
    <n v="129"/>
    <s v="Mohamed"/>
    <s v="Zankoua"/>
    <s v="Man"/>
    <m/>
    <s v="Beginner"/>
    <s v="Zaynab-Imane"/>
    <s v="Lokaal 5"/>
    <s v="Eerste"/>
  </r>
  <r>
    <s v="514-129ROF"/>
    <n v="514"/>
    <n v="129"/>
    <s v="Rofaida"/>
    <s v="Zankoua"/>
    <s v="Vrouw"/>
    <d v="2014-11-01T00:00:00"/>
    <s v="Niveau 1"/>
    <s v="Abdelilaah"/>
    <s v="Lokaal 2"/>
    <s v="Tweede"/>
  </r>
  <r>
    <s v="733-131JAS"/>
    <n v="733"/>
    <n v="131"/>
    <s v="Jassine"/>
    <s v="El Jaghaoui"/>
    <s v="Man"/>
    <s v="27-11-2014"/>
    <s v="Niveau 3"/>
    <s v="Ahmed"/>
    <s v="Lokaal 1"/>
    <s v="Tweede"/>
  </r>
  <r>
    <s v="414-132AYM"/>
    <n v="414"/>
    <n v="132"/>
    <s v="Aymane"/>
    <s v="Kadioui"/>
    <s v="Man"/>
    <s v="28-03-2018"/>
    <s v="Niveau 1"/>
    <s v="Abdelilaah"/>
    <s v="Lokaal 2"/>
    <s v="Tweede"/>
  </r>
  <r>
    <s v="414-132RAY"/>
    <n v="414"/>
    <n v="132"/>
    <s v="Rayan"/>
    <s v="Kadioui"/>
    <s v="Man"/>
    <d v="2015-07-01T00:00:00"/>
    <s v="Niveau 1"/>
    <s v="Abdelilaah"/>
    <s v="Lokaal 2"/>
    <s v="Eerste"/>
  </r>
  <r>
    <s v="918-133ABD"/>
    <n v="918"/>
    <n v="133"/>
    <s v="Abdourahmaan"/>
    <s v="Belhadi"/>
    <s v="Man"/>
    <d v="2016-04-07T00:00:00"/>
    <s v="Niveau 1"/>
    <s v="Issa"/>
    <s v="Lokaal 3"/>
    <s v="Tweede"/>
  </r>
  <r>
    <s v="918-133IMA"/>
    <n v="918"/>
    <n v="133"/>
    <s v="Imane"/>
    <s v="Belhadi"/>
    <s v="Vrouw"/>
    <s v="27-08-2009"/>
    <s v="Niveau 5"/>
    <s v="Farida"/>
    <s v="Lokaal 2"/>
    <s v="Vierde"/>
  </r>
  <r>
    <s v="  794-135BIL"/>
    <n v="794"/>
    <n v="135"/>
    <s v="Bilal"/>
    <s v="Masouti"/>
    <s v="Man"/>
    <s v="23-09-2018"/>
    <s v="Beginner"/>
    <s v="Abdelilaah"/>
    <s v="Lokaal 2"/>
    <s v="Tweede"/>
  </r>
  <r>
    <s v="1062-137SOU"/>
    <n v="1062"/>
    <n v="137"/>
    <s v="Soufiane"/>
    <s v="Aarbi"/>
    <s v="Man"/>
    <s v="23-04-2018"/>
    <s v="Beginner"/>
    <s v="Abdelilaah"/>
    <s v="Lokaal 2"/>
    <s v="Tweede"/>
  </r>
  <r>
    <s v="1062-137AMAN"/>
    <n v="1062"/>
    <n v="137"/>
    <s v="Amanah"/>
    <s v="Aarbi"/>
    <s v="Vrouw"/>
    <d v="2020-12-06T00:00:00"/>
    <s v="Beginner"/>
    <s v="Mohammed"/>
    <s v="Lokaal 4"/>
    <s v="Eerste"/>
  </r>
  <r>
    <s v="362-139ANA"/>
    <n v="362"/>
    <n v="139"/>
    <s v="Anas"/>
    <s v="Maryaoui"/>
    <s v="Man"/>
    <s v="25-02-2018"/>
    <s v="Niveau 1"/>
    <s v="Mohammed"/>
    <s v="Lokaal 2"/>
    <s v="Eerste"/>
  </r>
  <r>
    <s v="9006-141HAS"/>
    <n v="9006"/>
    <n v="141"/>
    <s v="Hassan"/>
    <s v="Alali"/>
    <s v="Man"/>
    <d v="2011-01-07T00:00:00"/>
    <s v="Niveau 4"/>
    <s v="Issa"/>
    <s v="Lokaal 3"/>
    <s v="Tweede"/>
  </r>
  <r>
    <s v="9006-141LAJ"/>
    <n v="9006"/>
    <n v="141"/>
    <s v="Lajine"/>
    <s v="Alali"/>
    <s v="Vrouw"/>
    <d v="2015-07-01T00:00:00"/>
    <s v="Niveau 2"/>
    <s v="Issa"/>
    <s v="Lokaal 3"/>
    <s v="Eerste"/>
  </r>
  <r>
    <s v="824-143AMA"/>
    <n v="824"/>
    <n v="143"/>
    <s v="Amaani"/>
    <s v="Boudount"/>
    <s v="Vrouw"/>
    <d v="2016-09-06T00:00:00"/>
    <s v="Niveau 2"/>
    <s v="Issa"/>
    <s v="Lokaal 3"/>
    <s v="Tweede"/>
  </r>
  <r>
    <s v="356-145YOUS"/>
    <n v="356"/>
    <n v="145"/>
    <s v="Youssef"/>
    <s v="Azrioual"/>
    <s v="Man"/>
    <s v="22-09-2019"/>
    <s v="Beginner"/>
    <s v="Zaynab-Imane"/>
    <s v="Lokaal 5"/>
    <s v="Eerste"/>
  </r>
  <r>
    <s v="778-147IMR"/>
    <n v="778"/>
    <n v="147"/>
    <s v="Imraan"/>
    <s v="El hadri"/>
    <s v="Man"/>
    <d v="2016-08-02T00:00:00"/>
    <s v="Beginner"/>
    <s v="Issa"/>
    <s v="Lokaal 3"/>
    <s v="Tweede"/>
  </r>
  <r>
    <s v="778-147MOH"/>
    <n v="778"/>
    <n v="147"/>
    <s v="Mohamed Amine"/>
    <s v="El hadri"/>
    <s v="Man"/>
    <d v="2014-08-02T00:00:00"/>
    <s v="Niveau 1"/>
    <s v="Issa"/>
    <s v="Lokaal 3"/>
    <s v="Tweede"/>
  </r>
  <r>
    <s v="778-147YOU"/>
    <n v="778"/>
    <n v="147"/>
    <s v="youssef"/>
    <s v="El hadri"/>
    <s v="Man"/>
    <d v="2014-08-02T00:00:00"/>
    <s v="Niveau 1"/>
    <s v="Abdelilaah"/>
    <s v="Lokaal 2"/>
    <s v="Tweede"/>
  </r>
  <r>
    <s v="431-148MAY"/>
    <n v="431"/>
    <n v="148"/>
    <s v="Maysa"/>
    <s v="Jaghaoui"/>
    <s v="Vrouw"/>
    <s v="17-08-2014"/>
    <s v="Niveau 2"/>
    <s v="Issa"/>
    <s v="Lokaal 3"/>
    <s v="Eerste"/>
  </r>
  <r>
    <s v="431-148WIS"/>
    <n v="431"/>
    <n v="148"/>
    <s v="Wisal"/>
    <s v="Jaghaoui"/>
    <s v="Vrouw"/>
    <d v="2016-01-01T00:00:00"/>
    <s v="Niveau 2"/>
    <s v="Issa"/>
    <s v="Lokaal 3"/>
    <s v="Eerste"/>
  </r>
  <r>
    <s v="629-149HAF"/>
    <n v="629"/>
    <n v="149"/>
    <s v="Hafsa"/>
    <s v="Zaadoudi"/>
    <s v="Vrouw"/>
    <s v="21-11-2016"/>
    <s v="Beginner"/>
    <s v="Abdelilaah"/>
    <s v="Lokaal 2"/>
    <s v="Tweede"/>
  </r>
  <r>
    <s v="621-151INA"/>
    <n v="621"/>
    <n v="151"/>
    <s v="Inaya"/>
    <s v="Boussadkat"/>
    <s v="Vrouw"/>
    <d v="2013-06-07T00:00:00"/>
    <s v="Niveau 2"/>
    <s v="Issa"/>
    <s v="Lokaal 3"/>
    <s v="Eerste"/>
  </r>
  <r>
    <s v="621-151ISR"/>
    <n v="621"/>
    <n v="151"/>
    <s v="Israa"/>
    <s v="Boussadkat"/>
    <s v="Vrouw"/>
    <d v="2016-10-11T00:00:00"/>
    <s v="Beginner"/>
    <s v="Abdelilaah"/>
    <s v="Lokaal 3"/>
    <s v="Eerste"/>
  </r>
  <r>
    <s v="323-152ADA"/>
    <n v="323"/>
    <n v="152"/>
    <s v="Adam"/>
    <s v="Ben Taleb"/>
    <s v="Man"/>
    <d v="2015-02-10T00:00:00"/>
    <s v="Niveau 2"/>
    <s v="Issa"/>
    <s v="Lokaal 3"/>
    <s v="Tweede"/>
  </r>
  <r>
    <s v="323-152OMA"/>
    <n v="323"/>
    <n v="152"/>
    <s v="Omar"/>
    <s v="Ben Taleb"/>
    <s v="Man"/>
    <m/>
    <s v="Niveau 2"/>
    <s v="Issa"/>
    <s v="Lokaal 3"/>
    <s v="Tweede"/>
  </r>
  <r>
    <s v="422-153ISM"/>
    <n v="422"/>
    <n v="153"/>
    <s v="Ismail "/>
    <s v="Kaab"/>
    <s v="Man"/>
    <s v="13-08-2016"/>
    <s v="Niveau 2"/>
    <s v="Ahmed"/>
    <s v="Lokaal 1"/>
    <s v="Derde"/>
  </r>
  <r>
    <s v="622-155ILY"/>
    <n v="622"/>
    <n v="155"/>
    <s v="Ilyas"/>
    <s v="Bitich"/>
    <s v="Man"/>
    <d v="2018-11-08T00:00:00"/>
    <s v="Beginner"/>
    <s v="Zaynab-Imane"/>
    <s v="Lokaal 5"/>
    <s v="Eerste"/>
  </r>
  <r>
    <s v="603-156JAN"/>
    <n v="603"/>
    <n v="156"/>
    <s v="Jana"/>
    <s v="Lafkiri"/>
    <s v="Vrouw"/>
    <s v="30-06-2019"/>
    <s v="Beginner"/>
    <s v="Nassira-Hajar"/>
    <s v="Lokaal 1"/>
    <s v="Eerste"/>
  </r>
  <r>
    <s v="659-157ESR"/>
    <n v="659"/>
    <n v="157"/>
    <s v="Esrae"/>
    <s v="Tizra"/>
    <s v="Vrouw"/>
    <d v="2019-10-18T00:00:00"/>
    <s v="Beginner"/>
    <s v="Mohammed"/>
    <s v="Lokaal 4"/>
    <s v="Tweede"/>
  </r>
  <r>
    <s v="481-159MOU"/>
    <n v="481"/>
    <n v="159"/>
    <s v="Mourad"/>
    <s v="Laaboudi"/>
    <s v="Man"/>
    <s v="13-01-2014"/>
    <s v="Niveau 2"/>
    <s v="Issa"/>
    <s v="Lokaal 3"/>
    <s v="Eerste"/>
  </r>
  <r>
    <s v="481-159WIA"/>
    <n v="481"/>
    <n v="159"/>
    <s v="Wiaem"/>
    <s v="Laaboudi"/>
    <s v="Man"/>
    <d v="2012-12-09T00:00:00"/>
    <s v="Niveau 2"/>
    <s v="Issa"/>
    <s v="Lokaal 3"/>
    <s v="Eerste"/>
  </r>
  <r>
    <s v="680-162AMI"/>
    <n v="680"/>
    <n v="162"/>
    <s v="Amira"/>
    <s v="Adarghal"/>
    <s v="Vrouw"/>
    <s v="19-10-2018"/>
    <s v="Niveau 2"/>
    <s v="Ahmed"/>
    <s v="Lokaal 5"/>
    <s v="Derde"/>
  </r>
  <r>
    <s v="90-163ADA"/>
    <n v="90"/>
    <n v="163"/>
    <s v="Adam"/>
    <s v="Talhi"/>
    <s v="Man"/>
    <d v="2015-11-03T00:00:00"/>
    <s v="Niveau 1"/>
    <s v="Issa"/>
    <s v="Lokaal 3"/>
    <s v="Eerste"/>
  </r>
  <r>
    <s v="90-163ILA"/>
    <n v="90"/>
    <n v="163"/>
    <s v="Ilaaf"/>
    <s v="Talhi"/>
    <s v="Vrouw"/>
    <s v="26-07-2014"/>
    <s v="Niveau 1"/>
    <s v="Issa"/>
    <s v="Lokaal 3"/>
    <s v="Eerste"/>
  </r>
  <r>
    <s v="533-164JUN"/>
    <n v="533"/>
    <n v="164"/>
    <s v="Junayd"/>
    <s v="Naanai"/>
    <s v="Man"/>
    <s v="15-02-2013"/>
    <s v="Niveau 2"/>
    <s v="Ahmed"/>
    <s v="Lokaal 1"/>
    <s v="Tweede"/>
  </r>
  <r>
    <s v="9007-165AMA"/>
    <n v="9007"/>
    <n v="165"/>
    <s v="Amar"/>
    <s v="Saloum Maha Haj Ahmed"/>
    <s v="Man"/>
    <s v="31-01-2016"/>
    <s v="Niveau 2"/>
    <s v="Abdelilaah"/>
    <s v="Lokaal 1"/>
    <s v="Eerste"/>
  </r>
  <r>
    <s v="9007-165MAA"/>
    <n v="9007"/>
    <n v="165"/>
    <s v="Maais"/>
    <s v="Saloum Maha Haj Ahmed"/>
    <s v="Man"/>
    <s v="20-01-2018"/>
    <s v="Niveau 2"/>
    <s v="Abdelilaah"/>
    <s v="Lokaal 2"/>
    <s v="Eerste"/>
  </r>
  <r>
    <s v="228-167IMR"/>
    <n v="228"/>
    <n v="167"/>
    <s v="Imran"/>
    <s v="El mimouni"/>
    <s v="Man"/>
    <s v="31-05-2014"/>
    <s v="Niveau 1"/>
    <m/>
    <m/>
    <s v="Eerste"/>
  </r>
  <r>
    <s v="645-168AMI"/>
    <n v="645"/>
    <n v="168"/>
    <s v="Amir"/>
    <s v="Aachboun"/>
    <s v="Man"/>
    <s v="14-02-2013"/>
    <s v="Niveau 2"/>
    <s v="Abdelilaah"/>
    <s v="Lokaal 2"/>
    <s v="Tweede"/>
  </r>
  <r>
    <s v="158-169HIC"/>
    <n v="158"/>
    <n v="169"/>
    <s v="Hicham"/>
    <s v="ElMakaoui"/>
    <s v="Man"/>
    <s v="23-01-2013"/>
    <s v="Niveau 1"/>
    <s v="Ahmed"/>
    <s v="Lokaal 2"/>
    <s v="Tweede"/>
  </r>
  <r>
    <s v="678-170NAS"/>
    <n v="678"/>
    <n v="170"/>
    <s v="Nassira"/>
    <s v="Darrazi"/>
    <s v="Vrouw"/>
    <s v="30-07-2011"/>
    <s v="Niveau 5"/>
    <s v="Farida"/>
    <s v="Lokaal 2"/>
    <s v="Vierde"/>
  </r>
  <r>
    <s v="462-171SOU"/>
    <n v="462"/>
    <n v="171"/>
    <s v="Soulaiman"/>
    <s v="Ouazil"/>
    <s v="Man"/>
    <s v="14-05-2017"/>
    <s v="Niveau 1"/>
    <s v="Ahmed"/>
    <s v="Lokaal 5"/>
    <s v="Derde"/>
  </r>
  <r>
    <s v="218-173AYA"/>
    <n v="218"/>
    <n v="173"/>
    <s v="Aya"/>
    <s v="Ousrout"/>
    <s v="Vrouw"/>
    <d v="2019-02-09T00:00:00"/>
    <s v="Beginner"/>
    <s v="Mohammed"/>
    <s v="Lokaal 4"/>
    <s v="Tweede"/>
  </r>
  <r>
    <s v="884-174MOH"/>
    <n v="884"/>
    <n v="174"/>
    <s v="Mohamed Ali"/>
    <s v="Tamaoui"/>
    <s v="Man"/>
    <s v="19-12-2013"/>
    <s v="Niveau 4"/>
    <s v="Ahmed"/>
    <s v="Lokaal 1"/>
    <s v="Derde"/>
  </r>
  <r>
    <s v="884-174NOU"/>
    <n v="884"/>
    <n v="174"/>
    <s v="Nour"/>
    <s v="Tamaoui"/>
    <s v="Vrouw"/>
    <s v="27-01-2012"/>
    <s v="Niveau 2"/>
    <s v="Ahmed"/>
    <s v="Lokaal 2"/>
    <s v="Tweede"/>
  </r>
  <r>
    <s v="491-175YAS"/>
    <n v="491"/>
    <n v="175"/>
    <s v="Yassine"/>
    <s v="El Madaghri/El adoui"/>
    <s v="Man"/>
    <d v="2015-08-10T00:00:00"/>
    <s v="Niveau 1"/>
    <s v="Ahmed"/>
    <s v="Lokaal 1"/>
    <s v="Tweede"/>
  </r>
  <r>
    <s v="9008-178SAM"/>
    <n v="9008"/>
    <n v="178"/>
    <s v="Samira"/>
    <s v="Mustapha"/>
    <s v="Vrouw"/>
    <m/>
    <s v="Niveau 4"/>
    <s v="Farida"/>
    <s v="Lokaal 2"/>
    <s v="Vierde"/>
  </r>
  <r>
    <s v="1146-179MOH"/>
    <n v="1146"/>
    <n v="179"/>
    <s v="Mohamed"/>
    <s v="Douiri"/>
    <s v="Man"/>
    <d v="2016-03-02T00:00:00"/>
    <s v="Niveau 2"/>
    <s v="Abdelilaah"/>
    <s v="Lokaal 2"/>
    <s v="Eerste"/>
  </r>
  <r>
    <s v="461-180SAF"/>
    <n v="461"/>
    <n v="180"/>
    <s v="Safouan"/>
    <s v="Aissaoui/Kasmi"/>
    <s v="Man"/>
    <d v="2019-04-25T00:00:00"/>
    <s v="Beginner"/>
    <s v="Zaynab-Imane"/>
    <s v="Lokaal 5"/>
    <s v="Eerste"/>
  </r>
  <r>
    <s v="411-181IMA"/>
    <n v="411"/>
    <n v="181"/>
    <s v="Imane"/>
    <s v="Abdelli"/>
    <s v="Vrouw"/>
    <s v="27-04-2019"/>
    <s v="Beginner"/>
    <s v="Mohammed"/>
    <s v="Lokaal 4"/>
    <s v="Tweede"/>
  </r>
  <r>
    <s v="411-181MAY"/>
    <n v="411"/>
    <n v="181"/>
    <s v="Maysae"/>
    <s v="Abdelli"/>
    <s v="Vrouw"/>
    <s v="13-01-2019"/>
    <s v="Beginner"/>
    <s v="Mohammed"/>
    <s v="Lokaal 4"/>
    <s v="Tweede"/>
  </r>
  <r>
    <s v="1091-182NAD"/>
    <n v="1091"/>
    <n v="182"/>
    <s v="Nadir"/>
    <s v="Tahiry"/>
    <s v="Man"/>
    <s v="29-12-2018"/>
    <s v="Beginner"/>
    <s v="Mohammed"/>
    <s v="Lokaal 4"/>
    <s v="Tweede"/>
  </r>
  <r>
    <s v="585-186ILH"/>
    <n v="585"/>
    <n v="186"/>
    <s v="Ilham"/>
    <s v="Bouabid"/>
    <s v="Vrouw"/>
    <s v="30-06-2016"/>
    <s v="Niveau 1"/>
    <s v="Abdelilaah"/>
    <s v="Lokaal 2"/>
    <s v="Tweede"/>
  </r>
  <r>
    <s v="1042-187ISH"/>
    <n v="1042"/>
    <n v="187"/>
    <s v="Ishaq"/>
    <s v="Masnaoui"/>
    <s v="Man"/>
    <d v="2019-12-01T00:00:00"/>
    <s v="Niveau 1"/>
    <s v="Abdelilaah"/>
    <s v="Lokaal 2"/>
    <s v="Tweede"/>
  </r>
  <r>
    <s v="7777-188AYA"/>
    <n v="7777"/>
    <n v="188"/>
    <s v="Aya"/>
    <s v="Karoumi (meester)"/>
    <s v="Vrouw"/>
    <m/>
    <s v="Niveau 2"/>
    <s v="Issa"/>
    <s v="Lokaal 3"/>
    <s v="Tweede"/>
  </r>
  <r>
    <s v="7777-188You"/>
    <n v="7777"/>
    <n v="188"/>
    <s v="Younes"/>
    <s v="Karoumi (meester)"/>
    <s v="Man"/>
    <m/>
    <s v="Niveau 2"/>
    <s v="Mohammed"/>
    <s v="Lokaal 4"/>
    <s v="Tweede"/>
  </r>
  <r>
    <s v="1008-191IMR"/>
    <n v="1008"/>
    <n v="191"/>
    <s v="Imraan"/>
    <s v="El Ouarradi"/>
    <s v="Man"/>
    <s v="26-12-2016"/>
    <s v="Niveau 1"/>
    <s v="Issa"/>
    <s v="Lokaal 2"/>
    <s v="Eerste"/>
  </r>
  <r>
    <s v="571-192ADA"/>
    <n v="571"/>
    <n v="192"/>
    <s v="Adam"/>
    <s v="Ajaoud"/>
    <s v="Man"/>
    <d v="2012-02-06T00:00:00"/>
    <s v="Niveau 1"/>
    <s v="Abdelilaah"/>
    <s v="Lokaal 2"/>
    <s v="Tweede"/>
  </r>
  <r>
    <s v="296-194ASM"/>
    <n v="296"/>
    <n v="194"/>
    <s v="Asmae"/>
    <s v="Aissaoui"/>
    <s v="Vrouw"/>
    <s v="30-07-2012"/>
    <s v="Niveau 4"/>
    <s v="Farida"/>
    <s v="Lokaal 2"/>
    <s v="Vierde"/>
  </r>
  <r>
    <s v="1137-195IKR"/>
    <n v="1137"/>
    <n v="195"/>
    <s v="Ikram"/>
    <s v="Hitou"/>
    <s v="Vrouw"/>
    <s v="26-10-2016"/>
    <s v="Niveau 1"/>
    <s v="Abdelilaah"/>
    <s v="Lokaal 2"/>
    <s v="Eerste"/>
  </r>
  <r>
    <s v="701-196NIS"/>
    <n v="701"/>
    <n v="196"/>
    <s v="Nissrine"/>
    <s v="Ramdani"/>
    <s v="Vrouw"/>
    <m/>
    <s v="Niveau 1"/>
    <s v="Mohammed"/>
    <s v="Lokaal 4"/>
    <s v="Tweede"/>
  </r>
  <r>
    <s v="701-196YAS"/>
    <n v="701"/>
    <n v="196"/>
    <s v="Yasmin"/>
    <s v="Ramdani"/>
    <s v="Vrouw"/>
    <m/>
    <s v="Beginner"/>
    <s v="Abdelilaah"/>
    <s v="Lokaal 5"/>
    <s v="Tweede"/>
  </r>
  <r>
    <s v="727-197YOU"/>
    <n v="727"/>
    <n v="197"/>
    <s v="Youssra"/>
    <s v="Balilou"/>
    <s v="Vrouw"/>
    <d v="2017-11-05T00:00:00"/>
    <s v="Beginner"/>
    <s v="Mohammed"/>
    <s v="Lokaal 4"/>
    <s v="Tweede"/>
  </r>
  <r>
    <s v="888-198IBR"/>
    <n v="888"/>
    <n v="198"/>
    <s v="Ibrahim"/>
    <s v="Kissami"/>
    <s v="Man"/>
    <s v="31-05-2015"/>
    <s v="Beginner"/>
    <s v="Mohammed"/>
    <s v="Lokaal 4"/>
    <s v="Tweede"/>
  </r>
  <r>
    <s v="467-200AMA"/>
    <n v="467"/>
    <n v="200"/>
    <s v="Amatu Allah"/>
    <s v="Belhadi"/>
    <s v="Vrouw"/>
    <d v="2017-02-08T00:00:00"/>
    <s v="Beginner"/>
    <s v="Abdelilaah"/>
    <s v="Lokaal 2"/>
    <s v="Eerste"/>
  </r>
  <r>
    <s v="467-200INT"/>
    <n v="467"/>
    <n v="200"/>
    <s v="Intesar"/>
    <s v="Belhadi"/>
    <s v="Vrouw"/>
    <s v="27-05-2010"/>
    <s v="Niveau 5"/>
    <s v="Farida"/>
    <s v="Lokaal 2"/>
    <s v="Vierde"/>
  </r>
  <r>
    <s v="467-200NOU"/>
    <n v="467"/>
    <n v="200"/>
    <s v="Noussaiba"/>
    <s v="Belhadi"/>
    <s v="Vrouw"/>
    <d v="2014-02-11T00:00:00"/>
    <s v="Niveau 2"/>
    <s v="Issa"/>
    <s v="Lokaal 3"/>
    <s v="Eerste"/>
  </r>
  <r>
    <s v="723-201WAS"/>
    <n v="723"/>
    <n v="201"/>
    <s v="Wassim"/>
    <s v="Zaydi"/>
    <s v="Man"/>
    <s v="21-02-2020"/>
    <s v="Beginner"/>
    <s v="Nassira-Hajar"/>
    <s v="Lokaal 1"/>
    <s v="Eerste"/>
  </r>
  <r>
    <s v="723-201WIA"/>
    <n v="723"/>
    <n v="201"/>
    <s v="Wiam"/>
    <s v="Zaydi"/>
    <s v="Vrouw"/>
    <s v="21-02-2020"/>
    <s v="Beginner"/>
    <s v="Nassira-Hajar"/>
    <s v="Lokaal 1"/>
    <s v="Eerste"/>
  </r>
  <r>
    <s v="732-203ADA"/>
    <n v="732"/>
    <n v="203"/>
    <s v="Adam"/>
    <s v="Bachiri"/>
    <s v="Man"/>
    <d v="2014-12-09T00:00:00"/>
    <s v="Niveau 1"/>
    <s v="Issa"/>
    <s v="Lokaal 3"/>
    <s v="Eerste"/>
  </r>
  <r>
    <s v="1016-204NAW"/>
    <n v="1016"/>
    <n v="204"/>
    <s v="Nawfal"/>
    <s v="Doudalla"/>
    <s v="Man"/>
    <s v="23-09-2014"/>
    <s v="Niveau 1"/>
    <s v="Ahmed"/>
    <s v="Lokaal 1"/>
    <s v="Tweede"/>
  </r>
  <r>
    <s v="1082-205MAR"/>
    <n v="1082"/>
    <n v="205"/>
    <s v="Marwan"/>
    <s v="Hamdi"/>
    <s v="Man"/>
    <d v="2020-01-01T00:00:00"/>
    <s v="Beginner"/>
    <s v="Zaynab-Imane"/>
    <s v="Lokaal 1"/>
    <s v="Eerste"/>
  </r>
  <r>
    <s v="887-207SEL"/>
    <n v="887"/>
    <n v="207"/>
    <s v="Selma"/>
    <s v="Sakkour"/>
    <s v="Vrouw"/>
    <d v="2005-09-19T00:00:00"/>
    <s v="Beginner"/>
    <s v="Zaynab-Imane"/>
    <s v="Lokaal 5"/>
    <s v="Eerste"/>
  </r>
  <r>
    <s v="967-209ZAK"/>
    <n v="967"/>
    <n v="209"/>
    <s v="Zakaria"/>
    <s v="El Kachouti"/>
    <s v="Man"/>
    <d v="2019-02-08T00:00:00"/>
    <s v="Beginner"/>
    <s v="Zaynab-Imane"/>
    <s v="Lokaal 5"/>
    <s v="Eerste"/>
  </r>
  <r>
    <s v="502-210OUM"/>
    <n v="502"/>
    <n v="210"/>
    <s v="Oumyra"/>
    <s v="Rahou"/>
    <s v="Vrouw"/>
    <d v="2017-06-10T00:00:00"/>
    <s v="Beginner"/>
    <s v="Zaynab-Imane"/>
    <s v="Lokaal 5"/>
    <s v="Eerste"/>
  </r>
  <r>
    <s v="502-210MOUS"/>
    <n v="502"/>
    <n v="210"/>
    <s v="Moussa"/>
    <s v="Rahou"/>
    <s v="Man"/>
    <d v="2020-11-03T00:00:00"/>
    <s v="Beginner"/>
    <s v="Mohammed"/>
    <s v="Lokaal 4"/>
    <s v="Eerste"/>
  </r>
  <r>
    <s v="9010-213DIM"/>
    <n v="9010"/>
    <n v="213"/>
    <s v="Dimba"/>
    <s v="Dya"/>
    <s v="Man"/>
    <d v="2019-08-04T00:00:00"/>
    <s v="Beginner"/>
    <s v="Zaynab-Imane"/>
    <s v="Lokaal 5"/>
    <s v="Eerste"/>
  </r>
  <r>
    <s v="963-214NOU"/>
    <n v="963"/>
    <n v="214"/>
    <s v="Nouaim"/>
    <s v="Boutayeb"/>
    <s v="Vrouw"/>
    <d v="2018-01-11T00:00:00"/>
    <s v="Beginner"/>
    <s v="Zaynab-Imane"/>
    <s v="Lokaal 5"/>
    <s v="Eerste"/>
  </r>
  <r>
    <s v="963-214YAS"/>
    <n v="963"/>
    <n v="214"/>
    <s v="Yasmine"/>
    <s v="Boutayeb"/>
    <s v="Vrouw"/>
    <d v="2013-10-02T00:00:00"/>
    <s v="Beginner"/>
    <s v="Zaynab-Imane"/>
    <s v="Lokaal 5"/>
    <s v="Eerste"/>
  </r>
  <r>
    <s v="865-215IYA"/>
    <n v="865"/>
    <n v="215"/>
    <s v="Iyas"/>
    <s v="El Abbassi"/>
    <s v="Man"/>
    <d v="2020-07-07T00:00:00"/>
    <s v="Beginner"/>
    <s v="Nassira-Hajar"/>
    <s v="Lokaal 1"/>
    <s v="Eerste"/>
  </r>
  <r>
    <s v="300-216OUB"/>
    <n v="300"/>
    <n v="216"/>
    <s v="Oubada"/>
    <s v="Alyakoubi"/>
    <s v="Man"/>
    <s v="25-06-2018"/>
    <s v="Niveau 3"/>
    <s v="Ahmed"/>
    <s v="Lokaal 1"/>
    <s v="Tweede"/>
  </r>
  <r>
    <s v="300-216HAF"/>
    <n v="300"/>
    <n v="216"/>
    <s v="Hafsae"/>
    <s v="ELyakoubi"/>
    <s v="Vrouw"/>
    <s v="25-06-2018"/>
    <s v="Niveau 1"/>
    <s v="Abdelilaah"/>
    <s v="Lokaal 2"/>
    <s v="Tweede"/>
  </r>
  <r>
    <s v="7777-218JOU"/>
    <n v="7777"/>
    <n v="218"/>
    <s v="Jounayd"/>
    <s v="Lahrach"/>
    <s v="Vrouw"/>
    <s v="24-10-2016"/>
    <s v="Niveau 3"/>
    <s v="Ahmed"/>
    <s v="Lokaal 1"/>
    <s v="Tweede"/>
  </r>
  <r>
    <s v="959-220ISS"/>
    <n v="959"/>
    <n v="220"/>
    <s v="Issa"/>
    <s v="Moumni"/>
    <s v="Man"/>
    <d v="2019-03-12T00:00:00"/>
    <s v="Beginner"/>
    <s v="Mohammed"/>
    <s v="Lokaal 4"/>
    <s v="Tweede"/>
  </r>
  <r>
    <s v="959-220NOU"/>
    <n v="959"/>
    <n v="220"/>
    <s v="Nouh"/>
    <s v="Moumni"/>
    <s v="Man"/>
    <s v="26-02-2017"/>
    <s v="Niveau 1"/>
    <s v="Abdelilaah"/>
    <s v="Lokaal 2"/>
    <s v="Tweede"/>
  </r>
  <r>
    <s v="817-221MAH"/>
    <n v="817"/>
    <n v="29"/>
    <s v="Maher"/>
    <s v="Esadik"/>
    <s v="Man"/>
    <s v="22-06-2018"/>
    <s v="Beginner"/>
    <s v="Nassira-Hajar"/>
    <s v="Lokaal 1"/>
    <s v="Eerste"/>
  </r>
  <r>
    <s v="9011-222JOU"/>
    <n v="9011"/>
    <n v="222"/>
    <s v="joury"/>
    <s v="siraj"/>
    <s v="Vrouw"/>
    <s v="15-06-2015"/>
    <s v="Niveau 2"/>
    <s v="Issa"/>
    <s v="Lokaal 3"/>
    <s v="Eerste"/>
  </r>
  <r>
    <s v="9011-222TUL"/>
    <n v="9011"/>
    <n v="222"/>
    <s v="Tulip"/>
    <s v="Siraj"/>
    <s v="Vrouw"/>
    <s v="24-11-2019"/>
    <s v="Beginner"/>
    <s v="Nassira-Hajar"/>
    <s v="Lokaal 1"/>
    <s v="Eerste"/>
  </r>
  <r>
    <s v="537-223AMB"/>
    <n v="537"/>
    <n v="12"/>
    <s v="Amber"/>
    <s v="Hitou"/>
    <s v="Vrouw"/>
    <s v="17-10-2018"/>
    <s v="Beginner"/>
    <s v="Nassira-Hajar"/>
    <s v="Lokaal 1"/>
    <s v="Eerste"/>
  </r>
  <r>
    <s v="537-223AMI"/>
    <n v="537"/>
    <n v="12"/>
    <s v="Amin"/>
    <s v="Hitou"/>
    <s v="Man"/>
    <d v="2017-02-06T00:00:00"/>
    <s v="Beginner"/>
    <s v="Nassira-Hajar"/>
    <s v="Lokaal 1"/>
    <s v="Eerste"/>
  </r>
  <r>
    <s v="768-224HIN"/>
    <n v="768"/>
    <n v="224"/>
    <s v="Hind"/>
    <s v="Ouari"/>
    <s v="Vrouw"/>
    <d v="2015-08-28T00:00:00"/>
    <s v="Beginner"/>
    <s v="Zaynab-Imane"/>
    <s v="Lokaal 5"/>
    <s v="Eerste"/>
  </r>
  <r>
    <s v="986-225MAR"/>
    <n v="986"/>
    <n v="225"/>
    <s v="Maryam"/>
    <s v="Attalbi"/>
    <s v="Vrouw"/>
    <s v="18-06-2019"/>
    <s v="Beginner"/>
    <s v="Mohammed"/>
    <s v="Lokaal 4"/>
    <s v="Tweede"/>
  </r>
  <r>
    <s v="986-225YOU"/>
    <n v="986"/>
    <n v="225"/>
    <s v="Youssef"/>
    <s v="Attalbi"/>
    <s v="Man"/>
    <d v="2017-03-03T00:00:00"/>
    <s v="Beginner"/>
    <s v="Mohammed"/>
    <s v="Lokaal 4"/>
    <s v="Tweede"/>
  </r>
  <r>
    <s v="831-228NOU"/>
    <n v="831"/>
    <n v="228"/>
    <s v="Nourayn"/>
    <s v="Mahdad"/>
    <s v="Man"/>
    <d v="2016-10-05T00:00:00"/>
    <s v="Niveau 1"/>
    <m/>
    <m/>
    <s v="Eerste"/>
  </r>
  <r>
    <s v="831-228SOF"/>
    <n v="831"/>
    <n v="228"/>
    <s v="Sofouane"/>
    <s v="Mahdad"/>
    <s v="Man"/>
    <d v="2016-05-10T00:00:00"/>
    <s v="Niveau 1"/>
    <m/>
    <m/>
    <s v="Eerste"/>
  </r>
  <r>
    <s v="927-230ABD"/>
    <n v="927"/>
    <n v="230"/>
    <s v="Abdullah"/>
    <s v="Sbaa"/>
    <s v="Man"/>
    <d v="2019-04-09T00:00:00"/>
    <s v="Beginner"/>
    <s v="Mohammed"/>
    <s v="Lokaal 4"/>
    <s v="Tweede"/>
  </r>
  <r>
    <s v="9999-231TUG"/>
    <n v="9999"/>
    <n v="231"/>
    <s v="Tuga"/>
    <s v="AL Khalaf"/>
    <s v="Vrouw"/>
    <d v="2019-08-11T00:00:00"/>
    <s v="Beginner"/>
    <s v="Mohammed"/>
    <s v="Lokaal 4"/>
    <s v="Tweede"/>
  </r>
  <r>
    <s v="740-232MOH"/>
    <n v="740"/>
    <n v="232"/>
    <s v="Mohamed Sabir"/>
    <s v="Aoulad l kadi"/>
    <s v="Man"/>
    <s v="30-12-2014"/>
    <s v="Niveau 1"/>
    <s v="Abdelilaah"/>
    <s v="Lokaal 2"/>
    <s v="Eerste"/>
  </r>
  <r>
    <s v="740-232ZAK"/>
    <n v="740"/>
    <n v="232"/>
    <s v="Zakaria"/>
    <s v="Aoulad l Kadi"/>
    <s v="Man"/>
    <d v="2018-05-01T00:00:00"/>
    <s v="Niveau 1"/>
    <s v="Abdelilaah"/>
    <s v="Lokaal 2"/>
    <s v="Eerste"/>
  </r>
  <r>
    <s v="859-235AMM"/>
    <n v="859"/>
    <n v="235"/>
    <s v="Ammira"/>
    <s v="Fallous"/>
    <s v="Vrouw"/>
    <s v="22-12-2016"/>
    <s v="Beginner"/>
    <s v="Mohammed"/>
    <s v="Lokaal 4"/>
    <s v="Tweede"/>
  </r>
  <r>
    <s v="691-243AMI"/>
    <n v="691"/>
    <n v="243"/>
    <s v="Amira"/>
    <s v="Ikken"/>
    <s v="Vrouw"/>
    <s v="18-04-2014"/>
    <s v="Niveau 3"/>
    <s v="Ahmed"/>
    <s v="Lokaal 1"/>
    <s v="Tweede"/>
  </r>
  <r>
    <s v="691-243MAL"/>
    <n v="691"/>
    <n v="243"/>
    <s v="Malak"/>
    <s v="Ikken"/>
    <s v="Vrouw"/>
    <s v="18-04-2014"/>
    <s v="Niveau 1"/>
    <s v="Abdelilaah"/>
    <s v="Lokaal 2"/>
    <s v="Tweede"/>
  </r>
  <r>
    <s v="667-251SAF"/>
    <n v="667"/>
    <n v="251"/>
    <s v="Safa"/>
    <s v="Essadik"/>
    <s v="Vrouw"/>
    <d v="2012-02-01T00:00:00"/>
    <s v="Niveau 4"/>
    <s v="Farida"/>
    <s v="Lokaal 2"/>
    <s v="Vierde"/>
  </r>
  <r>
    <s v="98-296HOU"/>
    <n v="98"/>
    <n v="13"/>
    <s v="Houdaifa"/>
    <s v="Moussi"/>
    <s v="Man"/>
    <d v="2016-02-03T00:00:00"/>
    <s v="Niveau 2"/>
    <s v="Abdelilaah"/>
    <s v="Lokaal 2"/>
    <s v="Eerste"/>
  </r>
  <r>
    <s v="98-296RED"/>
    <n v="98"/>
    <n v="13"/>
    <s v="Reda"/>
    <s v="Moussi"/>
    <s v="Man"/>
    <s v="30-07-2018"/>
    <s v="Beginner"/>
    <s v="Mohammed"/>
    <s v="Lokaal 4"/>
    <s v="Tweede"/>
  </r>
  <r>
    <s v="8888-8YOUS"/>
    <n v="8888"/>
    <n v="8"/>
    <s v="Youssef"/>
    <s v="Bourarach"/>
    <s v="Man"/>
    <s v="21-08-2020"/>
    <s v="Beginner"/>
    <s v="Nassira-Hajar"/>
    <s v="Lokaal 1"/>
    <s v="Eerste"/>
  </r>
  <r>
    <s v="156-30"/>
    <n v="156"/>
    <n v="30"/>
    <s v="Amir "/>
    <s v="Ould Hamou"/>
    <s v="Man"/>
    <s v="24-05-2011"/>
    <s v="Niveau 3"/>
    <s v="Issa"/>
    <s v="Lokaal 3"/>
    <s v="Eerste"/>
  </r>
  <r>
    <s v="793-64ANOU"/>
    <n v="793"/>
    <n v="64"/>
    <s v="Anouar"/>
    <s v="Moussi"/>
    <s v="Man"/>
    <s v="17-11-2019"/>
    <s v="Beginner"/>
    <s v="Mohammed"/>
    <s v="Lokaal 4"/>
    <s v="Eerste"/>
  </r>
  <r>
    <s v="332-32SALS"/>
    <n v="332"/>
    <n v="32"/>
    <s v="Salsabila"/>
    <s v="Lakbiach"/>
    <s v="Vrouw"/>
    <s v="15-04-2019"/>
    <s v="Beginner"/>
    <s v="Mohammed"/>
    <s v="Lokaal 4"/>
    <s v="Eerste"/>
  </r>
  <r>
    <s v="12-99LINA"/>
    <n v="12"/>
    <n v="99"/>
    <s v="Lina"/>
    <s v="Bouhjira"/>
    <s v="Vrouw"/>
    <s v="18-03-2021"/>
    <s v="Beginner"/>
    <s v="Mohammed"/>
    <s v="Lokaal 4"/>
    <s v="Eerste"/>
  </r>
  <r>
    <s v="9999-49ADAM"/>
    <n v="9999"/>
    <n v="49"/>
    <s v="Adama"/>
    <s v="Bari"/>
    <s v="Vrouw"/>
    <s v="13-09-2019"/>
    <s v="Beginner"/>
    <s v="Mohammed"/>
    <s v="Lokaal 4"/>
    <s v="Eerste"/>
  </r>
  <r>
    <s v="57-47MOHA"/>
    <n v="57"/>
    <n v="47"/>
    <s v="Mohammed"/>
    <s v="El maryaoui"/>
    <s v="Man"/>
    <s v="30-01-2020"/>
    <s v="Beginner"/>
    <s v="Mohammed"/>
    <s v="Lokaal 4"/>
    <s v="Eerste"/>
  </r>
  <r>
    <s v="7-34FIRD"/>
    <n v="7"/>
    <n v="34"/>
    <s v="Firdaous"/>
    <s v="Ochen"/>
    <s v="Vrouw"/>
    <d v="2017-10-11T00:00:00"/>
    <s v="Beginner"/>
    <s v="Mohammed"/>
    <s v="Lokaal 4"/>
    <s v="Eerste"/>
  </r>
  <r>
    <s v="457-107WAIL"/>
    <n v="457"/>
    <n v="107"/>
    <s v="Wail"/>
    <s v="Erazzi"/>
    <s v="Man"/>
    <s v="25-07-2020"/>
    <s v="Niveau 1"/>
    <s v="Mohammed"/>
    <s v="Lokaal 4"/>
    <s v="Eerste"/>
  </r>
  <r>
    <s v="9999-41KHAL"/>
    <n v="9999"/>
    <n v="41"/>
    <s v="Khalil"/>
    <s v="Mehdaoui"/>
    <s v="Man"/>
    <s v="28-08-2018"/>
    <s v="Beginner"/>
    <s v="Mohammed"/>
    <s v="Lokaal 4"/>
    <s v="Eerste"/>
  </r>
  <r>
    <s v="736-116MOHA"/>
    <n v="736"/>
    <n v="116"/>
    <s v="Mohammed"/>
    <s v="Alkhouli"/>
    <s v="Man"/>
    <s v="14-12-2020"/>
    <s v="Beginner"/>
    <s v="Mohammed"/>
    <s v="Lokaal 4"/>
    <s v="Eerste"/>
  </r>
  <r>
    <s v="9999-51RAYA"/>
    <n v="9999"/>
    <n v="51"/>
    <s v="Rayan"/>
    <s v="Wachrine"/>
    <s v="Man"/>
    <s v="26-04-2012"/>
    <s v="Beginner"/>
    <s v="Mohammed"/>
    <s v="Lokaal 4"/>
    <s v="Eerste"/>
  </r>
  <r>
    <s v="30-22OUMA"/>
    <n v="30"/>
    <n v="22"/>
    <s v="Oumaima"/>
    <s v="Akchich"/>
    <s v="Vrouw"/>
    <d v="2020-11-06T00:00:00"/>
    <s v="Beginner"/>
    <s v="Mohammed"/>
    <s v="Lokaal 4"/>
    <s v="Eerste"/>
  </r>
  <r>
    <s v="829-44SAMI"/>
    <n v="829"/>
    <n v="44"/>
    <s v="Caam Saif Al-Din"/>
    <s v="Chari"/>
    <s v="Man"/>
    <d v="2020-09-12T00:00:00"/>
    <s v="Beginner"/>
    <s v="Mohammed"/>
    <s v="Lokaal 4"/>
    <s v="Eerste"/>
  </r>
  <r>
    <s v="9002-50ALI"/>
    <n v="9002"/>
    <n v="50"/>
    <s v="Ali"/>
    <s v="Özgör"/>
    <s v="Man"/>
    <d v="2021-03-12T00:00:00"/>
    <s v="Beginner"/>
    <s v="Mohammed"/>
    <s v="Lokaal 4"/>
    <s v="Eerste"/>
  </r>
  <r>
    <s v="425-78HAJA"/>
    <n v="425"/>
    <n v="78"/>
    <s v="Hajar"/>
    <s v="el Abbassi"/>
    <s v="Vrouw"/>
    <s v="18-07-2021"/>
    <s v="Beginner"/>
    <s v="Mohammed"/>
    <s v="Lokaal 4"/>
    <s v="Eerste"/>
  </r>
  <r>
    <s v="595-73ADAM"/>
    <n v="595"/>
    <n v="73"/>
    <s v="Adam"/>
    <s v="Azaroual"/>
    <s v="Man"/>
    <s v="25-08-2021"/>
    <s v="Beginner"/>
    <s v="Mohammed"/>
    <s v="Lokaal 4"/>
    <s v="Eerste"/>
  </r>
  <r>
    <s v="349-218YOUS"/>
    <n v="349"/>
    <n v="218"/>
    <s v="Yousri"/>
    <s v="Lahrach"/>
    <s v="Man"/>
    <s v="27-10-2020"/>
    <s v="Beginner"/>
    <s v="Mohammed"/>
    <s v="Lokaal 4"/>
    <s v="Eerste"/>
  </r>
  <r>
    <s v="898-58RAYA"/>
    <n v="898"/>
    <n v="58"/>
    <s v="Rayan"/>
    <s v="El Maadouri"/>
    <s v="Man"/>
    <d v="2020-03-06T00:00:00"/>
    <s v="Beginner"/>
    <s v="Mohammed"/>
    <s v="Lokaal 4"/>
    <s v="Eerste"/>
  </r>
  <r>
    <s v="989-40RAIH"/>
    <n v="989"/>
    <n v="40"/>
    <s v="Raihanna"/>
    <s v="El abadi"/>
    <s v="Vrouw"/>
    <s v="19-09-2026"/>
    <s v="Beginner"/>
    <s v="Mohammed"/>
    <s v="Lokaal 4"/>
    <s v="Eerste"/>
  </r>
  <r>
    <s v="814-60TASN"/>
    <n v="814"/>
    <n v="60"/>
    <s v="Tasnim"/>
    <s v="Bokhachkhach"/>
    <s v="Vrouw"/>
    <d v="2020-08-02T00:00:00"/>
    <s v="Beginner"/>
    <s v="Mohammed"/>
    <s v="Lokaal 4"/>
    <s v="Eerste"/>
  </r>
  <r>
    <s v="9003-54HAMZ"/>
    <n v="9003"/>
    <n v="54"/>
    <s v="Hamza"/>
    <s v="Abdi"/>
    <s v="Man"/>
    <s v="27-04-2011"/>
    <s v="Niveau 2"/>
    <s v="Ahmed"/>
    <s v="Lokaal 1"/>
    <s v="Tweede"/>
  </r>
  <r>
    <s v="130-1HOUD"/>
    <n v="130"/>
    <n v="1"/>
    <s v="Houda"/>
    <s v="Marghich"/>
    <s v="Vrouw"/>
    <s v="29-01-2020"/>
    <s v="Beginner"/>
    <s v="Mohammed"/>
    <s v="Lokaal 4"/>
    <s v="Eerste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0">
  <r>
    <d v="2024-06-01T16:26:34"/>
    <n v="1"/>
    <x v="0"/>
    <x v="0"/>
    <x v="0"/>
    <x v="0"/>
    <s v="Maraghich"/>
    <s v="Livingstonelaan 211"/>
    <s v="Utrecht"/>
    <s v="3526 HE"/>
    <n v="687586009"/>
    <m/>
    <s v="Man"/>
    <d v="2017-12-02T00:00:00"/>
    <m/>
    <s v="mostafa/juffen/khalid"/>
    <m/>
    <s v="10:00-12:00"/>
    <d v="2023-10-14T00:00:00"/>
    <x v="0"/>
    <x v="0"/>
    <x v="0"/>
    <x v="0"/>
    <x v="0"/>
  </r>
  <r>
    <d v="2024-06-01T16:26:34"/>
    <n v="2"/>
    <x v="0"/>
    <x v="0"/>
    <x v="0"/>
    <x v="1"/>
    <s v="Maraghich"/>
    <s v="Livingstonelaan 211"/>
    <s v="Utrecht"/>
    <s v="3526 HE"/>
    <n v="687586009"/>
    <m/>
    <s v="Man"/>
    <d v="2015-02-17T00:00:00"/>
    <m/>
    <s v="Issa"/>
    <s v="Lokaal 3"/>
    <s v="10:00-12:00"/>
    <d v="2022-03-05T00:00:00"/>
    <x v="0"/>
    <x v="0"/>
    <x v="0"/>
    <x v="0"/>
    <x v="0"/>
  </r>
  <r>
    <d v="2024-01-28T14:22:16"/>
    <n v="3"/>
    <x v="1"/>
    <x v="1"/>
    <x v="1"/>
    <x v="2"/>
    <s v="Sialioua"/>
    <s v="Afrikalaan 141"/>
    <s v="Utrecht"/>
    <s v="3526 VM"/>
    <n v="640004467"/>
    <m/>
    <s v="Vrouw"/>
    <d v="2016-11-26T00:00:00"/>
    <s v="Beginner"/>
    <s v="Mohammed"/>
    <s v="Lokaal 4"/>
    <s v="12:30-14:30"/>
    <m/>
    <x v="0"/>
    <x v="0"/>
    <x v="0"/>
    <x v="1"/>
    <x v="0"/>
  </r>
  <r>
    <d v="2024-01-28T14:22:16"/>
    <n v="4"/>
    <x v="1"/>
    <x v="1"/>
    <x v="1"/>
    <x v="3"/>
    <s v="Sialioua"/>
    <s v="Afrikalaan 141"/>
    <s v="Utrecht"/>
    <s v="3526 VM"/>
    <n v="640004467"/>
    <m/>
    <s v="Vrouw"/>
    <d v="2016-11-26T00:00:00"/>
    <s v="Beginner"/>
    <s v="Mohsin"/>
    <s v="Lokaal 5"/>
    <s v="12:30-14:30"/>
    <d v="2024-01-13T00:00:00"/>
    <x v="0"/>
    <x v="0"/>
    <x v="0"/>
    <x v="2"/>
    <x v="0"/>
  </r>
  <r>
    <d v="2022-12-31T16:41:20"/>
    <n v="5"/>
    <x v="2"/>
    <x v="2"/>
    <x v="2"/>
    <x v="4"/>
    <s v="Bourdif"/>
    <s v="A H goedhartlaan 70"/>
    <s v="Utrecht"/>
    <s v="3527CL"/>
    <n v="610171625"/>
    <m/>
    <s v="Vrouw"/>
    <d v="2014-10-28T00:00:00"/>
    <s v="Beginner"/>
    <s v="Issa"/>
    <s v="Lokaal 3"/>
    <s v="10:00-12:00"/>
    <d v="2022-11-05T00:00:00"/>
    <x v="0"/>
    <x v="1"/>
    <x v="1"/>
    <x v="3"/>
    <x v="0"/>
  </r>
  <r>
    <d v="2024-03-24T14:12:01"/>
    <n v="6"/>
    <x v="3"/>
    <x v="3"/>
    <x v="3"/>
    <x v="5"/>
    <s v="Essaghir"/>
    <m/>
    <s v="Utrecht"/>
    <m/>
    <n v="619933763"/>
    <m/>
    <s v="Man"/>
    <m/>
    <m/>
    <s v="Mohammed"/>
    <s v="Lokaal 4"/>
    <s v="10:00-12:00"/>
    <d v="2021-02-13T00:00:00"/>
    <x v="0"/>
    <x v="1"/>
    <x v="1"/>
    <x v="3"/>
    <x v="0"/>
  </r>
  <r>
    <d v="2024-03-24T14:12:01"/>
    <n v="7"/>
    <x v="3"/>
    <x v="3"/>
    <x v="3"/>
    <x v="6"/>
    <s v="Essaghir"/>
    <m/>
    <s v="Utrecht"/>
    <m/>
    <n v="619933763"/>
    <m/>
    <s v="Man"/>
    <d v="2014-08-25T00:00:00"/>
    <m/>
    <s v="meester onbekend"/>
    <m/>
    <m/>
    <d v="2021-02-13T00:00:00"/>
    <x v="1"/>
    <x v="1"/>
    <x v="1"/>
    <x v="3"/>
    <x v="0"/>
  </r>
  <r>
    <d v="2023-01-01T15:44:24"/>
    <n v="8"/>
    <x v="4"/>
    <x v="4"/>
    <x v="4"/>
    <x v="7"/>
    <s v="Richa Elyakhloufi"/>
    <s v="Nansenlaan 14"/>
    <s v="Utrecht"/>
    <s v="3527 EH"/>
    <n v="647629144"/>
    <m/>
    <s v="Man"/>
    <d v="2016-02-06T00:00:00"/>
    <s v="Beginner"/>
    <s v="Mohammed"/>
    <s v="Lokaal 4"/>
    <s v="12:30-14:30"/>
    <d v="2022-03-05T00:00:00"/>
    <x v="0"/>
    <x v="0"/>
    <x v="0"/>
    <x v="2"/>
    <x v="0"/>
  </r>
  <r>
    <d v="2023-01-22T15:48:13"/>
    <n v="9"/>
    <x v="5"/>
    <x v="5"/>
    <x v="5"/>
    <x v="8"/>
    <s v="Bendjaj"/>
    <s v="Alexander de grootlaan 60"/>
    <s v="Utrecht"/>
    <s v="3526RK"/>
    <n v="625126767"/>
    <m/>
    <s v="Vrouw"/>
    <d v="2008-05-03T00:00:00"/>
    <s v="Niveau 1"/>
    <s v="meester onbekend"/>
    <s v="Lokaal 2"/>
    <s v="15:00-17:00"/>
    <d v="2023-01-22T00:00:00"/>
    <x v="1"/>
    <x v="1"/>
    <x v="1"/>
    <x v="3"/>
    <x v="0"/>
  </r>
  <r>
    <d v="2023-02-18T14:22:38"/>
    <n v="10"/>
    <x v="6"/>
    <x v="6"/>
    <x v="6"/>
    <x v="9"/>
    <s v="Elbaouti"/>
    <s v="Rooseveltlaan 198"/>
    <s v="Utrecht"/>
    <s v="3527 AJ"/>
    <n v="617972582"/>
    <m/>
    <s v="Man"/>
    <d v="2014-05-27T00:00:00"/>
    <s v="Niveau 1"/>
    <s v="Ahmed"/>
    <s v="Lokaal 1"/>
    <s v="12:30-14:30"/>
    <d v="2021-10-10T00:00:00"/>
    <x v="0"/>
    <x v="2"/>
    <x v="2"/>
    <x v="4"/>
    <x v="0"/>
  </r>
  <r>
    <d v="2023-03-04T15:18:16"/>
    <n v="11"/>
    <x v="7"/>
    <x v="7"/>
    <x v="7"/>
    <x v="10"/>
    <s v="Alkhoulati"/>
    <s v="Adenouerlaan 94"/>
    <s v="Utrcht"/>
    <s v="3527RJ"/>
    <n v="685036066"/>
    <m/>
    <s v="Vrouw"/>
    <d v="2013-11-01T00:00:00"/>
    <s v="Niveau 1"/>
    <s v="Mohammed"/>
    <s v="Lokaal 4"/>
    <s v="10:00-12:00"/>
    <d v="2023-02-04T00:00:00"/>
    <x v="0"/>
    <x v="1"/>
    <x v="1"/>
    <x v="3"/>
    <x v="0"/>
  </r>
  <r>
    <d v="2023-04-16T15:30:03"/>
    <n v="12"/>
    <x v="8"/>
    <x v="8"/>
    <x v="8"/>
    <x v="11"/>
    <s v="Boukhachkhach"/>
    <s v="Alexander de grootlaan 222"/>
    <s v="Utrecht"/>
    <s v="3526RP"/>
    <n v="643582561"/>
    <m/>
    <s v="Vrouw"/>
    <d v="2013-06-05T00:00:00"/>
    <s v="Niveau 4"/>
    <s v="Farida"/>
    <s v="Lokaal 2"/>
    <s v="15:00-18:00"/>
    <d v="2023-02-04T00:00:00"/>
    <x v="0"/>
    <x v="0"/>
    <x v="0"/>
    <x v="5"/>
    <x v="0"/>
  </r>
  <r>
    <d v="2024-03-24T14:31:28"/>
    <n v="13"/>
    <x v="9"/>
    <x v="9"/>
    <x v="9"/>
    <x v="12"/>
    <s v="Elkhoulati"/>
    <m/>
    <s v="Utrecht"/>
    <m/>
    <n v="624432866"/>
    <m/>
    <s v="Vrouw"/>
    <m/>
    <m/>
    <s v="Mostapha"/>
    <s v="Lokaal 5"/>
    <s v="15:00-17:00"/>
    <d v="2021-10-16T00:00:00"/>
    <x v="0"/>
    <x v="1"/>
    <x v="1"/>
    <x v="3"/>
    <x v="0"/>
  </r>
  <r>
    <d v="2023-02-18T14:56:01"/>
    <n v="14"/>
    <x v="10"/>
    <x v="10"/>
    <x v="10"/>
    <x v="13"/>
    <s v="El Abbassi"/>
    <s v="Derkinderstraat 27"/>
    <s v="Woerden"/>
    <s v="3443CX"/>
    <n v="616441678"/>
    <m/>
    <s v="Man"/>
    <d v="2012-12-07T00:00:00"/>
    <s v="Niveau 1"/>
    <s v="Mostapha"/>
    <s v="Lokaal 5"/>
    <s v="15:00-17:00"/>
    <m/>
    <x v="0"/>
    <x v="0"/>
    <x v="0"/>
    <x v="2"/>
    <x v="0"/>
  </r>
  <r>
    <d v="2023-02-18T14:56:01"/>
    <n v="15"/>
    <x v="10"/>
    <x v="10"/>
    <x v="10"/>
    <x v="14"/>
    <s v="El Abbassi"/>
    <s v="Derkinderstraat 27"/>
    <s v="Woerden"/>
    <s v="3443CX"/>
    <n v="616441678"/>
    <m/>
    <s v="Man"/>
    <d v="2012-12-07T00:00:00"/>
    <s v="Niveau 1"/>
    <s v="Mohsin"/>
    <s v="Lokaal 5"/>
    <s v="15:00-17:00"/>
    <m/>
    <x v="0"/>
    <x v="3"/>
    <x v="0"/>
    <x v="4"/>
    <x v="0"/>
  </r>
  <r>
    <d v="2023-01-01T13:56:36"/>
    <n v="16"/>
    <x v="10"/>
    <x v="10"/>
    <x v="10"/>
    <x v="15"/>
    <s v="El Abbassi"/>
    <s v="Derkinderstraat 27"/>
    <s v="Woerden"/>
    <s v="3443CX"/>
    <n v="616441678"/>
    <m/>
    <s v="Vrouw"/>
    <d v="2015-10-29T00:00:00"/>
    <s v="Beginner"/>
    <s v="Mohsin"/>
    <s v="Lokaal 3"/>
    <s v="15:00-17:00"/>
    <d v="2022-11-05T00:00:00"/>
    <x v="0"/>
    <x v="0"/>
    <x v="0"/>
    <x v="2"/>
    <x v="0"/>
  </r>
  <r>
    <d v="2023-03-18T15:40:45"/>
    <n v="17"/>
    <x v="11"/>
    <x v="11"/>
    <x v="11"/>
    <x v="16"/>
    <s v="Badr"/>
    <s v="Livingstonlaan 549"/>
    <s v="Utrecht"/>
    <s v="3526HK"/>
    <n v="687514326"/>
    <m/>
    <s v="Vrouw"/>
    <d v="2016-10-08T00:00:00"/>
    <s v="Beginner"/>
    <s v="Abdelilaah"/>
    <s v="Lokaal 1"/>
    <s v="10:00-12:00"/>
    <d v="2023-03-04T00:00:00"/>
    <x v="0"/>
    <x v="0"/>
    <x v="0"/>
    <x v="6"/>
    <x v="0"/>
  </r>
  <r>
    <d v="2023-01-01T14:23:29"/>
    <n v="18"/>
    <x v="12"/>
    <x v="12"/>
    <x v="10"/>
    <x v="17"/>
    <s v="Lamchachti"/>
    <s v="Amerikalaan 181"/>
    <s v="Utercht"/>
    <s v="3526 VD"/>
    <n v="681838458"/>
    <m/>
    <s v="Vrouw"/>
    <d v="2016-04-02T00:00:00"/>
    <s v="Beginner"/>
    <s v="Issa"/>
    <s v="Lokaal 3"/>
    <s v="10:00-12:00"/>
    <d v="2022-11-05T00:00:00"/>
    <x v="0"/>
    <x v="0"/>
    <x v="0"/>
    <x v="6"/>
    <x v="0"/>
  </r>
  <r>
    <d v="2023-03-18T15:37:49"/>
    <n v="19"/>
    <x v="13"/>
    <x v="13"/>
    <x v="12"/>
    <x v="18"/>
    <s v="Doumboya"/>
    <s v="Marchalaan 131"/>
    <s v="Utrecht"/>
    <s v="3527TC"/>
    <n v="618916431"/>
    <m/>
    <s v="Vrouw"/>
    <m/>
    <s v="Beginner"/>
    <s v="Issa"/>
    <s v="Lokaal 3"/>
    <s v="10:00-12:00"/>
    <d v="2023-03-04T00:00:00"/>
    <x v="0"/>
    <x v="0"/>
    <x v="0"/>
    <x v="7"/>
    <x v="0"/>
  </r>
  <r>
    <d v="2023-02-18T14:10:14"/>
    <n v="20"/>
    <x v="14"/>
    <x v="14"/>
    <x v="1"/>
    <x v="19"/>
    <s v="Ouldhamou"/>
    <s v="Egginklaan 12"/>
    <s v="Utrecht"/>
    <s v="3527 XR"/>
    <n v="641210518"/>
    <m/>
    <s v="Man"/>
    <d v="2011-05-24T00:00:00"/>
    <s v="Niveau 2"/>
    <s v="Ahmed"/>
    <s v="Lokaal 1"/>
    <s v="15:00-17:00"/>
    <m/>
    <x v="0"/>
    <x v="0"/>
    <x v="0"/>
    <x v="8"/>
    <x v="0"/>
  </r>
  <r>
    <d v="2024-03-24T14:51:45"/>
    <n v="21"/>
    <x v="15"/>
    <x v="15"/>
    <x v="13"/>
    <x v="1"/>
    <s v="Karoum"/>
    <m/>
    <s v="Utrecht"/>
    <m/>
    <n v="636390176"/>
    <m/>
    <s v="Man"/>
    <m/>
    <m/>
    <s v="Mostapha"/>
    <s v="Lokaal 5"/>
    <s v="15:00-17:00"/>
    <m/>
    <x v="0"/>
    <x v="0"/>
    <x v="0"/>
    <x v="9"/>
    <x v="0"/>
  </r>
  <r>
    <d v="2024-03-24T14:51:45"/>
    <n v="22"/>
    <x v="15"/>
    <x v="15"/>
    <x v="13"/>
    <x v="20"/>
    <s v="Karoum"/>
    <m/>
    <s v="Utrecht"/>
    <m/>
    <n v="636390176"/>
    <m/>
    <s v="Vrouw"/>
    <d v="2015-11-03T00:00:00"/>
    <m/>
    <s v="Issa"/>
    <s v="Lokaal 3"/>
    <s v="10:00-12:00"/>
    <d v="2022-11-05T00:00:00"/>
    <x v="0"/>
    <x v="0"/>
    <x v="0"/>
    <x v="9"/>
    <x v="0"/>
  </r>
  <r>
    <d v="2023-01-08T20:12:43"/>
    <n v="23"/>
    <x v="16"/>
    <x v="16"/>
    <x v="0"/>
    <x v="14"/>
    <s v="Es-Saken"/>
    <s v="Megelhaenlaan 239"/>
    <s v="Utrecht"/>
    <s v="3526 CG"/>
    <n v="651328913"/>
    <m/>
    <s v="Man"/>
    <d v="2015-08-21T00:00:00"/>
    <s v="Niveau 1"/>
    <s v="Ahmed"/>
    <s v="Lokaal 1"/>
    <s v="12:30-14:30"/>
    <m/>
    <x v="0"/>
    <x v="0"/>
    <x v="0"/>
    <x v="10"/>
    <x v="0"/>
  </r>
  <r>
    <d v="2023-01-21T10:11:12"/>
    <n v="24"/>
    <x v="16"/>
    <x v="16"/>
    <x v="0"/>
    <x v="21"/>
    <s v="Es-Saken"/>
    <s v="Magelhaenlaan 239"/>
    <s v="Utrecht"/>
    <m/>
    <n v="651328913"/>
    <m/>
    <s v="Vrouw"/>
    <d v="2011-07-27T00:00:00"/>
    <s v="Niveau 3"/>
    <s v="Farida"/>
    <s v="Lokaal 2"/>
    <s v="15:00-18:00"/>
    <m/>
    <x v="0"/>
    <x v="4"/>
    <x v="3"/>
    <x v="3"/>
    <x v="0"/>
  </r>
  <r>
    <d v="2023-02-18T15:02:10"/>
    <n v="25"/>
    <x v="17"/>
    <x v="17"/>
    <x v="14"/>
    <x v="22"/>
    <s v="Adda"/>
    <s v="Magelhaenlaan 20"/>
    <s v="Utrecht"/>
    <m/>
    <n v="628061369"/>
    <m/>
    <s v="Man"/>
    <d v="2011-05-03T00:00:00"/>
    <s v="Niveau 1"/>
    <s v="Mostapha"/>
    <s v="Lokaal 5"/>
    <s v="15:00-17:00"/>
    <m/>
    <x v="0"/>
    <x v="0"/>
    <x v="0"/>
    <x v="11"/>
    <x v="1"/>
  </r>
  <r>
    <d v="2024-03-31T15:22:19"/>
    <n v="26"/>
    <x v="18"/>
    <x v="18"/>
    <x v="15"/>
    <x v="23"/>
    <s v="Akchici/Bourakba"/>
    <s v="Stanleylaan 103"/>
    <s v="Utrecht"/>
    <n v="35"/>
    <s v="0684180612 / 0648151923"/>
    <m/>
    <s v="Vrouw"/>
    <d v="2015-07-02T00:00:00"/>
    <m/>
    <s v="Issa"/>
    <s v="Lokaal 3"/>
    <s v="10:00-12:00"/>
    <d v="2021-11-06T00:00:00"/>
    <x v="0"/>
    <x v="0"/>
    <x v="0"/>
    <x v="2"/>
    <x v="0"/>
  </r>
  <r>
    <d v="2023-02-18T14:42:07"/>
    <n v="27"/>
    <x v="19"/>
    <x v="19"/>
    <x v="16"/>
    <x v="24"/>
    <s v="Talhaoui"/>
    <s v="Citadeldrift 93"/>
    <s v="Nieuwegein"/>
    <s v="3436 CM"/>
    <n v="611249067"/>
    <m/>
    <s v="Man"/>
    <d v="2013-01-07T00:00:00"/>
    <s v="Niveau 1"/>
    <s v="Ahmed"/>
    <s v="Lokaal 1"/>
    <s v="12:30-14:30"/>
    <m/>
    <x v="0"/>
    <x v="0"/>
    <x v="0"/>
    <x v="12"/>
    <x v="0"/>
  </r>
  <r>
    <d v="2024-03-31T15:31:11"/>
    <n v="28"/>
    <x v="20"/>
    <x v="20"/>
    <x v="17"/>
    <x v="13"/>
    <s v="El kaydi"/>
    <m/>
    <s v="Utrecht"/>
    <m/>
    <n v="684966001"/>
    <m/>
    <s v="Man"/>
    <d v="2016-02-17T00:00:00"/>
    <m/>
    <s v="Issa"/>
    <s v="Lokaal 3"/>
    <s v="10:00-12:00"/>
    <m/>
    <x v="0"/>
    <x v="2"/>
    <x v="4"/>
    <x v="6"/>
    <x v="2"/>
  </r>
  <r>
    <d v="2023-03-18T15:32:42"/>
    <n v="29"/>
    <x v="21"/>
    <x v="21"/>
    <x v="18"/>
    <x v="20"/>
    <s v="Alamraoui"/>
    <s v="Arnoldusguldenhof 13"/>
    <s v="Utrecht"/>
    <s v="3545GJ"/>
    <n v="684216193"/>
    <m/>
    <s v="Vrouw"/>
    <d v="2016-08-13T00:00:00"/>
    <s v="Beginner"/>
    <s v="Abdelilaah"/>
    <s v="Lokaal 1"/>
    <s v="10:00-12:00"/>
    <d v="2023-03-04T00:00:00"/>
    <x v="0"/>
    <x v="0"/>
    <x v="0"/>
    <x v="13"/>
    <x v="0"/>
  </r>
  <r>
    <d v="2023-03-18T14:30:54"/>
    <n v="30"/>
    <x v="22"/>
    <x v="22"/>
    <x v="8"/>
    <x v="25"/>
    <s v="El Hadraoui"/>
    <s v="Americalaan 118"/>
    <s v="Utrecht"/>
    <s v="3526VU"/>
    <n v="647873401"/>
    <m/>
    <s v="Man"/>
    <d v="2017-05-24T00:00:00"/>
    <s v="Niveau 1"/>
    <s v="Issa"/>
    <s v="Lokaal 3"/>
    <s v="12:30-14:30"/>
    <d v="2023-03-04T00:00:00"/>
    <x v="0"/>
    <x v="0"/>
    <x v="0"/>
    <x v="2"/>
    <x v="0"/>
  </r>
  <r>
    <d v="2023-01-08T20:09:58"/>
    <n v="31"/>
    <x v="22"/>
    <x v="22"/>
    <x v="8"/>
    <x v="14"/>
    <s v="El Hadraoui"/>
    <s v="Afrikalaan 118"/>
    <s v="Utrecht"/>
    <s v="2536 VH"/>
    <n v="687299457"/>
    <m/>
    <s v="Man"/>
    <d v="2014-06-05T00:00:00"/>
    <s v="Niveau 1"/>
    <s v="Ahmed"/>
    <s v="Lokaal 1"/>
    <s v="12:30-14:30"/>
    <m/>
    <x v="0"/>
    <x v="0"/>
    <x v="0"/>
    <x v="2"/>
    <x v="0"/>
  </r>
  <r>
    <d v="2023-01-08T20:11:23"/>
    <n v="32"/>
    <x v="22"/>
    <x v="22"/>
    <x v="8"/>
    <x v="24"/>
    <s v="El Hadraoui"/>
    <s v="Amerikalaan 118"/>
    <s v="Utrecht"/>
    <s v="3526 VH"/>
    <n v="687299457"/>
    <m/>
    <s v="Man"/>
    <d v="2014-06-05T00:00:00"/>
    <s v="Niveau 1"/>
    <s v="Issa"/>
    <s v="Lokaal 3"/>
    <s v="12:30-14:30"/>
    <m/>
    <x v="0"/>
    <x v="0"/>
    <x v="0"/>
    <x v="2"/>
    <x v="0"/>
  </r>
  <r>
    <d v="2023-03-18T14:51:46"/>
    <n v="33"/>
    <x v="23"/>
    <x v="23"/>
    <x v="19"/>
    <x v="26"/>
    <s v="Elbakali"/>
    <s v="Anna Mariaschumanstraat 3Bis"/>
    <s v="Utrcht"/>
    <s v="3521XB"/>
    <n v="615547746"/>
    <m/>
    <s v="Man"/>
    <d v="2016-12-18T00:00:00"/>
    <s v="Beginner"/>
    <s v="Abdelilaah"/>
    <s v="Lokaal 1"/>
    <s v="10:00-12:00"/>
    <d v="2023-03-04T00:00:00"/>
    <x v="0"/>
    <x v="0"/>
    <x v="0"/>
    <x v="14"/>
    <x v="0"/>
  </r>
  <r>
    <d v="2023-03-18T14:44:07"/>
    <n v="34"/>
    <x v="24"/>
    <x v="24"/>
    <x v="20"/>
    <x v="20"/>
    <s v="Erraiss"/>
    <s v="Marshallaan 120"/>
    <s v="Utrecht"/>
    <n v="3527"/>
    <s v="0684108849 / 0640461976"/>
    <m/>
    <s v="Vrouw"/>
    <d v="2013-09-27T00:00:00"/>
    <s v="Beginner"/>
    <s v="Abdelilaah"/>
    <s v="Lokaal 1"/>
    <s v="10:00-12:00"/>
    <d v="2023-03-04T00:00:00"/>
    <x v="0"/>
    <x v="1"/>
    <x v="1"/>
    <x v="3"/>
    <x v="0"/>
  </r>
  <r>
    <d v="2023-01-08T20:05:35"/>
    <n v="35"/>
    <x v="25"/>
    <x v="25"/>
    <x v="21"/>
    <x v="27"/>
    <s v="Belzghari"/>
    <s v="Sassafraslaan 52"/>
    <s v="Utrecht"/>
    <s v="3545 CM"/>
    <n v="641995123"/>
    <m/>
    <s v="Man"/>
    <d v="2014-11-23T00:00:00"/>
    <s v="Niveau 1"/>
    <s v="Ahmed"/>
    <s v="Lokaal 1"/>
    <s v="12:30-14:30"/>
    <m/>
    <x v="0"/>
    <x v="0"/>
    <x v="0"/>
    <x v="15"/>
    <x v="0"/>
  </r>
  <r>
    <d v="2024-01-28T15:33:53"/>
    <n v="36"/>
    <x v="25"/>
    <x v="25"/>
    <x v="21"/>
    <x v="1"/>
    <s v="Belzghari"/>
    <s v="Sassafraslaan 52"/>
    <s v="Utrecht"/>
    <s v="3545CM"/>
    <n v="641995123"/>
    <m/>
    <s v="Man"/>
    <d v="2017-06-10T00:00:00"/>
    <s v="Beginner"/>
    <s v="Mohsin"/>
    <s v="Lokaal 5"/>
    <s v="12:30-14:30"/>
    <d v="2024-01-13T00:00:00"/>
    <x v="0"/>
    <x v="0"/>
    <x v="0"/>
    <x v="15"/>
    <x v="0"/>
  </r>
  <r>
    <d v="2023-03-18T14:55:30"/>
    <n v="37"/>
    <x v="26"/>
    <x v="26"/>
    <x v="22"/>
    <x v="10"/>
    <s v="Boukhachkhach"/>
    <s v="Pearsonlaan 40"/>
    <s v="Utrecht"/>
    <s v="3527CC"/>
    <n v="643187400"/>
    <m/>
    <s v="Vrouw"/>
    <d v="2017-04-09T00:00:00"/>
    <s v="Beginner"/>
    <s v="Issa"/>
    <s v="Lokaal 3"/>
    <s v="10:00-12:00"/>
    <m/>
    <x v="0"/>
    <x v="1"/>
    <x v="1"/>
    <x v="3"/>
    <x v="0"/>
  </r>
  <r>
    <d v="2023-02-18T14:36:19"/>
    <n v="38"/>
    <x v="26"/>
    <x v="26"/>
    <x v="22"/>
    <x v="28"/>
    <s v="Boukhachkhach"/>
    <s v="Pearsonlaan 40"/>
    <s v="Utrecht"/>
    <s v="3527 CC"/>
    <n v="643187400"/>
    <m/>
    <s v="Vrouw"/>
    <m/>
    <s v="Niveau 1"/>
    <s v="Issa"/>
    <s v="Lokaal 3"/>
    <s v="10:00-12:00"/>
    <d v="2022-11-05T00:00:00"/>
    <x v="2"/>
    <x v="1"/>
    <x v="1"/>
    <x v="3"/>
    <x v="0"/>
  </r>
  <r>
    <d v="2024-04-06T13:45:29"/>
    <n v="39"/>
    <x v="27"/>
    <x v="27"/>
    <x v="23"/>
    <x v="29"/>
    <s v="Hahati"/>
    <s v="Nansenlaan 7"/>
    <s v="Utrecht"/>
    <s v="3527 EE"/>
    <n v="634834480"/>
    <m/>
    <s v="Vrouw"/>
    <d v="2012-06-08T00:00:00"/>
    <m/>
    <s v="Mostapha"/>
    <s v="Lokaal 5"/>
    <s v="15:00-17:00"/>
    <m/>
    <x v="0"/>
    <x v="0"/>
    <x v="0"/>
    <x v="2"/>
    <x v="0"/>
  </r>
  <r>
    <d v="2023-01-08T19:37:46"/>
    <n v="40"/>
    <x v="28"/>
    <x v="28"/>
    <x v="24"/>
    <x v="30"/>
    <s v="Aouad"/>
    <s v="Gasperilaan 46"/>
    <s v="Utrecht"/>
    <s v="3527 GE"/>
    <n v="646664631"/>
    <m/>
    <s v="Vrouw"/>
    <d v="2007-12-12T00:00:00"/>
    <s v="Niveau 5"/>
    <s v="Ahmed"/>
    <s v="Lokaal 1"/>
    <s v="15:00-17:00"/>
    <m/>
    <x v="0"/>
    <x v="0"/>
    <x v="0"/>
    <x v="6"/>
    <x v="0"/>
  </r>
  <r>
    <d v="2023-01-08T19:37:46"/>
    <n v="41"/>
    <x v="28"/>
    <x v="28"/>
    <x v="24"/>
    <x v="31"/>
    <s v="Aouad"/>
    <s v="Gasperilaan 46"/>
    <s v="Utrecht"/>
    <s v="3527 GE"/>
    <n v="646664631"/>
    <m/>
    <s v="Vrouw"/>
    <d v="2007-12-12T00:00:00"/>
    <s v="Niveau 5"/>
    <s v="mostafa/juffen/khalid"/>
    <m/>
    <s v="10:00-12:00"/>
    <d v="2023-10-14T00:00:00"/>
    <x v="0"/>
    <x v="0"/>
    <x v="0"/>
    <x v="6"/>
    <x v="0"/>
  </r>
  <r>
    <d v="2023-01-08T20:13:55"/>
    <n v="42"/>
    <x v="29"/>
    <x v="29"/>
    <x v="25"/>
    <x v="32"/>
    <s v="El Houfi"/>
    <s v="Van Eechoudlaan 125"/>
    <s v="Utrecht"/>
    <s v="3526 KC"/>
    <n v="645926761"/>
    <m/>
    <s v="Vrouw"/>
    <d v="2015-05-03T00:00:00"/>
    <s v="Niveau 1"/>
    <s v="meester onbekend"/>
    <s v="Lokaal 1"/>
    <s v="12:30-14:30"/>
    <m/>
    <x v="1"/>
    <x v="1"/>
    <x v="1"/>
    <x v="3"/>
    <x v="0"/>
  </r>
  <r>
    <d v="2023-03-18T14:37:36"/>
    <n v="43"/>
    <x v="30"/>
    <x v="30"/>
    <x v="26"/>
    <x v="10"/>
    <s v="Zoundri"/>
    <s v="Iepstraat 60"/>
    <m/>
    <s v="3443GG"/>
    <n v="614671900"/>
    <m/>
    <s v="Man"/>
    <d v="2017-08-23T00:00:00"/>
    <s v="Beginner"/>
    <s v="Abdelilaah"/>
    <s v="Lokaal 1"/>
    <s v="10:00-12:00"/>
    <d v="2023-03-04T00:00:00"/>
    <x v="0"/>
    <x v="1"/>
    <x v="1"/>
    <x v="3"/>
    <x v="0"/>
  </r>
  <r>
    <d v="2023-01-01T13:46:41"/>
    <n v="44"/>
    <x v="31"/>
    <x v="31"/>
    <x v="10"/>
    <x v="33"/>
    <s v="Belhadi"/>
    <s v="Stanleylaan 229"/>
    <s v="Utrecht"/>
    <s v="3526 TE"/>
    <s v="0628713529/0646855832"/>
    <m/>
    <s v="Man"/>
    <d v="2015-09-08T00:00:00"/>
    <s v="Beginner"/>
    <s v="Issa"/>
    <s v="Lokaal 3"/>
    <s v="12:30-14:30"/>
    <d v="2022-11-05T00:00:00"/>
    <x v="0"/>
    <x v="0"/>
    <x v="0"/>
    <x v="16"/>
    <x v="0"/>
  </r>
  <r>
    <d v="2023-01-01T13:45:21"/>
    <n v="45"/>
    <x v="31"/>
    <x v="31"/>
    <x v="10"/>
    <x v="34"/>
    <s v="Belhadi"/>
    <s v="Stanleylaan 229"/>
    <s v="Utrecht"/>
    <s v="3526 TE"/>
    <s v="0628713529/0646855832"/>
    <m/>
    <s v="Vrouw"/>
    <d v="2016-12-13T00:00:00"/>
    <s v="Beginner"/>
    <s v="Issa"/>
    <s v="Lokaal 3"/>
    <s v="12:30-14:30"/>
    <d v="2022-11-05T00:00:00"/>
    <x v="0"/>
    <x v="0"/>
    <x v="0"/>
    <x v="16"/>
    <x v="0"/>
  </r>
  <r>
    <d v="2024-04-06T13:29:00"/>
    <n v="46"/>
    <x v="32"/>
    <x v="32"/>
    <x v="27"/>
    <x v="35"/>
    <s v="Lakbiyech"/>
    <m/>
    <s v="Utrecht"/>
    <m/>
    <n v="641950255"/>
    <m/>
    <s v="Vrouw"/>
    <d v="2014-07-09T00:00:00"/>
    <m/>
    <s v="Mohammed"/>
    <s v="Lokaal 4"/>
    <s v="12:30-14:30"/>
    <d v="2021-08-06T00:00:00"/>
    <x v="0"/>
    <x v="0"/>
    <x v="0"/>
    <x v="17"/>
    <x v="0"/>
  </r>
  <r>
    <d v="2023-02-18T15:00:03"/>
    <n v="47"/>
    <x v="33"/>
    <x v="33"/>
    <x v="28"/>
    <x v="19"/>
    <s v="Bouhjira"/>
    <s v="Sassafraslaan"/>
    <s v="Utrecht"/>
    <s v="3545 Cm"/>
    <n v="642808820"/>
    <m/>
    <s v="Man"/>
    <d v="2013-02-20T00:00:00"/>
    <s v="Niveau 1"/>
    <s v="Mohsin"/>
    <s v="Lokaal 5"/>
    <s v="15:00-17:00"/>
    <m/>
    <x v="0"/>
    <x v="1"/>
    <x v="5"/>
    <x v="18"/>
    <x v="0"/>
  </r>
  <r>
    <d v="2023-02-18T15:00:03"/>
    <n v="48"/>
    <x v="33"/>
    <x v="33"/>
    <x v="28"/>
    <x v="36"/>
    <s v="Bouhjira"/>
    <s v="Sassafraslaan"/>
    <s v="Utrecht"/>
    <s v="3545 Cm"/>
    <n v="642808820"/>
    <m/>
    <s v="Man"/>
    <d v="2013-02-20T00:00:00"/>
    <s v="Niveau 1"/>
    <s v="Mostapha"/>
    <s v="Lokaal 5"/>
    <s v="15:00-17:00"/>
    <m/>
    <x v="0"/>
    <x v="0"/>
    <x v="0"/>
    <x v="2"/>
    <x v="0"/>
  </r>
  <r>
    <d v="2023-02-18T14:54:43"/>
    <n v="49"/>
    <x v="34"/>
    <x v="34"/>
    <x v="29"/>
    <x v="1"/>
    <s v="Loukili"/>
    <s v="Pearsonlaan 17"/>
    <s v="Utrecht"/>
    <s v="3527 CA"/>
    <n v="653765992"/>
    <m/>
    <s v="Man"/>
    <d v="2014-05-10T00:00:00"/>
    <s v="Niveau 1"/>
    <s v="Mostapha"/>
    <s v="Lokaal 5"/>
    <s v="15:00-17:00"/>
    <m/>
    <x v="0"/>
    <x v="5"/>
    <x v="0"/>
    <x v="3"/>
    <x v="3"/>
  </r>
  <r>
    <d v="2023-01-21T10:05:43"/>
    <n v="50"/>
    <x v="34"/>
    <x v="34"/>
    <x v="29"/>
    <x v="37"/>
    <s v="Loukili"/>
    <s v="Pearsonlaan 17"/>
    <s v="Utrecht"/>
    <s v="3527 CA"/>
    <n v="653765992"/>
    <m/>
    <s v="Vrouw"/>
    <d v="2017-03-25T00:00:00"/>
    <m/>
    <s v="Abdelilaah"/>
    <s v="Lokaal 1"/>
    <s v="10:00-12:00"/>
    <m/>
    <x v="0"/>
    <x v="5"/>
    <x v="0"/>
    <x v="3"/>
    <x v="3"/>
  </r>
  <r>
    <d v="2023-01-21T10:05:43"/>
    <n v="51"/>
    <x v="34"/>
    <x v="34"/>
    <x v="29"/>
    <x v="38"/>
    <s v="Loukili"/>
    <s v="Pearsonlaan 17"/>
    <s v="Utrecht"/>
    <s v="3527 CA"/>
    <n v="653765992"/>
    <m/>
    <s v="Vrouw"/>
    <d v="2010-12-13T00:00:00"/>
    <s v="Niveau 3"/>
    <s v="Farida"/>
    <s v="Lokaal 2"/>
    <s v="15:00-18:00"/>
    <m/>
    <x v="0"/>
    <x v="5"/>
    <x v="0"/>
    <x v="3"/>
    <x v="3"/>
  </r>
  <r>
    <d v="2022-12-31T16:17:40"/>
    <n v="52"/>
    <x v="35"/>
    <x v="35"/>
    <x v="18"/>
    <x v="39"/>
    <s v="Elabbassi"/>
    <s v="spaaklaan 230"/>
    <s v="Utrecht"/>
    <s v="3527 SP"/>
    <n v="643153440"/>
    <m/>
    <s v="Man"/>
    <d v="2014-09-17T00:00:00"/>
    <s v="Beginner"/>
    <s v="Issa"/>
    <s v="Lokaal 3"/>
    <s v="10:00-12:00"/>
    <m/>
    <x v="0"/>
    <x v="1"/>
    <x v="1"/>
    <x v="3"/>
    <x v="4"/>
  </r>
  <r>
    <d v="2022-12-31T16:15:45"/>
    <n v="53"/>
    <x v="35"/>
    <x v="35"/>
    <x v="18"/>
    <x v="40"/>
    <s v="Elabbassi"/>
    <s v="spaaklaan 230"/>
    <s v="Utrecht"/>
    <s v="3527 SP"/>
    <n v="643153440"/>
    <m/>
    <s v="Vrouw"/>
    <d v="2013-03-23T00:00:00"/>
    <s v="Beginner"/>
    <s v="Mohammed"/>
    <s v="Lokaal 4"/>
    <s v="12:30-14:30"/>
    <m/>
    <x v="0"/>
    <x v="1"/>
    <x v="1"/>
    <x v="3"/>
    <x v="3"/>
  </r>
  <r>
    <d v="2024-04-06T13:34:15"/>
    <n v="54"/>
    <x v="36"/>
    <x v="36"/>
    <x v="30"/>
    <x v="41"/>
    <s v="Sajiaa"/>
    <m/>
    <m/>
    <m/>
    <s v="0652837355/0633666678"/>
    <m/>
    <s v="Man"/>
    <d v="2012-11-23T00:00:00"/>
    <m/>
    <s v="Ahmed"/>
    <s v="Lokaal 1"/>
    <s v="15:00-17:00"/>
    <n v="42372"/>
    <x v="0"/>
    <x v="1"/>
    <x v="1"/>
    <x v="3"/>
    <x v="3"/>
  </r>
  <r>
    <d v="2024-04-06T13:34:15"/>
    <n v="55"/>
    <x v="36"/>
    <x v="36"/>
    <x v="30"/>
    <x v="42"/>
    <s v="Sajiaa"/>
    <m/>
    <m/>
    <m/>
    <s v="0652837355/0633666678"/>
    <m/>
    <s v="Vrouw"/>
    <d v="2011-05-26T00:00:00"/>
    <m/>
    <s v="Farida"/>
    <s v="Lokaal 2"/>
    <s v="15:00-18:00"/>
    <n v="42372"/>
    <x v="0"/>
    <x v="0"/>
    <x v="0"/>
    <x v="19"/>
    <x v="3"/>
  </r>
  <r>
    <d v="2023-03-26T16:00:37"/>
    <n v="56"/>
    <x v="37"/>
    <x v="37"/>
    <x v="31"/>
    <x v="7"/>
    <s v="Bounajoua"/>
    <s v="Stanlylaan"/>
    <s v="Utrecht"/>
    <s v="3526 TP"/>
    <s v="ma 0687854066 / 0620630751pa"/>
    <m/>
    <s v="Man"/>
    <d v="2015-07-08T00:00:00"/>
    <s v="Beginner"/>
    <s v="Abdelilaah"/>
    <s v="Lokaal 1"/>
    <s v="10:00-12:00"/>
    <n v="44988"/>
    <x v="0"/>
    <x v="0"/>
    <x v="0"/>
    <x v="19"/>
    <x v="5"/>
  </r>
  <r>
    <d v="2023-01-01T16:13:37"/>
    <n v="57"/>
    <x v="38"/>
    <x v="38"/>
    <x v="32"/>
    <x v="43"/>
    <s v="Azerkaan"/>
    <m/>
    <m/>
    <m/>
    <n v="645767787"/>
    <m/>
    <s v="Man"/>
    <d v="2016-03-01T00:00:00"/>
    <s v="Beginner"/>
    <s v="Issa"/>
    <s v="Lokaal 3"/>
    <s v="12:30-14:30"/>
    <m/>
    <x v="0"/>
    <x v="1"/>
    <x v="1"/>
    <x v="3"/>
    <x v="0"/>
  </r>
  <r>
    <d v="2023-01-01T16:13:37"/>
    <n v="58"/>
    <x v="38"/>
    <x v="38"/>
    <x v="32"/>
    <x v="44"/>
    <s v="Azerkaan"/>
    <m/>
    <m/>
    <m/>
    <n v="645767787"/>
    <m/>
    <s v="Man"/>
    <d v="2016-03-01T00:00:00"/>
    <s v="Beginner"/>
    <s v="Issa"/>
    <s v="Lokaal 3"/>
    <s v="12:30-14:30"/>
    <d v="2022-03-05T00:00:00"/>
    <x v="0"/>
    <x v="1"/>
    <x v="1"/>
    <x v="3"/>
    <x v="0"/>
  </r>
  <r>
    <d v="2024-04-06T13:36:51"/>
    <n v="59"/>
    <x v="39"/>
    <x v="39"/>
    <x v="1"/>
    <x v="1"/>
    <s v="Hanafi"/>
    <m/>
    <s v="Utrecht"/>
    <m/>
    <n v="621823770"/>
    <m/>
    <s v="Man"/>
    <m/>
    <m/>
    <s v="Abdelilaah"/>
    <s v="Lokaal 1"/>
    <s v="10:00-12:00"/>
    <m/>
    <x v="0"/>
    <x v="1"/>
    <x v="1"/>
    <x v="3"/>
    <x v="0"/>
  </r>
  <r>
    <d v="2024-04-06T13:36:51"/>
    <n v="60"/>
    <x v="39"/>
    <x v="39"/>
    <x v="1"/>
    <x v="45"/>
    <s v="Hanafi"/>
    <m/>
    <s v="Utrecht"/>
    <m/>
    <n v="621823770"/>
    <m/>
    <s v="Vrouw"/>
    <d v="2015-09-15T00:00:00"/>
    <m/>
    <s v="Issa"/>
    <s v="Lokaal 3"/>
    <s v="10:00-12:00"/>
    <m/>
    <x v="0"/>
    <x v="1"/>
    <x v="1"/>
    <x v="3"/>
    <x v="0"/>
  </r>
  <r>
    <d v="2023-01-08T19:43:01"/>
    <n v="61"/>
    <x v="40"/>
    <x v="40"/>
    <x v="33"/>
    <x v="38"/>
    <s v="Assarraj"/>
    <s v="De Brauwlaan 11"/>
    <s v="Utrecht"/>
    <s v="3526 XR"/>
    <n v="685317570"/>
    <m/>
    <s v="Vrouw"/>
    <d v="2009-09-07T00:00:00"/>
    <s v="Niveau 5"/>
    <s v="Farida"/>
    <s v="Lokaal 2"/>
    <s v="15:00-18:00"/>
    <m/>
    <x v="0"/>
    <x v="0"/>
    <x v="0"/>
    <x v="20"/>
    <x v="0"/>
  </r>
  <r>
    <d v="2023-03-18T15:26:50"/>
    <n v="62"/>
    <x v="41"/>
    <x v="41"/>
    <x v="34"/>
    <x v="46"/>
    <s v="Sajie"/>
    <s v="Trumanlaan 225"/>
    <s v="Utrecht"/>
    <s v="3527 BH"/>
    <n v="684304185"/>
    <m/>
    <s v="Vrouw"/>
    <d v="2017-05-12T00:00:00"/>
    <s v="Beginner"/>
    <s v="Abdelilaah"/>
    <s v="Lokaal 1"/>
    <s v="10:00-12:00"/>
    <d v="2023-03-04T00:00:00"/>
    <x v="0"/>
    <x v="0"/>
    <x v="0"/>
    <x v="2"/>
    <x v="0"/>
  </r>
  <r>
    <d v="2024-01-28T15:50:40"/>
    <n v="63"/>
    <x v="42"/>
    <x v="42"/>
    <x v="35"/>
    <x v="47"/>
    <s v="Khayati"/>
    <s v="Winterkersslaan 23"/>
    <s v="Utrecht"/>
    <s v="3544 CH"/>
    <n v="619813905"/>
    <m/>
    <s v="Man"/>
    <d v="2017-09-06T00:00:00"/>
    <s v="Beginner"/>
    <s v="Mohsin"/>
    <s v="Lokaal 5"/>
    <s v="12:30-14:30"/>
    <d v="2024-01-13T00:00:00"/>
    <x v="0"/>
    <x v="0"/>
    <x v="0"/>
    <x v="17"/>
    <x v="0"/>
  </r>
  <r>
    <d v="2023-03-26T15:49:17"/>
    <n v="64"/>
    <x v="43"/>
    <x v="43"/>
    <x v="18"/>
    <x v="13"/>
    <s v="Akalai"/>
    <s v="Columbuslaan 261"/>
    <s v="Utrecht"/>
    <s v="3526EG"/>
    <n v="641119770"/>
    <m/>
    <s v="Man"/>
    <d v="2017-05-20T00:00:00"/>
    <s v="Beginner"/>
    <s v="Mohsin"/>
    <s v="Lokaal 1"/>
    <s v="12:30-14:30"/>
    <d v="2023-03-03T00:00:00"/>
    <x v="0"/>
    <x v="0"/>
    <x v="0"/>
    <x v="21"/>
    <x v="1"/>
  </r>
  <r>
    <d v="2023-03-26T15:49:17"/>
    <n v="65"/>
    <x v="43"/>
    <x v="43"/>
    <x v="18"/>
    <x v="23"/>
    <s v="Akalai"/>
    <s v="Columbuslaan 261"/>
    <s v="Utrecht"/>
    <s v="3526EG"/>
    <n v="641119770"/>
    <m/>
    <s v="Man"/>
    <d v="2017-05-20T00:00:00"/>
    <s v="Beginner"/>
    <s v="Mohammed"/>
    <s v="Lokaal 4"/>
    <s v="12:30-14:30"/>
    <d v="2023-03-03T00:00:00"/>
    <x v="0"/>
    <x v="0"/>
    <x v="0"/>
    <x v="21"/>
    <x v="0"/>
  </r>
  <r>
    <d v="2023-03-12T13:06:37"/>
    <n v="66"/>
    <x v="44"/>
    <x v="44"/>
    <x v="36"/>
    <x v="48"/>
    <s v="Ahamri"/>
    <s v="Columbuslaan"/>
    <s v="Utrecht"/>
    <s v="3526EK"/>
    <n v="614716453"/>
    <m/>
    <s v="Man"/>
    <d v="2013-02-28T00:00:00"/>
    <s v="Beginner"/>
    <s v="Mohsin"/>
    <s v="Lokaal 5"/>
    <s v="15:00-17:00"/>
    <d v="2023-03-12T00:00:00"/>
    <x v="0"/>
    <x v="2"/>
    <x v="2"/>
    <x v="17"/>
    <x v="0"/>
  </r>
  <r>
    <d v="2024-04-06T13:42:21"/>
    <n v="67"/>
    <x v="13"/>
    <x v="45"/>
    <x v="37"/>
    <x v="49"/>
    <s v="Demirci"/>
    <s v="Pearsonlaan 57"/>
    <s v="Utrecht"/>
    <s v="3527 CE"/>
    <n v="631067235"/>
    <m/>
    <s v="Man"/>
    <d v="2010-07-06T00:00:00"/>
    <m/>
    <s v="mostafa/juffen/khalid"/>
    <m/>
    <s v="10:00-12:00"/>
    <d v="2023-10-14T00:00:00"/>
    <x v="0"/>
    <x v="1"/>
    <x v="1"/>
    <x v="3"/>
    <x v="0"/>
  </r>
  <r>
    <d v="2024-01-29T15:46:28"/>
    <n v="68"/>
    <x v="45"/>
    <x v="46"/>
    <x v="38"/>
    <x v="50"/>
    <s v="Ouldchaib"/>
    <s v="Sassafraslaan 67"/>
    <s v="Utrecht"/>
    <s v="3545CM"/>
    <s v="0683111117 / 0685545465"/>
    <m/>
    <s v="Man"/>
    <d v="2014-07-19T00:00:00"/>
    <s v="Beginner"/>
    <s v="Mohsin"/>
    <s v="Lokaal 5"/>
    <s v="12:30-14:30"/>
    <d v="2024-01-14T00:00:00"/>
    <x v="0"/>
    <x v="1"/>
    <x v="1"/>
    <x v="3"/>
    <x v="0"/>
  </r>
  <r>
    <d v="2024-01-28T15:46:28"/>
    <n v="69"/>
    <x v="45"/>
    <x v="46"/>
    <x v="38"/>
    <x v="51"/>
    <s v="Ouldchaib"/>
    <s v="Sassafraslaan 66"/>
    <s v="Utrecht"/>
    <s v="3545CM"/>
    <s v="0683111117 / 0685545465"/>
    <m/>
    <s v="Man"/>
    <d v="2017-02-13T00:00:00"/>
    <s v="Beginner"/>
    <s v="Mohsin"/>
    <s v="Lokaal 5"/>
    <s v="12:30-14:30"/>
    <d v="2024-01-13T00:00:00"/>
    <x v="0"/>
    <x v="1"/>
    <x v="1"/>
    <x v="3"/>
    <x v="0"/>
  </r>
  <r>
    <d v="2024-06-01T16:09:38"/>
    <n v="70"/>
    <x v="46"/>
    <x v="47"/>
    <x v="1"/>
    <x v="52"/>
    <s v="Hemmit"/>
    <m/>
    <m/>
    <m/>
    <n v="684126402"/>
    <m/>
    <s v="Man"/>
    <d v="2015-10-25T00:00:00"/>
    <m/>
    <s v="Issa"/>
    <s v="Lokaal 3"/>
    <s v="12:30-14:30"/>
    <d v="2022-03-05T00:00:00"/>
    <x v="0"/>
    <x v="1"/>
    <x v="1"/>
    <x v="3"/>
    <x v="0"/>
  </r>
  <r>
    <d v="2024-06-01T16:09:38"/>
    <n v="71"/>
    <x v="46"/>
    <x v="47"/>
    <x v="1"/>
    <x v="53"/>
    <s v="Hemmit"/>
    <m/>
    <m/>
    <m/>
    <n v="684126402"/>
    <m/>
    <s v="Vrouw"/>
    <d v="2013-03-16T00:00:00"/>
    <m/>
    <s v="Issa"/>
    <s v="Lokaal 3"/>
    <s v="12:30-14:30"/>
    <m/>
    <x v="0"/>
    <x v="0"/>
    <x v="0"/>
    <x v="2"/>
    <x v="0"/>
  </r>
  <r>
    <d v="2024-06-01T16:09:38"/>
    <n v="72"/>
    <x v="46"/>
    <x v="47"/>
    <x v="1"/>
    <x v="54"/>
    <s v="Hemmit"/>
    <m/>
    <m/>
    <m/>
    <n v="684126402"/>
    <m/>
    <s v="Vrouw"/>
    <d v="2010-11-12T00:00:00"/>
    <m/>
    <s v="Mohammed"/>
    <s v="Lokaal 4"/>
    <s v="12:30-14:30"/>
    <d v="2020-03-15T00:00:00"/>
    <x v="0"/>
    <x v="0"/>
    <x v="0"/>
    <x v="2"/>
    <x v="0"/>
  </r>
  <r>
    <d v="2023-01-08T19:27:16"/>
    <n v="73"/>
    <x v="47"/>
    <x v="48"/>
    <x v="39"/>
    <x v="55"/>
    <s v="Abbou"/>
    <s v="Sassafraslaan 15"/>
    <s v="Utrecht"/>
    <s v="3545 CM"/>
    <n v="646875570"/>
    <m/>
    <s v="Man"/>
    <d v="2006-08-15T00:00:00"/>
    <s v="Niveau 5"/>
    <s v="Farida"/>
    <s v="Lokaal 2"/>
    <s v="15:00-18:00"/>
    <m/>
    <x v="0"/>
    <x v="0"/>
    <x v="0"/>
    <x v="22"/>
    <x v="0"/>
  </r>
  <r>
    <d v="2023-01-08T18:43:46"/>
    <n v="74"/>
    <x v="47"/>
    <x v="48"/>
    <x v="39"/>
    <x v="56"/>
    <s v="Abbou"/>
    <s v="Sassafraslaan 15"/>
    <s v="Utrecht"/>
    <s v="3545 CM"/>
    <n v="646875570"/>
    <m/>
    <s v="Man"/>
    <d v="2009-08-14T00:00:00"/>
    <s v="Niveau 5"/>
    <s v="Ahmed"/>
    <s v="Lokaal 1"/>
    <s v="15:00-17:00"/>
    <m/>
    <x v="0"/>
    <x v="0"/>
    <x v="0"/>
    <x v="22"/>
    <x v="0"/>
  </r>
  <r>
    <d v="2023-04-16T15:15:38"/>
    <n v="75"/>
    <x v="13"/>
    <x v="49"/>
    <x v="40"/>
    <x v="2"/>
    <s v="Abdi"/>
    <s v="Spaaklaan 231"/>
    <s v="Utrecht"/>
    <s v="3527SJ"/>
    <s v="0687175400-0302926512"/>
    <m/>
    <s v="Man"/>
    <d v="2011-04-27T00:00:00"/>
    <s v="Niveau 1"/>
    <s v="Mostapha"/>
    <s v="Lokaal 4"/>
    <s v="15:00-17:00"/>
    <d v="2023-04-16T00:00:00"/>
    <x v="0"/>
    <x v="0"/>
    <x v="0"/>
    <x v="21"/>
    <x v="0"/>
  </r>
  <r>
    <d v="2023-04-16T15:15:38"/>
    <n v="76"/>
    <x v="13"/>
    <x v="49"/>
    <x v="40"/>
    <x v="57"/>
    <s v="Abdi"/>
    <s v="Spaaklaan 231"/>
    <s v="Utrecht"/>
    <s v="3527SJ"/>
    <s v="0687175400-0302926512"/>
    <m/>
    <s v="Vrouw"/>
    <d v="2014-06-10T00:00:00"/>
    <s v="Beginner"/>
    <s v="Mohsin"/>
    <s v="Lokaal 1"/>
    <s v="12:30-14:30"/>
    <d v="2023-04-16T00:00:00"/>
    <x v="0"/>
    <x v="0"/>
    <x v="0"/>
    <x v="21"/>
    <x v="0"/>
  </r>
  <r>
    <d v="2024-01-28T16:10:51"/>
    <n v="77"/>
    <x v="48"/>
    <x v="50"/>
    <x v="41"/>
    <x v="58"/>
    <s v="Assou"/>
    <s v="Livingstonelaan 91"/>
    <s v="Utrecht"/>
    <s v="3526HB"/>
    <n v="641896763"/>
    <m/>
    <s v="Man"/>
    <d v="2017-09-27T00:00:00"/>
    <s v="Beginner"/>
    <s v="Mohsin"/>
    <s v="Lokaal 5"/>
    <s v="12:30-14:30"/>
    <d v="2024-01-13T00:00:00"/>
    <x v="0"/>
    <x v="0"/>
    <x v="0"/>
    <x v="22"/>
    <x v="0"/>
  </r>
  <r>
    <d v="2024-01-28T16:13:55"/>
    <n v="78"/>
    <x v="49"/>
    <x v="51"/>
    <x v="42"/>
    <x v="59"/>
    <s v="Wadou"/>
    <s v="Guldenplantsoen 10"/>
    <s v="Utrecht"/>
    <s v="3541GS"/>
    <n v="626041411"/>
    <m/>
    <s v="Man"/>
    <d v="2018-01-24T00:00:00"/>
    <s v="Beginner"/>
    <s v="Mohsin"/>
    <s v="Lokaal 5"/>
    <s v="12:30-14:30"/>
    <d v="2024-01-13T00:00:00"/>
    <x v="0"/>
    <x v="6"/>
    <x v="6"/>
    <x v="23"/>
    <x v="0"/>
  </r>
  <r>
    <d v="2023-03-18T15:29:21"/>
    <n v="79"/>
    <x v="50"/>
    <x v="52"/>
    <x v="14"/>
    <x v="60"/>
    <s v="Elmousaoui"/>
    <s v="Schipovalaan 28"/>
    <s v="Utrecht"/>
    <s v="3545DC"/>
    <n v="643545232"/>
    <m/>
    <s v="Vrouw"/>
    <d v="2017-07-30T00:00:00"/>
    <s v="Beginner"/>
    <s v="Abdelilaah"/>
    <s v="Lokaal 1"/>
    <s v="10:00-12:00"/>
    <d v="2023-03-04T00:00:00"/>
    <x v="0"/>
    <x v="0"/>
    <x v="0"/>
    <x v="2"/>
    <x v="0"/>
  </r>
  <r>
    <d v="2023-03-18T15:29:21"/>
    <n v="80"/>
    <x v="50"/>
    <x v="52"/>
    <x v="14"/>
    <x v="35"/>
    <s v="Elmousaoui"/>
    <s v="Schipovalaan 28"/>
    <s v="Utrecht"/>
    <s v="3545DC"/>
    <n v="643545232"/>
    <m/>
    <s v="Vrouw"/>
    <d v="2019-08-19T00:00:00"/>
    <s v="Beginner"/>
    <s v="Abdelilaah"/>
    <s v="Lokaal 4"/>
    <s v="12:30-14:30"/>
    <d v="2023-03-04T00:00:00"/>
    <x v="0"/>
    <x v="0"/>
    <x v="0"/>
    <x v="24"/>
    <x v="0"/>
  </r>
  <r>
    <d v="2023-03-18T14:24:34"/>
    <n v="81"/>
    <x v="51"/>
    <x v="53"/>
    <x v="43"/>
    <x v="61"/>
    <s v="Boulahfa"/>
    <s v="Rijnseguldenhof 4"/>
    <s v="Utrecht"/>
    <s v="3541GN"/>
    <n v="611269541"/>
    <m/>
    <s v="Man"/>
    <d v="2015-12-02T00:00:00"/>
    <s v="Beginner"/>
    <s v="Abdelilaah"/>
    <s v="Lokaal 1"/>
    <s v="10:00-12:00"/>
    <d v="2023-03-04T00:00:00"/>
    <x v="0"/>
    <x v="0"/>
    <x v="0"/>
    <x v="17"/>
    <x v="0"/>
  </r>
  <r>
    <d v="2023-03-18T14:24:34"/>
    <n v="82"/>
    <x v="51"/>
    <x v="53"/>
    <x v="43"/>
    <x v="16"/>
    <s v="Boulahfa"/>
    <s v="Rijnseguldenhof 4"/>
    <s v="Utrecht"/>
    <s v="3541GN"/>
    <n v="611269541"/>
    <m/>
    <s v="Vrouw"/>
    <d v="2013-03-06T00:00:00"/>
    <s v="Beginner"/>
    <s v="Abdelilaah"/>
    <s v="Lokaal 1"/>
    <s v="10:00-12:00"/>
    <d v="2023-03-04T00:00:00"/>
    <x v="0"/>
    <x v="0"/>
    <x v="0"/>
    <x v="17"/>
    <x v="0"/>
  </r>
  <r>
    <d v="2024-01-28T14:46:26"/>
    <n v="83"/>
    <x v="52"/>
    <x v="54"/>
    <x v="44"/>
    <x v="62"/>
    <s v="Sabti"/>
    <s v="Atlleeplantsoen 34"/>
    <s v="Utrecht"/>
    <s v="3527 BA"/>
    <s v="0616234517-0687239294"/>
    <m/>
    <s v="Vrouw"/>
    <d v="2013-04-14T00:00:00"/>
    <s v="Beginner"/>
    <s v="Issa"/>
    <s v="Lokaal 3"/>
    <s v="12:30-14:30"/>
    <d v="2024-01-13T00:00:00"/>
    <x v="0"/>
    <x v="1"/>
    <x v="1"/>
    <x v="3"/>
    <x v="0"/>
  </r>
  <r>
    <d v="2024-01-29T14:46:26"/>
    <n v="84"/>
    <x v="52"/>
    <x v="54"/>
    <x v="44"/>
    <x v="63"/>
    <s v="Sabti"/>
    <s v="Atlleeplantsoen 35"/>
    <s v="Utrecht"/>
    <s v="3528 BA"/>
    <s v="0616234517-0687239294"/>
    <m/>
    <s v="Vrouw"/>
    <d v="2015-06-17T00:00:00"/>
    <s v="Beginner"/>
    <s v="Mohsin"/>
    <s v="Lokaal 5"/>
    <s v="12:30-14:30"/>
    <d v="2024-01-14T00:00:00"/>
    <x v="0"/>
    <x v="1"/>
    <x v="1"/>
    <x v="3"/>
    <x v="0"/>
  </r>
  <r>
    <d v="2024-04-06T14:15:52"/>
    <n v="85"/>
    <x v="53"/>
    <x v="55"/>
    <x v="1"/>
    <x v="64"/>
    <s v="Hemmet"/>
    <m/>
    <s v="Utrecht"/>
    <m/>
    <n v="643261976"/>
    <m/>
    <s v="Man"/>
    <m/>
    <m/>
    <s v="Mohammed"/>
    <s v="Lokaal 4"/>
    <s v="12:30-14:30"/>
    <m/>
    <x v="0"/>
    <x v="0"/>
    <x v="0"/>
    <x v="2"/>
    <x v="0"/>
  </r>
  <r>
    <d v="2024-04-06T14:17:52"/>
    <n v="86"/>
    <x v="54"/>
    <x v="56"/>
    <x v="45"/>
    <x v="65"/>
    <s v="Loukili"/>
    <s v="eerste Meester 45"/>
    <s v="Utrecht"/>
    <m/>
    <n v="685863995"/>
    <m/>
    <s v="Vrouw"/>
    <d v="2014-11-08T00:00:00"/>
    <m/>
    <s v="Mohammed"/>
    <s v="Lokaal 4"/>
    <s v="10:00-12:00"/>
    <d v="2021-04-04T00:00:00"/>
    <x v="0"/>
    <x v="0"/>
    <x v="0"/>
    <x v="12"/>
    <x v="0"/>
  </r>
  <r>
    <d v="2024-04-06T14:17:52"/>
    <n v="87"/>
    <x v="54"/>
    <x v="56"/>
    <x v="45"/>
    <x v="14"/>
    <s v="Loukili"/>
    <s v="eerste Meester 45"/>
    <s v="Utrecht"/>
    <m/>
    <n v="685863995"/>
    <m/>
    <s v="Man"/>
    <d v="2010-06-24T00:00:00"/>
    <m/>
    <s v="Mohammed"/>
    <s v="Lokaal 4"/>
    <s v="10:00-12:00"/>
    <d v="2021-04-04T00:00:00"/>
    <x v="0"/>
    <x v="1"/>
    <x v="1"/>
    <x v="3"/>
    <x v="0"/>
  </r>
  <r>
    <d v="2024-04-06T14:22:22"/>
    <n v="88"/>
    <x v="55"/>
    <x v="57"/>
    <x v="10"/>
    <x v="19"/>
    <s v="Ajaoud"/>
    <m/>
    <s v="Utrecht"/>
    <m/>
    <n v="645933116"/>
    <m/>
    <s v="Man"/>
    <d v="2011-02-14T00:00:00"/>
    <m/>
    <s v="Abdelilaah"/>
    <s v="Lokaal 1"/>
    <s v="10:00-12:00"/>
    <d v="2019-02-15T00:00:00"/>
    <x v="0"/>
    <x v="1"/>
    <x v="1"/>
    <x v="3"/>
    <x v="0"/>
  </r>
  <r>
    <d v="2024-04-06T14:22:22"/>
    <n v="89"/>
    <x v="55"/>
    <x v="57"/>
    <x v="10"/>
    <x v="66"/>
    <s v="Ajaoud"/>
    <m/>
    <s v="Utrecht"/>
    <m/>
    <n v="645933116"/>
    <m/>
    <s v="Vrouw"/>
    <d v="2010-02-13T00:00:00"/>
    <m/>
    <s v="meester onbekend"/>
    <m/>
    <m/>
    <d v="2018-09-30T00:00:00"/>
    <x v="1"/>
    <x v="1"/>
    <x v="1"/>
    <x v="3"/>
    <x v="0"/>
  </r>
  <r>
    <d v="2024-01-28T15:05:05"/>
    <n v="90"/>
    <x v="56"/>
    <x v="58"/>
    <x v="46"/>
    <x v="67"/>
    <s v="El Bounayi"/>
    <s v="Columbuslaan 295"/>
    <s v="Utrecht"/>
    <s v="3526 EH"/>
    <n v="641604400"/>
    <m/>
    <s v="Man"/>
    <d v="2018-12-16T00:00:00"/>
    <s v="Beginner"/>
    <s v="Mohsin"/>
    <s v="Lokaal 5"/>
    <s v="12:30-14:30"/>
    <d v="2024-01-13T00:00:00"/>
    <x v="0"/>
    <x v="0"/>
    <x v="0"/>
    <x v="4"/>
    <x v="0"/>
  </r>
  <r>
    <d v="2024-01-28T15:27:39"/>
    <n v="91"/>
    <x v="57"/>
    <x v="59"/>
    <x v="47"/>
    <x v="23"/>
    <s v="Moussi"/>
    <s v="Stanleylaan 174"/>
    <s v="Utrecht"/>
    <s v="3526TR"/>
    <n v="624686582"/>
    <m/>
    <s v="Vrouw"/>
    <d v="2015-11-07T00:00:00"/>
    <s v="Beginner"/>
    <s v="Mohsin"/>
    <s v="Lokaal 5"/>
    <s v="12:30-14:30"/>
    <d v="2024-01-13T00:00:00"/>
    <x v="0"/>
    <x v="0"/>
    <x v="0"/>
    <x v="13"/>
    <x v="0"/>
  </r>
  <r>
    <d v="2024-05-11T14:30:48"/>
    <n v="92"/>
    <x v="58"/>
    <x v="60"/>
    <x v="48"/>
    <x v="68"/>
    <s v="El Mahdadi"/>
    <s v="Van Spanjelaan 3"/>
    <s v="Utrecht"/>
    <s v="3526 XL"/>
    <n v="648687838"/>
    <m/>
    <s v="Vrouw"/>
    <d v="2016-10-01T00:00:00"/>
    <m/>
    <s v="Mohammed"/>
    <s v="Lokaal 4"/>
    <s v="10:00-12:00"/>
    <m/>
    <x v="0"/>
    <x v="1"/>
    <x v="1"/>
    <x v="3"/>
    <x v="0"/>
  </r>
  <r>
    <d v="2024-05-11T14:30:48"/>
    <n v="93"/>
    <x v="58"/>
    <x v="60"/>
    <x v="48"/>
    <x v="69"/>
    <s v="El Mahdadi"/>
    <s v="Van Spanjelaan 3"/>
    <s v="Utrecht"/>
    <s v="3526 XL"/>
    <n v="648687838"/>
    <m/>
    <s v="Vrouw"/>
    <d v="2018-05-31T00:00:00"/>
    <s v="Beginner"/>
    <s v="Mohsin"/>
    <s v="Lokaal 5"/>
    <s v="15:00-17:00"/>
    <m/>
    <x v="0"/>
    <x v="1"/>
    <x v="1"/>
    <x v="3"/>
    <x v="0"/>
  </r>
  <r>
    <d v="2024-05-11T14:30:48"/>
    <n v="94"/>
    <x v="58"/>
    <x v="60"/>
    <x v="48"/>
    <x v="70"/>
    <s v="El Mahdadi"/>
    <s v="Van Spanjelaan 3"/>
    <s v="Utrecht"/>
    <s v="3526 XL"/>
    <n v="648687838"/>
    <m/>
    <s v="Vrouw"/>
    <d v="2016-10-01T00:00:00"/>
    <m/>
    <s v="Mohammed"/>
    <s v="Lokaal 4"/>
    <s v="10:00-12:00"/>
    <m/>
    <x v="0"/>
    <x v="1"/>
    <x v="1"/>
    <x v="3"/>
    <x v="0"/>
  </r>
  <r>
    <d v="2024-05-11T14:30:48"/>
    <n v="95"/>
    <x v="58"/>
    <x v="60"/>
    <x v="48"/>
    <x v="25"/>
    <s v="El Mahdadi"/>
    <s v="Van Spanjelaan 3"/>
    <s v="Utrecht"/>
    <s v="3526 XL"/>
    <n v="648687838"/>
    <m/>
    <s v="Man"/>
    <d v="2017-03-13T00:00:00"/>
    <s v="Beginner"/>
    <s v="Mohsin"/>
    <s v="Lokaal 5"/>
    <s v="15:00-17:00"/>
    <m/>
    <x v="0"/>
    <x v="1"/>
    <x v="1"/>
    <x v="3"/>
    <x v="0"/>
  </r>
  <r>
    <d v="2023-01-08T19:59:32"/>
    <n v="96"/>
    <x v="59"/>
    <x v="61"/>
    <x v="4"/>
    <x v="71"/>
    <s v="Asfad"/>
    <s v="Alexander de Grotelaan 114"/>
    <s v="Utrecht"/>
    <s v="3526 RL"/>
    <n v="641125289"/>
    <m/>
    <s v="Man"/>
    <d v="2012-11-23T00:00:00"/>
    <s v="Niveau 1"/>
    <s v="Ahmed"/>
    <s v="Lokaal 1"/>
    <s v="12:30-14:30"/>
    <m/>
    <x v="0"/>
    <x v="1"/>
    <x v="1"/>
    <x v="3"/>
    <x v="0"/>
  </r>
  <r>
    <d v="2022-12-31T15:53:21"/>
    <n v="97"/>
    <x v="30"/>
    <x v="62"/>
    <x v="28"/>
    <x v="72"/>
    <s v="El maadouri"/>
    <s v="Stanleylaan 149"/>
    <s v="Utrecht"/>
    <s v="3526 TD"/>
    <n v="628902898"/>
    <m/>
    <s v="Vrouw"/>
    <d v="2012-12-06T00:00:00"/>
    <s v="Beginner"/>
    <s v="Issa"/>
    <s v="Lokaal 3"/>
    <s v="12:30-14:30"/>
    <d v="2022-11-05T00:00:00"/>
    <x v="0"/>
    <x v="1"/>
    <x v="1"/>
    <x v="3"/>
    <x v="0"/>
  </r>
  <r>
    <d v="2022-12-31T15:58:52"/>
    <n v="98"/>
    <x v="30"/>
    <x v="62"/>
    <x v="28"/>
    <x v="73"/>
    <s v="El maadouri"/>
    <s v="Stanleylaan 149"/>
    <s v="Utrecht"/>
    <s v="3526 TD"/>
    <n v="628902898"/>
    <m/>
    <s v="Vrouw"/>
    <d v="2015-09-19T00:00:00"/>
    <s v="Beginner"/>
    <s v="Issa"/>
    <s v="Lokaal 3"/>
    <s v="12:30-14:30"/>
    <d v="2022-11-05T00:00:00"/>
    <x v="0"/>
    <x v="1"/>
    <x v="1"/>
    <x v="3"/>
    <x v="0"/>
  </r>
  <r>
    <s v="9/16/2024 13:56:15"/>
    <n v="99"/>
    <x v="60"/>
    <x v="63"/>
    <x v="49"/>
    <x v="74"/>
    <s v="Elmonjed "/>
    <s v="Prof.Aalbersestraat 8"/>
    <s v="Nieuwegein "/>
    <s v="3438AV "/>
    <n v="624440142"/>
    <s v="jamilaelmonjed@hotmail.com"/>
    <s v="Vrouw"/>
    <d v="2018-02-12T00:00:00"/>
    <m/>
    <s v="Abdelilaah"/>
    <s v="Lokaal 2"/>
    <s v="12:30-14:30"/>
    <m/>
    <x v="0"/>
    <x v="0"/>
    <x v="0"/>
    <x v="25"/>
    <x v="6"/>
  </r>
  <r>
    <d v="2023-01-01T15:54:47"/>
    <n v="100"/>
    <x v="61"/>
    <x v="64"/>
    <x v="50"/>
    <x v="75"/>
    <s v="El mansouri"/>
    <s v="Van echoualaan 71"/>
    <s v="Utrecht"/>
    <s v="3526 KB"/>
    <n v="618088417"/>
    <m/>
    <s v="Vrouw"/>
    <d v="2013-07-30T00:00:00"/>
    <s v="Beginner"/>
    <s v="Ahmed"/>
    <s v="Lokaal 1"/>
    <s v="12:30-14:30"/>
    <d v="2022-03-05T00:00:00"/>
    <x v="0"/>
    <x v="0"/>
    <x v="0"/>
    <x v="2"/>
    <x v="0"/>
  </r>
  <r>
    <d v="2024-05-19T14:28:19"/>
    <n v="101"/>
    <x v="62"/>
    <x v="65"/>
    <x v="51"/>
    <x v="76"/>
    <s v="Siamari"/>
    <m/>
    <m/>
    <m/>
    <s v="0685285688 - 0684280743"/>
    <m/>
    <s v="Man"/>
    <m/>
    <m/>
    <s v="Issa"/>
    <s v="Lokaal 3"/>
    <s v="10:00-12:00"/>
    <m/>
    <x v="0"/>
    <x v="0"/>
    <x v="0"/>
    <x v="20"/>
    <x v="0"/>
  </r>
  <r>
    <d v="2024-05-19T14:28:19"/>
    <n v="102"/>
    <x v="62"/>
    <x v="65"/>
    <x v="51"/>
    <x v="77"/>
    <s v="Siamari"/>
    <m/>
    <m/>
    <m/>
    <s v="0685285688 - 0684280743"/>
    <m/>
    <s v="Vrouw"/>
    <m/>
    <m/>
    <s v="Mohammed"/>
    <s v="Lokaal 4"/>
    <s v="10:00-12:00"/>
    <m/>
    <x v="0"/>
    <x v="0"/>
    <x v="0"/>
    <x v="20"/>
    <x v="0"/>
  </r>
  <r>
    <d v="2023-01-01T15:25:55"/>
    <n v="103"/>
    <x v="63"/>
    <x v="66"/>
    <x v="52"/>
    <x v="1"/>
    <s v="Zoundri"/>
    <s v="Afrikalaan 85"/>
    <s v="Utrecht"/>
    <s v="3526 VL"/>
    <n v="684360144"/>
    <m/>
    <s v="Man"/>
    <d v="2016-01-01T00:00:00"/>
    <s v="Niveau 1"/>
    <s v="Issa"/>
    <s v="Lokaal 3"/>
    <s v="10:00-12:00"/>
    <m/>
    <x v="0"/>
    <x v="1"/>
    <x v="1"/>
    <x v="3"/>
    <x v="0"/>
  </r>
  <r>
    <d v="2023-01-01T15:24:36"/>
    <n v="104"/>
    <x v="63"/>
    <x v="66"/>
    <x v="52"/>
    <x v="26"/>
    <s v="Zoundri"/>
    <s v="Afrikalaan 85"/>
    <s v="Utrecht"/>
    <s v="3526 VL"/>
    <n v="684360144"/>
    <m/>
    <s v="Man"/>
    <d v="2011-07-30T00:00:00"/>
    <s v="Niveau 1"/>
    <s v="Abdelilaah"/>
    <s v="Lokaal 1"/>
    <s v="10:00-12:00"/>
    <m/>
    <x v="0"/>
    <x v="1"/>
    <x v="1"/>
    <x v="3"/>
    <x v="0"/>
  </r>
  <r>
    <d v="2023-01-08T18:33:34"/>
    <n v="105"/>
    <x v="64"/>
    <x v="67"/>
    <x v="39"/>
    <x v="78"/>
    <s v="Bourass"/>
    <s v="Alexander de Grotelaan"/>
    <s v="Utrecht"/>
    <s v="3526 RM"/>
    <n v="625593454"/>
    <m/>
    <s v="Man"/>
    <m/>
    <s v="Niveau 5"/>
    <m/>
    <m/>
    <m/>
    <m/>
    <x v="0"/>
    <x v="1"/>
    <x v="1"/>
    <x v="3"/>
    <x v="0"/>
  </r>
  <r>
    <d v="2023-01-08T18:33:34"/>
    <n v="106"/>
    <x v="64"/>
    <x v="67"/>
    <x v="39"/>
    <x v="79"/>
    <s v="Bourass"/>
    <s v="Alexander de Grotelaan"/>
    <s v="Utrecht"/>
    <s v="3526 RM"/>
    <n v="625593454"/>
    <m/>
    <s v="Man"/>
    <d v="2011-12-27T00:00:00"/>
    <s v="Niveau 5"/>
    <s v="Mohammed"/>
    <s v="Lokaal 4"/>
    <s v="12:30-14:30"/>
    <m/>
    <x v="0"/>
    <x v="0"/>
    <x v="0"/>
    <x v="2"/>
    <x v="0"/>
  </r>
  <r>
    <d v="2023-01-01T13:49:34"/>
    <n v="108"/>
    <x v="65"/>
    <x v="68"/>
    <x v="14"/>
    <x v="80"/>
    <s v="Bendriss"/>
    <s v="Postmalaan 33"/>
    <s v="Utrecht"/>
    <s v="3527XX"/>
    <n v="624815202"/>
    <m/>
    <s v="Man"/>
    <d v="2016-06-28T00:00:00"/>
    <s v="Beginner"/>
    <s v="Issa"/>
    <s v="Lokaal 3"/>
    <s v="10:00-12:00"/>
    <d v="2022-11-05T00:00:00"/>
    <x v="0"/>
    <x v="1"/>
    <x v="1"/>
    <x v="3"/>
    <x v="0"/>
  </r>
  <r>
    <d v="2023-01-01T13:49:34"/>
    <n v="109"/>
    <x v="65"/>
    <x v="68"/>
    <x v="14"/>
    <x v="81"/>
    <s v="Bendriss"/>
    <s v="Postmalaan 33"/>
    <s v="Utrecht"/>
    <s v="3527XX"/>
    <n v="624815202"/>
    <m/>
    <s v="Man"/>
    <d v="2016-06-28T00:00:00"/>
    <s v="Beginner"/>
    <s v="Farida"/>
    <s v="Lokaal 1"/>
    <s v="15:00-18:00"/>
    <m/>
    <x v="0"/>
    <x v="1"/>
    <x v="1"/>
    <x v="3"/>
    <x v="0"/>
  </r>
  <r>
    <d v="2023-01-01T13:49:34"/>
    <n v="110"/>
    <x v="65"/>
    <x v="68"/>
    <x v="14"/>
    <x v="82"/>
    <s v="Bendriss"/>
    <s v="Postmalaan 33"/>
    <s v="Utrecht"/>
    <s v="3527XX"/>
    <n v="624815202"/>
    <m/>
    <s v="Man"/>
    <d v="2016-06-28T00:00:00"/>
    <s v="Beginner"/>
    <s v="Farida"/>
    <s v="Lokaal 2"/>
    <s v="15:00-18:00"/>
    <m/>
    <x v="0"/>
    <x v="1"/>
    <x v="1"/>
    <x v="3"/>
    <x v="0"/>
  </r>
  <r>
    <d v="2023-01-01T13:42:07"/>
    <n v="111"/>
    <x v="66"/>
    <x v="69"/>
    <x v="53"/>
    <x v="83"/>
    <s v="Lahrach"/>
    <s v="Eerste muntmeesterlaan 27"/>
    <s v="Utrecht"/>
    <s v="3541 GB"/>
    <n v="648557892"/>
    <m/>
    <s v="Vrouw"/>
    <d v="2016-10-24T00:00:00"/>
    <s v="Beginner"/>
    <s v="Issa"/>
    <s v="Lokaal 3"/>
    <s v="10:00-12:00"/>
    <d v="2022-11-05T00:00:00"/>
    <x v="0"/>
    <x v="0"/>
    <x v="0"/>
    <x v="26"/>
    <x v="0"/>
  </r>
  <r>
    <d v="2023-01-11T18:08:13"/>
    <n v="112"/>
    <x v="66"/>
    <x v="69"/>
    <x v="53"/>
    <x v="84"/>
    <s v="Lahrach"/>
    <s v="Eerste Muntmeesterslaan 27"/>
    <s v="Utrecht"/>
    <s v="3541 GB"/>
    <n v="648557892"/>
    <m/>
    <s v="Vrouw"/>
    <d v="2012-11-25T00:00:00"/>
    <s v="Niveau 1"/>
    <s v="Farida"/>
    <s v="Lokaal 1"/>
    <s v="15:00-18:00"/>
    <m/>
    <x v="0"/>
    <x v="0"/>
    <x v="0"/>
    <x v="26"/>
    <x v="0"/>
  </r>
  <r>
    <d v="2023-01-01T16:28:39"/>
    <n v="113"/>
    <x v="67"/>
    <x v="70"/>
    <x v="21"/>
    <x v="85"/>
    <s v="Ahamiane"/>
    <s v="Trumanlaan 253"/>
    <s v="Utrecht"/>
    <s v="3527 BH"/>
    <n v="642215507"/>
    <m/>
    <s v="Vrouw"/>
    <d v="2016-04-01T00:00:00"/>
    <s v="Beginner"/>
    <s v="Farida"/>
    <s v="Lokaal 2"/>
    <s v="15:00-18:00"/>
    <d v="2022-03-05T00:00:00"/>
    <x v="0"/>
    <x v="7"/>
    <x v="7"/>
    <x v="17"/>
    <x v="0"/>
  </r>
  <r>
    <d v="2023-01-21T10:27:43"/>
    <n v="114"/>
    <x v="67"/>
    <x v="70"/>
    <x v="21"/>
    <x v="36"/>
    <s v="Ahamiane"/>
    <s v="Trumanlaan 253"/>
    <s v="Utrecht"/>
    <m/>
    <n v="642215507"/>
    <m/>
    <s v="Man"/>
    <d v="2009-09-11T00:00:00"/>
    <s v="Niveau 3"/>
    <s v="Ahmed"/>
    <s v="Lokaal 1"/>
    <s v="15:00-17:00"/>
    <m/>
    <x v="0"/>
    <x v="0"/>
    <x v="0"/>
    <x v="21"/>
    <x v="0"/>
  </r>
  <r>
    <d v="2023-01-01T16:28:39"/>
    <n v="115"/>
    <x v="67"/>
    <x v="70"/>
    <x v="21"/>
    <x v="86"/>
    <s v="Ahamiane"/>
    <s v="Trumanlaan 253"/>
    <s v="Utrecht"/>
    <s v="3527 BH"/>
    <n v="642215507"/>
    <m/>
    <s v="Vrouw"/>
    <d v="2016-04-01T00:00:00"/>
    <s v="Beginner"/>
    <s v="Mohammed"/>
    <s v="Lokaal 4"/>
    <s v="10:00-12:00"/>
    <d v="2022-03-05T00:00:00"/>
    <x v="0"/>
    <x v="0"/>
    <x v="0"/>
    <x v="17"/>
    <x v="0"/>
  </r>
  <r>
    <d v="2022-12-31T16:44:05"/>
    <n v="116"/>
    <x v="68"/>
    <x v="71"/>
    <x v="54"/>
    <x v="87"/>
    <s v="Zaim"/>
    <s v="Kamilleweg 16A"/>
    <s v="Utrecht"/>
    <s v="3541RN"/>
    <n v="627057803"/>
    <m/>
    <s v="Man"/>
    <d v="2018-01-03T00:00:00"/>
    <s v="Beginner"/>
    <s v="Issa"/>
    <s v="Lokaal 3"/>
    <s v="10:00-12:00"/>
    <d v="2022-11-05T00:00:00"/>
    <x v="0"/>
    <x v="0"/>
    <x v="0"/>
    <x v="13"/>
    <x v="0"/>
  </r>
  <r>
    <d v="2022-12-31T16:44:05"/>
    <n v="117"/>
    <x v="68"/>
    <x v="71"/>
    <x v="54"/>
    <x v="88"/>
    <s v="Zaim"/>
    <s v="Kamilleweg 16A"/>
    <s v="Utrecht"/>
    <s v="3541RN"/>
    <n v="627057803"/>
    <m/>
    <s v="Man"/>
    <m/>
    <s v="Beginner"/>
    <s v="Mostapha"/>
    <s v="Lokaal 3"/>
    <s v="15:00-17:00"/>
    <m/>
    <x v="0"/>
    <x v="8"/>
    <x v="0"/>
    <x v="12"/>
    <x v="7"/>
  </r>
  <r>
    <d v="2023-01-21T10:45:34"/>
    <n v="118"/>
    <x v="69"/>
    <x v="72"/>
    <x v="55"/>
    <x v="1"/>
    <s v="Tahiri"/>
    <s v="Livinhgstonelaan"/>
    <s v="Utrecht"/>
    <m/>
    <n v="624216845"/>
    <m/>
    <s v="Man"/>
    <d v="2012-01-19T00:00:00"/>
    <s v="Niveau 3"/>
    <s v="Ahmed"/>
    <s v="Lokaal 1"/>
    <s v="15:00-17:00"/>
    <m/>
    <x v="0"/>
    <x v="0"/>
    <x v="0"/>
    <x v="1"/>
    <x v="0"/>
  </r>
  <r>
    <d v="2024-04-07T13:35:37"/>
    <n v="119"/>
    <x v="70"/>
    <x v="73"/>
    <x v="1"/>
    <x v="89"/>
    <s v="Zaoumi"/>
    <s v="Rooseveltlaan 878"/>
    <s v="Utrecht"/>
    <s v="3526 BN"/>
    <n v="648451122"/>
    <m/>
    <s v="Man"/>
    <d v="2017-08-12T00:00:00"/>
    <m/>
    <s v="Abdelilaah"/>
    <s v="Lokaal 2"/>
    <s v="12:30-14:30"/>
    <d v="2024-11-02T00:00:00"/>
    <x v="0"/>
    <x v="0"/>
    <x v="0"/>
    <x v="25"/>
    <x v="0"/>
  </r>
  <r>
    <d v="2024-04-07T13:35:37"/>
    <n v="120"/>
    <x v="70"/>
    <x v="73"/>
    <x v="1"/>
    <x v="90"/>
    <s v="Zaoumi"/>
    <s v="Rooseveltlaan 878"/>
    <s v="Utrecht"/>
    <s v="3526 BN"/>
    <n v="648451122"/>
    <m/>
    <s v="Vrouw"/>
    <d v="2012-11-27T00:00:00"/>
    <m/>
    <s v="Mohammed"/>
    <s v="Lokaal 4"/>
    <s v="12:30-14:30"/>
    <d v="2023-09-10T00:00:00"/>
    <x v="0"/>
    <x v="0"/>
    <x v="0"/>
    <x v="25"/>
    <x v="0"/>
  </r>
  <r>
    <d v="2023-01-21T10:08:33"/>
    <n v="121"/>
    <x v="71"/>
    <x v="74"/>
    <x v="1"/>
    <x v="91"/>
    <s v="Bakkich"/>
    <s v="Lanslaan 13"/>
    <s v="Utrecht"/>
    <s v="3526 XG"/>
    <n v="623014236"/>
    <m/>
    <s v="Vrouw"/>
    <d v="2010-04-02T00:00:00"/>
    <s v="Niveau 3"/>
    <s v="Farida"/>
    <s v="Lokaal 2"/>
    <s v="15:00-18:00"/>
    <m/>
    <x v="0"/>
    <x v="0"/>
    <x v="0"/>
    <x v="2"/>
    <x v="0"/>
  </r>
  <r>
    <d v="2023-01-21T10:08:33"/>
    <n v="122"/>
    <x v="71"/>
    <x v="74"/>
    <x v="1"/>
    <x v="1"/>
    <s v="Bakkich"/>
    <s v="Lanslaan 13"/>
    <s v="Utrecht"/>
    <s v="3526 XG"/>
    <n v="623014236"/>
    <m/>
    <s v="Vrouw"/>
    <d v="2010-04-02T00:00:00"/>
    <s v="Niveau 3"/>
    <s v="Issa"/>
    <s v="Lokaal 3"/>
    <s v="12:30-14:30"/>
    <m/>
    <x v="0"/>
    <x v="0"/>
    <x v="0"/>
    <x v="2"/>
    <x v="0"/>
  </r>
  <r>
    <d v="2024-04-07T13:38:25"/>
    <n v="123"/>
    <x v="13"/>
    <x v="75"/>
    <x v="1"/>
    <x v="92"/>
    <s v="Soulayman"/>
    <s v="Van Bijnkershoekslaan 369"/>
    <s v="Utrecht"/>
    <s v="3527 XJ"/>
    <n v="630051568"/>
    <m/>
    <s v="Vrouw"/>
    <d v="2014-05-24T00:00:00"/>
    <m/>
    <s v="Ahmed"/>
    <s v="Lokaal 1"/>
    <s v="15:00-17:00"/>
    <m/>
    <x v="0"/>
    <x v="0"/>
    <x v="0"/>
    <x v="27"/>
    <x v="0"/>
  </r>
  <r>
    <d v="2024-04-07T13:45:24"/>
    <n v="124"/>
    <x v="72"/>
    <x v="76"/>
    <x v="56"/>
    <x v="45"/>
    <s v="Makhlouf"/>
    <m/>
    <m/>
    <m/>
    <s v="0617773896/0686470708"/>
    <m/>
    <s v="Vrouw"/>
    <d v="2013-02-28T00:00:00"/>
    <m/>
    <s v="Mohammed"/>
    <s v="Lokaal 4"/>
    <s v="10:00-12:00"/>
    <d v="2021-02-04T00:00:00"/>
    <x v="0"/>
    <x v="1"/>
    <x v="1"/>
    <x v="3"/>
    <x v="0"/>
  </r>
  <r>
    <d v="2023-01-01T14:07:31"/>
    <n v="125"/>
    <x v="73"/>
    <x v="77"/>
    <x v="57"/>
    <x v="93"/>
    <s v="El Abbassi"/>
    <s v="Nanseulaan 75"/>
    <s v="Utrecht"/>
    <s v="3531EJ"/>
    <n v="611781429"/>
    <m/>
    <s v="Man"/>
    <d v="2016-10-21T00:00:00"/>
    <s v="Beginner"/>
    <s v="Issa"/>
    <s v="Lokaal 3"/>
    <s v="10:00-12:00"/>
    <d v="2022-11-05T00:00:00"/>
    <x v="0"/>
    <x v="0"/>
    <x v="0"/>
    <x v="13"/>
    <x v="0"/>
  </r>
  <r>
    <d v="2023-01-01T14:07:31"/>
    <n v="126"/>
    <x v="73"/>
    <x v="77"/>
    <x v="57"/>
    <x v="94"/>
    <s v="El Abbassi"/>
    <s v="Nanseulaan 75"/>
    <s v="Utrecht"/>
    <s v="3531EJ"/>
    <n v="611781429"/>
    <m/>
    <s v="Man"/>
    <d v="2016-10-21T00:00:00"/>
    <s v="Beginner"/>
    <s v="Issa"/>
    <s v="Lokaal 3"/>
    <s v="12:30-14:30"/>
    <m/>
    <x v="0"/>
    <x v="0"/>
    <x v="0"/>
    <x v="13"/>
    <x v="0"/>
  </r>
  <r>
    <d v="2023-01-01T14:07:31"/>
    <n v="127"/>
    <x v="73"/>
    <x v="77"/>
    <x v="57"/>
    <x v="95"/>
    <s v="El Abbassi"/>
    <s v="Nanseulaan 75"/>
    <s v="Utrecht"/>
    <s v="3531EJ"/>
    <n v="611781429"/>
    <m/>
    <s v="Man"/>
    <d v="2016-10-21T00:00:00"/>
    <s v="Beginner"/>
    <s v="Mohammed"/>
    <s v="Lokaal 4"/>
    <s v="12:30-14:30"/>
    <m/>
    <x v="0"/>
    <x v="0"/>
    <x v="0"/>
    <x v="13"/>
    <x v="0"/>
  </r>
  <r>
    <d v="2023-01-08T19:35:31"/>
    <n v="128"/>
    <x v="74"/>
    <x v="78"/>
    <x v="33"/>
    <x v="28"/>
    <s v="El Harouachi"/>
    <s v="Pearsonlaan 43"/>
    <s v="Utrecht"/>
    <s v="3527 CA"/>
    <n v="681432745"/>
    <m/>
    <s v="Vrouw"/>
    <d v="2009-05-16T00:00:00"/>
    <s v="Niveau 5"/>
    <s v="Mohammed"/>
    <s v="Lokaal 4"/>
    <s v="12:30-14:30"/>
    <m/>
    <x v="0"/>
    <x v="0"/>
    <x v="0"/>
    <x v="28"/>
    <x v="0"/>
  </r>
  <r>
    <d v="2023-01-08T19:35:31"/>
    <n v="129"/>
    <x v="74"/>
    <x v="78"/>
    <x v="33"/>
    <x v="14"/>
    <s v="El Harouachi"/>
    <s v="Pearsonlaan 43"/>
    <s v="Utrecht"/>
    <s v="3527 CA"/>
    <n v="681432745"/>
    <m/>
    <s v="Vrouw"/>
    <d v="2009-05-16T00:00:00"/>
    <s v="Niveau 5"/>
    <s v="Mohammed"/>
    <s v="Lokaal 4"/>
    <s v="12:30-14:30"/>
    <m/>
    <x v="0"/>
    <x v="0"/>
    <x v="0"/>
    <x v="28"/>
    <x v="0"/>
  </r>
  <r>
    <d v="2024-04-07T14:08:49"/>
    <n v="130"/>
    <x v="75"/>
    <x v="79"/>
    <x v="58"/>
    <x v="96"/>
    <s v="El Omari"/>
    <s v="Nansenlaan 27"/>
    <s v="Utrecht"/>
    <s v="3527 EE"/>
    <n v="624128307"/>
    <m/>
    <s v="Vrouw"/>
    <d v="2015-03-21T00:00:00"/>
    <m/>
    <s v="Ahmed"/>
    <s v="Lokaal 1"/>
    <s v="12:30-14:30"/>
    <d v="2023-09-17T00:00:00"/>
    <x v="0"/>
    <x v="0"/>
    <x v="0"/>
    <x v="29"/>
    <x v="0"/>
  </r>
  <r>
    <d v="2023-02-18T15:20:31"/>
    <n v="131"/>
    <x v="76"/>
    <x v="80"/>
    <x v="7"/>
    <x v="97"/>
    <s v="Bouabid"/>
    <s v="Battutalaan 483"/>
    <s v="Utrecht"/>
    <s v="3527 GX"/>
    <n v="645160406"/>
    <m/>
    <s v="Vrouw"/>
    <d v="2013-03-28T00:00:00"/>
    <s v="Niveau 1"/>
    <s v="Mostapha"/>
    <s v="Lokaal 5"/>
    <s v="15:00-17:00"/>
    <m/>
    <x v="0"/>
    <x v="0"/>
    <x v="0"/>
    <x v="8"/>
    <x v="0"/>
  </r>
  <r>
    <d v="2023-01-21T10:12:48"/>
    <n v="132"/>
    <x v="76"/>
    <x v="80"/>
    <x v="7"/>
    <x v="45"/>
    <s v="Bouabid"/>
    <s v="Battutalaan 483"/>
    <s v="Utrecht"/>
    <m/>
    <n v="645160406"/>
    <m/>
    <s v="Vrouw"/>
    <d v="2010-07-25T00:00:00"/>
    <s v="Niveau 3"/>
    <s v="Farida"/>
    <s v="Lokaal 2"/>
    <s v="15:00-18:00"/>
    <m/>
    <x v="0"/>
    <x v="0"/>
    <x v="0"/>
    <x v="30"/>
    <x v="0"/>
  </r>
  <r>
    <d v="2024-06-01T16:21:18"/>
    <n v="133"/>
    <x v="13"/>
    <x v="81"/>
    <x v="59"/>
    <x v="52"/>
    <s v="Alhou"/>
    <m/>
    <m/>
    <m/>
    <n v="687797157"/>
    <m/>
    <m/>
    <m/>
    <m/>
    <s v="Issa"/>
    <s v="Lokaal 3"/>
    <s v="10:00-12:00"/>
    <m/>
    <x v="0"/>
    <x v="0"/>
    <x v="0"/>
    <x v="31"/>
    <x v="0"/>
  </r>
  <r>
    <d v="2024-04-07T14:15:24"/>
    <n v="134"/>
    <x v="13"/>
    <x v="82"/>
    <x v="60"/>
    <x v="98"/>
    <s v="El Mafragh"/>
    <s v="Vicarielaan 132"/>
    <s v="IJsselstein"/>
    <s v="3401 AW"/>
    <n v="687103359"/>
    <m/>
    <s v="Man"/>
    <d v="2009-04-06T00:00:00"/>
    <m/>
    <s v="meester onbekend"/>
    <m/>
    <m/>
    <d v="2023-09-23T00:00:00"/>
    <x v="1"/>
    <x v="1"/>
    <x v="1"/>
    <x v="3"/>
    <x v="0"/>
  </r>
  <r>
    <d v="2024-04-07T14:15:24"/>
    <n v="135"/>
    <x v="13"/>
    <x v="82"/>
    <x v="60"/>
    <x v="99"/>
    <s v="El Mafragh"/>
    <s v="Vicarielaan 132"/>
    <s v="IJsselstein"/>
    <s v="3401 AW"/>
    <n v="687103359"/>
    <m/>
    <s v="Man"/>
    <d v="2012-01-19T00:00:00"/>
    <m/>
    <s v="meester onbekend"/>
    <m/>
    <m/>
    <d v="2023-01-23T00:00:00"/>
    <x v="1"/>
    <x v="1"/>
    <x v="1"/>
    <x v="3"/>
    <x v="0"/>
  </r>
  <r>
    <d v="2023-01-01T15:29:37"/>
    <n v="136"/>
    <x v="77"/>
    <x v="83"/>
    <x v="61"/>
    <x v="100"/>
    <s v="Aamirouch"/>
    <s v="Columbuslaan 161"/>
    <s v="Utrecht"/>
    <m/>
    <n v="628704083"/>
    <m/>
    <s v="Man"/>
    <d v="2015-12-20T00:00:00"/>
    <s v="Beginner"/>
    <s v="Mostapha"/>
    <s v="Lokaal 5"/>
    <s v="15:00-17:00"/>
    <m/>
    <x v="0"/>
    <x v="0"/>
    <x v="0"/>
    <x v="30"/>
    <x v="0"/>
  </r>
  <r>
    <d v="2023-02-18T13:39:52"/>
    <n v="137"/>
    <x v="77"/>
    <x v="83"/>
    <x v="61"/>
    <x v="23"/>
    <s v="Aamirouch"/>
    <s v="Columbuslaan 161"/>
    <s v="Utrecht"/>
    <m/>
    <m/>
    <m/>
    <s v="Vrouw"/>
    <d v="2012-12-03T00:00:00"/>
    <s v="Niveau 2"/>
    <s v="Ahmed"/>
    <s v="Lokaal 1"/>
    <s v="15:00-17:00"/>
    <m/>
    <x v="0"/>
    <x v="0"/>
    <x v="0"/>
    <x v="30"/>
    <x v="0"/>
  </r>
  <r>
    <d v="2023-01-08T18:54:14"/>
    <n v="138"/>
    <x v="78"/>
    <x v="84"/>
    <x v="62"/>
    <x v="101"/>
    <s v="Alboazati"/>
    <s v="Van Boerlestraat 1 Bis"/>
    <s v="Utrecht"/>
    <s v="3521 VP"/>
    <n v="623732815"/>
    <m/>
    <s v="Man"/>
    <d v="2007-10-28T00:00:00"/>
    <s v="Niveau 5"/>
    <s v="Ahmed"/>
    <s v="Lokaal 1"/>
    <s v="15:00-17:00"/>
    <m/>
    <x v="0"/>
    <x v="0"/>
    <x v="0"/>
    <x v="2"/>
    <x v="8"/>
  </r>
  <r>
    <d v="2023-01-11T18:07:00"/>
    <n v="139"/>
    <x v="78"/>
    <x v="84"/>
    <x v="62"/>
    <x v="102"/>
    <s v="Alboazati"/>
    <n v="165"/>
    <s v="Utrecht"/>
    <m/>
    <n v="623732815"/>
    <m/>
    <s v="Vrouw"/>
    <d v="2015-04-21T00:00:00"/>
    <s v="Niveau 1"/>
    <s v="Mohammed"/>
    <s v="Lokaal 4"/>
    <s v="10:00-12:00"/>
    <m/>
    <x v="0"/>
    <x v="0"/>
    <x v="0"/>
    <x v="2"/>
    <x v="0"/>
  </r>
  <r>
    <d v="2023-01-11T18:07:00"/>
    <n v="140"/>
    <x v="78"/>
    <x v="84"/>
    <x v="62"/>
    <x v="103"/>
    <s v="Alboazati"/>
    <n v="165"/>
    <s v="Utrecht"/>
    <m/>
    <n v="623732815"/>
    <m/>
    <s v="Man"/>
    <d v="2015-04-21T00:00:00"/>
    <s v="Niveau 1"/>
    <s v="Ahmed"/>
    <s v="Lokaal 1"/>
    <s v="15:00-17:00"/>
    <m/>
    <x v="0"/>
    <x v="0"/>
    <x v="0"/>
    <x v="2"/>
    <x v="0"/>
  </r>
  <r>
    <d v="2023-01-08T19:58:11"/>
    <n v="141"/>
    <x v="79"/>
    <x v="85"/>
    <x v="10"/>
    <x v="12"/>
    <s v="Ibrahimi"/>
    <s v="Egginklaan 22"/>
    <s v="Utrecht"/>
    <s v="3527 XR"/>
    <n v="681903835"/>
    <m/>
    <s v="Vrouw"/>
    <d v="2015-05-05T00:00:00"/>
    <s v="Niveau 1"/>
    <s v="Ahmed"/>
    <s v="Lokaal 1"/>
    <s v="12:30-14:30"/>
    <m/>
    <x v="0"/>
    <x v="0"/>
    <x v="0"/>
    <x v="32"/>
    <x v="0"/>
  </r>
  <r>
    <d v="2023-01-08T19:58:11"/>
    <n v="142"/>
    <x v="79"/>
    <x v="85"/>
    <x v="10"/>
    <x v="104"/>
    <s v="Ibrahimi"/>
    <s v="Egginklaan 22"/>
    <s v="Utrecht"/>
    <s v="3527 XR"/>
    <n v="681903835"/>
    <m/>
    <s v="Vrouw"/>
    <d v="2017-09-06T00:00:00"/>
    <s v="Niveau 1"/>
    <s v="Mohsin"/>
    <s v="Lokaal 5"/>
    <s v="12:30-14:30"/>
    <d v="2023-10-14T00:00:00"/>
    <x v="1"/>
    <x v="0"/>
    <x v="0"/>
    <x v="32"/>
    <x v="0"/>
  </r>
  <r>
    <d v="2023-01-01T16:39:13"/>
    <n v="143"/>
    <x v="80"/>
    <x v="86"/>
    <x v="4"/>
    <x v="105"/>
    <s v="El Ouardani"/>
    <s v="Spaaklaan 183"/>
    <s v="Utrecht"/>
    <s v="3527 SG"/>
    <s v="0629943096/06408586090"/>
    <m/>
    <s v="Man"/>
    <d v="2015-07-08T00:00:00"/>
    <s v="Beginner"/>
    <s v="Mohammed"/>
    <s v="Lokaal 4"/>
    <s v="10:00-12:00"/>
    <d v="2022-03-05T00:00:00"/>
    <x v="0"/>
    <x v="0"/>
    <x v="0"/>
    <x v="22"/>
    <x v="0"/>
  </r>
  <r>
    <d v="2024-04-07T14:32:52"/>
    <n v="144"/>
    <x v="80"/>
    <x v="86"/>
    <x v="4"/>
    <x v="106"/>
    <s v="El Ouardani"/>
    <m/>
    <s v="Utrecht"/>
    <m/>
    <s v="0629943096/06408586090"/>
    <m/>
    <s v="Man"/>
    <m/>
    <m/>
    <s v="Mostapha"/>
    <s v="Lokaal 4"/>
    <s v="15:00-17:00"/>
    <m/>
    <x v="0"/>
    <x v="0"/>
    <x v="0"/>
    <x v="22"/>
    <x v="0"/>
  </r>
  <r>
    <d v="2024-04-07T15:29:27"/>
    <n v="145"/>
    <x v="81"/>
    <x v="86"/>
    <x v="4"/>
    <x v="14"/>
    <s v="El Ouardani"/>
    <m/>
    <s v="Utrecht"/>
    <m/>
    <s v="0629943096/06408586090"/>
    <m/>
    <s v="Man"/>
    <d v="2013-03-05T00:00:00"/>
    <m/>
    <s v="Mohammed"/>
    <s v="Lokaal 4"/>
    <s v="10:00-12:00"/>
    <m/>
    <x v="0"/>
    <x v="0"/>
    <x v="0"/>
    <x v="22"/>
    <x v="0"/>
  </r>
  <r>
    <m/>
    <n v="146"/>
    <x v="82"/>
    <x v="87"/>
    <x v="1"/>
    <x v="26"/>
    <s v="Safi"/>
    <s v="Spaaklaan 191"/>
    <s v="Utrecht"/>
    <s v="3527 CG"/>
    <n v="648982276"/>
    <m/>
    <s v="Man"/>
    <d v="2018-02-23T00:00:00"/>
    <s v="lokaal 2"/>
    <s v="Abdelilaah"/>
    <m/>
    <s v="12:30-14:30"/>
    <m/>
    <x v="0"/>
    <x v="0"/>
    <x v="0"/>
    <x v="33"/>
    <x v="6"/>
  </r>
  <r>
    <d v="2024-01-28T14:56:54"/>
    <n v="147"/>
    <x v="83"/>
    <x v="88"/>
    <x v="26"/>
    <x v="25"/>
    <s v="Ahami"/>
    <s v="Isselsteinlaan 3"/>
    <s v="Utrecht"/>
    <s v="3525ES"/>
    <n v="638929060"/>
    <m/>
    <s v="Man"/>
    <d v="2018-02-20T00:00:00"/>
    <s v="Beginner"/>
    <s v="Mohsin"/>
    <s v="Lokaal 5"/>
    <s v="12:30-14:30"/>
    <d v="2024-01-13T00:00:00"/>
    <x v="0"/>
    <x v="0"/>
    <x v="0"/>
    <x v="34"/>
    <x v="0"/>
  </r>
  <r>
    <d v="2024-04-21T13:04:21"/>
    <n v="148"/>
    <x v="84"/>
    <x v="89"/>
    <x v="63"/>
    <x v="14"/>
    <s v="El Fahmi"/>
    <s v="Columbuslaan 189"/>
    <s v="Utrecht"/>
    <m/>
    <n v="643559168"/>
    <m/>
    <s v="Man"/>
    <d v="2011-11-26T00:00:00"/>
    <m/>
    <s v="Ahmed"/>
    <s v="Lokaal 1"/>
    <s v="12:30-14:30"/>
    <m/>
    <x v="0"/>
    <x v="0"/>
    <x v="0"/>
    <x v="6"/>
    <x v="0"/>
  </r>
  <r>
    <m/>
    <n v="149"/>
    <x v="85"/>
    <x v="90"/>
    <x v="1"/>
    <x v="107"/>
    <s v="Aissaoui"/>
    <s v="Marschalllaan 212"/>
    <s v="Utrecht"/>
    <s v="3527 TR"/>
    <n v="649806333"/>
    <m/>
    <s v="Vrouw"/>
    <d v="2019-03-07T00:00:00"/>
    <m/>
    <s v="Abdelilaah"/>
    <s v="Lokaal 2"/>
    <s v="12:30-14:30"/>
    <d v="2024-11-02T00:00:00"/>
    <x v="0"/>
    <x v="9"/>
    <x v="0"/>
    <x v="25"/>
    <x v="6"/>
  </r>
  <r>
    <m/>
    <n v="150"/>
    <x v="85"/>
    <x v="90"/>
    <x v="1"/>
    <x v="108"/>
    <s v="Aissaoui"/>
    <s v="Marschalllaan 212"/>
    <s v="Utrecht"/>
    <s v="3527 TR"/>
    <n v="649806333"/>
    <m/>
    <s v="Man"/>
    <d v="2019-03-07T00:00:00"/>
    <m/>
    <s v="Abdelilaah"/>
    <s v="Lokaal 2"/>
    <s v="12:30-14:30"/>
    <d v="2024-11-02T00:00:00"/>
    <x v="0"/>
    <x v="9"/>
    <x v="0"/>
    <x v="25"/>
    <x v="6"/>
  </r>
  <r>
    <d v="2024-04-21T13:12:08"/>
    <n v="151"/>
    <x v="86"/>
    <x v="91"/>
    <x v="25"/>
    <x v="109"/>
    <s v="Akbiach"/>
    <s v="Pearsonlaan 73"/>
    <s v="Utrecht"/>
    <s v="3527CB"/>
    <s v="0685347428/0639057981"/>
    <m/>
    <s v="Man"/>
    <d v="2015-01-02T00:00:00"/>
    <m/>
    <s v="Mohsin"/>
    <s v="Lokaal 2"/>
    <s v="12:30-14:30"/>
    <m/>
    <x v="0"/>
    <x v="0"/>
    <x v="0"/>
    <x v="1"/>
    <x v="0"/>
  </r>
  <r>
    <d v="2024-04-21T13:12:08"/>
    <n v="152"/>
    <x v="86"/>
    <x v="91"/>
    <x v="25"/>
    <x v="0"/>
    <s v="Akbiach"/>
    <s v="Pearsonlaan 73"/>
    <s v="Utrecht"/>
    <s v="3527CB"/>
    <s v="0685347428/0639057981"/>
    <m/>
    <s v="Man"/>
    <d v="2015-01-02T00:00:00"/>
    <m/>
    <s v="Mohammed"/>
    <s v="Lokaal 4"/>
    <s v="12:30-14:30"/>
    <d v="2021-11-06T00:00:00"/>
    <x v="0"/>
    <x v="0"/>
    <x v="0"/>
    <x v="1"/>
    <x v="0"/>
  </r>
  <r>
    <d v="2023-03-18T15:50:03"/>
    <n v="154"/>
    <x v="87"/>
    <x v="92"/>
    <x v="23"/>
    <x v="53"/>
    <s v="Bouhjira"/>
    <s v="Afrikalaan 183"/>
    <s v="Utrecht"/>
    <s v="3526BM"/>
    <n v="620638805"/>
    <m/>
    <s v="Vrouw"/>
    <d v="2017-08-10T00:00:00"/>
    <s v="Beginner"/>
    <s v="Abdelilaah"/>
    <s v="Lokaal 1"/>
    <s v="10:00-12:00"/>
    <d v="2023-03-04T00:00:00"/>
    <x v="0"/>
    <x v="0"/>
    <x v="0"/>
    <x v="29"/>
    <x v="0"/>
  </r>
  <r>
    <d v="2023-02-18T14:50:58"/>
    <n v="155"/>
    <x v="87"/>
    <x v="92"/>
    <x v="23"/>
    <x v="110"/>
    <s v="Bouhjira"/>
    <s v="Afrikalaan 183"/>
    <s v="Utrecht"/>
    <s v="3526 VM"/>
    <n v="620638805"/>
    <m/>
    <s v="Man"/>
    <d v="2013-01-14T00:00:00"/>
    <s v="Niveau 1"/>
    <s v="Ahmed"/>
    <s v="Lokaal 1"/>
    <s v="15:00-17:00"/>
    <m/>
    <x v="0"/>
    <x v="0"/>
    <x v="0"/>
    <x v="29"/>
    <x v="0"/>
  </r>
  <r>
    <d v="2023-02-18T14:06:50"/>
    <n v="156"/>
    <x v="88"/>
    <x v="93"/>
    <x v="37"/>
    <x v="111"/>
    <s v="Kamar/Azouzi"/>
    <s v="Rooseveltlaan 348"/>
    <s v="Utrecht"/>
    <m/>
    <m/>
    <m/>
    <s v="Vrouw"/>
    <d v="2012-10-08T00:00:00"/>
    <s v="Niveau 2"/>
    <s v="mostafa/juffen/khalid"/>
    <m/>
    <s v="10:00-12:00"/>
    <d v="2023-10-14T00:00:00"/>
    <x v="0"/>
    <x v="1"/>
    <x v="1"/>
    <x v="3"/>
    <x v="0"/>
  </r>
  <r>
    <d v="2023-02-18T14:06:50"/>
    <n v="157"/>
    <x v="88"/>
    <x v="93"/>
    <x v="37"/>
    <x v="112"/>
    <s v="Kamar/Azouzi"/>
    <s v="Rooseveltlaan 348"/>
    <s v="Utrecht"/>
    <m/>
    <m/>
    <m/>
    <s v="Vrouw"/>
    <d v="2012-10-08T00:00:00"/>
    <s v="Niveau 2"/>
    <s v="Ahmed"/>
    <s v="Lokaal 1"/>
    <s v="15:00-17:00"/>
    <m/>
    <x v="0"/>
    <x v="1"/>
    <x v="1"/>
    <x v="3"/>
    <x v="0"/>
  </r>
  <r>
    <d v="2023-01-08T20:06:45"/>
    <n v="158"/>
    <x v="88"/>
    <x v="93"/>
    <x v="37"/>
    <x v="0"/>
    <s v="Kamar/Azouzi"/>
    <s v="Rooseveltlaan 348"/>
    <s v="Utrecht"/>
    <s v="3527 AN"/>
    <m/>
    <m/>
    <s v="Man"/>
    <d v="2014-11-12T00:00:00"/>
    <s v="Niveau 1"/>
    <s v="meester onbekend"/>
    <m/>
    <s v="15:00-17:00"/>
    <m/>
    <x v="1"/>
    <x v="1"/>
    <x v="1"/>
    <x v="3"/>
    <x v="0"/>
  </r>
  <r>
    <d v="2024-06-09T10:49:06"/>
    <n v="159"/>
    <x v="89"/>
    <x v="94"/>
    <x v="64"/>
    <x v="113"/>
    <s v="Zaim"/>
    <s v="Pearsonlaan 92"/>
    <s v="Utrecht"/>
    <s v="3527 CD"/>
    <n v="684360117"/>
    <m/>
    <s v="Vrouw"/>
    <d v="2017-08-11T00:00:00"/>
    <m/>
    <s v="Mohsin"/>
    <s v="Lokaal 5"/>
    <s v="12:30-14:30"/>
    <d v="2023-10-14T00:00:00"/>
    <x v="0"/>
    <x v="0"/>
    <x v="0"/>
    <x v="2"/>
    <x v="0"/>
  </r>
  <r>
    <d v="2024-01-28T16:05:20"/>
    <n v="160"/>
    <x v="90"/>
    <x v="95"/>
    <x v="53"/>
    <x v="53"/>
    <s v="Darkaoui"/>
    <s v="Globebloemlaan 21"/>
    <s v="Utrecht"/>
    <s v="3452CG"/>
    <n v="614371450"/>
    <m/>
    <s v="Vrouw"/>
    <d v="2018-05-16T00:00:00"/>
    <s v="Beginner"/>
    <s v="mostafa/juffen/khalid"/>
    <m/>
    <s v="10:00-12:00"/>
    <d v="2023-10-14T00:00:00"/>
    <x v="0"/>
    <x v="0"/>
    <x v="0"/>
    <x v="2"/>
    <x v="0"/>
  </r>
  <r>
    <d v="2024-01-28T16:05:20"/>
    <n v="161"/>
    <x v="90"/>
    <x v="95"/>
    <x v="53"/>
    <x v="114"/>
    <s v="Darkaoui"/>
    <s v="Globebloemlaan 21"/>
    <s v="Utrecht"/>
    <s v="3452CG"/>
    <n v="614371450"/>
    <m/>
    <s v="Vrouw"/>
    <d v="2018-05-16T00:00:00"/>
    <s v="Beginner"/>
    <s v="mostafa/juffen/khalid"/>
    <m/>
    <s v="10:00-12:00"/>
    <d v="2023-10-14T00:00:00"/>
    <x v="0"/>
    <x v="0"/>
    <x v="0"/>
    <x v="2"/>
    <x v="0"/>
  </r>
  <r>
    <d v="2024-04-21T13:23:02"/>
    <n v="162"/>
    <x v="91"/>
    <x v="96"/>
    <x v="1"/>
    <x v="25"/>
    <s v="Jirari"/>
    <s v="Afrikalaan 61"/>
    <s v="Utrecht"/>
    <s v="3526 VK"/>
    <s v="0638442523/0687462405"/>
    <m/>
    <s v="Man"/>
    <d v="2017-09-25T00:00:00"/>
    <m/>
    <s v="mostafa/juffen/khalid"/>
    <m/>
    <s v="10:00-12:00"/>
    <d v="2023-10-14T00:00:00"/>
    <x v="0"/>
    <x v="0"/>
    <x v="0"/>
    <x v="35"/>
    <x v="0"/>
  </r>
  <r>
    <d v="2024-04-21T13:24:57"/>
    <n v="163"/>
    <x v="92"/>
    <x v="97"/>
    <x v="1"/>
    <x v="43"/>
    <s v="Tajjioui"/>
    <s v="Marschalllaan 6"/>
    <s v="Utrecht"/>
    <s v="3527 TL"/>
    <n v="624962741"/>
    <m/>
    <s v="Vrouw"/>
    <d v="2014-06-15T00:00:00"/>
    <m/>
    <s v="Abdelilaah"/>
    <s v="Lokaal 2"/>
    <s v="12:30-14:30"/>
    <m/>
    <x v="0"/>
    <x v="0"/>
    <x v="0"/>
    <x v="36"/>
    <x v="0"/>
  </r>
  <r>
    <d v="2024-04-21T13:24:57"/>
    <n v="164"/>
    <x v="92"/>
    <x v="97"/>
    <x v="1"/>
    <x v="115"/>
    <s v="Tajjioui"/>
    <s v="Marschalllaan 6"/>
    <s v="Utrecht"/>
    <s v="3527 TL"/>
    <n v="624962741"/>
    <m/>
    <s v="Man"/>
    <d v="2016-02-15T00:00:00"/>
    <m/>
    <s v="Abdelilaah"/>
    <s v="Lokaal 2"/>
    <s v="12:30-14:30"/>
    <m/>
    <x v="0"/>
    <x v="0"/>
    <x v="0"/>
    <x v="36"/>
    <x v="0"/>
  </r>
  <r>
    <d v="2023-02-18T13:53:16"/>
    <n v="165"/>
    <x v="93"/>
    <x v="98"/>
    <x v="55"/>
    <x v="116"/>
    <s v="El Bouayadi"/>
    <s v="Afrikalaan 40"/>
    <s v="Utrecht"/>
    <m/>
    <n v="638734173"/>
    <m/>
    <s v="Man"/>
    <d v="2012-12-01T00:00:00"/>
    <s v="Beginner"/>
    <s v="Ahmed"/>
    <s v="Lokaal 1"/>
    <s v="15:00-17:00"/>
    <d v="2019-09-05T00:00:00"/>
    <x v="0"/>
    <x v="0"/>
    <x v="0"/>
    <x v="36"/>
    <x v="0"/>
  </r>
  <r>
    <d v="2023-02-18T13:53:16"/>
    <n v="166"/>
    <x v="93"/>
    <x v="98"/>
    <x v="55"/>
    <x v="24"/>
    <s v="El Bouayadi"/>
    <s v="Afrikalaan 40"/>
    <s v="Utrecht"/>
    <m/>
    <n v="638734173"/>
    <m/>
    <s v="Man"/>
    <d v="2018-09-07T00:00:00"/>
    <s v="Beginner"/>
    <s v="Mohsin"/>
    <s v="Lokaal 5"/>
    <s v="15:00-17:00"/>
    <d v="2024-04-06T00:00:00"/>
    <x v="0"/>
    <x v="0"/>
    <x v="0"/>
    <x v="36"/>
    <x v="0"/>
  </r>
  <r>
    <d v="2023-02-18T13:53:16"/>
    <n v="167"/>
    <x v="93"/>
    <x v="98"/>
    <x v="55"/>
    <x v="117"/>
    <s v="El Bouayadi"/>
    <s v="Afrikalaan 40"/>
    <s v="Utrecht"/>
    <m/>
    <n v="638734173"/>
    <m/>
    <s v="Man"/>
    <d v="2015-02-27T00:00:00"/>
    <s v="Beginner"/>
    <s v="Mohsin"/>
    <s v="Lokaal 5"/>
    <s v="15:00-17:00"/>
    <d v="2020-01-01T00:00:00"/>
    <x v="0"/>
    <x v="1"/>
    <x v="1"/>
    <x v="3"/>
    <x v="0"/>
  </r>
  <r>
    <d v="2024-04-21T13:27:38"/>
    <n v="168"/>
    <x v="94"/>
    <x v="99"/>
    <x v="56"/>
    <x v="118"/>
    <s v="Jadoun"/>
    <s v="Adenauerlaan 197"/>
    <s v="Utrecht"/>
    <s v="3527 RF"/>
    <n v="655869510"/>
    <m/>
    <s v="Man"/>
    <d v="2010-12-01T00:00:00"/>
    <m/>
    <s v="Ahmed"/>
    <s v="Lokaal 1"/>
    <s v="15:00-17:00"/>
    <d v="2023-11-15T00:00:00"/>
    <x v="0"/>
    <x v="0"/>
    <x v="0"/>
    <x v="37"/>
    <x v="0"/>
  </r>
  <r>
    <d v="2024-04-21T13:31:27"/>
    <n v="169"/>
    <x v="95"/>
    <x v="100"/>
    <x v="65"/>
    <x v="119"/>
    <s v="Erazzi"/>
    <s v="Van Eysingalaan 146"/>
    <s v="Utrecht"/>
    <s v="3527 VP"/>
    <s v="0619136235/0633802820"/>
    <m/>
    <s v="Man"/>
    <d v="2017-09-15T00:00:00"/>
    <m/>
    <s v="mostafa/juffen/khalid"/>
    <m/>
    <s v="10:00-12:00"/>
    <d v="2023-10-14T00:00:00"/>
    <x v="0"/>
    <x v="0"/>
    <x v="0"/>
    <x v="2"/>
    <x v="0"/>
  </r>
  <r>
    <d v="2023-02-18T14:19:45"/>
    <n v="170"/>
    <x v="96"/>
    <x v="101"/>
    <x v="7"/>
    <x v="10"/>
    <s v="Sakour"/>
    <s v="Hooivlinder 16"/>
    <s v="Utrecht"/>
    <s v="3544 VZ"/>
    <n v="653933981"/>
    <m/>
    <s v="Vrouw"/>
    <m/>
    <s v="Niveau 1"/>
    <s v="Abdelilaah"/>
    <s v="Lokaal 3"/>
    <s v="12:30-14:30"/>
    <m/>
    <x v="1"/>
    <x v="0"/>
    <x v="0"/>
    <x v="8"/>
    <x v="0"/>
  </r>
  <r>
    <d v="2023-02-18T14:19:45"/>
    <n v="171"/>
    <x v="96"/>
    <x v="101"/>
    <x v="7"/>
    <x v="120"/>
    <s v="Sakour"/>
    <s v="Hooivlinder 16"/>
    <s v="Utrecht"/>
    <s v="3544 VZ"/>
    <n v="653933981"/>
    <m/>
    <s v="Man"/>
    <m/>
    <s v="Niveau 1"/>
    <s v="Issa"/>
    <s v="Lokaal 3"/>
    <s v="12:30-14:30"/>
    <m/>
    <x v="1"/>
    <x v="0"/>
    <x v="0"/>
    <x v="8"/>
    <x v="0"/>
  </r>
  <r>
    <d v="2023-01-01T14:04:51"/>
    <n v="172"/>
    <x v="97"/>
    <x v="102"/>
    <x v="66"/>
    <x v="113"/>
    <s v="El Barghouti"/>
    <s v="magelhaenlaan 32"/>
    <s v="Utrecht"/>
    <s v="3526CH"/>
    <n v="681847475"/>
    <m/>
    <s v="Vrouw"/>
    <d v="2014-10-22T00:00:00"/>
    <s v="Beginner"/>
    <s v="Issa"/>
    <s v="Lokaal 3"/>
    <s v="12:30-14:30"/>
    <d v="2022-11-05T00:00:00"/>
    <x v="0"/>
    <x v="0"/>
    <x v="0"/>
    <x v="13"/>
    <x v="0"/>
  </r>
  <r>
    <d v="2022-12-31T16:31:37"/>
    <n v="173"/>
    <x v="98"/>
    <x v="103"/>
    <x v="28"/>
    <x v="14"/>
    <s v="Ben taleb"/>
    <s v="Magelhaanlan 40"/>
    <s v="Utrecht"/>
    <s v="3526 CH"/>
    <n v="636334045"/>
    <m/>
    <s v="Man"/>
    <d v="2014-08-15T00:00:00"/>
    <s v="Beginner"/>
    <s v="Issa"/>
    <s v="Lokaal 3"/>
    <s v="12:30-14:30"/>
    <d v="2022-11-05T00:00:00"/>
    <x v="0"/>
    <x v="0"/>
    <x v="0"/>
    <x v="2"/>
    <x v="0"/>
  </r>
  <r>
    <d v="2024-01-28T16:01:22"/>
    <n v="174"/>
    <x v="98"/>
    <x v="103"/>
    <x v="28"/>
    <x v="121"/>
    <s v="Ben taleb"/>
    <s v="Magelhaenlaan 40"/>
    <s v="Utrcht"/>
    <s v="3526CH"/>
    <n v="636334045"/>
    <m/>
    <s v="Vrouw"/>
    <d v="2018-09-17T00:00:00"/>
    <s v="Beginner"/>
    <s v="Mohsin"/>
    <s v="Lokaal 5"/>
    <s v="12:30-14:30"/>
    <d v="2024-01-13T00:00:00"/>
    <x v="0"/>
    <x v="0"/>
    <x v="0"/>
    <x v="2"/>
    <x v="0"/>
  </r>
  <r>
    <d v="2024-04-21T13:33:38"/>
    <n v="175"/>
    <x v="99"/>
    <x v="104"/>
    <x v="15"/>
    <x v="17"/>
    <s v="Mekran"/>
    <m/>
    <s v="Utrecht"/>
    <m/>
    <n v="685268497"/>
    <m/>
    <s v="Vrouw"/>
    <d v="2014-11-28T00:00:00"/>
    <m/>
    <s v="Mohammed"/>
    <s v="Lokaal 4"/>
    <s v="10:00-12:00"/>
    <d v="2021-04-15T00:00:00"/>
    <x v="0"/>
    <x v="0"/>
    <x v="0"/>
    <x v="30"/>
    <x v="0"/>
  </r>
  <r>
    <d v="2024-04-21T13:37:39"/>
    <n v="176"/>
    <x v="100"/>
    <x v="105"/>
    <x v="1"/>
    <x v="122"/>
    <s v="Boulalma"/>
    <s v="Livingstonelaan 297"/>
    <s v="Utrecht"/>
    <s v="3526 HG"/>
    <n v="626878600"/>
    <m/>
    <s v="Vrouw"/>
    <d v="2015-02-27T00:00:00"/>
    <m/>
    <s v="mostafa/juffen/khalid"/>
    <m/>
    <s v="10:00-12:00"/>
    <d v="2023-10-14T00:00:00"/>
    <x v="0"/>
    <x v="0"/>
    <x v="0"/>
    <x v="17"/>
    <x v="0"/>
  </r>
  <r>
    <d v="2024-04-21T13:40:39"/>
    <n v="177"/>
    <x v="101"/>
    <x v="106"/>
    <x v="67"/>
    <x v="123"/>
    <s v="Aynloulid"/>
    <m/>
    <m/>
    <m/>
    <n v="682000322"/>
    <m/>
    <s v="Man"/>
    <d v="2011-01-23T00:00:00"/>
    <m/>
    <s v="Ahmed"/>
    <s v="Lokaal 1"/>
    <s v="15:00-17:00"/>
    <m/>
    <x v="0"/>
    <x v="0"/>
    <x v="0"/>
    <x v="22"/>
    <x v="9"/>
  </r>
  <r>
    <d v="2024-05-12T12:51:14"/>
    <n v="178"/>
    <x v="102"/>
    <x v="107"/>
    <x v="60"/>
    <x v="124"/>
    <s v="Karakali"/>
    <s v="Adenauerlaan 35"/>
    <s v="Utrecht"/>
    <s v="3526 XJ"/>
    <n v="653938136"/>
    <m/>
    <s v="Man"/>
    <d v="2016-02-25T00:00:00"/>
    <m/>
    <s v="meester onbekend"/>
    <m/>
    <m/>
    <d v="2023-10-14T00:00:00"/>
    <x v="1"/>
    <x v="1"/>
    <x v="1"/>
    <x v="3"/>
    <x v="0"/>
  </r>
  <r>
    <d v="2023-01-21T10:49:51"/>
    <n v="179"/>
    <x v="103"/>
    <x v="108"/>
    <x v="14"/>
    <x v="125"/>
    <s v="Mahjoubi"/>
    <m/>
    <m/>
    <m/>
    <n v="685589007"/>
    <m/>
    <s v="Vrouw"/>
    <m/>
    <s v="Niveau 3"/>
    <s v="meester onbekend"/>
    <s v="Lokaal 2"/>
    <s v="12:30-14:30"/>
    <m/>
    <x v="1"/>
    <x v="1"/>
    <x v="1"/>
    <x v="3"/>
    <x v="0"/>
  </r>
  <r>
    <d v="2024-01-28T16:08:28"/>
    <n v="180"/>
    <x v="104"/>
    <x v="109"/>
    <x v="68"/>
    <x v="126"/>
    <s v="Alkhouli"/>
    <s v="Stanleylaan 212"/>
    <s v="Utrecht"/>
    <s v="3526TS"/>
    <n v="646876303"/>
    <m/>
    <s v="Man"/>
    <d v="2016-07-18T00:00:00"/>
    <s v="Beginner"/>
    <s v="Mohsin"/>
    <s v="Lokaal 5"/>
    <s v="12:30-14:30"/>
    <d v="2024-01-13T00:00:00"/>
    <x v="0"/>
    <x v="0"/>
    <x v="0"/>
    <x v="36"/>
    <x v="0"/>
  </r>
  <r>
    <d v="2024-05-12T12:53:01"/>
    <n v="181"/>
    <x v="105"/>
    <x v="110"/>
    <x v="35"/>
    <x v="127"/>
    <s v="Kassmi"/>
    <s v="Europalaan 19"/>
    <s v="Utrecht"/>
    <m/>
    <n v="686157185"/>
    <m/>
    <s v="Vrouw"/>
    <d v="2019-01-21T00:00:00"/>
    <m/>
    <s v="Abdelilaah"/>
    <s v="Lokaal 2"/>
    <s v="12:30-14:30"/>
    <d v="2024-11-02T00:00:00"/>
    <x v="0"/>
    <x v="9"/>
    <x v="0"/>
    <x v="24"/>
    <x v="6"/>
  </r>
  <r>
    <d v="2024-05-12T12:54:54"/>
    <n v="182"/>
    <x v="106"/>
    <x v="111"/>
    <x v="10"/>
    <x v="55"/>
    <s v="Lamghari"/>
    <s v="Afrikalaan 61"/>
    <s v="Utrecht"/>
    <m/>
    <n v="619442194"/>
    <m/>
    <s v="Vrouw"/>
    <d v="2017-01-17T00:00:00"/>
    <m/>
    <s v="mostafa/juffen/khalid"/>
    <m/>
    <s v="10:00-12:00"/>
    <d v="2023-10-14T00:00:00"/>
    <x v="0"/>
    <x v="1"/>
    <x v="1"/>
    <x v="3"/>
    <x v="0"/>
  </r>
  <r>
    <d v="2024-03-31T15:10:55"/>
    <n v="183"/>
    <x v="107"/>
    <x v="112"/>
    <x v="24"/>
    <x v="96"/>
    <s v="Sadouki"/>
    <s v="Van eechoudlaan 82"/>
    <s v="Utrecht"/>
    <s v="3526KG"/>
    <n v="636382197"/>
    <m/>
    <s v="Vrouw"/>
    <d v="2015-07-04T00:00:00"/>
    <s v="Niveau 4"/>
    <s v="mostafa/juffen/khalid"/>
    <m/>
    <s v="10:00-12:00"/>
    <d v="2023-10-14T00:00:00"/>
    <x v="0"/>
    <x v="0"/>
    <x v="0"/>
    <x v="2"/>
    <x v="0"/>
  </r>
  <r>
    <d v="2024-05-12T12:57:03"/>
    <n v="184"/>
    <x v="108"/>
    <x v="113"/>
    <x v="69"/>
    <x v="128"/>
    <s v="Chentouf"/>
    <s v="Fletcher Hendersonstraat 40"/>
    <s v="Utrecht"/>
    <s v="3543GL"/>
    <n v="630461087"/>
    <m/>
    <s v="Man"/>
    <d v="2019-04-02T00:00:00"/>
    <m/>
    <s v="Abdelilaah"/>
    <s v="Lokaal 2"/>
    <s v="12:30-14:30"/>
    <m/>
    <x v="0"/>
    <x v="9"/>
    <x v="0"/>
    <x v="24"/>
    <x v="0"/>
  </r>
  <r>
    <d v="2024-05-12T12:59:43"/>
    <n v="185"/>
    <x v="109"/>
    <x v="114"/>
    <x v="70"/>
    <x v="129"/>
    <s v="Salih"/>
    <s v="Marshalllaan 109"/>
    <s v="Utrecht"/>
    <s v="3527 TC"/>
    <n v="6180117387"/>
    <m/>
    <s v="Man"/>
    <d v="2015-05-01T00:00:00"/>
    <m/>
    <s v="mostafa/juffen/khalid"/>
    <m/>
    <s v="10:00-12:00"/>
    <d v="2023-10-14T00:00:00"/>
    <x v="0"/>
    <x v="1"/>
    <x v="1"/>
    <x v="3"/>
    <x v="0"/>
  </r>
  <r>
    <d v="2023-03-18T15:54:17"/>
    <n v="186"/>
    <x v="110"/>
    <x v="115"/>
    <x v="71"/>
    <x v="28"/>
    <s v="Bouhjira"/>
    <m/>
    <s v="Utrecht"/>
    <m/>
    <n v="648321547"/>
    <m/>
    <s v="Vrouw"/>
    <d v="2017-06-18T00:00:00"/>
    <s v="Beginner"/>
    <s v="Abdelilaah"/>
    <s v="Lokaal 1"/>
    <s v="10:00-12:00"/>
    <d v="2023-03-04T00:00:00"/>
    <x v="0"/>
    <x v="0"/>
    <x v="0"/>
    <x v="2"/>
    <x v="0"/>
  </r>
  <r>
    <d v="2023-01-01T14:45:25"/>
    <n v="187"/>
    <x v="110"/>
    <x v="115"/>
    <x v="71"/>
    <x v="130"/>
    <s v="Bouhjira"/>
    <s v="Stayleylaan 246"/>
    <s v="Utrecht"/>
    <s v="3526 TV"/>
    <n v="648321547"/>
    <m/>
    <s v="Man"/>
    <d v="2015-12-10T00:00:00"/>
    <s v="Beginner"/>
    <s v="Issa"/>
    <s v="Lokaal 3"/>
    <s v="10:00-12:00"/>
    <d v="2022-11-05T00:00:00"/>
    <x v="0"/>
    <x v="0"/>
    <x v="0"/>
    <x v="2"/>
    <x v="0"/>
  </r>
  <r>
    <m/>
    <n v="188"/>
    <x v="111"/>
    <x v="116"/>
    <x v="43"/>
    <x v="73"/>
    <s v="Talhaoui"/>
    <s v="Marshalllaan 109"/>
    <s v="Utrecht"/>
    <s v="3527 TT"/>
    <n v="619061578"/>
    <m/>
    <s v="Vrouw"/>
    <d v="2016-08-03T00:00:00"/>
    <m/>
    <s v="Abdelilaah"/>
    <s v="lokaal"/>
    <s v="12:30-14:30"/>
    <m/>
    <x v="1"/>
    <x v="0"/>
    <x v="0"/>
    <x v="24"/>
    <x v="6"/>
  </r>
  <r>
    <d v="2024-05-12T13:10:46"/>
    <n v="190"/>
    <x v="112"/>
    <x v="117"/>
    <x v="72"/>
    <x v="131"/>
    <s v="El Kouskous"/>
    <s v="Livingstonelaan 63"/>
    <s v="Utrecht"/>
    <s v="3526 HB"/>
    <n v="644993023"/>
    <m/>
    <s v="Vrouw"/>
    <d v="2017-04-27T00:00:00"/>
    <m/>
    <s v="mostafa/juffen/khalid"/>
    <m/>
    <s v="10:00-12:00"/>
    <d v="2023-10-14T00:00:00"/>
    <x v="0"/>
    <x v="0"/>
    <x v="0"/>
    <x v="2"/>
    <x v="0"/>
  </r>
  <r>
    <d v="2024-01-28T15:42:49"/>
    <n v="191"/>
    <x v="113"/>
    <x v="118"/>
    <x v="8"/>
    <x v="1"/>
    <s v="Elfaraousi"/>
    <s v="Spaaklaan 163"/>
    <s v="Utrecht"/>
    <m/>
    <n v="614109902"/>
    <m/>
    <s v="Man"/>
    <d v="2018-06-28T00:00:00"/>
    <s v="Beginner"/>
    <s v="Mohsin"/>
    <s v="Lokaal 5"/>
    <s v="12:30-14:30"/>
    <d v="2024-01-13T00:00:00"/>
    <x v="0"/>
    <x v="0"/>
    <x v="0"/>
    <x v="2"/>
    <x v="0"/>
  </r>
  <r>
    <d v="2024-05-12T13:14:57"/>
    <n v="192"/>
    <x v="114"/>
    <x v="119"/>
    <x v="58"/>
    <x v="132"/>
    <s v="El Hajari"/>
    <m/>
    <m/>
    <m/>
    <n v="643231648"/>
    <m/>
    <s v="Man"/>
    <m/>
    <m/>
    <s v="Mostapha"/>
    <m/>
    <s v="15:00-17:00"/>
    <m/>
    <x v="0"/>
    <x v="0"/>
    <x v="0"/>
    <x v="32"/>
    <x v="0"/>
  </r>
  <r>
    <d v="2024-05-12T13:14:57"/>
    <n v="193"/>
    <x v="114"/>
    <x v="119"/>
    <x v="58"/>
    <x v="0"/>
    <s v="El Hajari"/>
    <m/>
    <m/>
    <m/>
    <n v="643231648"/>
    <m/>
    <s v="Man"/>
    <m/>
    <m/>
    <s v="Mohsin"/>
    <m/>
    <s v="15:00-17:00"/>
    <m/>
    <x v="0"/>
    <x v="0"/>
    <x v="0"/>
    <x v="32"/>
    <x v="0"/>
  </r>
  <r>
    <d v="2024-05-12T13:17:55"/>
    <n v="194"/>
    <x v="115"/>
    <x v="120"/>
    <x v="73"/>
    <x v="133"/>
    <s v="Bouhdifi/Kala"/>
    <s v="Rooseveltlaan 342"/>
    <s v="Utrecht"/>
    <s v="3527 AM"/>
    <n v="624588566"/>
    <m/>
    <s v="Vrouw"/>
    <d v="2015-12-09T00:00:00"/>
    <m/>
    <s v="mostafa/juffen/khalid"/>
    <m/>
    <s v="10:00-12:00"/>
    <d v="2023-10-14T00:00:00"/>
    <x v="0"/>
    <x v="1"/>
    <x v="1"/>
    <x v="3"/>
    <x v="0"/>
  </r>
  <r>
    <d v="2024-05-12T13:17:55"/>
    <n v="195"/>
    <x v="115"/>
    <x v="120"/>
    <x v="73"/>
    <x v="134"/>
    <s v="Bouhdifi/Kala"/>
    <s v="Rooseveltlaan 342"/>
    <s v="Utrecht"/>
    <s v="3527 AM"/>
    <n v="624588566"/>
    <m/>
    <s v="Vrouw"/>
    <d v="2015-12-09T00:00:00"/>
    <m/>
    <s v="mostafa/juffen/khalid"/>
    <m/>
    <s v="10:00-12:00"/>
    <d v="2023-10-14T00:00:00"/>
    <x v="0"/>
    <x v="1"/>
    <x v="1"/>
    <x v="3"/>
    <x v="0"/>
  </r>
  <r>
    <d v="2023-02-18T14:33:48"/>
    <n v="196"/>
    <x v="116"/>
    <x v="121"/>
    <x v="50"/>
    <x v="29"/>
    <s v="Zankoua"/>
    <m/>
    <m/>
    <m/>
    <n v="642384115"/>
    <m/>
    <s v="Vrouw"/>
    <d v="2014-11-01T00:00:00"/>
    <s v="Niveau 1"/>
    <s v="Mohammed"/>
    <s v="Lokaal 4"/>
    <s v="12:30-14:30"/>
    <m/>
    <x v="0"/>
    <x v="1"/>
    <x v="1"/>
    <x v="3"/>
    <x v="0"/>
  </r>
  <r>
    <d v="2023-02-18T14:26:56"/>
    <n v="197"/>
    <x v="117"/>
    <x v="122"/>
    <x v="74"/>
    <x v="53"/>
    <s v="Elkhatabi"/>
    <s v="Rijnsgaldenhof 10"/>
    <s v="Utrecht"/>
    <s v="3541 GN"/>
    <n v="684061958"/>
    <m/>
    <s v="Vrouw"/>
    <m/>
    <s v="Niveau 1"/>
    <s v="Abdelilaah"/>
    <s v="Lokaal 5"/>
    <s v="12:30-14:30"/>
    <m/>
    <x v="0"/>
    <x v="0"/>
    <x v="0"/>
    <x v="38"/>
    <x v="0"/>
  </r>
  <r>
    <d v="2023-02-18T14:30:47"/>
    <n v="198"/>
    <x v="117"/>
    <x v="122"/>
    <x v="74"/>
    <x v="135"/>
    <s v="Elkhatabi"/>
    <s v="Rijnseguldenhof 10"/>
    <s v="Utrecht"/>
    <s v="3541 GN"/>
    <n v="684061958"/>
    <m/>
    <s v="Man"/>
    <d v="2016-01-05T00:00:00"/>
    <s v="Niveau 1"/>
    <s v="Mostapha"/>
    <s v="Lokaal 5"/>
    <s v="15:00-17:00"/>
    <m/>
    <x v="0"/>
    <x v="0"/>
    <x v="0"/>
    <x v="38"/>
    <x v="0"/>
  </r>
  <r>
    <d v="2023-02-18T14:26:56"/>
    <n v="199"/>
    <x v="117"/>
    <x v="122"/>
    <x v="74"/>
    <x v="55"/>
    <s v="Elkhatabi"/>
    <s v="Rijnsgaldenhof 10"/>
    <s v="Utrecht"/>
    <s v="3541 GN"/>
    <n v="684061958"/>
    <m/>
    <s v="Vrouw"/>
    <d v="2013-07-14T00:00:00"/>
    <s v="Niveau 1"/>
    <s v="Mostapha"/>
    <s v="Lokaal 5"/>
    <s v="15:00-17:00"/>
    <m/>
    <x v="0"/>
    <x v="0"/>
    <x v="0"/>
    <x v="38"/>
    <x v="0"/>
  </r>
  <r>
    <d v="2023-01-01T15:57:53"/>
    <n v="200"/>
    <x v="118"/>
    <x v="123"/>
    <x v="4"/>
    <x v="136"/>
    <s v="El Jaghaoui"/>
    <s v="Alexander de grootlaan 35"/>
    <s v="Utrecht"/>
    <s v="3526 RB"/>
    <n v="638430769"/>
    <m/>
    <s v="Man"/>
    <d v="2014-11-27T00:00:00"/>
    <s v="Beginner"/>
    <s v="Ahmed"/>
    <s v="Lokaal 1"/>
    <s v="12:30-14:30"/>
    <d v="2022-03-05T00:00:00"/>
    <x v="0"/>
    <x v="0"/>
    <x v="0"/>
    <x v="2"/>
    <x v="0"/>
  </r>
  <r>
    <d v="2024-06-01T15:59:14"/>
    <n v="201"/>
    <x v="119"/>
    <x v="124"/>
    <x v="1"/>
    <x v="137"/>
    <s v="Kadioui"/>
    <s v="Adenauerlaan 170"/>
    <s v="Utrecht"/>
    <s v="3527 RL"/>
    <n v="684371674"/>
    <m/>
    <s v="Man"/>
    <d v="2018-03-28T00:00:00"/>
    <m/>
    <s v="Abdelilaah"/>
    <s v="Lokaal 2"/>
    <s v="12:30-14:30"/>
    <d v="2021-04-03T00:00:00"/>
    <x v="0"/>
    <x v="9"/>
    <x v="0"/>
    <x v="24"/>
    <x v="0"/>
  </r>
  <r>
    <d v="2024-06-01T15:59:14"/>
    <n v="202"/>
    <x v="119"/>
    <x v="124"/>
    <x v="1"/>
    <x v="138"/>
    <s v="Kadioui"/>
    <s v="Adenauerlaan 170"/>
    <s v="Utrecht"/>
    <s v="3527 RL"/>
    <n v="684371674"/>
    <m/>
    <s v="Man"/>
    <d v="2015-01-07T00:00:00"/>
    <m/>
    <s v="Abdelilaah"/>
    <s v="Lokaal 1"/>
    <s v="10:00-12:00"/>
    <d v="2021-04-03T00:00:00"/>
    <x v="0"/>
    <x v="0"/>
    <x v="0"/>
    <x v="2"/>
    <x v="0"/>
  </r>
  <r>
    <d v="2023-01-01T16:03:06"/>
    <n v="203"/>
    <x v="120"/>
    <x v="125"/>
    <x v="7"/>
    <x v="139"/>
    <s v="Belhadi"/>
    <s v="Livingstonelaan 279"/>
    <s v="Utrecht"/>
    <s v="3526 HG"/>
    <n v="647907786"/>
    <m/>
    <s v="Man"/>
    <d v="2016-04-07T00:00:00"/>
    <s v="Beginner"/>
    <s v="Issa"/>
    <s v="Lokaal 3"/>
    <s v="10:00-12:00"/>
    <d v="2022-03-05T00:00:00"/>
    <x v="0"/>
    <x v="0"/>
    <x v="0"/>
    <x v="2"/>
    <x v="0"/>
  </r>
  <r>
    <d v="2023-01-08T19:36:42"/>
    <n v="204"/>
    <x v="120"/>
    <x v="125"/>
    <x v="33"/>
    <x v="11"/>
    <s v="Belhadi"/>
    <s v="Livingstonelaan 279"/>
    <s v="Utrecht"/>
    <s v="3526 HG"/>
    <n v="647907786"/>
    <m/>
    <s v="Vrouw"/>
    <d v="2009-08-27T00:00:00"/>
    <s v="Niveau 5"/>
    <s v="Farida"/>
    <s v="Lokaal 2"/>
    <s v="15:00-18:00"/>
    <m/>
    <x v="0"/>
    <x v="0"/>
    <x v="0"/>
    <x v="2"/>
    <x v="0"/>
  </r>
  <r>
    <d v="2023-02-18T14:52:31"/>
    <n v="205"/>
    <x v="121"/>
    <x v="126"/>
    <x v="75"/>
    <x v="140"/>
    <s v="Moussi"/>
    <s v="Maghelhaenlaan 118"/>
    <s v="Utrecht"/>
    <n v="3526"/>
    <n v="615676627"/>
    <m/>
    <s v="Man"/>
    <d v="2013-04-08T00:00:00"/>
    <s v="Niveau 1"/>
    <s v="Mostapha"/>
    <s v="Lokaal 5"/>
    <s v="15:00-17:00"/>
    <m/>
    <x v="0"/>
    <x v="0"/>
    <x v="0"/>
    <x v="30"/>
    <x v="0"/>
  </r>
  <r>
    <d v="2024-01-28T15:38:51"/>
    <n v="206"/>
    <x v="122"/>
    <x v="127"/>
    <x v="76"/>
    <x v="141"/>
    <s v="Masouti"/>
    <s v="Culumbuslaan 183"/>
    <s v="Utrecht"/>
    <s v="3526ED"/>
    <n v="644652141"/>
    <m/>
    <s v="Man"/>
    <d v="2018-09-23T00:00:00"/>
    <s v="Beginner"/>
    <s v="Mohsin"/>
    <s v="Lokaal 5"/>
    <s v="12:30-14:30"/>
    <d v="2024-01-13T00:00:00"/>
    <x v="0"/>
    <x v="0"/>
    <x v="0"/>
    <x v="2"/>
    <x v="0"/>
  </r>
  <r>
    <d v="2024-05-12T13:27:28"/>
    <n v="207"/>
    <x v="123"/>
    <x v="128"/>
    <x v="77"/>
    <x v="13"/>
    <s v="El Jouhri"/>
    <m/>
    <s v="Nieuwegein"/>
    <m/>
    <n v="638515300"/>
    <m/>
    <s v="Man"/>
    <d v="2014-10-22T00:00:00"/>
    <m/>
    <s v="mostafa/juffen/khalid"/>
    <m/>
    <s v="10:00-12:00"/>
    <d v="2023-10-14T00:00:00"/>
    <x v="0"/>
    <x v="0"/>
    <x v="0"/>
    <x v="7"/>
    <x v="10"/>
  </r>
  <r>
    <d v="2024-05-12T13:27:28"/>
    <n v="208"/>
    <x v="123"/>
    <x v="128"/>
    <x v="77"/>
    <x v="142"/>
    <s v="El Jouhri"/>
    <m/>
    <s v="Nieuwegein"/>
    <m/>
    <n v="638515300"/>
    <m/>
    <s v="Man"/>
    <d v="2014-10-22T00:00:00"/>
    <m/>
    <s v="Ahmed"/>
    <s v="Lokaal 1"/>
    <s v="12:30-14:30"/>
    <m/>
    <x v="0"/>
    <x v="0"/>
    <x v="0"/>
    <x v="7"/>
    <x v="10"/>
  </r>
  <r>
    <d v="2024-05-12T13:27:28"/>
    <n v="209"/>
    <x v="123"/>
    <x v="128"/>
    <x v="77"/>
    <x v="143"/>
    <s v="El Jouhri"/>
    <m/>
    <s v="Nieuwegein"/>
    <m/>
    <n v="638515300"/>
    <m/>
    <s v="Man"/>
    <d v="2014-10-22T00:00:00"/>
    <m/>
    <s v="Mohammed"/>
    <s v="Lokaal 1"/>
    <s v="12:30-14:30"/>
    <m/>
    <x v="0"/>
    <x v="0"/>
    <x v="0"/>
    <x v="7"/>
    <x v="10"/>
  </r>
  <r>
    <d v="2023-02-18T14:04:40"/>
    <n v="210"/>
    <x v="124"/>
    <x v="129"/>
    <x v="78"/>
    <x v="1"/>
    <s v="Aarbi"/>
    <s v="Sassefralaan 67"/>
    <s v="Utrecht"/>
    <s v="3545 CM"/>
    <n v="628685637"/>
    <m/>
    <s v="Man"/>
    <d v="2011-05-05T00:00:00"/>
    <s v="Niveau 2"/>
    <s v="Ahmed"/>
    <s v="Lokaal 1"/>
    <s v="15:00-17:00"/>
    <m/>
    <x v="0"/>
    <x v="0"/>
    <x v="0"/>
    <x v="13"/>
    <x v="0"/>
  </r>
  <r>
    <s v=" "/>
    <n v="211"/>
    <x v="124"/>
    <x v="129"/>
    <x v="78"/>
    <x v="144"/>
    <s v="Aarbi"/>
    <s v="Sassafraslaan"/>
    <s v="Utrecht"/>
    <s v="3545CM"/>
    <n v="628685637"/>
    <m/>
    <s v="Man"/>
    <d v="2018-04-23T00:00:00"/>
    <s v="Beginner"/>
    <s v="Mohsin"/>
    <s v="Lokaal 5"/>
    <s v="12:30-14:30"/>
    <d v="2024-01-13T00:00:00"/>
    <x v="0"/>
    <x v="0"/>
    <x v="0"/>
    <x v="2"/>
    <x v="0"/>
  </r>
  <r>
    <d v="2024-05-12T14:04:45"/>
    <n v="212"/>
    <x v="125"/>
    <x v="130"/>
    <x v="35"/>
    <x v="73"/>
    <s v="Saaliti"/>
    <m/>
    <m/>
    <m/>
    <n v="685084552"/>
    <m/>
    <s v="Vrouw"/>
    <d v="2010-11-23T00:00:00"/>
    <m/>
    <s v="Abdelilaah"/>
    <m/>
    <s v="10:00-12:00"/>
    <m/>
    <x v="1"/>
    <x v="0"/>
    <x v="0"/>
    <x v="8"/>
    <x v="0"/>
  </r>
  <r>
    <d v="2024-05-12T14:08:01"/>
    <n v="213"/>
    <x v="126"/>
    <x v="131"/>
    <x v="53"/>
    <x v="145"/>
    <s v="Aghouram"/>
    <s v="Safaxonstraat 69"/>
    <s v="Utrecht"/>
    <s v="3545 CM"/>
    <n v="686071774"/>
    <m/>
    <s v="Man"/>
    <d v="2012-07-04T00:00:00"/>
    <m/>
    <s v="Ahmed"/>
    <s v="Lokaal 1"/>
    <s v="12:30-14:30"/>
    <m/>
    <x v="0"/>
    <x v="1"/>
    <x v="1"/>
    <x v="3"/>
    <x v="0"/>
  </r>
  <r>
    <d v="2024-05-12T14:20:59"/>
    <n v="214"/>
    <x v="127"/>
    <x v="132"/>
    <x v="14"/>
    <x v="146"/>
    <s v="El Azouzi"/>
    <s v="Trumanlaan 393"/>
    <s v="Utrecht"/>
    <s v="3527 BA"/>
    <n v="684500732"/>
    <m/>
    <s v="Vrouw"/>
    <d v="2012-09-20T00:00:00"/>
    <m/>
    <s v="Ahmed"/>
    <s v="Lokaal 1"/>
    <s v="12:30-14:30"/>
    <m/>
    <x v="0"/>
    <x v="0"/>
    <x v="0"/>
    <x v="2"/>
    <x v="0"/>
  </r>
  <r>
    <d v="2024-05-12T14:20:59"/>
    <n v="215"/>
    <x v="127"/>
    <x v="132"/>
    <x v="14"/>
    <x v="13"/>
    <s v="El Azouzi"/>
    <s v="Trumanlaan 393"/>
    <s v="Utrecht"/>
    <s v="3527 BA"/>
    <n v="684500732"/>
    <m/>
    <s v="Man"/>
    <d v="2015-04-26T00:00:00"/>
    <m/>
    <s v="Issa"/>
    <s v="Lokaal 3"/>
    <s v="12:30-14:30"/>
    <d v="2023-10-14T00:00:00"/>
    <x v="0"/>
    <x v="0"/>
    <x v="0"/>
    <x v="2"/>
    <x v="0"/>
  </r>
  <r>
    <d v="2024-05-12T14:25:04"/>
    <n v="216"/>
    <x v="13"/>
    <x v="133"/>
    <x v="35"/>
    <x v="147"/>
    <s v="Alali"/>
    <s v="Rooseveltlaan 215"/>
    <s v="Utrecht"/>
    <m/>
    <n v="686123656"/>
    <m/>
    <s v="Man"/>
    <d v="2011-07-01T00:00:00"/>
    <m/>
    <s v="Mohammed"/>
    <s v="Lokaal 4"/>
    <s v="10:00-12:00"/>
    <d v="2023-10-15T00:00:00"/>
    <x v="0"/>
    <x v="0"/>
    <x v="0"/>
    <x v="1"/>
    <x v="0"/>
  </r>
  <r>
    <d v="2024-05-12T14:25:04"/>
    <n v="217"/>
    <x v="13"/>
    <x v="133"/>
    <x v="35"/>
    <x v="148"/>
    <s v="Alali"/>
    <s v="Rooseveltlaan 215"/>
    <s v="Utrecht"/>
    <m/>
    <n v="686123656"/>
    <m/>
    <s v="Vrouw"/>
    <d v="2015-07-01T00:00:00"/>
    <m/>
    <s v="Mohammed"/>
    <s v="Lokaal 4"/>
    <s v="10:00-12:00"/>
    <d v="2023-10-15T00:00:00"/>
    <x v="0"/>
    <x v="0"/>
    <x v="0"/>
    <x v="1"/>
    <x v="0"/>
  </r>
  <r>
    <d v="2024-05-12T14:30:43"/>
    <n v="218"/>
    <x v="128"/>
    <x v="134"/>
    <x v="48"/>
    <x v="149"/>
    <s v="Bihida"/>
    <s v="Maghelhanlaan 120"/>
    <m/>
    <s v="3526 CL"/>
    <n v="686049612"/>
    <m/>
    <s v="Man"/>
    <d v="2018-01-05T00:00:00"/>
    <m/>
    <s v="meester onbekend"/>
    <m/>
    <m/>
    <d v="2023-10-21T00:00:00"/>
    <x v="1"/>
    <x v="1"/>
    <x v="1"/>
    <x v="3"/>
    <x v="0"/>
  </r>
  <r>
    <d v="2023-02-18T14:14:27"/>
    <n v="219"/>
    <x v="129"/>
    <x v="135"/>
    <x v="79"/>
    <x v="13"/>
    <s v="Redouane"/>
    <s v="Dukaatlaan 52"/>
    <s v="Utrecht"/>
    <s v="3541 HK"/>
    <n v="659586999"/>
    <m/>
    <s v="Man"/>
    <d v="2011-10-27T00:00:00"/>
    <s v="Niveau 1"/>
    <s v="Mohammed"/>
    <s v="Lokaal 4"/>
    <s v="12:30-14:30"/>
    <m/>
    <x v="0"/>
    <x v="0"/>
    <x v="0"/>
    <x v="24"/>
    <x v="0"/>
  </r>
  <r>
    <d v="2023-02-18T14:15:31"/>
    <n v="220"/>
    <x v="129"/>
    <x v="135"/>
    <x v="79"/>
    <x v="2"/>
    <s v="Redouane"/>
    <s v="Dukaatlaan 52"/>
    <s v="Utrecht"/>
    <s v="3541 HK"/>
    <n v="659586999"/>
    <m/>
    <s v="Man"/>
    <d v="2014-03-05T00:00:00"/>
    <s v="Niveau 1"/>
    <s v="Mohammed"/>
    <s v="Lokaal 4"/>
    <s v="12:30-14:30"/>
    <m/>
    <x v="0"/>
    <x v="0"/>
    <x v="0"/>
    <x v="24"/>
    <x v="0"/>
  </r>
  <r>
    <d v="2024-05-12T14:34:20"/>
    <n v="221"/>
    <x v="130"/>
    <x v="136"/>
    <x v="80"/>
    <x v="142"/>
    <s v="Kourachi"/>
    <m/>
    <s v="Utrecht"/>
    <m/>
    <n v="638110713"/>
    <m/>
    <s v="Man"/>
    <d v="2016-02-02T00:00:00"/>
    <m/>
    <s v="mostafa/juffen/khalid"/>
    <m/>
    <s v="10:00-12:00"/>
    <d v="2023-10-14T00:00:00"/>
    <x v="0"/>
    <x v="1"/>
    <x v="1"/>
    <x v="3"/>
    <x v="0"/>
  </r>
  <r>
    <d v="2024-05-12T14:34:20"/>
    <n v="222"/>
    <x v="130"/>
    <x v="136"/>
    <x v="80"/>
    <x v="25"/>
    <s v="Kourachi"/>
    <m/>
    <s v="Utrecht"/>
    <m/>
    <n v="638110713"/>
    <m/>
    <s v="Man"/>
    <d v="2014-02-25T00:00:00"/>
    <m/>
    <s v="mostafa/juffen/khalid"/>
    <m/>
    <s v="10:00-12:00"/>
    <d v="2023-10-14T00:00:00"/>
    <x v="0"/>
    <x v="1"/>
    <x v="1"/>
    <x v="3"/>
    <x v="0"/>
  </r>
  <r>
    <d v="2024-05-19T14:31:16"/>
    <n v="223"/>
    <x v="131"/>
    <x v="137"/>
    <x v="81"/>
    <x v="150"/>
    <s v="Mouadin"/>
    <m/>
    <m/>
    <m/>
    <n v="687603448"/>
    <m/>
    <s v="Man"/>
    <m/>
    <m/>
    <s v="Abdelilaah"/>
    <m/>
    <s v="12:30-14:30"/>
    <m/>
    <x v="1"/>
    <x v="9"/>
    <x v="0"/>
    <x v="20"/>
    <x v="0"/>
  </r>
  <r>
    <d v="2024-05-19T14:33:52"/>
    <n v="224"/>
    <x v="132"/>
    <x v="138"/>
    <x v="23"/>
    <x v="50"/>
    <s v="Lahraoui"/>
    <m/>
    <m/>
    <m/>
    <n v="642476335"/>
    <m/>
    <s v="Man"/>
    <m/>
    <m/>
    <s v="mostafa/juffen/khalid"/>
    <m/>
    <s v="10:00-12:00"/>
    <d v="2023-10-14T00:00:00"/>
    <x v="0"/>
    <x v="0"/>
    <x v="0"/>
    <x v="32"/>
    <x v="0"/>
  </r>
  <r>
    <d v="2024-05-19T14:33:52"/>
    <n v="225"/>
    <x v="132"/>
    <x v="138"/>
    <x v="23"/>
    <x v="151"/>
    <s v="Lahraoui"/>
    <m/>
    <m/>
    <m/>
    <n v="642476335"/>
    <m/>
    <s v="Man"/>
    <m/>
    <m/>
    <s v="mostafa/juffen/khalid"/>
    <m/>
    <s v="10:00-12:00"/>
    <m/>
    <x v="0"/>
    <x v="0"/>
    <x v="0"/>
    <x v="32"/>
    <x v="0"/>
  </r>
  <r>
    <d v="2023-01-01T17:01:24"/>
    <n v="226"/>
    <x v="133"/>
    <x v="139"/>
    <x v="82"/>
    <x v="6"/>
    <s v="El hadri"/>
    <s v="Stanleylaan 179"/>
    <s v="Utrecht"/>
    <s v="3526 TE"/>
    <n v="682322868"/>
    <m/>
    <s v="Man"/>
    <d v="2014-08-02T00:00:00"/>
    <s v="Beginner"/>
    <s v="Abdelilaah"/>
    <s v="Lokaal 2"/>
    <s v="12:30-14:30"/>
    <d v="2022-03-05T00:00:00"/>
    <x v="0"/>
    <x v="0"/>
    <x v="0"/>
    <x v="24"/>
    <x v="0"/>
  </r>
  <r>
    <d v="2023-01-01T17:02:14"/>
    <n v="227"/>
    <x v="133"/>
    <x v="139"/>
    <x v="82"/>
    <x v="152"/>
    <s v="El hadri"/>
    <s v="Stanleylaan 179"/>
    <s v="Utrecht"/>
    <s v="3526 TE"/>
    <n v="682322868"/>
    <m/>
    <s v="Man"/>
    <d v="2016-02-08T00:00:00"/>
    <s v="Beginner"/>
    <s v="Issa"/>
    <s v="Lokaal 3"/>
    <s v="12:30-14:30"/>
    <d v="2022-03-05T00:00:00"/>
    <x v="0"/>
    <x v="0"/>
    <x v="0"/>
    <x v="33"/>
    <x v="0"/>
  </r>
  <r>
    <d v="2023-01-01T17:01:24"/>
    <n v="228"/>
    <x v="133"/>
    <x v="139"/>
    <x v="82"/>
    <x v="26"/>
    <s v="El hadri"/>
    <s v="Stanleylaan 179"/>
    <s v="Utrecht"/>
    <s v="3526 TE"/>
    <n v="682322868"/>
    <m/>
    <s v="Man"/>
    <d v="2014-08-02T00:00:00"/>
    <s v="Beginner"/>
    <s v="Mohammed"/>
    <s v="Lokaal 4"/>
    <s v="12:30-14:30"/>
    <d v="2022-03-05T00:00:00"/>
    <x v="0"/>
    <x v="0"/>
    <x v="0"/>
    <x v="33"/>
    <x v="0"/>
  </r>
  <r>
    <d v="2023-01-11T17:53:05"/>
    <n v="229"/>
    <x v="134"/>
    <x v="140"/>
    <x v="8"/>
    <x v="28"/>
    <s v="Jaghaoui"/>
    <s v="Stanleylaan 263"/>
    <s v="Utrecht"/>
    <s v="3526 TG"/>
    <n v="685042608"/>
    <m/>
    <s v="Vrouw"/>
    <d v="2014-08-17T00:00:00"/>
    <s v="Niveau 1"/>
    <s v="Mohammed"/>
    <s v="Lokaal 4"/>
    <s v="10:00-12:00"/>
    <m/>
    <x v="0"/>
    <x v="0"/>
    <x v="0"/>
    <x v="39"/>
    <x v="0"/>
  </r>
  <r>
    <d v="2023-01-11T17:52:00"/>
    <n v="230"/>
    <x v="134"/>
    <x v="140"/>
    <x v="8"/>
    <x v="153"/>
    <s v="Jaghaoui"/>
    <s v="Stanleylaan 263"/>
    <s v="Utrecht"/>
    <s v="3526 TG"/>
    <n v="685042608"/>
    <m/>
    <s v="Vrouw"/>
    <d v="2016-01-01T00:00:00"/>
    <s v="Niveau 1"/>
    <s v="Mohammed"/>
    <s v="Lokaal 4"/>
    <s v="10:00-12:00"/>
    <m/>
    <x v="0"/>
    <x v="1"/>
    <x v="1"/>
    <x v="3"/>
    <x v="0"/>
  </r>
  <r>
    <d v="2023-01-11T17:54:56"/>
    <n v="231"/>
    <x v="135"/>
    <x v="141"/>
    <x v="56"/>
    <x v="154"/>
    <s v="Zaadoudi"/>
    <s v="Rooseveltlaan 194"/>
    <s v="Utrecht"/>
    <s v="3527 AJ"/>
    <n v="685333202"/>
    <m/>
    <s v="Vrouw"/>
    <d v="2014-03-02T00:00:00"/>
    <s v="Niveau 1"/>
    <s v="Issa"/>
    <s v="Lokaal 3"/>
    <s v="12:30-14:30"/>
    <m/>
    <x v="0"/>
    <x v="0"/>
    <x v="0"/>
    <x v="6"/>
    <x v="0"/>
  </r>
  <r>
    <d v="2023-01-11T17:56:01"/>
    <n v="232"/>
    <x v="135"/>
    <x v="141"/>
    <x v="56"/>
    <x v="43"/>
    <s v="Zaadoudi"/>
    <s v="Rooseveltlaan 194"/>
    <s v="Utrecht"/>
    <s v="3527 AJ"/>
    <n v="685333202"/>
    <m/>
    <s v="Vrouw"/>
    <d v="2016-11-21T00:00:00"/>
    <s v="Niveau 1"/>
    <s v="Mohsin"/>
    <s v="Lokaal 5"/>
    <s v="12:30-14:30"/>
    <m/>
    <x v="0"/>
    <x v="0"/>
    <x v="0"/>
    <x v="6"/>
    <x v="0"/>
  </r>
  <r>
    <d v="2024-05-19T14:35:19"/>
    <n v="233"/>
    <x v="136"/>
    <x v="142"/>
    <x v="83"/>
    <x v="155"/>
    <s v="Lafkihi"/>
    <m/>
    <m/>
    <m/>
    <n v="684296782"/>
    <m/>
    <s v="Vrouw"/>
    <m/>
    <m/>
    <s v="Mohammed"/>
    <s v="Lokaal 4"/>
    <s v="10:00-12:00"/>
    <m/>
    <x v="0"/>
    <x v="1"/>
    <x v="1"/>
    <x v="3"/>
    <x v="0"/>
  </r>
  <r>
    <d v="2024-05-19T14:35:19"/>
    <n v="234"/>
    <x v="136"/>
    <x v="142"/>
    <x v="83"/>
    <x v="142"/>
    <s v="Lafkihi"/>
    <m/>
    <m/>
    <m/>
    <n v="684296782"/>
    <m/>
    <s v="Man"/>
    <m/>
    <m/>
    <s v="Issa"/>
    <s v="Lokaal 3"/>
    <s v="10:00-12:00"/>
    <m/>
    <x v="0"/>
    <x v="1"/>
    <x v="1"/>
    <x v="3"/>
    <x v="0"/>
  </r>
  <r>
    <d v="2023-02-18T14:21:06"/>
    <n v="235"/>
    <x v="137"/>
    <x v="143"/>
    <x v="8"/>
    <x v="53"/>
    <s v="Boussadkat"/>
    <s v="Saxofoonlaan 19"/>
    <s v="Nieuwegein"/>
    <s v="3438 GV"/>
    <n v="639049138"/>
    <m/>
    <s v="Vrouw"/>
    <d v="2013-07-06T00:00:00"/>
    <s v="Niveau 1"/>
    <s v="Mohammed"/>
    <s v="Lokaal 4"/>
    <s v="10:00-12:00"/>
    <m/>
    <x v="0"/>
    <x v="0"/>
    <x v="0"/>
    <x v="6"/>
    <x v="0"/>
  </r>
  <r>
    <d v="2023-03-18T15:22:00"/>
    <n v="236"/>
    <x v="137"/>
    <x v="143"/>
    <x v="8"/>
    <x v="156"/>
    <s v="Boussadkat"/>
    <s v="Saxofoonlaan 19"/>
    <s v="Utrecht"/>
    <s v="3438 GV"/>
    <n v="639049138"/>
    <m/>
    <s v="Vrouw"/>
    <d v="2016-11-10T00:00:00"/>
    <s v="Beginner"/>
    <s v="Abdelilaah"/>
    <s v="Lokaal 1"/>
    <s v="10:00-12:00"/>
    <d v="2023-03-04T00:00:00"/>
    <x v="0"/>
    <x v="0"/>
    <x v="0"/>
    <x v="6"/>
    <x v="0"/>
  </r>
  <r>
    <d v="2024-06-01T15:22:00"/>
    <n v="237"/>
    <x v="138"/>
    <x v="144"/>
    <x v="84"/>
    <x v="1"/>
    <s v="Ben Taleb"/>
    <s v="Maghelhaenlaan 40"/>
    <s v="Utrecht"/>
    <m/>
    <n v="638588869"/>
    <m/>
    <s v="Man"/>
    <d v="2015-02-10T00:00:00"/>
    <m/>
    <s v="Issa"/>
    <s v="Lokaal 3"/>
    <s v="12:30-14:30"/>
    <d v="2021-11-06T00:00:00"/>
    <x v="0"/>
    <x v="0"/>
    <x v="0"/>
    <x v="17"/>
    <x v="0"/>
  </r>
  <r>
    <d v="2024-06-01T15:22:00"/>
    <n v="238"/>
    <x v="138"/>
    <x v="144"/>
    <x v="84"/>
    <x v="157"/>
    <s v="Ben Taleb"/>
    <s v="Maghelhaenlaan 40"/>
    <s v="Utrecht"/>
    <m/>
    <n v="638588869"/>
    <m/>
    <s v="Man"/>
    <m/>
    <m/>
    <s v="Issa"/>
    <s v="Lokaal 3"/>
    <s v="12:30-14:30"/>
    <m/>
    <x v="0"/>
    <x v="0"/>
    <x v="0"/>
    <x v="17"/>
    <x v="0"/>
  </r>
  <r>
    <d v="2023-01-01T16:05:31"/>
    <n v="239"/>
    <x v="102"/>
    <x v="145"/>
    <x v="85"/>
    <x v="158"/>
    <s v="Korouma"/>
    <s v="Marcopololaan"/>
    <s v="Utrecht"/>
    <s v="3527 GS"/>
    <n v="684998250"/>
    <m/>
    <s v="Vrouw"/>
    <d v="2011-06-29T00:00:00"/>
    <s v="Beginner"/>
    <m/>
    <s v="Lokaal 2"/>
    <m/>
    <d v="2022-03-05T00:00:00"/>
    <x v="0"/>
    <x v="1"/>
    <x v="1"/>
    <x v="3"/>
    <x v="0"/>
  </r>
  <r>
    <d v="2023-01-01T16:06:40"/>
    <n v="240"/>
    <x v="102"/>
    <x v="145"/>
    <x v="85"/>
    <x v="159"/>
    <s v="Korouma"/>
    <s v="Marcopololaan"/>
    <s v="Utrecht"/>
    <s v="3527 GS"/>
    <n v="684998250"/>
    <m/>
    <s v="Man"/>
    <d v="2009-07-05T00:00:00"/>
    <s v="Beginner"/>
    <m/>
    <s v="Lokaal 2"/>
    <m/>
    <d v="2022-03-05T00:00:00"/>
    <x v="0"/>
    <x v="1"/>
    <x v="1"/>
    <x v="3"/>
    <x v="0"/>
  </r>
  <r>
    <d v="2023-01-21T10:20:37"/>
    <n v="241"/>
    <x v="139"/>
    <x v="146"/>
    <x v="48"/>
    <x v="160"/>
    <s v="El Monjed"/>
    <s v="Herderlaan 13"/>
    <s v="Utrecht"/>
    <s v="3533 BH"/>
    <n v="684784170"/>
    <m/>
    <s v="Vrouw"/>
    <d v="2009-09-13T00:00:00"/>
    <s v="Niveau 3"/>
    <s v="Farida"/>
    <s v="Lokaal 2"/>
    <s v="15:00-18:00"/>
    <m/>
    <x v="0"/>
    <x v="0"/>
    <x v="0"/>
    <x v="30"/>
    <x v="11"/>
  </r>
  <r>
    <d v="2023-01-21T10:20:37"/>
    <n v="242"/>
    <x v="139"/>
    <x v="146"/>
    <x v="48"/>
    <x v="81"/>
    <s v="El Monjed"/>
    <s v="Herderlaan 13"/>
    <s v="Utrecht"/>
    <s v="3533 BH"/>
    <n v="684784170"/>
    <m/>
    <s v="Vrouw"/>
    <d v="2009-09-13T00:00:00"/>
    <s v="Niveau 3"/>
    <s v="gestopt"/>
    <s v="Lokaal 2"/>
    <s v="15:00-18:00"/>
    <m/>
    <x v="0"/>
    <x v="1"/>
    <x v="1"/>
    <x v="3"/>
    <x v="0"/>
  </r>
  <r>
    <d v="2023-01-01T13:52:50"/>
    <n v="243"/>
    <x v="140"/>
    <x v="147"/>
    <x v="86"/>
    <x v="161"/>
    <s v="Boudount"/>
    <s v="Battoutalaan"/>
    <s v="Utrecht"/>
    <s v="3526 VS"/>
    <n v="641951478"/>
    <m/>
    <s v="Vrouw"/>
    <d v="2016-09-06T00:00:00"/>
    <s v="Beginner"/>
    <s v="Ahmed"/>
    <s v="Lokaal 1"/>
    <s v="12:30-14:30"/>
    <m/>
    <x v="0"/>
    <x v="2"/>
    <x v="2"/>
    <x v="0"/>
    <x v="0"/>
  </r>
  <r>
    <d v="2024-02-25T15:44:34"/>
    <n v="244"/>
    <x v="141"/>
    <x v="148"/>
    <x v="4"/>
    <x v="1"/>
    <s v="Elhadaoui"/>
    <s v="Stenlylaan 180"/>
    <s v="Utrecht"/>
    <s v="3526TR"/>
    <n v="624177045"/>
    <m/>
    <s v="Man"/>
    <d v="2013-10-31T00:00:00"/>
    <s v="Niveau 2"/>
    <s v="Mostapha"/>
    <s v="Lokaal 3"/>
    <s v="15:00-17:00"/>
    <d v="2024-01-06T00:00:00"/>
    <x v="0"/>
    <x v="2"/>
    <x v="2"/>
    <x v="38"/>
    <x v="0"/>
  </r>
  <r>
    <d v="2024-03-24T13:13:14"/>
    <n v="246"/>
    <x v="142"/>
    <x v="149"/>
    <x v="18"/>
    <x v="156"/>
    <s v="Mallahi"/>
    <s v="Grebbstraat 38"/>
    <s v="Utrecht"/>
    <n v="3822"/>
    <n v="638761266"/>
    <m/>
    <s v="Vrouw"/>
    <d v="2017-09-04T00:00:00"/>
    <s v="Beginner"/>
    <s v="Mohsin"/>
    <s v="Lokaal 5"/>
    <s v="12:30-14:30"/>
    <d v="2024-01-13T00:00:00"/>
    <x v="0"/>
    <x v="0"/>
    <x v="0"/>
    <x v="36"/>
    <x v="0"/>
  </r>
  <r>
    <d v="2024-03-24T13:13:14"/>
    <n v="247"/>
    <x v="142"/>
    <x v="149"/>
    <x v="18"/>
    <x v="162"/>
    <s v="Mallahi"/>
    <s v="Grebbstraat 38"/>
    <s v="Utrecht"/>
    <n v="3822"/>
    <n v="638761266"/>
    <m/>
    <s v="Vrouw"/>
    <d v="2017-09-04T00:00:00"/>
    <s v="Beginner"/>
    <s v="Mohsin"/>
    <s v="Lokaal 5"/>
    <s v="12:30-14:30"/>
    <d v="2024-01-13T00:00:00"/>
    <x v="0"/>
    <x v="0"/>
    <x v="0"/>
    <x v="36"/>
    <x v="0"/>
  </r>
  <r>
    <d v="2024-05-11T14:54:27"/>
    <n v="248"/>
    <x v="143"/>
    <x v="150"/>
    <x v="87"/>
    <x v="163"/>
    <s v="El Aboud"/>
    <s v="Rooseveltlaan 120"/>
    <s v="Utrecht"/>
    <s v="3527 AG"/>
    <n v="619462340"/>
    <m/>
    <s v="Man"/>
    <d v="2014-01-13T00:00:00"/>
    <s v="Beginner"/>
    <s v="Mohsin"/>
    <s v="Lokaal 5"/>
    <s v="15:00-17:00"/>
    <d v="2024-04-06T00:00:00"/>
    <x v="0"/>
    <x v="0"/>
    <x v="0"/>
    <x v="0"/>
    <x v="0"/>
  </r>
  <r>
    <d v="2024-05-11T14:54:27"/>
    <n v="249"/>
    <x v="143"/>
    <x v="150"/>
    <x v="87"/>
    <x v="164"/>
    <s v="El Aboud"/>
    <s v="Rooseveltlaan 120"/>
    <s v="Utrecht"/>
    <s v="3527 AG"/>
    <n v="619462340"/>
    <m/>
    <s v="Man"/>
    <d v="2012-09-12T00:00:00"/>
    <s v="Beginner"/>
    <s v="Mohsin"/>
    <s v="Lokaal 5"/>
    <s v="15:00-17:00"/>
    <d v="2024-04-06T00:00:00"/>
    <x v="0"/>
    <x v="0"/>
    <x v="0"/>
    <x v="0"/>
    <x v="0"/>
  </r>
  <r>
    <d v="2024-06-01T15:31:38"/>
    <n v="250"/>
    <x v="144"/>
    <x v="151"/>
    <x v="19"/>
    <x v="165"/>
    <s v="El Kachoutti"/>
    <s v="Roseveltlaan 715"/>
    <s v="Utrecht"/>
    <m/>
    <m/>
    <m/>
    <s v="Man"/>
    <d v="2015-08-30T00:00:00"/>
    <s v="Beginner"/>
    <s v="Issa"/>
    <s v="Lokaal 3"/>
    <s v="12:30-14:30"/>
    <d v="2021-11-06T00:00:00"/>
    <x v="0"/>
    <x v="0"/>
    <x v="0"/>
    <x v="8"/>
    <x v="0"/>
  </r>
  <r>
    <d v="2024-05-11T15:12:18"/>
    <n v="251"/>
    <x v="145"/>
    <x v="152"/>
    <x v="88"/>
    <x v="117"/>
    <s v="Zouaghi/Oussrout"/>
    <s v="Nansenlaan 79"/>
    <s v="Utrecht"/>
    <s v="3527 EG"/>
    <s v="0651914115/0640154296"/>
    <m/>
    <s v="Vrouw"/>
    <d v="2016-07-13T00:00:00"/>
    <s v="Beginner"/>
    <s v="Mohsin"/>
    <s v="Lokaal 5"/>
    <s v="15:00-17:00"/>
    <d v="2024-04-06T00:00:00"/>
    <x v="0"/>
    <x v="1"/>
    <x v="1"/>
    <x v="3"/>
    <x v="0"/>
  </r>
  <r>
    <d v="2024-05-11T15:09:21"/>
    <n v="252"/>
    <x v="146"/>
    <x v="153"/>
    <x v="89"/>
    <x v="10"/>
    <s v="Bouaarfa"/>
    <s v="Johan Brouwerlaan 45"/>
    <s v="Utrecht"/>
    <s v="3526 XJ"/>
    <n v="641896763"/>
    <m/>
    <s v="Vrouw"/>
    <d v="2018-10-19T00:00:00"/>
    <s v="Beginner"/>
    <s v="Mohsin"/>
    <s v="Lokaal 5"/>
    <s v="15:00-17:00"/>
    <d v="2024-04-06T00:00:00"/>
    <x v="0"/>
    <x v="0"/>
    <x v="0"/>
    <x v="0"/>
    <x v="0"/>
  </r>
  <r>
    <d v="2024-05-11T14:17:46"/>
    <n v="253"/>
    <x v="147"/>
    <x v="154"/>
    <x v="90"/>
    <x v="166"/>
    <s v="Talhi"/>
    <s v="Kervelhof 15"/>
    <s v="Utrecht"/>
    <s v="3544 BM"/>
    <n v="627205903"/>
    <m/>
    <s v="Vrouw"/>
    <d v="2014-07-26T00:00:00"/>
    <s v="Beginner"/>
    <s v="Issa"/>
    <s v="Lokaal 3"/>
    <s v="10:00-12:00"/>
    <d v="2024-04-06T00:00:00"/>
    <x v="0"/>
    <x v="0"/>
    <x v="0"/>
    <x v="0"/>
    <x v="0"/>
  </r>
  <r>
    <d v="2024-05-11T14:17:46"/>
    <n v="254"/>
    <x v="147"/>
    <x v="154"/>
    <x v="90"/>
    <x v="1"/>
    <s v="Talhi"/>
    <s v="Kervelhof 15"/>
    <s v="Utrecht"/>
    <s v="3544 BM"/>
    <n v="627205903"/>
    <m/>
    <s v="Man"/>
    <d v="2015-11-03T00:00:00"/>
    <s v="Beginner"/>
    <s v="Issa"/>
    <s v="Lokaal 3"/>
    <s v="10:00-12:00"/>
    <d v="2024-04-06T00:00:00"/>
    <x v="0"/>
    <x v="0"/>
    <x v="0"/>
    <x v="0"/>
    <x v="0"/>
  </r>
  <r>
    <d v="2024-05-11T15:07:00"/>
    <n v="255"/>
    <x v="148"/>
    <x v="155"/>
    <x v="14"/>
    <x v="167"/>
    <s v="Naanai"/>
    <s v="Wanninkhoflaan 16"/>
    <s v="Utrecht"/>
    <s v="3526 XP"/>
    <n v="644474445"/>
    <m/>
    <s v="Man"/>
    <d v="2013-02-15T00:00:00"/>
    <s v="Beginner"/>
    <s v="Mohsin"/>
    <s v="Lokaal 5"/>
    <s v="15:00-17:00"/>
    <d v="2024-04-06T00:00:00"/>
    <x v="0"/>
    <x v="0"/>
    <x v="0"/>
    <x v="2"/>
    <x v="0"/>
  </r>
  <r>
    <d v="2024-05-11T14:08:53"/>
    <n v="256"/>
    <x v="102"/>
    <x v="156"/>
    <x v="91"/>
    <x v="168"/>
    <s v="Saloum Maha Haj Ahmed"/>
    <s v="Rooseveltlaan 212"/>
    <s v="Utrecht"/>
    <m/>
    <n v="684550586"/>
    <m/>
    <s v="Man"/>
    <d v="2016-01-31T00:00:00"/>
    <s v="Beginner"/>
    <s v="Mohsin"/>
    <s v="Lokaal 5"/>
    <s v="15:00-17:00"/>
    <d v="2024-04-06T00:00:00"/>
    <x v="0"/>
    <x v="0"/>
    <x v="0"/>
    <x v="30"/>
    <x v="0"/>
  </r>
  <r>
    <d v="2024-05-11T14:08:53"/>
    <n v="257"/>
    <x v="102"/>
    <x v="156"/>
    <x v="91"/>
    <x v="169"/>
    <s v="Saloum Maha Haj Ahmed"/>
    <s v="Rooseveltlaan 212"/>
    <s v="Utrecht"/>
    <m/>
    <n v="684550586"/>
    <m/>
    <s v="Man"/>
    <d v="2018-01-20T00:00:00"/>
    <s v="Beginner"/>
    <s v="Mohsin"/>
    <s v="Lokaal 5"/>
    <s v="15:00-17:00"/>
    <d v="2024-04-06T00:00:00"/>
    <x v="0"/>
    <x v="0"/>
    <x v="0"/>
    <x v="30"/>
    <x v="0"/>
  </r>
  <r>
    <d v="2024-05-11T13:23:44"/>
    <n v="258"/>
    <x v="149"/>
    <x v="157"/>
    <x v="92"/>
    <x v="157"/>
    <s v="Amir"/>
    <s v="Adenauerlaan 141"/>
    <s v="Utrecht"/>
    <s v="3527 RD"/>
    <n v="616557833"/>
    <m/>
    <s v="Man"/>
    <d v="2015-11-20T00:00:00"/>
    <s v="Beginner"/>
    <s v="Mohsin"/>
    <s v="Lokaal 5"/>
    <s v="15:00-17:00"/>
    <d v="2024-04-06T00:00:00"/>
    <x v="0"/>
    <x v="0"/>
    <x v="0"/>
    <x v="28"/>
    <x v="0"/>
  </r>
  <r>
    <d v="2024-05-11T13:23:44"/>
    <n v="259"/>
    <x v="149"/>
    <x v="157"/>
    <x v="92"/>
    <x v="170"/>
    <s v="Amir"/>
    <s v="Adenauerlaan 141"/>
    <s v="Utrecht"/>
    <s v="3527 RD"/>
    <n v="616557833"/>
    <m/>
    <s v="Man"/>
    <d v="2015-11-20T00:00:00"/>
    <s v="Beginner"/>
    <s v="Mohsin"/>
    <s v="Lokaal 5"/>
    <s v="15:00-17:00"/>
    <d v="2024-04-06T00:00:00"/>
    <x v="0"/>
    <x v="0"/>
    <x v="0"/>
    <x v="28"/>
    <x v="0"/>
  </r>
  <r>
    <d v="2022-12-31T15:24:34"/>
    <n v="260"/>
    <x v="150"/>
    <x v="158"/>
    <x v="64"/>
    <x v="96"/>
    <s v="El amrioui"/>
    <s v="Kamilleweg 41"/>
    <s v="Utrecht"/>
    <s v="3541RN"/>
    <n v="681840270"/>
    <m/>
    <s v="Vrouw"/>
    <d v="2022-05-30T00:00:00"/>
    <s v="Beginner"/>
    <s v="Issa"/>
    <s v="Lokaal 3"/>
    <s v="10:00-12:00"/>
    <d v="2022-11-05T00:00:00"/>
    <x v="0"/>
    <x v="0"/>
    <x v="0"/>
    <x v="12"/>
    <x v="0"/>
  </r>
  <r>
    <d v="2022-12-31T15:24:34"/>
    <n v="261"/>
    <x v="150"/>
    <x v="158"/>
    <x v="64"/>
    <x v="23"/>
    <s v="El amrioui"/>
    <s v="Kamilleweg 41"/>
    <s v="Utrecht"/>
    <s v="3541RN"/>
    <n v="681840270"/>
    <m/>
    <s v="Vrouw"/>
    <d v="2022-05-30T00:00:00"/>
    <s v="Beginner"/>
    <s v="Farida"/>
    <s v="Lokaal 3"/>
    <s v="15:00-18:00"/>
    <d v="2022-11-05T00:00:00"/>
    <x v="0"/>
    <x v="0"/>
    <x v="0"/>
    <x v="12"/>
    <x v="0"/>
  </r>
  <r>
    <d v="2024-06-01T15:39:39"/>
    <n v="262"/>
    <x v="151"/>
    <x v="159"/>
    <x v="93"/>
    <x v="19"/>
    <s v="Aachboun (moeder)"/>
    <s v="Stanleylaan 32"/>
    <s v="Utrecht"/>
    <s v="3526 TL"/>
    <n v="685289574"/>
    <m/>
    <s v="Man"/>
    <d v="2013-02-14T00:00:00"/>
    <m/>
    <s v="Issa"/>
    <s v="Lokaal 3"/>
    <s v="12:30-14:30"/>
    <d v="2021-11-06T00:00:00"/>
    <x v="1"/>
    <x v="0"/>
    <x v="0"/>
    <x v="2"/>
    <x v="0"/>
  </r>
  <r>
    <d v="2024-06-01T15:41:51"/>
    <n v="263"/>
    <x v="152"/>
    <x v="160"/>
    <x v="94"/>
    <x v="171"/>
    <s v="ElMakaoui"/>
    <s v="Van Echandlaan 89"/>
    <s v="Utrecht"/>
    <s v="3526 KB"/>
    <n v="633885997"/>
    <m/>
    <s v="Man"/>
    <d v="2013-01-23T00:00:00"/>
    <m/>
    <s v="Mohammed"/>
    <s v="Lokaal 4"/>
    <s v="10:00-12:00"/>
    <d v="2021-02-13T00:00:00"/>
    <x v="0"/>
    <x v="0"/>
    <x v="0"/>
    <x v="30"/>
    <x v="0"/>
  </r>
  <r>
    <d v="2023-01-21T10:09:57"/>
    <n v="264"/>
    <x v="153"/>
    <x v="161"/>
    <x v="95"/>
    <x v="172"/>
    <s v="Darrazi"/>
    <s v="Nansenlaan 80"/>
    <s v="Utrecht"/>
    <s v="3527 EK"/>
    <n v="626473808"/>
    <m/>
    <s v="Vrouw"/>
    <d v="2011-07-30T00:00:00"/>
    <s v="Niveau 3"/>
    <s v="Farida"/>
    <s v="Lokaal 2"/>
    <s v="15:00-18:00"/>
    <m/>
    <x v="0"/>
    <x v="0"/>
    <x v="0"/>
    <x v="40"/>
    <x v="0"/>
  </r>
  <r>
    <d v="2023-01-21T10:09:57"/>
    <n v="265"/>
    <x v="153"/>
    <x v="161"/>
    <x v="95"/>
    <x v="173"/>
    <s v="Darrazi"/>
    <s v="Nansenlaan 80"/>
    <s v="Utrecht"/>
    <s v="3527 EK"/>
    <n v="626473808"/>
    <m/>
    <s v="Man"/>
    <d v="2011-07-30T00:00:00"/>
    <s v="Niveau 3"/>
    <s v="Ahmed"/>
    <s v="Lokaal 1"/>
    <s v="12:30-14:30"/>
    <m/>
    <x v="0"/>
    <x v="0"/>
    <x v="0"/>
    <x v="0"/>
    <x v="0"/>
  </r>
  <r>
    <d v="2024-05-11T14:12:02"/>
    <n v="266"/>
    <x v="154"/>
    <x v="162"/>
    <x v="53"/>
    <x v="174"/>
    <s v="Ouazil"/>
    <s v="Bonenkuidstraat 34"/>
    <s v="Utrecht"/>
    <s v="3544 CL"/>
    <n v="686464116"/>
    <m/>
    <s v="Man"/>
    <d v="2017-05-14T00:00:00"/>
    <s v="Beginner"/>
    <m/>
    <s v="Lokaal 3"/>
    <m/>
    <d v="2024-04-06T00:00:00"/>
    <x v="0"/>
    <x v="0"/>
    <x v="0"/>
    <x v="8"/>
    <x v="0"/>
  </r>
  <r>
    <d v="2024-05-11T14:15:08"/>
    <n v="267"/>
    <x v="155"/>
    <x v="163"/>
    <x v="96"/>
    <x v="73"/>
    <s v="ElOuardani"/>
    <s v="Marshalllaan 200"/>
    <s v="Utrecht"/>
    <s v="3527 TR"/>
    <s v="0687194030/0687244962"/>
    <m/>
    <s v="Vrouw"/>
    <m/>
    <m/>
    <s v="Farida"/>
    <s v="Lokaal 2"/>
    <s v="15:00-18:00"/>
    <d v="2024-04-06T00:00:00"/>
    <x v="0"/>
    <x v="0"/>
    <x v="0"/>
    <x v="2"/>
    <x v="12"/>
  </r>
  <r>
    <d v="2024-05-11T14:15:08"/>
    <n v="268"/>
    <x v="155"/>
    <x v="163"/>
    <x v="96"/>
    <x v="3"/>
    <s v="ElOuardani"/>
    <s v="Marshalllaan 200"/>
    <s v="Utrecht"/>
    <s v="3527 TR"/>
    <s v="0687194030/0687244962"/>
    <m/>
    <s v="Vrouw"/>
    <d v="2018-01-28T00:00:00"/>
    <s v="Beginner"/>
    <s v="gestopt"/>
    <s v="Lokaal 5"/>
    <s v="15:00-18:00"/>
    <d v="2024-04-06T00:00:00"/>
    <x v="0"/>
    <x v="0"/>
    <x v="0"/>
    <x v="2"/>
    <x v="0"/>
  </r>
  <r>
    <d v="2024-05-11T13:37:45"/>
    <n v="269"/>
    <x v="156"/>
    <x v="164"/>
    <x v="26"/>
    <x v="84"/>
    <s v="Omoussa"/>
    <s v="Guldenplantsoen 20"/>
    <s v="Utrecht"/>
    <n v="3527"/>
    <s v="0624495000"/>
    <m/>
    <s v="Vrouw"/>
    <d v="2018-10-05T00:00:00"/>
    <s v="Beginner"/>
    <s v="Mohsin"/>
    <s v="Lokaal 5"/>
    <s v="15:00-17:00"/>
    <d v="2024-04-06T00:00:00"/>
    <x v="0"/>
    <x v="0"/>
    <x v="0"/>
    <x v="2"/>
    <x v="0"/>
  </r>
  <r>
    <d v="2024-05-11T13:37:45"/>
    <n v="270"/>
    <x v="156"/>
    <x v="164"/>
    <x v="26"/>
    <x v="0"/>
    <s v="Omoussa"/>
    <s v="Guldenplantsoen 20"/>
    <s v="Utrecht"/>
    <n v="3527"/>
    <s v="0624495000"/>
    <m/>
    <s v="Man"/>
    <d v="2016-10-31T00:00:00"/>
    <s v="Beginner"/>
    <s v="Mohsin"/>
    <s v="Lokaal 5"/>
    <s v="15:00-17:00"/>
    <d v="2024-04-06T00:00:00"/>
    <x v="0"/>
    <x v="0"/>
    <x v="0"/>
    <x v="2"/>
    <x v="0"/>
  </r>
  <r>
    <d v="2024-05-11T15:15:41"/>
    <n v="271"/>
    <x v="157"/>
    <x v="165"/>
    <x v="1"/>
    <x v="175"/>
    <s v="Tamaoui"/>
    <s v="Spaaklaan 154"/>
    <s v="Utrecht"/>
    <s v="3527 NS"/>
    <n v="611214554"/>
    <m/>
    <s v="Man"/>
    <d v="2013-12-19T00:00:00"/>
    <s v="Beginner"/>
    <s v="Mohsin"/>
    <s v="Lokaal 5"/>
    <s v="15:00-17:00"/>
    <d v="2024-04-06T00:00:00"/>
    <x v="0"/>
    <x v="0"/>
    <x v="0"/>
    <x v="11"/>
    <x v="0"/>
  </r>
  <r>
    <d v="2024-05-11T15:15:41"/>
    <n v="272"/>
    <x v="157"/>
    <x v="165"/>
    <x v="1"/>
    <x v="117"/>
    <s v="Tamaoui"/>
    <s v="Spaaklaan 154"/>
    <s v="Utrecht"/>
    <s v="3527 NS"/>
    <n v="611214554"/>
    <m/>
    <s v="Vrouw"/>
    <d v="2012-01-27T00:00:00"/>
    <s v="Beginner"/>
    <s v="Mohsin"/>
    <s v="Lokaal 5"/>
    <s v="15:00-17:00"/>
    <d v="2024-04-06T00:00:00"/>
    <x v="0"/>
    <x v="0"/>
    <x v="0"/>
    <x v="11"/>
    <x v="0"/>
  </r>
  <r>
    <d v="2024-05-11T15:14:06"/>
    <n v="273"/>
    <x v="158"/>
    <x v="166"/>
    <x v="97"/>
    <x v="145"/>
    <s v="El Madaghri/El adoui"/>
    <s v="Marshalllaan 62"/>
    <s v="Utrecht"/>
    <s v="3527 TM"/>
    <n v="641825433"/>
    <m/>
    <s v="Man"/>
    <d v="2015-10-08T00:00:00"/>
    <s v="Beginner"/>
    <s v="Mohsin"/>
    <s v="Lokaal 5"/>
    <s v="15:00-17:00"/>
    <d v="2024-04-06T00:00:00"/>
    <x v="0"/>
    <x v="3"/>
    <x v="8"/>
    <x v="10"/>
    <x v="0"/>
  </r>
  <r>
    <d v="2024-06-01T15:46:56"/>
    <n v="274"/>
    <x v="159"/>
    <x v="167"/>
    <x v="56"/>
    <x v="1"/>
    <s v="Azaoum"/>
    <m/>
    <m/>
    <m/>
    <n v="620064704"/>
    <m/>
    <m/>
    <d v="2017-09-20T00:00:00"/>
    <s v="khalid"/>
    <s v="meester onbekend"/>
    <s v="12:30-14:30"/>
    <m/>
    <s v="x"/>
    <x v="1"/>
    <x v="1"/>
    <x v="1"/>
    <x v="3"/>
    <x v="0"/>
  </r>
  <r>
    <d v="2024-05-11T15:04:09"/>
    <n v="275"/>
    <x v="160"/>
    <x v="168"/>
    <x v="98"/>
    <x v="117"/>
    <s v="Bourakba/Khalak"/>
    <s v="Spaaklaan 235"/>
    <s v="Utrecht"/>
    <s v="3527 SJ"/>
    <n v="618509333"/>
    <m/>
    <s v="Vrouw"/>
    <d v="2017-10-19T00:00:00"/>
    <s v="Beginner"/>
    <s v="Mohsin"/>
    <s v="Lokaal 5"/>
    <s v="15:00-17:00"/>
    <d v="2024-04-06T00:00:00"/>
    <x v="0"/>
    <x v="0"/>
    <x v="0"/>
    <x v="32"/>
    <x v="0"/>
  </r>
  <r>
    <m/>
    <n v="276"/>
    <x v="102"/>
    <x v="169"/>
    <x v="33"/>
    <x v="109"/>
    <s v="Mustapha"/>
    <m/>
    <m/>
    <m/>
    <m/>
    <m/>
    <m/>
    <m/>
    <m/>
    <s v="Farida"/>
    <s v="Lokaal 2"/>
    <s v="15:00-18:00"/>
    <m/>
    <x v="0"/>
    <x v="1"/>
    <x v="1"/>
    <x v="3"/>
    <x v="0"/>
  </r>
  <r>
    <m/>
    <n v="277"/>
    <x v="102"/>
    <x v="169"/>
    <x v="33"/>
    <x v="176"/>
    <s v="Mustapha"/>
    <m/>
    <m/>
    <m/>
    <m/>
    <m/>
    <m/>
    <m/>
    <m/>
    <s v="Mohammed"/>
    <s v="Lokaal 4"/>
    <s v="12:30-14:30"/>
    <m/>
    <x v="0"/>
    <x v="1"/>
    <x v="1"/>
    <x v="3"/>
    <x v="0"/>
  </r>
  <r>
    <m/>
    <n v="278"/>
    <x v="102"/>
    <x v="169"/>
    <x v="33"/>
    <x v="177"/>
    <s v="Mustapha"/>
    <m/>
    <m/>
    <m/>
    <m/>
    <m/>
    <m/>
    <m/>
    <m/>
    <s v="Mohammed"/>
    <s v="Lokaal 4"/>
    <s v="12:30-14:30"/>
    <m/>
    <x v="0"/>
    <x v="1"/>
    <x v="1"/>
    <x v="3"/>
    <x v="0"/>
  </r>
  <r>
    <d v="2023-01-08T20:03:23"/>
    <n v="279"/>
    <x v="161"/>
    <x v="170"/>
    <x v="56"/>
    <x v="14"/>
    <s v="Douiri"/>
    <s v="Rooseveltlaan 322"/>
    <s v="Utrecht"/>
    <s v="3527 AM"/>
    <n v="634247276"/>
    <m/>
    <s v="Man"/>
    <d v="2016-03-02T00:00:00"/>
    <s v="Niveau 1"/>
    <s v="Ahmed"/>
    <s v="Lokaal 1"/>
    <s v="12:30-14:30"/>
    <m/>
    <x v="0"/>
    <x v="0"/>
    <x v="0"/>
    <x v="2"/>
    <x v="0"/>
  </r>
  <r>
    <d v="2024-06-01T15:48:50"/>
    <n v="280"/>
    <x v="162"/>
    <x v="171"/>
    <x v="95"/>
    <x v="178"/>
    <s v="Jbilou"/>
    <m/>
    <s v="Utrecht"/>
    <m/>
    <n v="616495075"/>
    <m/>
    <s v="Vrouw"/>
    <d v="2013-08-31T00:00:00"/>
    <m/>
    <s v="Mostapha"/>
    <s v="Lokaal 3"/>
    <s v="15:00-17:00"/>
    <d v="2021-03-06T00:00:00"/>
    <x v="0"/>
    <x v="0"/>
    <x v="0"/>
    <x v="0"/>
    <x v="0"/>
  </r>
  <r>
    <m/>
    <n v="281"/>
    <x v="102"/>
    <x v="172"/>
    <x v="18"/>
    <x v="179"/>
    <s v="Qadri"/>
    <m/>
    <s v="Utrecht"/>
    <m/>
    <m/>
    <m/>
    <s v="Man"/>
    <m/>
    <s v="Niveau 5"/>
    <s v="Ahmed"/>
    <s v="Lokaal 1"/>
    <s v="15:00-17:00"/>
    <m/>
    <x v="0"/>
    <x v="1"/>
    <x v="1"/>
    <x v="3"/>
    <x v="0"/>
  </r>
  <r>
    <d v="2023-01-08T18:29:54"/>
    <n v="282"/>
    <x v="102"/>
    <x v="173"/>
    <x v="50"/>
    <x v="137"/>
    <s v="Achahbar"/>
    <s v="Van Heuven Goedhartlaan 39"/>
    <s v="Utrecht"/>
    <s v="3527 CE"/>
    <n v="615492133"/>
    <m/>
    <s v="Man"/>
    <d v="2009-09-10T00:00:00"/>
    <s v="Niveau 5"/>
    <s v="Ahmed"/>
    <s v="Lokaal 1"/>
    <s v="15:00-17:00"/>
    <m/>
    <x v="0"/>
    <x v="1"/>
    <x v="1"/>
    <x v="3"/>
    <x v="0"/>
  </r>
  <r>
    <d v="2023-01-08T18:29:54"/>
    <n v="283"/>
    <x v="102"/>
    <x v="173"/>
    <x v="50"/>
    <x v="117"/>
    <s v="Achahbar"/>
    <s v="Van Heuven Goedhartlaan 39"/>
    <s v="Utrecht"/>
    <s v="3527 CE"/>
    <n v="615492133"/>
    <m/>
    <s v="Man"/>
    <d v="2009-09-10T00:00:00"/>
    <s v="Niveau 5"/>
    <s v="Mostapha"/>
    <s v="Lokaal 4"/>
    <s v="15:00-17:00"/>
    <m/>
    <x v="0"/>
    <x v="1"/>
    <x v="1"/>
    <x v="3"/>
    <x v="0"/>
  </r>
  <r>
    <d v="2023-02-18T14:03:20"/>
    <n v="284"/>
    <x v="163"/>
    <x v="174"/>
    <x v="18"/>
    <x v="67"/>
    <s v="Zaadoud"/>
    <s v="De Gasperilaan 170"/>
    <s v="Utrecht"/>
    <m/>
    <n v="665504782"/>
    <m/>
    <s v="Man"/>
    <d v="2012-12-15T00:00:00"/>
    <s v="Niveau 2"/>
    <s v="Mohsin"/>
    <s v="Lokaal 5"/>
    <s v="15:00-17:00"/>
    <m/>
    <x v="0"/>
    <x v="0"/>
    <x v="0"/>
    <x v="38"/>
    <x v="0"/>
  </r>
  <r>
    <d v="2024-06-01T16:24:30"/>
    <n v="285"/>
    <x v="13"/>
    <x v="175"/>
    <x v="55"/>
    <x v="180"/>
    <s v="Mohamed"/>
    <m/>
    <s v="Utrecht"/>
    <m/>
    <n v="684726373"/>
    <m/>
    <s v="Man"/>
    <d v="2014-04-24T00:00:00"/>
    <m/>
    <m/>
    <m/>
    <m/>
    <d v="2024-01-15T00:00:00"/>
    <x v="0"/>
    <x v="1"/>
    <x v="1"/>
    <x v="3"/>
    <x v="0"/>
  </r>
  <r>
    <d v="2024-06-01T16:24:30"/>
    <n v="286"/>
    <x v="13"/>
    <x v="175"/>
    <x v="55"/>
    <x v="181"/>
    <s v="Mohamed"/>
    <m/>
    <s v="Utrecht"/>
    <m/>
    <n v="684726373"/>
    <m/>
    <s v="Man"/>
    <d v="2014-04-24T00:00:00"/>
    <m/>
    <m/>
    <m/>
    <m/>
    <m/>
    <x v="0"/>
    <x v="5"/>
    <x v="0"/>
    <x v="41"/>
    <x v="4"/>
  </r>
  <r>
    <m/>
    <n v="287"/>
    <x v="102"/>
    <x v="176"/>
    <x v="56"/>
    <x v="182"/>
    <s v="Bouabid"/>
    <s v="alexander de grootlaan 224"/>
    <s v="Utrecht"/>
    <s v="3526 RP"/>
    <n v="687838368"/>
    <m/>
    <s v="Vrouw"/>
    <d v="2016-06-30T00:00:00"/>
    <m/>
    <s v="Abdelilaah"/>
    <s v="Lokaal 2"/>
    <s v="12:30-14:30"/>
    <m/>
    <x v="1"/>
    <x v="9"/>
    <x v="0"/>
    <x v="24"/>
    <x v="6"/>
  </r>
  <r>
    <d v="2023-11-18T00:00:00"/>
    <n v="288"/>
    <x v="164"/>
    <x v="177"/>
    <x v="10"/>
    <x v="183"/>
    <s v="Masnaoui"/>
    <s v="Van Echoudlaan 16"/>
    <s v="Utrecht"/>
    <s v="3526 KD"/>
    <n v="619157376"/>
    <m/>
    <s v="Man"/>
    <d v="2019-01-12T00:00:00"/>
    <m/>
    <s v="Abdelilaah"/>
    <s v="Lokaal 2"/>
    <s v="12:30-14:30"/>
    <m/>
    <x v="0"/>
    <x v="9"/>
    <x v="0"/>
    <x v="20"/>
    <x v="6"/>
  </r>
  <r>
    <m/>
    <n v="289"/>
    <x v="102"/>
    <x v="178"/>
    <x v="99"/>
    <x v="73"/>
    <s v="Karoumi (meester)"/>
    <m/>
    <m/>
    <m/>
    <m/>
    <m/>
    <m/>
    <m/>
    <m/>
    <s v="Issa"/>
    <s v="Lokaal 3"/>
    <s v="12:30-14:30"/>
    <m/>
    <x v="0"/>
    <x v="1"/>
    <x v="1"/>
    <x v="3"/>
    <x v="0"/>
  </r>
  <r>
    <d v="2023-01-01T14:29:30"/>
    <n v="290"/>
    <x v="165"/>
    <x v="179"/>
    <x v="100"/>
    <x v="184"/>
    <s v="Elhafiani"/>
    <s v="Sassafraslaan 5"/>
    <s v="Utrecht"/>
    <s v="3545CN"/>
    <n v="652882278"/>
    <m/>
    <s v="Man"/>
    <d v="2016-08-09T00:00:00"/>
    <s v="Beginner"/>
    <s v="Issa"/>
    <s v="Lokaal 3"/>
    <s v="10:00-12:00"/>
    <d v="2022-11-05T00:00:00"/>
    <x v="0"/>
    <x v="0"/>
    <x v="0"/>
    <x v="42"/>
    <x v="0"/>
  </r>
  <r>
    <d v="2024-01-28T15:53:24"/>
    <n v="291"/>
    <x v="165"/>
    <x v="179"/>
    <x v="100"/>
    <x v="66"/>
    <s v="Elhafiani"/>
    <s v="Sassefraslaan 5"/>
    <s v="Utrecht"/>
    <s v="3545CM"/>
    <n v="652882278"/>
    <m/>
    <s v="Vrouw"/>
    <d v="2016-04-02T00:00:00"/>
    <s v="Beginner"/>
    <s v="Issa"/>
    <s v="Lokaal 3"/>
    <s v="10:00-12:00"/>
    <d v="2024-01-13T00:00:00"/>
    <x v="0"/>
    <x v="0"/>
    <x v="0"/>
    <x v="42"/>
    <x v="0"/>
  </r>
  <r>
    <d v="2023-01-21T10:19:25"/>
    <n v="292"/>
    <x v="166"/>
    <x v="180"/>
    <x v="7"/>
    <x v="68"/>
    <s v="Hanifi"/>
    <s v="Marshalllaan"/>
    <m/>
    <m/>
    <n v="611311643"/>
    <m/>
    <s v="Vrouw"/>
    <d v="2008-03-21T00:00:00"/>
    <s v="Niveau 3"/>
    <s v="Abdelilaah"/>
    <s v="Lokaal 1"/>
    <s v="10:00-12:00"/>
    <m/>
    <x v="0"/>
    <x v="0"/>
    <x v="0"/>
    <x v="13"/>
    <x v="0"/>
  </r>
  <r>
    <d v="2023-01-01T14:17:22"/>
    <n v="293"/>
    <x v="167"/>
    <x v="181"/>
    <x v="56"/>
    <x v="152"/>
    <s v="El Ouarradi"/>
    <s v="Alexander de grooelaan 263"/>
    <s v="Utrecht"/>
    <s v="3526 RH"/>
    <n v="640649755"/>
    <m/>
    <s v="Man"/>
    <d v="2016-12-26T00:00:00"/>
    <s v="Beginner"/>
    <s v="Issa"/>
    <s v="Lokaal 3"/>
    <s v="10:00-12:00"/>
    <d v="2022-11-05T00:00:00"/>
    <x v="0"/>
    <x v="0"/>
    <x v="0"/>
    <x v="6"/>
    <x v="0"/>
  </r>
  <r>
    <d v="2024-09-15T00:00:00"/>
    <n v="294"/>
    <x v="168"/>
    <x v="182"/>
    <x v="56"/>
    <x v="185"/>
    <s v="Ajaoud"/>
    <s v="Marchalaan 75"/>
    <s v="Utrecht"/>
    <s v="3527TD"/>
    <n v="687836892"/>
    <m/>
    <s v="Man"/>
    <d v="2012-02-06T00:00:00"/>
    <m/>
    <s v="Abdelilaah"/>
    <m/>
    <s v="12:30-14:30"/>
    <m/>
    <x v="0"/>
    <x v="10"/>
    <x v="0"/>
    <x v="6"/>
    <x v="13"/>
  </r>
  <r>
    <d v="2024-09-15T00:00:00"/>
    <n v="295"/>
    <x v="168"/>
    <x v="182"/>
    <x v="56"/>
    <x v="1"/>
    <s v="Ajaoud"/>
    <s v="Marchalaan 75"/>
    <s v="Utrecht"/>
    <s v="3527TD"/>
    <n v="687836892"/>
    <m/>
    <s v="Man"/>
    <d v="2012-02-06T00:00:00"/>
    <m/>
    <s v="Abdelilaah"/>
    <m/>
    <s v="12:30-14:30"/>
    <m/>
    <x v="0"/>
    <x v="9"/>
    <x v="0"/>
    <x v="6"/>
    <x v="6"/>
  </r>
  <r>
    <d v="2023-02-18T15:06:08"/>
    <n v="296"/>
    <x v="169"/>
    <x v="183"/>
    <x v="14"/>
    <x v="186"/>
    <s v="Zaim"/>
    <s v="Rooseveltlaan 108"/>
    <s v="Utrecht"/>
    <s v="3527 Ap"/>
    <n v="685675506"/>
    <m/>
    <s v="Man"/>
    <d v="2013-09-16T00:00:00"/>
    <s v="Niveau 1"/>
    <s v="Mohammed"/>
    <m/>
    <s v="12:30-14:30"/>
    <m/>
    <x v="0"/>
    <x v="0"/>
    <x v="0"/>
    <x v="43"/>
    <x v="0"/>
  </r>
  <r>
    <d v="2023-02-18T15:04:47"/>
    <n v="297"/>
    <x v="169"/>
    <x v="183"/>
    <x v="14"/>
    <x v="152"/>
    <s v="Zaim"/>
    <s v="Rooseveltlaan 108"/>
    <s v="Utrecht"/>
    <s v="3527 AP"/>
    <n v="685675506"/>
    <m/>
    <s v="Man"/>
    <d v="2010-09-16T00:00:00"/>
    <s v="Niveau 1"/>
    <s v="Mostapha"/>
    <s v="Lokaal 5"/>
    <s v="15:00-17:00"/>
    <m/>
    <x v="0"/>
    <x v="0"/>
    <x v="0"/>
    <x v="6"/>
    <x v="0"/>
  </r>
  <r>
    <d v="2023-02-18T14:35:10"/>
    <n v="298"/>
    <x v="170"/>
    <x v="184"/>
    <x v="101"/>
    <x v="187"/>
    <s v="Aissaoui"/>
    <s v="Van Heuven Goedhartlaan 72"/>
    <s v="Utrecht"/>
    <s v="3527 CL"/>
    <n v="610477782"/>
    <m/>
    <s v="Vrouw"/>
    <d v="2012-07-30T00:00:00"/>
    <s v="Niveau 1"/>
    <s v="Mohammed"/>
    <s v="Lokaal 4"/>
    <s v="12:30-14:30"/>
    <m/>
    <x v="0"/>
    <x v="0"/>
    <x v="0"/>
    <x v="0"/>
    <x v="0"/>
  </r>
  <r>
    <m/>
    <n v="299"/>
    <x v="171"/>
    <x v="185"/>
    <x v="56"/>
    <x v="188"/>
    <s v="Hitou"/>
    <s v="Rooseveltlaan 1086"/>
    <s v="Utrecht"/>
    <s v="3526 RT"/>
    <n v="631756247"/>
    <m/>
    <s v="Vrouw"/>
    <d v="2016-10-26T00:00:00"/>
    <m/>
    <s v="Abdelilaah"/>
    <s v="Lokaal 2"/>
    <s v="12:30-14:30"/>
    <m/>
    <x v="0"/>
    <x v="9"/>
    <x v="0"/>
    <x v="24"/>
    <x v="6"/>
  </r>
  <r>
    <m/>
    <n v="300"/>
    <x v="172"/>
    <x v="186"/>
    <x v="53"/>
    <x v="189"/>
    <s v="Ramdani"/>
    <m/>
    <m/>
    <m/>
    <s v="06-40756885"/>
    <m/>
    <m/>
    <m/>
    <m/>
    <s v="mostapha/Imane"/>
    <m/>
    <m/>
    <m/>
    <x v="1"/>
    <x v="0"/>
    <x v="0"/>
    <x v="21"/>
    <x v="6"/>
  </r>
  <r>
    <m/>
    <n v="301"/>
    <x v="172"/>
    <x v="186"/>
    <x v="53"/>
    <x v="190"/>
    <s v="Ramdani"/>
    <m/>
    <m/>
    <m/>
    <s v="06-40756885"/>
    <m/>
    <m/>
    <m/>
    <m/>
    <s v="Mohsin"/>
    <s v="Lokaal 5"/>
    <s v="12:30-14:30"/>
    <m/>
    <x v="1"/>
    <x v="0"/>
    <x v="0"/>
    <x v="21"/>
    <x v="6"/>
  </r>
  <r>
    <d v="2024-01-28T14:36:16"/>
    <n v="302"/>
    <x v="173"/>
    <x v="187"/>
    <x v="1"/>
    <x v="191"/>
    <s v="Balilou"/>
    <s v="Adnourlaan 181"/>
    <s v="Utrecht"/>
    <s v="3527RE"/>
    <n v="654748582"/>
    <m/>
    <s v="Vrouw"/>
    <d v="2017-11-05T00:00:00"/>
    <s v="Beginner"/>
    <s v="Mohsin"/>
    <s v="Lokaal 5"/>
    <s v="12:30-14:30"/>
    <d v="2024-01-13T00:00:00"/>
    <x v="0"/>
    <x v="0"/>
    <x v="0"/>
    <x v="8"/>
    <x v="0"/>
  </r>
  <r>
    <d v="2023-01-08T19:39:20"/>
    <n v="303"/>
    <x v="174"/>
    <x v="188"/>
    <x v="102"/>
    <x v="192"/>
    <s v="Belhadi"/>
    <s v="Stanleylaan 18"/>
    <s v="Utrecht"/>
    <s v="3526 TL"/>
    <n v="644341789"/>
    <m/>
    <s v="Vrouw"/>
    <d v="2010-04-22T00:00:00"/>
    <s v="Niveau 5"/>
    <s v="Abdelilaah"/>
    <s v="Lokaal 1"/>
    <s v="10:00-12:00"/>
    <m/>
    <x v="0"/>
    <x v="1"/>
    <x v="1"/>
    <x v="3"/>
    <x v="0"/>
  </r>
  <r>
    <d v="2023-03-18T15:46:52"/>
    <n v="304"/>
    <x v="174"/>
    <x v="188"/>
    <x v="102"/>
    <x v="115"/>
    <s v="Belhadi"/>
    <s v="Stanleylaan 18"/>
    <s v="Utrecht"/>
    <s v="3526TC"/>
    <n v="644341789"/>
    <m/>
    <s v="Man"/>
    <d v="2017-12-10T00:00:00"/>
    <s v="Beginner"/>
    <s v="Abdelilaah"/>
    <s v="Lokaal 1"/>
    <s v="10:00-12:00"/>
    <d v="2023-03-04T00:00:00"/>
    <x v="0"/>
    <x v="1"/>
    <x v="1"/>
    <x v="3"/>
    <x v="0"/>
  </r>
  <r>
    <d v="2023-01-08T19:30:01"/>
    <n v="305"/>
    <x v="174"/>
    <x v="188"/>
    <x v="102"/>
    <x v="38"/>
    <s v="Belhadi"/>
    <s v="Stanleylaan 18"/>
    <s v="Utrecht"/>
    <s v="3526 TL"/>
    <n v="644341789"/>
    <m/>
    <s v="Vrouw"/>
    <d v="2011-10-24T00:00:00"/>
    <s v="Niveau 5"/>
    <s v="Farida"/>
    <s v="Lokaal 2"/>
    <s v="15:00-18:00"/>
    <m/>
    <x v="0"/>
    <x v="1"/>
    <x v="1"/>
    <x v="3"/>
    <x v="0"/>
  </r>
  <r>
    <d v="2023-01-08T19:39:20"/>
    <n v="306"/>
    <x v="174"/>
    <x v="188"/>
    <x v="102"/>
    <x v="193"/>
    <s v="Belhadi"/>
    <s v="Stanleylaan 18"/>
    <s v="Utrecht"/>
    <s v="3526 TL"/>
    <n v="644341789"/>
    <m/>
    <s v="Vrouw"/>
    <d v="2010-04-22T00:00:00"/>
    <s v="Niveau 5"/>
    <s v="Farida"/>
    <s v="Lokaal 2"/>
    <s v="15:00-18:00"/>
    <m/>
    <x v="0"/>
    <x v="1"/>
    <x v="1"/>
    <x v="3"/>
    <x v="0"/>
  </r>
  <r>
    <d v="2023-02-18T14:38:13"/>
    <n v="307"/>
    <x v="175"/>
    <x v="189"/>
    <x v="16"/>
    <x v="194"/>
    <s v="Sajiaa"/>
    <m/>
    <m/>
    <m/>
    <n v="639049138"/>
    <m/>
    <s v="Vrouw"/>
    <m/>
    <s v="Niveau 1"/>
    <s v="Abdelilaah"/>
    <s v="Lokaal 5"/>
    <s v="12:30-14:30"/>
    <m/>
    <x v="0"/>
    <x v="0"/>
    <x v="1"/>
    <x v="20"/>
    <x v="0"/>
  </r>
  <r>
    <d v="2023-01-21T10:07:04"/>
    <n v="308"/>
    <x v="175"/>
    <x v="189"/>
    <x v="16"/>
    <x v="195"/>
    <s v="Sajiaa"/>
    <s v="Magelhaenlaan 111"/>
    <s v="Utrecht"/>
    <s v="3527CA"/>
    <n v="639049138"/>
    <m/>
    <s v="Vrouw"/>
    <d v="2011-05-26T00:00:00"/>
    <s v="Niveau 3"/>
    <s v="meester onbekend"/>
    <s v="Lokaal 2"/>
    <s v="12:30-14:30"/>
    <m/>
    <x v="1"/>
    <x v="1"/>
    <x v="1"/>
    <x v="3"/>
    <x v="0"/>
  </r>
  <r>
    <d v="2023-02-18T14:38:13"/>
    <n v="309"/>
    <x v="175"/>
    <x v="189"/>
    <x v="16"/>
    <x v="196"/>
    <s v="Sajiaa"/>
    <m/>
    <m/>
    <m/>
    <n v="639049138"/>
    <m/>
    <s v="Vrouw"/>
    <m/>
    <s v="Niveau 1"/>
    <s v="Mostapha"/>
    <s v="Lokaal 5"/>
    <s v="15:00-17:00"/>
    <m/>
    <x v="0"/>
    <x v="0"/>
    <x v="1"/>
    <x v="44"/>
    <x v="0"/>
  </r>
  <r>
    <d v="2023-01-08T19:31:26"/>
    <n v="310"/>
    <x v="176"/>
    <x v="190"/>
    <x v="1"/>
    <x v="197"/>
    <s v="Belhadi"/>
    <s v="Livingstonelaan 145"/>
    <s v="Utrecht"/>
    <s v="3526 HC"/>
    <n v="614537168"/>
    <m/>
    <s v="Vrouw"/>
    <d v="2017-02-08T00:00:00"/>
    <s v="Beginner"/>
    <s v="Abdelilaah"/>
    <s v="Lokaal 1"/>
    <s v="10:00-12:00"/>
    <d v="2023-03-04T00:00:00"/>
    <x v="0"/>
    <x v="0"/>
    <x v="1"/>
    <x v="21"/>
    <x v="0"/>
  </r>
  <r>
    <d v="2023-01-11T18:12:07"/>
    <n v="311"/>
    <x v="176"/>
    <x v="190"/>
    <x v="1"/>
    <x v="198"/>
    <s v="Belhadi"/>
    <n v="145"/>
    <s v="Utrecht"/>
    <m/>
    <n v="614537168"/>
    <m/>
    <s v="Vrouw"/>
    <d v="2014-11-02T00:00:00"/>
    <s v="Niveau 1"/>
    <s v="Mohammed"/>
    <s v="Lokaal 4"/>
    <s v="10:00-12:00"/>
    <m/>
    <x v="0"/>
    <x v="0"/>
    <x v="1"/>
    <x v="21"/>
    <x v="0"/>
  </r>
  <r>
    <d v="2023-01-08T19:33:24"/>
    <n v="312"/>
    <x v="176"/>
    <x v="190"/>
    <x v="1"/>
    <x v="199"/>
    <s v="Belhadi"/>
    <s v="Livingstonelaan 145"/>
    <s v="Utrecht"/>
    <s v="3526 HC"/>
    <n v="614537168"/>
    <m/>
    <s v="Vrouw"/>
    <d v="2010-05-27T00:00:00"/>
    <s v="Niveau 5"/>
    <s v="Farida"/>
    <s v="Lokaal 2"/>
    <s v="15:00-18:00"/>
    <m/>
    <x v="0"/>
    <x v="0"/>
    <x v="1"/>
    <x v="21"/>
    <x v="0"/>
  </r>
  <r>
    <m/>
    <n v="313"/>
    <x v="102"/>
    <x v="191"/>
    <x v="103"/>
    <x v="200"/>
    <s v="Zamouri/El Mansouri"/>
    <m/>
    <m/>
    <m/>
    <m/>
    <m/>
    <m/>
    <m/>
    <m/>
    <m/>
    <m/>
    <m/>
    <m/>
    <x v="1"/>
    <x v="5"/>
    <x v="0"/>
    <x v="41"/>
    <x v="14"/>
  </r>
  <r>
    <m/>
    <n v="314"/>
    <x v="177"/>
    <x v="192"/>
    <x v="1"/>
    <x v="0"/>
    <s v="El Khoulati"/>
    <s v="Bleekstraat 61"/>
    <s v="Utrecht"/>
    <m/>
    <n v="648218013"/>
    <m/>
    <s v="Man"/>
    <d v="2019-01-27T00:00:00"/>
    <m/>
    <s v="Abdelilaah"/>
    <s v="Lokaal 2"/>
    <s v="12:30-14:30"/>
    <m/>
    <x v="0"/>
    <x v="9"/>
    <x v="0"/>
    <x v="20"/>
    <x v="6"/>
  </r>
  <r>
    <d v="2023-02-18T14:43:42"/>
    <n v="315"/>
    <x v="178"/>
    <x v="193"/>
    <x v="1"/>
    <x v="1"/>
    <s v="Bachiri"/>
    <s v="Koningin Wilhelminalaan 58"/>
    <s v="Utrecht"/>
    <s v="3527 LE"/>
    <n v="642385676"/>
    <m/>
    <s v="Man"/>
    <d v="2014-12-09T00:00:00"/>
    <s v="Niveau 1"/>
    <s v="Mohsin"/>
    <s v="Lokaal 5"/>
    <s v="12:30-14:30"/>
    <m/>
    <x v="0"/>
    <x v="1"/>
    <x v="1"/>
    <x v="3"/>
    <x v="0"/>
  </r>
  <r>
    <d v="2023-01-21T10:46:48"/>
    <n v="316"/>
    <x v="178"/>
    <x v="193"/>
    <x v="1"/>
    <x v="201"/>
    <s v="Bachiri"/>
    <s v="Koningin Wilhelminalaan 58"/>
    <s v="Utrecht"/>
    <s v="3527 LE"/>
    <m/>
    <m/>
    <s v="Vrouw"/>
    <d v="2007-11-23T00:00:00"/>
    <s v="Niveau 3"/>
    <m/>
    <s v="Lokaal 2"/>
    <m/>
    <m/>
    <x v="0"/>
    <x v="1"/>
    <x v="1"/>
    <x v="3"/>
    <x v="0"/>
  </r>
  <r>
    <m/>
    <n v="317"/>
    <x v="179"/>
    <x v="194"/>
    <x v="66"/>
    <x v="202"/>
    <s v="Doudalla"/>
    <s v="Pearsonlaan 102"/>
    <s v="Utrecht"/>
    <s v="3527 CD"/>
    <n v="686492622"/>
    <m/>
    <s v="Man"/>
    <d v="2014-09-23T00:00:00"/>
    <m/>
    <s v="Abdelilaah"/>
    <s v="Lokaal 2"/>
    <s v="12:30-14:30"/>
    <m/>
    <x v="0"/>
    <x v="11"/>
    <x v="0"/>
    <x v="20"/>
    <x v="15"/>
  </r>
  <r>
    <d v="2023-02-18T14:58:52"/>
    <n v="318"/>
    <x v="180"/>
    <x v="195"/>
    <x v="10"/>
    <x v="31"/>
    <s v="Hamdi"/>
    <s v="Adenaouerlaan 198"/>
    <s v="Utrecht"/>
    <s v="3527 RL"/>
    <n v="638365585"/>
    <m/>
    <s v="Man"/>
    <d v="2013-06-12T00:00:00"/>
    <s v="Niveau 1"/>
    <s v="Mohammed"/>
    <s v="Lokaal 4"/>
    <s v="12:30-14:30"/>
    <m/>
    <x v="0"/>
    <x v="0"/>
    <x v="0"/>
    <x v="45"/>
    <x v="0"/>
  </r>
  <r>
    <d v="2023-01-01T14:12:01"/>
    <n v="319"/>
    <x v="180"/>
    <x v="195"/>
    <x v="10"/>
    <x v="203"/>
    <s v="Hamdi"/>
    <s v="Adenaouerlaan 198"/>
    <s v="Utrecht"/>
    <s v="3527RL"/>
    <n v="638365585"/>
    <m/>
    <s v="Man"/>
    <d v="2017-04-27T00:00:00"/>
    <s v="Beginner"/>
    <s v="Issa"/>
    <s v="Lokaal 3"/>
    <s v="10:00-12:00"/>
    <d v="2022-11-05T00:00:00"/>
    <x v="0"/>
    <x v="0"/>
    <x v="0"/>
    <x v="45"/>
    <x v="0"/>
  </r>
  <r>
    <d v="2023-03-18T15:56:31"/>
    <n v="320"/>
    <x v="181"/>
    <x v="196"/>
    <x v="18"/>
    <x v="141"/>
    <s v="Belzghari"/>
    <s v="Shipovalaan 42"/>
    <s v="Utrecht"/>
    <s v="3545DL"/>
    <n v="641978025"/>
    <m/>
    <s v="Man"/>
    <d v="2017-06-09T00:00:00"/>
    <s v="Beginner"/>
    <s v="Ahmed"/>
    <s v="Lokaal 1"/>
    <s v="12:30-14:30"/>
    <d v="2023-03-04T00:00:00"/>
    <x v="0"/>
    <x v="0"/>
    <x v="0"/>
    <x v="9"/>
    <x v="0"/>
  </r>
  <r>
    <d v="2023-03-18T15:56:31"/>
    <n v="321"/>
    <x v="181"/>
    <x v="196"/>
    <x v="18"/>
    <x v="204"/>
    <s v="Belzghari"/>
    <s v="Shipovalaan 42"/>
    <s v="Utrecht"/>
    <s v="3545DL"/>
    <n v="641978025"/>
    <m/>
    <s v="Man"/>
    <d v="2017-06-09T00:00:00"/>
    <s v="Beginner"/>
    <s v="Ahmed"/>
    <s v="Lokaal 1"/>
    <s v="12:30-14:30"/>
    <d v="2023-03-04T00:00:00"/>
    <x v="0"/>
    <x v="0"/>
    <x v="0"/>
    <x v="9"/>
    <x v="0"/>
  </r>
  <r>
    <d v="2023-03-18T15:56:31"/>
    <n v="322"/>
    <x v="181"/>
    <x v="196"/>
    <x v="18"/>
    <x v="88"/>
    <s v="Belzghari"/>
    <s v="Shipovalaan 42"/>
    <s v="Utrecht"/>
    <s v="3545DL"/>
    <n v="641978025"/>
    <m/>
    <s v="Man"/>
    <d v="2017-06-09T00:00:00"/>
    <s v="Beginner"/>
    <s v="Mohsin"/>
    <s v="Lokaal 5"/>
    <s v="12:30-14:30"/>
    <d v="2023-03-04T00:00:00"/>
    <x v="0"/>
    <x v="0"/>
    <x v="0"/>
    <x v="9"/>
    <x v="0"/>
  </r>
  <r>
    <d v="2024-01-28T14:32:02"/>
    <n v="323"/>
    <x v="182"/>
    <x v="197"/>
    <x v="26"/>
    <x v="152"/>
    <s v="Moussi"/>
    <s v="Koetsdrift"/>
    <s v="Nieuwegein"/>
    <s v="3436XM"/>
    <n v="624471124"/>
    <m/>
    <s v="Man"/>
    <d v="2016-06-30T00:00:00"/>
    <s v="Beginner"/>
    <s v="Mohsin"/>
    <s v="Lokaal 5"/>
    <s v="12:30-14:30"/>
    <d v="2024-01-13T00:00:00"/>
    <x v="0"/>
    <x v="1"/>
    <x v="1"/>
    <x v="3"/>
    <x v="0"/>
  </r>
  <r>
    <d v="2023-01-08T19:54:10"/>
    <n v="324"/>
    <x v="183"/>
    <x v="198"/>
    <x v="1"/>
    <x v="205"/>
    <s v="El Koudadi"/>
    <s v="Admiraal Helfrichstraat 16"/>
    <s v="Utrecht"/>
    <s v="3454 XB"/>
    <n v="613201599"/>
    <m/>
    <s v="Vrouw"/>
    <d v="2013-01-16T00:00:00"/>
    <s v="Niveau 1"/>
    <s v="Ahmed"/>
    <s v="Lokaal 1"/>
    <s v="12:30-14:30"/>
    <m/>
    <x v="0"/>
    <x v="0"/>
    <x v="0"/>
    <x v="17"/>
    <x v="0"/>
  </r>
  <r>
    <d v="2023-01-01T16:16:01"/>
    <n v="325"/>
    <x v="184"/>
    <x v="199"/>
    <x v="14"/>
    <x v="19"/>
    <s v="Soukili"/>
    <s v="Magelhaenlaan 144"/>
    <s v="Utrecht"/>
    <s v="3526 CL"/>
    <n v="647828516"/>
    <m/>
    <s v="Man"/>
    <d v="2014-10-03T00:00:00"/>
    <s v="Beginner"/>
    <s v="Issa"/>
    <s v="Lokaal 3"/>
    <s v="10:00-12:00"/>
    <m/>
    <x v="0"/>
    <x v="0"/>
    <x v="0"/>
    <x v="2"/>
    <x v="0"/>
  </r>
  <r>
    <d v="2023-01-01T14:14:52"/>
    <n v="326"/>
    <x v="185"/>
    <x v="200"/>
    <x v="82"/>
    <x v="206"/>
    <s v="Mahdad"/>
    <s v="Kamilleweg 14A"/>
    <s v="Utrecht"/>
    <s v="3541 RN"/>
    <n v="614523635"/>
    <m/>
    <s v="Man"/>
    <d v="2016-10-05T00:00:00"/>
    <s v="Beginner"/>
    <s v="Issa"/>
    <s v="Lokaal 3"/>
    <s v="10:00-12:00"/>
    <d v="2022-11-05T00:00:00"/>
    <x v="0"/>
    <x v="0"/>
    <x v="0"/>
    <x v="17"/>
    <x v="0"/>
  </r>
  <r>
    <d v="2023-01-01T14:14:52"/>
    <n v="327"/>
    <x v="185"/>
    <x v="200"/>
    <x v="82"/>
    <x v="207"/>
    <s v="Mahdad"/>
    <s v="Kamilleweg 14A"/>
    <s v="Utrecht"/>
    <s v="3541 RN"/>
    <n v="614523635"/>
    <m/>
    <s v="Man"/>
    <d v="2016-10-05T00:00:00"/>
    <s v="Beginner"/>
    <s v="Issa"/>
    <s v="Lokaal 3"/>
    <s v="10:00-12:00"/>
    <d v="2022-11-05T00:00:00"/>
    <x v="0"/>
    <x v="0"/>
    <x v="0"/>
    <x v="17"/>
    <x v="0"/>
  </r>
  <r>
    <d v="2023-02-18T13:45:07"/>
    <n v="328"/>
    <x v="186"/>
    <x v="201"/>
    <x v="56"/>
    <x v="69"/>
    <s v="Amzour"/>
    <s v="Rooseveltlaan 827"/>
    <s v="Utrecht"/>
    <m/>
    <n v="619949828"/>
    <m/>
    <s v="Vrouw"/>
    <d v="2014-02-01T00:00:00"/>
    <s v="Niveau 2"/>
    <s v="Ahmed"/>
    <s v="Lokaal 1"/>
    <s v="15:00-17:00"/>
    <m/>
    <x v="0"/>
    <x v="0"/>
    <x v="1"/>
    <x v="22"/>
    <x v="0"/>
  </r>
  <r>
    <d v="2023-02-18T13:47:55"/>
    <n v="329"/>
    <x v="186"/>
    <x v="201"/>
    <x v="56"/>
    <x v="208"/>
    <s v="Amzour"/>
    <s v="Rooseveltlaan 827"/>
    <s v="Utrecht"/>
    <m/>
    <n v="619949828"/>
    <m/>
    <s v="Vrouw"/>
    <d v="2012-05-26T00:00:00"/>
    <s v="Niveau 2"/>
    <s v="Ahmed"/>
    <s v="Lokaal 1"/>
    <s v="15:00-17:00"/>
    <m/>
    <x v="0"/>
    <x v="0"/>
    <x v="1"/>
    <x v="22"/>
    <x v="0"/>
  </r>
  <r>
    <d v="2024-01-28T14:12:47"/>
    <n v="330"/>
    <x v="187"/>
    <x v="202"/>
    <x v="104"/>
    <x v="209"/>
    <s v="Fallous"/>
    <s v="Livingstoenlaan 217"/>
    <s v="Utrecht"/>
    <s v="3526HE"/>
    <n v="631130084"/>
    <m/>
    <s v="Vrouw"/>
    <d v="2016-12-22T00:00:00"/>
    <s v="Beginner"/>
    <s v="Mohsin"/>
    <s v="Lokaal 5"/>
    <s v="12:30-14:30"/>
    <d v="2024-01-13T00:00:00"/>
    <x v="0"/>
    <x v="1"/>
    <x v="1"/>
    <x v="3"/>
    <x v="0"/>
  </r>
  <r>
    <d v="2023-02-18T14:31:33"/>
    <n v="331"/>
    <x v="188"/>
    <x v="203"/>
    <x v="66"/>
    <x v="154"/>
    <s v="Ikken"/>
    <m/>
    <m/>
    <m/>
    <n v="628704671"/>
    <m/>
    <s v="Vrouw"/>
    <d v="2014-04-18T00:00:00"/>
    <s v="Niveau 1"/>
    <s v="Issa"/>
    <s v="Lokaal 3"/>
    <s v="12:30-14:30"/>
    <m/>
    <x v="0"/>
    <x v="0"/>
    <x v="0"/>
    <x v="30"/>
    <x v="0"/>
  </r>
  <r>
    <d v="2023-02-18T14:31:33"/>
    <n v="332"/>
    <x v="188"/>
    <x v="203"/>
    <x v="66"/>
    <x v="10"/>
    <s v="Ikken"/>
    <m/>
    <m/>
    <m/>
    <n v="628704671"/>
    <m/>
    <s v="Vrouw"/>
    <d v="2014-04-18T00:00:00"/>
    <s v="Niveau 1"/>
    <s v="Mohammed"/>
    <s v="Lokaal 4"/>
    <s v="12:30-14:30"/>
    <m/>
    <x v="0"/>
    <x v="0"/>
    <x v="0"/>
    <x v="30"/>
    <x v="16"/>
  </r>
  <r>
    <d v="2024-06-01T15:57:04"/>
    <n v="333"/>
    <x v="189"/>
    <x v="204"/>
    <x v="105"/>
    <x v="210"/>
    <s v="Essadik"/>
    <m/>
    <m/>
    <m/>
    <n v="641048916"/>
    <m/>
    <m/>
    <m/>
    <m/>
    <s v="Mohammed"/>
    <s v="Lokaal 4"/>
    <s v="12:30-14:30"/>
    <m/>
    <x v="0"/>
    <x v="0"/>
    <x v="0"/>
    <x v="2"/>
    <x v="0"/>
  </r>
  <r>
    <d v="2024-09-03T21:17:13"/>
    <n v="334"/>
    <x v="190"/>
    <x v="205"/>
    <x v="106"/>
    <x v="211"/>
    <s v="Zaim"/>
    <s v="Dikaanlaan 33"/>
    <s v="Utrecht"/>
    <m/>
    <s v="0686230352/0684318565"/>
    <m/>
    <s v="Vrouw"/>
    <d v="2012-09-01T00:00:00"/>
    <s v="Niveau 1"/>
    <s v="Mohammed"/>
    <s v="Lokaal 4"/>
    <s v="10:00-12:00"/>
    <m/>
    <x v="0"/>
    <x v="1"/>
    <x v="1"/>
    <x v="3"/>
    <x v="0"/>
  </r>
  <r>
    <d v="2024-09-03T21:17:13"/>
    <n v="335"/>
    <x v="190"/>
    <x v="205"/>
    <x v="106"/>
    <x v="84"/>
    <s v="Zaim"/>
    <s v="Dikaanlaan 33"/>
    <s v="Utrecht"/>
    <m/>
    <s v="0686230352/0684318565"/>
    <m/>
    <s v="Vrouw"/>
    <m/>
    <s v="Niveau 1"/>
    <s v="Abdelilaah"/>
    <s v="Lokaal 4"/>
    <s v="10:00-12:00"/>
    <m/>
    <x v="0"/>
    <x v="1"/>
    <x v="1"/>
    <x v="3"/>
    <x v="0"/>
  </r>
  <r>
    <d v="2023-01-11T17:57:52"/>
    <n v="336"/>
    <x v="191"/>
    <x v="206"/>
    <x v="107"/>
    <x v="212"/>
    <s v="Moussi"/>
    <s v="Stanleylaan 205"/>
    <s v="Utrecht"/>
    <s v="3526 TE"/>
    <n v="685864627"/>
    <m/>
    <s v="Man"/>
    <d v="2016-03-02T00:00:00"/>
    <s v="Niveau 1"/>
    <s v="Mohammed"/>
    <s v="Lokaal 4"/>
    <s v="10:00-12:00"/>
    <m/>
    <x v="0"/>
    <x v="0"/>
    <x v="1"/>
    <x v="21"/>
    <x v="0"/>
  </r>
  <r>
    <d v="2023-01-01T16:48:45"/>
    <n v="337"/>
    <x v="191"/>
    <x v="206"/>
    <x v="107"/>
    <x v="213"/>
    <s v="Moussi"/>
    <s v="Stanleylaan 205"/>
    <s v="Utrecht"/>
    <s v="3526 TE"/>
    <n v="685864627"/>
    <m/>
    <s v="Man"/>
    <d v="2018-07-30T00:00:00"/>
    <s v="Beginner"/>
    <s v="Mohsin"/>
    <s v="Lokaal 5"/>
    <s v="15:00-17:00"/>
    <d v="2022-03-05T00:00:00"/>
    <x v="0"/>
    <x v="0"/>
    <x v="1"/>
    <x v="21"/>
    <x v="0"/>
  </r>
  <r>
    <d v="2024-06-01T16:15:56"/>
    <n v="338"/>
    <x v="192"/>
    <x v="207"/>
    <x v="108"/>
    <x v="138"/>
    <s v="El Khayari (Houli)"/>
    <m/>
    <m/>
    <m/>
    <n v="638926678"/>
    <m/>
    <s v="Man"/>
    <d v="2016-10-01T00:00:00"/>
    <m/>
    <s v="meester onbekend"/>
    <m/>
    <m/>
    <m/>
    <x v="1"/>
    <x v="1"/>
    <x v="1"/>
    <x v="3"/>
    <x v="0"/>
  </r>
  <r>
    <d v="2023-02-18T14:01:24"/>
    <n v="339"/>
    <x v="193"/>
    <x v="208"/>
    <x v="109"/>
    <x v="14"/>
    <s v="Bouhnouni"/>
    <s v="Magelhaenlaan 205"/>
    <s v="Utrecht"/>
    <s v="3526 CE"/>
    <n v="644224490"/>
    <m/>
    <s v="Man"/>
    <d v="2012-02-03T00:00:00"/>
    <s v="Niveau 2"/>
    <s v="Abdelilaah"/>
    <s v="Lokaal 4"/>
    <s v="10:00-12:00"/>
    <m/>
    <x v="0"/>
    <x v="0"/>
    <x v="0"/>
    <x v="17"/>
    <x v="0"/>
  </r>
  <r>
    <d v="2023-01-08T18:40:14"/>
    <n v="340"/>
    <x v="194"/>
    <x v="209"/>
    <x v="19"/>
    <x v="14"/>
    <s v="Mehdaoui"/>
    <s v="Rooseveltlaan 259"/>
    <s v="Utrecht"/>
    <s v="3527 AC"/>
    <n v="640841651"/>
    <m/>
    <s v="Man"/>
    <d v="2010-09-17T00:00:00"/>
    <s v="Niveau 5"/>
    <s v="Ahmed"/>
    <s v="Lokaal 1"/>
    <s v="15:00-17:00"/>
    <m/>
    <x v="0"/>
    <x v="1"/>
    <x v="1"/>
    <x v="3"/>
    <x v="0"/>
  </r>
  <r>
    <d v="2024-01-28T14:09:13"/>
    <n v="341"/>
    <x v="195"/>
    <x v="210"/>
    <x v="41"/>
    <x v="145"/>
    <s v="Abkhrim"/>
    <s v="Pearsonhof 34"/>
    <s v="Utrecht"/>
    <s v="3527CT"/>
    <s v="0685875611/0648402128"/>
    <m/>
    <s v="Man"/>
    <d v="2016-05-28T00:00:00"/>
    <s v="Beginner"/>
    <m/>
    <m/>
    <m/>
    <d v="2024-01-13T00:00:00"/>
    <x v="0"/>
    <x v="1"/>
    <x v="1"/>
    <x v="3"/>
    <x v="0"/>
  </r>
  <r>
    <m/>
    <n v="342"/>
    <x v="102"/>
    <x v="211"/>
    <x v="37"/>
    <x v="22"/>
    <s v="Belhasniwi"/>
    <m/>
    <m/>
    <m/>
    <m/>
    <m/>
    <m/>
    <m/>
    <m/>
    <s v="Mohsin"/>
    <s v="Lokaal 5"/>
    <s v="12:30-14:30"/>
    <m/>
    <x v="1"/>
    <x v="5"/>
    <x v="0"/>
    <x v="41"/>
    <x v="17"/>
  </r>
  <r>
    <d v="2024-01-28T15:57:53"/>
    <n v="343"/>
    <x v="196"/>
    <x v="211"/>
    <x v="110"/>
    <x v="214"/>
    <s v="Alyakoubi"/>
    <s v="stanleylaan 61"/>
    <s v="Utrecht"/>
    <s v="3526TB"/>
    <n v="640726781"/>
    <m/>
    <s v="Man"/>
    <d v="2018-06-25T00:00:00"/>
    <s v="Beginner"/>
    <s v="Mohammed"/>
    <s v="Lokaal 4"/>
    <s v="12:30-14:30"/>
    <d v="2024-01-13T00:00:00"/>
    <x v="0"/>
    <x v="5"/>
    <x v="0"/>
    <x v="41"/>
    <x v="18"/>
  </r>
  <r>
    <d v="2024-01-28T15:57:53"/>
    <n v="344"/>
    <x v="196"/>
    <x v="211"/>
    <x v="110"/>
    <x v="215"/>
    <s v="Alyakoubi"/>
    <s v="stanleylaan 61"/>
    <s v="Utrecht"/>
    <s v="3526TB"/>
    <n v="640726781"/>
    <m/>
    <s v="Man"/>
    <d v="2018-06-25T00:00:00"/>
    <s v="Beginner"/>
    <s v="Mohammed"/>
    <s v="Lokaal 4"/>
    <s v="12:30-14:30"/>
    <d v="2024-01-13T00:00:00"/>
    <x v="0"/>
    <x v="5"/>
    <x v="0"/>
    <x v="41"/>
    <x v="18"/>
  </r>
  <r>
    <d v="2023-01-01T13:42:07"/>
    <n v="345"/>
    <x v="102"/>
    <x v="211"/>
    <x v="1"/>
    <x v="216"/>
    <s v="Lahrach"/>
    <s v="Eerste muntmeesterlaan 27"/>
    <s v="Utrecht"/>
    <s v="3541 GB"/>
    <n v="648557892"/>
    <m/>
    <s v="Vrouw"/>
    <d v="2016-10-24T00:00:00"/>
    <s v="Beginner"/>
    <s v="Mohammed"/>
    <s v="Lokaal 4"/>
    <s v="12:30-14:30"/>
    <d v="2022-11-05T00:00:00"/>
    <x v="0"/>
    <x v="5"/>
    <x v="0"/>
    <x v="41"/>
    <x v="19"/>
  </r>
  <r>
    <d v="2023-01-01T16:42:49"/>
    <n v="346"/>
    <x v="0"/>
    <x v="211"/>
    <x v="0"/>
    <x v="1"/>
    <s v="Marghich"/>
    <s v="Livingstonelaan 211"/>
    <s v="Utrecht"/>
    <s v="3526 HE"/>
    <n v="687586009"/>
    <m/>
    <s v="Man"/>
    <d v="2015-02-17T00:00:00"/>
    <s v="Beginner"/>
    <s v="meester onbekend"/>
    <s v="Lokaal 2"/>
    <m/>
    <d v="2022-03-05T00:00:00"/>
    <x v="1"/>
    <x v="1"/>
    <x v="1"/>
    <x v="3"/>
    <x v="0"/>
  </r>
  <r>
    <d v="2023-01-08T19:49:55"/>
    <n v="347"/>
    <x v="197"/>
    <x v="211"/>
    <x v="56"/>
    <x v="84"/>
    <s v="Oulali"/>
    <s v="Marshalllaan 34"/>
    <s v="Utrecht"/>
    <s v="3527 TL"/>
    <n v="639126560"/>
    <m/>
    <s v="Vrouw"/>
    <d v="2014-03-16T00:00:00"/>
    <s v="Niveau 1"/>
    <s v="gestopt"/>
    <s v="gestopt"/>
    <m/>
    <m/>
    <x v="3"/>
    <x v="1"/>
    <x v="1"/>
    <x v="3"/>
    <x v="4"/>
  </r>
  <r>
    <d v="2023-01-01T15:36:30"/>
    <n v="348"/>
    <x v="198"/>
    <x v="211"/>
    <x v="10"/>
    <x v="217"/>
    <s v="Hassaan"/>
    <s v="Geelwortelweg 24"/>
    <s v="Utrecht"/>
    <s v="3541 SR"/>
    <n v="684143131"/>
    <m/>
    <s v="Vrouw"/>
    <d v="2010-05-20T00:00:00"/>
    <s v="Niveau 1"/>
    <s v="meester onbekend"/>
    <s v="Lokaal 4"/>
    <s v="10:00-12:00"/>
    <m/>
    <x v="1"/>
    <x v="1"/>
    <x v="1"/>
    <x v="3"/>
    <x v="0"/>
  </r>
  <r>
    <d v="2023-01-01T15:37:27"/>
    <n v="349"/>
    <x v="198"/>
    <x v="211"/>
    <x v="10"/>
    <x v="218"/>
    <s v="Hassaan"/>
    <s v="Geelwortelweg 24"/>
    <s v="Utrecht"/>
    <s v="3541 SR"/>
    <n v="684143131"/>
    <m/>
    <s v="Vrouw"/>
    <d v="2014-11-15T00:00:00"/>
    <s v="Niveau 1"/>
    <s v="meester onbekend"/>
    <s v="Lokaal 4"/>
    <s v="10:00-12:00"/>
    <m/>
    <x v="1"/>
    <x v="1"/>
    <x v="1"/>
    <x v="3"/>
    <x v="0"/>
  </r>
  <r>
    <d v="2023-03-18T15:52:20"/>
    <n v="350"/>
    <x v="199"/>
    <x v="211"/>
    <x v="8"/>
    <x v="45"/>
    <s v="Hemit"/>
    <s v="Haarzichtlaan 62"/>
    <s v="Utrecht"/>
    <s v="3451DR"/>
    <n v="611024442"/>
    <m/>
    <s v="Vrouw"/>
    <d v="2016-09-10T00:00:00"/>
    <s v="Beginner"/>
    <s v="meester onbekend"/>
    <s v="Lokaal 4"/>
    <s v="10:00-12:00"/>
    <d v="2023-03-04T00:00:00"/>
    <x v="1"/>
    <x v="1"/>
    <x v="1"/>
    <x v="3"/>
    <x v="0"/>
  </r>
  <r>
    <d v="2024-06-01T15:16:58"/>
    <n v="351"/>
    <x v="200"/>
    <x v="211"/>
    <x v="7"/>
    <x v="219"/>
    <s v="Salama"/>
    <s v="Trumanlaan 18"/>
    <s v="Utrecht"/>
    <s v="3527 BR"/>
    <n v="631774428"/>
    <m/>
    <s v="Man"/>
    <d v="2012-08-10T00:00:00"/>
    <m/>
    <s v="gestopt"/>
    <s v="Lokaal 3"/>
    <m/>
    <d v="2022-11-05T00:00:00"/>
    <x v="0"/>
    <x v="1"/>
    <x v="1"/>
    <x v="3"/>
    <x v="4"/>
  </r>
  <r>
    <d v="2024-06-01T15:16:58"/>
    <n v="352"/>
    <x v="200"/>
    <x v="211"/>
    <x v="7"/>
    <x v="26"/>
    <s v="Salama"/>
    <s v="Trumanlaan 18"/>
    <s v="Utrecht"/>
    <s v="3527 BR"/>
    <n v="631774428"/>
    <m/>
    <s v="Man"/>
    <d v="2011-08-01T00:00:00"/>
    <m/>
    <s v="gestopt"/>
    <s v="Lokaal 3"/>
    <m/>
    <d v="2022-11-05T00:00:00"/>
    <x v="0"/>
    <x v="1"/>
    <x v="1"/>
    <x v="3"/>
    <x v="4"/>
  </r>
  <r>
    <d v="2023-03-18T15:44:16"/>
    <n v="353"/>
    <x v="201"/>
    <x v="211"/>
    <x v="111"/>
    <x v="137"/>
    <s v="Nourddine"/>
    <s v="Havezatedrift 45"/>
    <s v="Utrecht"/>
    <s v="3436CD"/>
    <n v="684787228"/>
    <m/>
    <s v="Man"/>
    <d v="2017-12-23T00:00:00"/>
    <s v="Beginner"/>
    <s v="meester onbekend"/>
    <s v="Lokaal 4"/>
    <s v="10:00-12:00"/>
    <d v="2023-03-04T00:00:00"/>
    <x v="1"/>
    <x v="1"/>
    <x v="1"/>
    <x v="3"/>
    <x v="0"/>
  </r>
  <r>
    <m/>
    <n v="354"/>
    <x v="102"/>
    <x v="211"/>
    <x v="37"/>
    <x v="220"/>
    <s v=" "/>
    <m/>
    <m/>
    <m/>
    <m/>
    <m/>
    <m/>
    <m/>
    <m/>
    <m/>
    <m/>
    <m/>
    <m/>
    <x v="1"/>
    <x v="5"/>
    <x v="0"/>
    <x v="41"/>
    <x v="6"/>
  </r>
  <r>
    <d v="2023-02-18T13:43:06"/>
    <n v="355"/>
    <x v="102"/>
    <x v="211"/>
    <x v="112"/>
    <x v="221"/>
    <s v="Afariad"/>
    <s v="Trumanlaan 397"/>
    <s v="Utrecht"/>
    <s v="3527 BL"/>
    <m/>
    <m/>
    <s v="Vrouw"/>
    <d v="2012-01-26T00:00:00"/>
    <s v="Niveau 2"/>
    <s v="meester onbekend"/>
    <s v="Lokaal 4"/>
    <s v="15:00-17:00"/>
    <m/>
    <x v="1"/>
    <x v="1"/>
    <x v="1"/>
    <x v="3"/>
    <x v="0"/>
  </r>
  <r>
    <d v="2023-01-21T10:52:26"/>
    <n v="356"/>
    <x v="102"/>
    <x v="211"/>
    <x v="113"/>
    <x v="222"/>
    <s v="Afariad"/>
    <s v="Trumanlaan 397"/>
    <s v="Utrecht"/>
    <s v="3827 BL"/>
    <n v="681814844"/>
    <m/>
    <s v="Man"/>
    <d v="2007-05-18T00:00:00"/>
    <s v="Niveau 3"/>
    <s v="meester onbekend"/>
    <s v="Lokaal 2"/>
    <s v="12:30-14:30"/>
    <m/>
    <x v="1"/>
    <x v="1"/>
    <x v="1"/>
    <x v="3"/>
    <x v="0"/>
  </r>
  <r>
    <d v="2023-01-21T10:33:56"/>
    <n v="357"/>
    <x v="102"/>
    <x v="211"/>
    <x v="1"/>
    <x v="138"/>
    <s v="Andich"/>
    <s v="Monitoreplein 15"/>
    <s v="Utrecht"/>
    <m/>
    <n v="686469767"/>
    <m/>
    <s v="Man"/>
    <d v="2009-11-24T00:00:00"/>
    <s v="Niveau 3"/>
    <m/>
    <m/>
    <m/>
    <m/>
    <x v="4"/>
    <x v="1"/>
    <x v="1"/>
    <x v="3"/>
    <x v="0"/>
  </r>
  <r>
    <d v="2023-02-18T15:23:08"/>
    <n v="358"/>
    <x v="102"/>
    <x v="211"/>
    <x v="6"/>
    <x v="104"/>
    <s v="Aoulich"/>
    <s v="Columbuslaan 337"/>
    <s v="Utrecht"/>
    <s v="3526 EJ"/>
    <m/>
    <m/>
    <s v="Vrouw"/>
    <d v="2012-08-11T00:00:00"/>
    <s v="Niveau 1"/>
    <s v="meester onbekend"/>
    <s v="Lokaal 5"/>
    <s v="15:00-17:00"/>
    <m/>
    <x v="1"/>
    <x v="1"/>
    <x v="1"/>
    <x v="3"/>
    <x v="0"/>
  </r>
  <r>
    <d v="2023-02-18T13:49:27"/>
    <n v="359"/>
    <x v="102"/>
    <x v="211"/>
    <x v="6"/>
    <x v="223"/>
    <s v="Aoulich"/>
    <s v="Columbuslaan 337"/>
    <s v="Utrecht"/>
    <s v="3526 EJ"/>
    <m/>
    <m/>
    <s v="Vrouw"/>
    <d v="2007-04-05T00:00:00"/>
    <s v="Niveau 2"/>
    <s v="meester onbekend"/>
    <s v="Lokaal 4"/>
    <s v="15:00-17:00"/>
    <m/>
    <x v="1"/>
    <x v="1"/>
    <x v="1"/>
    <x v="3"/>
    <x v="0"/>
  </r>
  <r>
    <d v="2023-01-01T16:45:41"/>
    <n v="360"/>
    <x v="102"/>
    <x v="211"/>
    <x v="56"/>
    <x v="224"/>
    <s v="Asfad"/>
    <s v="Kamelen spoor 250"/>
    <s v="Maarssen"/>
    <s v="3605 EP"/>
    <n v="643079136"/>
    <m/>
    <s v="Man"/>
    <d v="2015-07-04T00:00:00"/>
    <s v="Beginner"/>
    <s v="meester onbekend"/>
    <s v="Lokaal 2"/>
    <m/>
    <d v="2022-03-05T00:00:00"/>
    <x v="1"/>
    <x v="1"/>
    <x v="1"/>
    <x v="3"/>
    <x v="0"/>
  </r>
  <r>
    <d v="2023-02-18T14:18:12"/>
    <n v="361"/>
    <x v="102"/>
    <x v="211"/>
    <x v="1"/>
    <x v="30"/>
    <s v="Belgier"/>
    <s v="Van Eysingalaan 140"/>
    <s v="Utrecht"/>
    <s v="3527 VP"/>
    <n v="615313577"/>
    <m/>
    <s v="Man"/>
    <m/>
    <s v="Niveau 1"/>
    <s v="meester onbekend"/>
    <s v="Lokaal 5"/>
    <s v="12:30-14:30"/>
    <m/>
    <x v="1"/>
    <x v="1"/>
    <x v="1"/>
    <x v="3"/>
    <x v="0"/>
  </r>
  <r>
    <d v="2023-02-18T14:11:23"/>
    <n v="362"/>
    <x v="102"/>
    <x v="211"/>
    <x v="114"/>
    <x v="47"/>
    <s v="Belhadi"/>
    <s v="Rooseveltlaan"/>
    <s v="3527 AT"/>
    <m/>
    <m/>
    <m/>
    <s v="Man"/>
    <d v="2010-11-21T00:00:00"/>
    <s v="Niveau 2"/>
    <s v="meester onbekend"/>
    <s v="Lokaal 4"/>
    <s v="15:00-17:00"/>
    <m/>
    <x v="1"/>
    <x v="1"/>
    <x v="1"/>
    <x v="3"/>
    <x v="0"/>
  </r>
  <r>
    <d v="2023-01-08T19:45:07"/>
    <n v="363"/>
    <x v="102"/>
    <x v="211"/>
    <x v="8"/>
    <x v="225"/>
    <s v="Boulachyani"/>
    <s v="Marjoleinweg 15"/>
    <s v="Utrecht"/>
    <s v="3541 SM"/>
    <n v="646890227"/>
    <m/>
    <s v="Man"/>
    <d v="2010-07-10T00:00:00"/>
    <s v="Niveau 5"/>
    <s v="meester onbekend"/>
    <s v="Lokaal 2"/>
    <s v="10:00-12:00"/>
    <m/>
    <x v="1"/>
    <x v="1"/>
    <x v="1"/>
    <x v="3"/>
    <x v="0"/>
  </r>
  <r>
    <d v="2023-01-08T19:51:17"/>
    <n v="364"/>
    <x v="102"/>
    <x v="211"/>
    <x v="23"/>
    <x v="226"/>
    <s v="El Aissaoui"/>
    <s v="Livingstonelaan 67"/>
    <s v="Utrecht"/>
    <s v="3526 HB"/>
    <n v="626787742"/>
    <m/>
    <s v="Vrouw"/>
    <d v="2015-02-20T00:00:00"/>
    <s v="Niveau 1"/>
    <s v="meester onbekend"/>
    <s v="Lokaal 1"/>
    <s v="12:30-14:30"/>
    <m/>
    <x v="1"/>
    <x v="1"/>
    <x v="1"/>
    <x v="3"/>
    <x v="0"/>
  </r>
  <r>
    <d v="2023-01-08T18:45:22"/>
    <n v="365"/>
    <x v="102"/>
    <x v="211"/>
    <x v="69"/>
    <x v="227"/>
    <s v="El Aissaoui"/>
    <s v="Afrikalaan 121"/>
    <s v="Utrecht"/>
    <s v="3526 VM"/>
    <n v="634372841"/>
    <m/>
    <s v="Man"/>
    <d v="2011-03-09T00:00:00"/>
    <s v="Niveau 5"/>
    <s v="meester onbekend"/>
    <s v="Lokaal 2"/>
    <s v="10:00-12:00"/>
    <m/>
    <x v="1"/>
    <x v="1"/>
    <x v="1"/>
    <x v="3"/>
    <x v="0"/>
  </r>
  <r>
    <d v="2023-02-18T14:40:27"/>
    <n v="366"/>
    <x v="102"/>
    <x v="211"/>
    <x v="48"/>
    <x v="23"/>
    <s v="El Amraoui"/>
    <s v="Geelwortelweg 22"/>
    <s v="Utrecht"/>
    <s v="3541 SR"/>
    <m/>
    <m/>
    <s v="Vrouw"/>
    <d v="2013-01-07T00:00:00"/>
    <s v="Niveau 1"/>
    <s v="Abdelilaah"/>
    <s v="Lokaal 5"/>
    <s v="12:30-14:30"/>
    <m/>
    <x v="5"/>
    <x v="1"/>
    <x v="1"/>
    <x v="3"/>
    <x v="0"/>
  </r>
  <r>
    <d v="2023-02-18T14:39:31"/>
    <n v="367"/>
    <x v="102"/>
    <x v="211"/>
    <x v="48"/>
    <x v="189"/>
    <s v="El Amraoui"/>
    <s v="Geelwortelweg 22"/>
    <s v="Utrecht"/>
    <s v="3541 SR"/>
    <m/>
    <m/>
    <s v="Vrouw"/>
    <d v="2012-11-01T00:00:00"/>
    <s v="Niveau 1"/>
    <s v="meester onbekend"/>
    <s v="Lokaal 5"/>
    <s v="12:30-14:30"/>
    <m/>
    <x v="1"/>
    <x v="1"/>
    <x v="1"/>
    <x v="3"/>
    <x v="0"/>
  </r>
  <r>
    <d v="2023-02-18T15:21:53"/>
    <n v="368"/>
    <x v="102"/>
    <x v="211"/>
    <x v="9"/>
    <x v="12"/>
    <s v="El Khoulati"/>
    <s v="Livingstonelaan"/>
    <s v="Utrecht"/>
    <s v="3526 HH"/>
    <m/>
    <m/>
    <s v="Vrouw"/>
    <d v="2014-01-18T00:00:00"/>
    <s v="Niveau 1"/>
    <s v="meester onbekend"/>
    <s v="Lokaal 5"/>
    <s v="15:00-17:00"/>
    <m/>
    <x v="1"/>
    <x v="1"/>
    <x v="1"/>
    <x v="3"/>
    <x v="0"/>
  </r>
  <r>
    <d v="2023-02-18T15:25:31"/>
    <n v="369"/>
    <x v="102"/>
    <x v="211"/>
    <x v="58"/>
    <x v="228"/>
    <s v="Elhajari"/>
    <s v="Azielaan 44"/>
    <s v="Utrecht"/>
    <s v="3526 JB"/>
    <m/>
    <m/>
    <s v="Man"/>
    <d v="2012-08-29T00:00:00"/>
    <s v="Niveau 1"/>
    <s v="meester onbekend"/>
    <s v="Lokaal 5"/>
    <s v="15:00-17:00"/>
    <m/>
    <x v="1"/>
    <x v="1"/>
    <x v="1"/>
    <x v="3"/>
    <x v="0"/>
  </r>
  <r>
    <d v="2023-01-21T10:54:13"/>
    <n v="370"/>
    <x v="102"/>
    <x v="211"/>
    <x v="1"/>
    <x v="113"/>
    <s v="Elkhoulati"/>
    <s v="Bazuinhof 34"/>
    <s v="Utrecht"/>
    <m/>
    <m/>
    <m/>
    <s v="Vrouw"/>
    <d v="2011-02-25T00:00:00"/>
    <s v="Niveau 3"/>
    <s v="meester onbekend"/>
    <s v="Lokaal 2"/>
    <s v="12:30-14:30"/>
    <m/>
    <x v="1"/>
    <x v="1"/>
    <x v="1"/>
    <x v="3"/>
    <x v="0"/>
  </r>
  <r>
    <d v="2023-02-18T14:25:28"/>
    <n v="371"/>
    <x v="102"/>
    <x v="211"/>
    <x v="50"/>
    <x v="229"/>
    <s v="Elmansouri"/>
    <s v="Van Eechoudlaan 71"/>
    <s v="Utrecht"/>
    <s v="3526 KB"/>
    <n v="618088427"/>
    <m/>
    <s v="Vrouw"/>
    <d v="2013-07-30T00:00:00"/>
    <s v="Niveau 1"/>
    <s v="meester onbekend"/>
    <s v="Lokaal 5"/>
    <s v="12:30-14:30"/>
    <m/>
    <x v="1"/>
    <x v="1"/>
    <x v="1"/>
    <x v="3"/>
    <x v="0"/>
  </r>
  <r>
    <d v="2023-02-18T15:13:46"/>
    <n v="372"/>
    <x v="102"/>
    <x v="211"/>
    <x v="115"/>
    <x v="185"/>
    <s v="Errandani"/>
    <s v="Alexande de Grotelaan 167"/>
    <s v="Utrecht"/>
    <s v="3526 RE"/>
    <m/>
    <m/>
    <s v="Man"/>
    <d v="2010-10-09T00:00:00"/>
    <s v="Niveau 1"/>
    <s v="meester onbekend"/>
    <s v="Lokaal 5"/>
    <s v="15:00-17:00"/>
    <m/>
    <x v="1"/>
    <x v="1"/>
    <x v="1"/>
    <x v="3"/>
    <x v="0"/>
  </r>
  <r>
    <d v="2023-02-18T13:41:46"/>
    <n v="373"/>
    <x v="102"/>
    <x v="211"/>
    <x v="116"/>
    <x v="230"/>
    <s v="Lamrini"/>
    <s v="Lange Hagelstraat 64"/>
    <s v="Utrecht"/>
    <s v="3531 BK"/>
    <m/>
    <m/>
    <s v="Vrouw"/>
    <d v="2011-06-11T00:00:00"/>
    <s v="Niveau 2"/>
    <s v="meester onbekend"/>
    <s v="Lokaal 4"/>
    <s v="15:00-17:00"/>
    <m/>
    <x v="1"/>
    <x v="1"/>
    <x v="1"/>
    <x v="3"/>
    <x v="0"/>
  </r>
  <r>
    <d v="2023-01-08T20:08:03"/>
    <n v="374"/>
    <x v="102"/>
    <x v="211"/>
    <x v="1"/>
    <x v="231"/>
    <s v="Mahdad"/>
    <s v="Afrikalaan 87"/>
    <s v="Utrecht"/>
    <s v="3526 VL"/>
    <n v="687831590"/>
    <m/>
    <s v="Man"/>
    <d v="2011-07-20T00:00:00"/>
    <s v="Niveau 1"/>
    <s v="meester onbekend"/>
    <s v="Lokaal 1"/>
    <s v="12:30-14:30"/>
    <m/>
    <x v="1"/>
    <x v="1"/>
    <x v="1"/>
    <x v="3"/>
    <x v="0"/>
  </r>
  <r>
    <d v="2023-01-01T15:50:54"/>
    <n v="375"/>
    <x v="102"/>
    <x v="211"/>
    <x v="117"/>
    <x v="7"/>
    <s v="Musaib"/>
    <s v="Trumanhof 9"/>
    <s v="Utrecht"/>
    <s v="3527 CZ"/>
    <n v="612363007"/>
    <m/>
    <s v="Man"/>
    <d v="2015-10-28T00:00:00"/>
    <s v="Beginner"/>
    <s v="meester onbekend"/>
    <s v="Lokaal 2"/>
    <m/>
    <d v="2022-03-05T00:00:00"/>
    <x v="1"/>
    <x v="1"/>
    <x v="1"/>
    <x v="3"/>
    <x v="0"/>
  </r>
  <r>
    <d v="2023-02-18T14:48:37"/>
    <n v="376"/>
    <x v="102"/>
    <x v="211"/>
    <x v="56"/>
    <x v="23"/>
    <s v="Oualouradi"/>
    <s v="Marco pololaan 270"/>
    <s v="Utrecht"/>
    <s v="3526 GP"/>
    <m/>
    <m/>
    <s v="Vrouw"/>
    <d v="2015-07-23T00:00:00"/>
    <s v="Niveau 1"/>
    <s v="meester onbekend"/>
    <s v="Lokaal 5"/>
    <s v="12:30-14:30"/>
    <m/>
    <x v="1"/>
    <x v="1"/>
    <x v="1"/>
    <x v="3"/>
    <x v="0"/>
  </r>
  <r>
    <d v="2023-02-18T13:55:16"/>
    <n v="377"/>
    <x v="102"/>
    <x v="211"/>
    <x v="118"/>
    <x v="25"/>
    <s v="Sagi"/>
    <s v="Terschellingen 108"/>
    <s v="Utrecht"/>
    <s v="3524 AZ"/>
    <m/>
    <m/>
    <s v="Man"/>
    <d v="2012-10-10T00:00:00"/>
    <s v="Niveau 2"/>
    <s v="meester onbekend"/>
    <s v="Lokaal 4"/>
    <s v="15:00-17:00"/>
    <m/>
    <x v="1"/>
    <x v="1"/>
    <x v="1"/>
    <x v="3"/>
    <x v="0"/>
  </r>
  <r>
    <d v="2023-02-18T13:56:47"/>
    <n v="378"/>
    <x v="102"/>
    <x v="211"/>
    <x v="118"/>
    <x v="6"/>
    <s v="Sagi"/>
    <s v="Terschelling 108"/>
    <s v="Utrecht"/>
    <s v="3524 AZ"/>
    <m/>
    <m/>
    <s v="Man"/>
    <d v="2014-01-01T00:00:00"/>
    <s v="Niveau 2"/>
    <s v="Issa"/>
    <s v="Lokaal 3"/>
    <s v="10:00-12:00"/>
    <m/>
    <x v="1"/>
    <x v="1"/>
    <x v="1"/>
    <x v="3"/>
    <x v="0"/>
  </r>
  <r>
    <d v="2023-01-11T18:00:30"/>
    <n v="379"/>
    <x v="102"/>
    <x v="211"/>
    <x v="43"/>
    <x v="232"/>
    <s v="Shakron"/>
    <s v="columbuslaan 529"/>
    <s v="Utrecht"/>
    <s v="3526 EN"/>
    <m/>
    <m/>
    <s v="Man"/>
    <d v="2014-06-06T00:00:00"/>
    <s v="Niveau 1"/>
    <s v="meester onbekend"/>
    <s v="Lokaal 1"/>
    <m/>
    <m/>
    <x v="1"/>
    <x v="1"/>
    <x v="1"/>
    <x v="3"/>
    <x v="0"/>
  </r>
  <r>
    <d v="2023-01-11T18:01:41"/>
    <n v="380"/>
    <x v="102"/>
    <x v="211"/>
    <x v="43"/>
    <x v="233"/>
    <s v="Shakron"/>
    <s v="Columbuslaan 529"/>
    <s v="Utrecht"/>
    <s v="3526 EN"/>
    <m/>
    <m/>
    <s v="Vrouw"/>
    <d v="2012-01-01T00:00:00"/>
    <s v="Niveau 1"/>
    <s v="meester onbekend"/>
    <s v="Lokaal 1"/>
    <m/>
    <m/>
    <x v="1"/>
    <x v="1"/>
    <x v="1"/>
    <x v="3"/>
    <x v="0"/>
  </r>
  <r>
    <d v="2023-01-11T17:59:28"/>
    <n v="381"/>
    <x v="102"/>
    <x v="211"/>
    <x v="43"/>
    <x v="6"/>
    <s v="Shakron"/>
    <s v="columbuslaan 529"/>
    <s v="Utrecht"/>
    <s v="3526 EN"/>
    <m/>
    <m/>
    <s v="Man"/>
    <d v="2014-06-06T00:00:00"/>
    <s v="Niveau 1"/>
    <s v="meester onbekend"/>
    <s v="Lokaal 1"/>
    <m/>
    <m/>
    <x v="1"/>
    <x v="1"/>
    <x v="1"/>
    <x v="3"/>
    <x v="0"/>
  </r>
  <r>
    <d v="2023-01-08T18:36:25"/>
    <n v="382"/>
    <x v="102"/>
    <x v="211"/>
    <x v="56"/>
    <x v="234"/>
    <s v="Soukili"/>
    <s v="Snaphaanhof 6"/>
    <s v="Utrecht"/>
    <s v="3571 HG"/>
    <n v="687348811"/>
    <m/>
    <s v="Man"/>
    <d v="2008-09-19T00:00:00"/>
    <s v="Niveau 5"/>
    <s v="meester onbekend"/>
    <s v="Lokaal 2"/>
    <s v="10:00-12:00"/>
    <m/>
    <x v="1"/>
    <x v="1"/>
    <x v="1"/>
    <x v="3"/>
    <x v="0"/>
  </r>
  <r>
    <d v="2023-02-18T14:49:26"/>
    <n v="383"/>
    <x v="102"/>
    <x v="211"/>
    <x v="119"/>
    <x v="138"/>
    <s v="Zankoua"/>
    <m/>
    <m/>
    <m/>
    <m/>
    <m/>
    <s v="Man"/>
    <d v="2011-12-29T00:00:00"/>
    <s v="Niveau 1"/>
    <s v="meester onbekend"/>
    <s v="Lokaal 5"/>
    <s v="12:30-14:30"/>
    <m/>
    <x v="1"/>
    <x v="1"/>
    <x v="1"/>
    <x v="3"/>
    <x v="0"/>
  </r>
  <r>
    <d v="2023-02-18T15:18:51"/>
    <n v="384"/>
    <x v="102"/>
    <x v="211"/>
    <x v="120"/>
    <x v="65"/>
    <s v="Ziyani"/>
    <s v="Nanselnaal 66"/>
    <s v="Utrecht"/>
    <s v="3527 Ej"/>
    <m/>
    <m/>
    <s v="Vrouw"/>
    <d v="2010-02-06T00:00:00"/>
    <s v="Niveau 1"/>
    <s v="meester onbekend"/>
    <s v="Lokaal 5"/>
    <s v="15:00-17:00"/>
    <m/>
    <x v="1"/>
    <x v="1"/>
    <x v="1"/>
    <x v="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0">
  <r>
    <d v="2024-06-01T16:26:34"/>
    <n v="1"/>
    <x v="0"/>
    <x v="0"/>
    <s v="Hamid"/>
    <s v="Zakaria"/>
    <s v="Maraghich"/>
    <s v="Livingstonelaan 211"/>
    <s v="Utrecht"/>
    <s v="3526 HE"/>
    <n v="687586009"/>
    <m/>
    <s v="Man"/>
    <d v="2017-12-02T00:00:00"/>
    <m/>
    <s v="mostafa/juffen/khalid"/>
    <m/>
    <s v="10:00-12:00"/>
    <d v="2023-10-14T00:00:00"/>
    <x v="0"/>
    <n v="115"/>
    <m/>
    <d v="2024-09-22T00:00:00"/>
  </r>
  <r>
    <d v="2024-06-01T16:26:34"/>
    <n v="2"/>
    <x v="0"/>
    <x v="0"/>
    <s v="Hamid"/>
    <s v="Adam"/>
    <s v="Maraghich"/>
    <s v="Livingstonelaan 211"/>
    <s v="Utrecht"/>
    <s v="3526 HE"/>
    <n v="687586009"/>
    <m/>
    <s v="Man"/>
    <d v="2015-02-17T00:00:00"/>
    <m/>
    <s v="Issa"/>
    <s v="Lokaal 3"/>
    <s v="10:00-12:00"/>
    <d v="2022-03-05T00:00:00"/>
    <x v="0"/>
    <n v="115"/>
    <m/>
    <d v="2024-09-22T00:00:00"/>
  </r>
  <r>
    <d v="2024-01-28T14:22:16"/>
    <n v="3"/>
    <x v="1"/>
    <x v="1"/>
    <s v="Mohamed"/>
    <s v="hamza"/>
    <s v="Sialioua"/>
    <s v="Afrikalaan 141"/>
    <s v="Utrecht"/>
    <s v="3526 VM"/>
    <n v="640004467"/>
    <m/>
    <s v="Vrouw"/>
    <d v="2016-11-26T00:00:00"/>
    <s v="Beginner"/>
    <s v="Mohammed"/>
    <s v="Lokaal 4"/>
    <s v="12:30-14:30"/>
    <m/>
    <x v="0"/>
    <n v="115"/>
    <m/>
    <d v="2024-11-10T00:00:00"/>
  </r>
  <r>
    <d v="2024-01-28T14:22:16"/>
    <n v="4"/>
    <x v="1"/>
    <x v="1"/>
    <s v="Mohamed"/>
    <s v="Sarah"/>
    <s v="Sialioua"/>
    <s v="Afrikalaan 141"/>
    <s v="Utrecht"/>
    <s v="3526 VM"/>
    <n v="640004467"/>
    <m/>
    <s v="Vrouw"/>
    <d v="2016-11-26T00:00:00"/>
    <s v="Beginner"/>
    <s v="Mohsin"/>
    <s v="Lokaal 5"/>
    <s v="12:30-14:30"/>
    <d v="2024-01-13T00:00:00"/>
    <x v="0"/>
    <n v="115"/>
    <m/>
    <d v="2024-09-07T00:00:00"/>
  </r>
  <r>
    <d v="2022-12-31T16:41:20"/>
    <n v="5"/>
    <x v="2"/>
    <x v="2"/>
    <s v="Hakim"/>
    <s v="Insaf"/>
    <s v="Bourdif"/>
    <s v="A H goedhartlaan 70"/>
    <s v="Utrecht"/>
    <s v="3527CL"/>
    <n v="610171625"/>
    <m/>
    <s v="Vrouw"/>
    <d v="2014-10-28T00:00:00"/>
    <s v="Beginner"/>
    <s v="Issa"/>
    <s v="Lokaal 3"/>
    <s v="10:00-12:00"/>
    <d v="2022-11-05T00:00:00"/>
    <x v="0"/>
    <n v="0"/>
    <n v="0"/>
    <n v="0"/>
  </r>
  <r>
    <d v="2024-03-24T14:12:01"/>
    <n v="6"/>
    <x v="3"/>
    <x v="3"/>
    <s v="Abdelouahed"/>
    <s v="Safouane"/>
    <s v="Essaghir"/>
    <m/>
    <s v="Utrecht"/>
    <m/>
    <n v="619933763"/>
    <m/>
    <s v="Man"/>
    <m/>
    <m/>
    <s v="Mohammed"/>
    <s v="Lokaal 4"/>
    <s v="10:00-12:00"/>
    <d v="2021-02-13T00:00:00"/>
    <x v="0"/>
    <n v="0"/>
    <n v="0"/>
    <n v="0"/>
  </r>
  <r>
    <d v="2024-03-24T14:12:01"/>
    <n v="7"/>
    <x v="3"/>
    <x v="3"/>
    <s v="Abdelouahed"/>
    <s v="Youssef"/>
    <s v="Essaghir"/>
    <m/>
    <s v="Utrecht"/>
    <m/>
    <n v="619933763"/>
    <m/>
    <s v="Man"/>
    <d v="2014-08-25T00:00:00"/>
    <m/>
    <s v="meester onbekend"/>
    <m/>
    <m/>
    <d v="2021-02-13T00:00:00"/>
    <x v="1"/>
    <n v="0"/>
    <n v="0"/>
    <n v="0"/>
  </r>
  <r>
    <d v="2023-01-01T15:44:24"/>
    <n v="8"/>
    <x v="4"/>
    <x v="4"/>
    <s v="Mimoun"/>
    <s v="Mohammed"/>
    <s v="Richa Elyakhloufi"/>
    <s v="Nansenlaan 14"/>
    <s v="Utrecht"/>
    <s v="3527 EH"/>
    <n v="647629144"/>
    <m/>
    <s v="Man"/>
    <d v="2016-02-06T00:00:00"/>
    <s v="Beginner"/>
    <s v="Mohammed"/>
    <s v="Lokaal 4"/>
    <s v="12:30-14:30"/>
    <d v="2022-03-05T00:00:00"/>
    <x v="0"/>
    <n v="115"/>
    <m/>
    <d v="2024-09-07T00:00:00"/>
  </r>
  <r>
    <d v="2023-01-22T15:48:13"/>
    <n v="9"/>
    <x v="5"/>
    <x v="5"/>
    <s v="Mhamed"/>
    <s v="Fadma"/>
    <s v="Bendjaj"/>
    <s v="Alexander de grootlaan 60"/>
    <s v="Utrecht"/>
    <s v="3526RK"/>
    <n v="625126767"/>
    <m/>
    <s v="Vrouw"/>
    <d v="2008-05-03T00:00:00"/>
    <s v="Niveau 1"/>
    <s v="meester onbekend"/>
    <s v="Lokaal 2"/>
    <s v="15:00-17:00"/>
    <d v="2023-01-22T00:00:00"/>
    <x v="1"/>
    <n v="0"/>
    <n v="0"/>
    <n v="0"/>
  </r>
  <r>
    <d v="2023-02-18T14:22:38"/>
    <n v="10"/>
    <x v="6"/>
    <x v="6"/>
    <s v="Abdeslam"/>
    <s v="Mohamed-Anuar"/>
    <s v="Elbaouti"/>
    <s v="Rooseveltlaan 198"/>
    <s v="Utrecht"/>
    <s v="3527 AJ"/>
    <n v="617972582"/>
    <m/>
    <s v="Man"/>
    <d v="2014-05-27T00:00:00"/>
    <s v="Niveau 1"/>
    <s v="Ahmed"/>
    <s v="Lokaal 1"/>
    <s v="12:30-14:30"/>
    <d v="2021-10-10T00:00:00"/>
    <x v="0"/>
    <n v="100"/>
    <n v="15"/>
    <d v="2025-01-12T00:00:00"/>
  </r>
  <r>
    <d v="2023-03-04T15:18:16"/>
    <n v="11"/>
    <x v="7"/>
    <x v="7"/>
    <s v="Mostapha"/>
    <s v="Amira"/>
    <s v="Alkhoulati"/>
    <s v="Adenouerlaan 94"/>
    <s v="Utrcht"/>
    <s v="3527RJ"/>
    <n v="685036066"/>
    <m/>
    <s v="Vrouw"/>
    <d v="2013-11-01T00:00:00"/>
    <s v="Niveau 1"/>
    <s v="Mohammed"/>
    <s v="Lokaal 4"/>
    <s v="10:00-12:00"/>
    <d v="2023-02-04T00:00:00"/>
    <x v="0"/>
    <n v="0"/>
    <n v="0"/>
    <n v="0"/>
  </r>
  <r>
    <d v="2023-04-16T15:30:03"/>
    <n v="12"/>
    <x v="8"/>
    <x v="8"/>
    <s v="Brahim"/>
    <s v="Imane"/>
    <s v="Boukhachkhach"/>
    <s v="Alexander de grootlaan 222"/>
    <s v="Utrecht"/>
    <s v="3526RP"/>
    <n v="643582561"/>
    <m/>
    <s v="Vrouw"/>
    <d v="2013-06-05T00:00:00"/>
    <s v="Niveau 4"/>
    <s v="Farida"/>
    <s v="Lokaal 2"/>
    <s v="15:00-18:00"/>
    <d v="2023-02-04T00:00:00"/>
    <x v="0"/>
    <n v="115"/>
    <m/>
    <d v="2024-12-08T00:00:00"/>
  </r>
  <r>
    <d v="2024-03-24T14:31:28"/>
    <n v="13"/>
    <x v="9"/>
    <x v="9"/>
    <s v="Mohand"/>
    <s v="Maroua"/>
    <s v="Elkhoulati"/>
    <m/>
    <s v="Utrecht"/>
    <m/>
    <n v="624432866"/>
    <m/>
    <s v="Vrouw"/>
    <m/>
    <m/>
    <s v="Mostapha"/>
    <s v="Lokaal 5"/>
    <s v="15:00-17:00"/>
    <d v="2021-10-16T00:00:00"/>
    <x v="0"/>
    <n v="0"/>
    <n v="0"/>
    <n v="0"/>
  </r>
  <r>
    <d v="2023-02-18T14:56:01"/>
    <n v="14"/>
    <x v="10"/>
    <x v="10"/>
    <s v="Rachid"/>
    <s v="Ayoub"/>
    <s v="El Abbassi"/>
    <s v="Derkinderstraat 27"/>
    <s v="Woerden"/>
    <s v="3443CX"/>
    <n v="616441678"/>
    <m/>
    <s v="Man"/>
    <d v="2012-12-07T00:00:00"/>
    <s v="Niveau 1"/>
    <s v="Mostapha"/>
    <s v="Lokaal 5"/>
    <s v="15:00-17:00"/>
    <m/>
    <x v="0"/>
    <n v="115"/>
    <m/>
    <d v="2024-09-07T00:00:00"/>
  </r>
  <r>
    <d v="2023-02-18T14:56:01"/>
    <n v="15"/>
    <x v="10"/>
    <x v="10"/>
    <s v="Rachid"/>
    <s v="Mohamed"/>
    <s v="El Abbassi"/>
    <s v="Derkinderstraat 27"/>
    <s v="Woerden"/>
    <s v="3443CX"/>
    <n v="616441678"/>
    <m/>
    <s v="Man"/>
    <d v="2012-12-07T00:00:00"/>
    <s v="Niveau 1"/>
    <s v="Mohsin"/>
    <s v="Lokaal 5"/>
    <s v="15:00-17:00"/>
    <m/>
    <x v="0"/>
    <n v="60"/>
    <m/>
    <d v="2025-01-12T00:00:00"/>
  </r>
  <r>
    <d v="2023-01-01T13:56:36"/>
    <n v="16"/>
    <x v="10"/>
    <x v="10"/>
    <s v="Rachid"/>
    <s v="Zeyneb"/>
    <s v="El Abbassi"/>
    <s v="Derkinderstraat 27"/>
    <s v="Woerden"/>
    <s v="3443CX"/>
    <n v="616441678"/>
    <m/>
    <s v="Vrouw"/>
    <d v="2015-10-29T00:00:00"/>
    <s v="Beginner"/>
    <s v="Mohsin"/>
    <s v="Lokaal 3"/>
    <s v="15:00-17:00"/>
    <d v="2022-11-05T00:00:00"/>
    <x v="0"/>
    <n v="115"/>
    <m/>
    <d v="2024-09-07T00:00:00"/>
  </r>
  <r>
    <d v="2023-03-18T15:40:45"/>
    <n v="17"/>
    <x v="11"/>
    <x v="11"/>
    <s v="salah Edine"/>
    <s v="Soraya"/>
    <s v="Badr"/>
    <s v="Livingstonlaan 549"/>
    <s v="Utrecht"/>
    <s v="3526HK"/>
    <n v="687514326"/>
    <m/>
    <s v="Vrouw"/>
    <d v="2016-10-08T00:00:00"/>
    <s v="Beginner"/>
    <s v="Abdelilaah"/>
    <s v="Lokaal 1"/>
    <s v="10:00-12:00"/>
    <d v="2023-03-04T00:00:00"/>
    <x v="0"/>
    <n v="115"/>
    <m/>
    <d v="2024-09-15T00:00:00"/>
  </r>
  <r>
    <d v="2023-01-01T14:23:29"/>
    <n v="18"/>
    <x v="12"/>
    <x v="12"/>
    <s v="Rachid"/>
    <s v="Hidaya"/>
    <s v="Lamchachti"/>
    <s v="Amerikalaan 181"/>
    <s v="Utercht"/>
    <s v="3526 VD"/>
    <n v="681838458"/>
    <m/>
    <s v="Vrouw"/>
    <d v="2016-04-02T00:00:00"/>
    <s v="Beginner"/>
    <s v="Issa"/>
    <s v="Lokaal 3"/>
    <s v="10:00-12:00"/>
    <d v="2022-11-05T00:00:00"/>
    <x v="0"/>
    <n v="115"/>
    <m/>
    <d v="2024-09-15T00:00:00"/>
  </r>
  <r>
    <d v="2023-03-18T15:37:49"/>
    <n v="19"/>
    <x v="13"/>
    <x v="13"/>
    <s v="Banduim"/>
    <s v="Binta"/>
    <s v="Doumboya"/>
    <s v="Marchalaan 131"/>
    <s v="Utrecht"/>
    <s v="3527TC"/>
    <n v="618916431"/>
    <m/>
    <s v="Vrouw"/>
    <m/>
    <s v="Beginner"/>
    <s v="Issa"/>
    <s v="Lokaal 3"/>
    <s v="10:00-12:00"/>
    <d v="2023-03-04T00:00:00"/>
    <x v="0"/>
    <n v="115"/>
    <m/>
    <d v="2025-01-26T00:00:00"/>
  </r>
  <r>
    <d v="2023-02-18T14:10:14"/>
    <n v="20"/>
    <x v="14"/>
    <x v="14"/>
    <s v="Mohamed"/>
    <s v="Amir"/>
    <s v="Ouldhamou"/>
    <s v="Egginklaan 12"/>
    <s v="Utrecht"/>
    <s v="3527 XR"/>
    <n v="641210518"/>
    <m/>
    <s v="Man"/>
    <d v="2011-05-24T00:00:00"/>
    <s v="Niveau 2"/>
    <s v="Ahmed"/>
    <s v="Lokaal 1"/>
    <s v="15:00-17:00"/>
    <m/>
    <x v="0"/>
    <n v="115"/>
    <m/>
    <d v="2024-09-29T00:00:00"/>
  </r>
  <r>
    <d v="2024-03-24T14:51:45"/>
    <n v="21"/>
    <x v="15"/>
    <x v="15"/>
    <s v="Farid"/>
    <s v="Adam"/>
    <s v="Karoum"/>
    <m/>
    <s v="Utrecht"/>
    <m/>
    <n v="636390176"/>
    <m/>
    <s v="Man"/>
    <m/>
    <m/>
    <s v="Mostapha"/>
    <s v="Lokaal 5"/>
    <s v="15:00-17:00"/>
    <m/>
    <x v="0"/>
    <n v="115"/>
    <m/>
    <d v="2024-11-21T00:00:00"/>
  </r>
  <r>
    <d v="2024-03-24T14:51:45"/>
    <n v="22"/>
    <x v="15"/>
    <x v="15"/>
    <s v="Farid"/>
    <s v="Farah"/>
    <s v="Karoum"/>
    <m/>
    <s v="Utrecht"/>
    <m/>
    <n v="636390176"/>
    <m/>
    <s v="Vrouw"/>
    <d v="2015-11-03T00:00:00"/>
    <m/>
    <s v="Issa"/>
    <s v="Lokaal 3"/>
    <s v="10:00-12:00"/>
    <d v="2022-11-05T00:00:00"/>
    <x v="0"/>
    <n v="115"/>
    <m/>
    <d v="2024-11-21T00:00:00"/>
  </r>
  <r>
    <d v="2023-01-08T20:12:43"/>
    <n v="23"/>
    <x v="16"/>
    <x v="16"/>
    <s v="Hamid"/>
    <s v="Mohamed"/>
    <s v="Es-Saken"/>
    <s v="Megelhaenlaan 239"/>
    <s v="Utrecht"/>
    <s v="3526 CG"/>
    <n v="651328913"/>
    <m/>
    <s v="Man"/>
    <d v="2015-08-21T00:00:00"/>
    <s v="Niveau 1"/>
    <s v="Ahmed"/>
    <s v="Lokaal 1"/>
    <s v="12:30-14:30"/>
    <m/>
    <x v="0"/>
    <n v="115"/>
    <m/>
    <d v="2024-12-22T00:00:00"/>
  </r>
  <r>
    <d v="2023-01-21T10:11:12"/>
    <n v="24"/>
    <x v="16"/>
    <x v="16"/>
    <s v="Hamid"/>
    <s v="Ferdaous"/>
    <s v="Es-Saken"/>
    <s v="Magelhaenlaan 239"/>
    <s v="Utrecht"/>
    <m/>
    <n v="651328913"/>
    <m/>
    <s v="Vrouw"/>
    <d v="2011-07-27T00:00:00"/>
    <s v="Niveau 3"/>
    <s v="Farida"/>
    <s v="Lokaal 2"/>
    <s v="15:00-18:00"/>
    <m/>
    <x v="0"/>
    <n v="5"/>
    <n v="110"/>
    <n v="0"/>
  </r>
  <r>
    <d v="2023-02-18T15:02:10"/>
    <n v="25"/>
    <x v="17"/>
    <x v="17"/>
    <s v="Ali"/>
    <s v="Safuan"/>
    <s v="Adda"/>
    <s v="Magelhaenlaan 20"/>
    <s v="Utrecht"/>
    <m/>
    <n v="628061369"/>
    <m/>
    <s v="Man"/>
    <d v="2011-05-03T00:00:00"/>
    <s v="Niveau 1"/>
    <s v="Mostapha"/>
    <s v="Lokaal 5"/>
    <s v="15:00-17:00"/>
    <m/>
    <x v="0"/>
    <n v="115"/>
    <m/>
    <d v="2024-09-10T00:00:00"/>
  </r>
  <r>
    <d v="2024-03-31T15:22:19"/>
    <n v="26"/>
    <x v="18"/>
    <x v="18"/>
    <s v="Abderrahim"/>
    <s v="Safae"/>
    <s v="Akchici/Bourakba"/>
    <s v="Stanleylaan 103"/>
    <s v="Utrecht"/>
    <n v="35"/>
    <s v="0684180612 / 0648151923"/>
    <m/>
    <s v="Vrouw"/>
    <d v="2015-07-02T00:00:00"/>
    <m/>
    <s v="Issa"/>
    <s v="Lokaal 3"/>
    <s v="10:00-12:00"/>
    <d v="2021-11-06T00:00:00"/>
    <x v="0"/>
    <n v="115"/>
    <m/>
    <d v="2024-09-07T00:00:00"/>
  </r>
  <r>
    <d v="2023-02-18T14:42:07"/>
    <n v="27"/>
    <x v="19"/>
    <x v="19"/>
    <s v="Ismail"/>
    <s v="Naoufal"/>
    <s v="Talhaoui"/>
    <s v="Citadeldrift 93"/>
    <s v="Nieuwegein"/>
    <s v="3436 CM"/>
    <n v="611249067"/>
    <m/>
    <s v="Man"/>
    <d v="2013-01-07T00:00:00"/>
    <s v="Niveau 1"/>
    <s v="Ahmed"/>
    <s v="Lokaal 1"/>
    <s v="12:30-14:30"/>
    <m/>
    <x v="0"/>
    <n v="115"/>
    <m/>
    <d v="2024-12-21T00:00:00"/>
  </r>
  <r>
    <d v="2024-03-31T15:31:11"/>
    <n v="28"/>
    <x v="20"/>
    <x v="20"/>
    <s v="Sadik"/>
    <s v="Ayoub"/>
    <s v="El kaydi"/>
    <m/>
    <s v="Utrecht"/>
    <m/>
    <n v="684966001"/>
    <m/>
    <s v="Man"/>
    <d v="2016-02-17T00:00:00"/>
    <m/>
    <s v="Issa"/>
    <s v="Lokaal 3"/>
    <s v="10:00-12:00"/>
    <m/>
    <x v="0"/>
    <n v="100"/>
    <n v="25"/>
    <d v="2024-09-15T00:00:00"/>
  </r>
  <r>
    <d v="2023-03-18T15:32:42"/>
    <n v="29"/>
    <x v="21"/>
    <x v="21"/>
    <s v="Mohammed"/>
    <s v="Farah"/>
    <s v="Alamraoui"/>
    <s v="Arnoldusguldenhof 13"/>
    <s v="Utrecht"/>
    <s v="3545GJ"/>
    <n v="684216193"/>
    <m/>
    <s v="Vrouw"/>
    <d v="2016-08-13T00:00:00"/>
    <s v="Beginner"/>
    <s v="Abdelilaah"/>
    <s v="Lokaal 1"/>
    <s v="10:00-12:00"/>
    <d v="2023-03-04T00:00:00"/>
    <x v="0"/>
    <n v="115"/>
    <m/>
    <d v="2024-09-14T00:00:00"/>
  </r>
  <r>
    <d v="2023-03-18T14:30:54"/>
    <n v="30"/>
    <x v="22"/>
    <x v="22"/>
    <s v="Brahim"/>
    <s v="Safouan"/>
    <s v="El Hadraoui"/>
    <s v="Americalaan 118"/>
    <s v="Utrecht"/>
    <s v="3526VU"/>
    <n v="647873401"/>
    <m/>
    <s v="Man"/>
    <d v="2017-05-24T00:00:00"/>
    <s v="Niveau 1"/>
    <s v="Issa"/>
    <s v="Lokaal 3"/>
    <s v="12:30-14:30"/>
    <d v="2023-03-04T00:00:00"/>
    <x v="0"/>
    <n v="115"/>
    <m/>
    <d v="2024-09-07T00:00:00"/>
  </r>
  <r>
    <d v="2023-01-08T20:09:58"/>
    <n v="31"/>
    <x v="22"/>
    <x v="22"/>
    <s v="Brahim"/>
    <s v="Mohamed"/>
    <s v="El Hadraoui"/>
    <s v="Afrikalaan 118"/>
    <s v="Utrecht"/>
    <s v="2536 VH"/>
    <n v="687299457"/>
    <m/>
    <s v="Man"/>
    <d v="2014-06-05T00:00:00"/>
    <s v="Niveau 1"/>
    <s v="Ahmed"/>
    <s v="Lokaal 1"/>
    <s v="12:30-14:30"/>
    <m/>
    <x v="0"/>
    <n v="115"/>
    <m/>
    <d v="2024-09-07T00:00:00"/>
  </r>
  <r>
    <d v="2023-01-08T20:11:23"/>
    <n v="32"/>
    <x v="22"/>
    <x v="22"/>
    <s v="Brahim"/>
    <s v="Naoufal"/>
    <s v="El Hadraoui"/>
    <s v="Amerikalaan 118"/>
    <s v="Utrecht"/>
    <s v="3526 VH"/>
    <n v="687299457"/>
    <m/>
    <s v="Man"/>
    <d v="2014-06-05T00:00:00"/>
    <s v="Niveau 1"/>
    <s v="Issa"/>
    <s v="Lokaal 3"/>
    <s v="12:30-14:30"/>
    <m/>
    <x v="0"/>
    <n v="115"/>
    <m/>
    <d v="2024-09-07T00:00:00"/>
  </r>
  <r>
    <d v="2023-03-18T14:51:46"/>
    <n v="33"/>
    <x v="23"/>
    <x v="23"/>
    <s v="Abdelkader"/>
    <s v="Mohamed Amine"/>
    <s v="Elbakali"/>
    <s v="Anna Mariaschumanstraat 3Bis"/>
    <s v="Utrcht"/>
    <s v="3521XB"/>
    <n v="615547746"/>
    <m/>
    <s v="Man"/>
    <d v="2016-12-18T00:00:00"/>
    <s v="Beginner"/>
    <s v="Abdelilaah"/>
    <s v="Lokaal 1"/>
    <s v="10:00-12:00"/>
    <d v="2023-03-04T00:00:00"/>
    <x v="0"/>
    <n v="115"/>
    <m/>
    <d v="2024-11-08T00:00:00"/>
  </r>
  <r>
    <d v="2023-03-18T14:44:07"/>
    <n v="34"/>
    <x v="24"/>
    <x v="24"/>
    <s v="Moussa"/>
    <s v="Farah"/>
    <s v="Erraiss"/>
    <s v="Marshallaan 120"/>
    <s v="Utrecht"/>
    <n v="3527"/>
    <s v="0684108849 / 0640461976"/>
    <m/>
    <s v="Vrouw"/>
    <d v="2013-09-27T00:00:00"/>
    <s v="Beginner"/>
    <s v="Abdelilaah"/>
    <s v="Lokaal 1"/>
    <s v="10:00-12:00"/>
    <d v="2023-03-04T00:00:00"/>
    <x v="0"/>
    <n v="0"/>
    <n v="0"/>
    <n v="0"/>
  </r>
  <r>
    <d v="2023-01-08T20:05:35"/>
    <n v="35"/>
    <x v="25"/>
    <x v="25"/>
    <s v="Nordin"/>
    <s v="Mohamed (1)"/>
    <s v="Belzghari"/>
    <s v="Sassafraslaan 52"/>
    <s v="Utrecht"/>
    <s v="3545 CM"/>
    <n v="641995123"/>
    <m/>
    <s v="Man"/>
    <d v="2014-11-23T00:00:00"/>
    <s v="Niveau 1"/>
    <s v="Ahmed"/>
    <s v="Lokaal 1"/>
    <s v="12:30-14:30"/>
    <m/>
    <x v="0"/>
    <n v="115"/>
    <m/>
    <d v="2024-11-30T00:00:00"/>
  </r>
  <r>
    <d v="2024-01-28T15:33:53"/>
    <n v="36"/>
    <x v="25"/>
    <x v="25"/>
    <s v="Nordin"/>
    <s v="Adam"/>
    <s v="Belzghari"/>
    <s v="Sassafraslaan 52"/>
    <s v="Utrecht"/>
    <s v="3545CM"/>
    <n v="641995123"/>
    <m/>
    <s v="Man"/>
    <d v="2017-06-10T00:00:00"/>
    <s v="Beginner"/>
    <s v="Mohsin"/>
    <s v="Lokaal 5"/>
    <s v="12:30-14:30"/>
    <d v="2024-01-13T00:00:00"/>
    <x v="0"/>
    <n v="115"/>
    <m/>
    <d v="2024-11-30T00:00:00"/>
  </r>
  <r>
    <d v="2023-03-18T14:55:30"/>
    <n v="37"/>
    <x v="26"/>
    <x v="26"/>
    <s v="Abdelilah"/>
    <s v="Amira"/>
    <s v="Boukhachkhach"/>
    <s v="Pearsonlaan 40"/>
    <s v="Utrecht"/>
    <s v="3527CC"/>
    <n v="643187400"/>
    <m/>
    <s v="Vrouw"/>
    <d v="2017-04-09T00:00:00"/>
    <s v="Beginner"/>
    <s v="Issa"/>
    <s v="Lokaal 3"/>
    <s v="10:00-12:00"/>
    <m/>
    <x v="0"/>
    <n v="0"/>
    <n v="0"/>
    <n v="0"/>
  </r>
  <r>
    <d v="2023-02-18T14:36:19"/>
    <n v="38"/>
    <x v="26"/>
    <x v="26"/>
    <s v="Abdelilah"/>
    <s v="Maysa"/>
    <s v="Boukhachkhach"/>
    <s v="Pearsonlaan 40"/>
    <s v="Utrecht"/>
    <s v="3527 CC"/>
    <n v="643187400"/>
    <m/>
    <s v="Vrouw"/>
    <m/>
    <s v="Niveau 1"/>
    <s v="Issa"/>
    <s v="Lokaal 3"/>
    <s v="10:00-12:00"/>
    <d v="2022-11-05T00:00:00"/>
    <x v="2"/>
    <n v="0"/>
    <n v="0"/>
    <n v="0"/>
  </r>
  <r>
    <d v="2024-04-06T13:45:29"/>
    <n v="39"/>
    <x v="27"/>
    <x v="27"/>
    <s v="Youssef"/>
    <s v="Rofaida"/>
    <s v="Hahati"/>
    <s v="Nansenlaan 7"/>
    <s v="Utrecht"/>
    <s v="3527 EE"/>
    <n v="634834480"/>
    <m/>
    <s v="Vrouw"/>
    <d v="2012-06-08T00:00:00"/>
    <m/>
    <s v="Mostapha"/>
    <s v="Lokaal 5"/>
    <s v="15:00-17:00"/>
    <m/>
    <x v="0"/>
    <n v="115"/>
    <m/>
    <d v="2024-09-07T00:00:00"/>
  </r>
  <r>
    <d v="2023-01-08T19:37:46"/>
    <n v="40"/>
    <x v="28"/>
    <x v="28"/>
    <s v="Omar"/>
    <s v="Akram"/>
    <s v="Aouad"/>
    <s v="Gasperilaan 46"/>
    <s v="Utrecht"/>
    <s v="3527 GE"/>
    <n v="646664631"/>
    <m/>
    <s v="Vrouw"/>
    <d v="2007-12-12T00:00:00"/>
    <s v="Niveau 5"/>
    <s v="Ahmed"/>
    <s v="Lokaal 1"/>
    <s v="15:00-17:00"/>
    <m/>
    <x v="0"/>
    <n v="115"/>
    <m/>
    <d v="2024-09-15T00:00:00"/>
  </r>
  <r>
    <d v="2023-01-08T19:37:46"/>
    <n v="41"/>
    <x v="28"/>
    <x v="28"/>
    <s v="Omar"/>
    <s v="Nabil"/>
    <s v="Aouad"/>
    <s v="Gasperilaan 46"/>
    <s v="Utrecht"/>
    <s v="3527 GE"/>
    <n v="646664631"/>
    <m/>
    <s v="Vrouw"/>
    <d v="2007-12-12T00:00:00"/>
    <s v="Niveau 5"/>
    <s v="mostafa/juffen/khalid"/>
    <m/>
    <s v="10:00-12:00"/>
    <d v="2023-10-14T00:00:00"/>
    <x v="0"/>
    <n v="115"/>
    <m/>
    <d v="2024-09-15T00:00:00"/>
  </r>
  <r>
    <d v="2023-01-08T20:13:55"/>
    <n v="42"/>
    <x v="29"/>
    <x v="29"/>
    <s v="Abdelkarim"/>
    <s v="Nouara"/>
    <s v="El Houfi"/>
    <s v="Van Eechoudlaan 125"/>
    <s v="Utrecht"/>
    <s v="3526 KC"/>
    <n v="645926761"/>
    <m/>
    <s v="Vrouw"/>
    <d v="2015-05-03T00:00:00"/>
    <s v="Niveau 1"/>
    <s v="meester onbekend"/>
    <s v="Lokaal 1"/>
    <s v="12:30-14:30"/>
    <m/>
    <x v="1"/>
    <n v="0"/>
    <n v="0"/>
    <n v="0"/>
  </r>
  <r>
    <d v="2023-03-18T14:37:36"/>
    <n v="43"/>
    <x v="30"/>
    <x v="30"/>
    <s v="Samir"/>
    <s v="Amira"/>
    <s v="Zoundri"/>
    <s v="Iepstraat 60"/>
    <m/>
    <s v="3443GG"/>
    <n v="614671900"/>
    <m/>
    <s v="Man"/>
    <d v="2017-08-23T00:00:00"/>
    <s v="Beginner"/>
    <s v="Abdelilaah"/>
    <s v="Lokaal 1"/>
    <s v="10:00-12:00"/>
    <d v="2023-03-04T00:00:00"/>
    <x v="0"/>
    <n v="0"/>
    <n v="0"/>
    <n v="0"/>
  </r>
  <r>
    <d v="2023-01-01T13:46:41"/>
    <n v="44"/>
    <x v="31"/>
    <x v="31"/>
    <s v="Rachid"/>
    <s v="Abdoullah"/>
    <s v="Belhadi"/>
    <s v="Stanleylaan 229"/>
    <s v="Utrecht"/>
    <s v="3526 TE"/>
    <s v="0628713529/0646855832"/>
    <m/>
    <s v="Man"/>
    <d v="2015-09-08T00:00:00"/>
    <s v="Beginner"/>
    <s v="Issa"/>
    <s v="Lokaal 3"/>
    <s v="12:30-14:30"/>
    <d v="2022-11-05T00:00:00"/>
    <x v="0"/>
    <n v="115"/>
    <m/>
    <d v="2024-09-01T00:00:00"/>
  </r>
  <r>
    <d v="2023-01-01T13:45:21"/>
    <n v="45"/>
    <x v="31"/>
    <x v="31"/>
    <s v="Rachid"/>
    <s v="Maryam"/>
    <s v="Belhadi"/>
    <s v="Stanleylaan 229"/>
    <s v="Utrecht"/>
    <s v="3526 TE"/>
    <s v="0628713529/0646855832"/>
    <m/>
    <s v="Vrouw"/>
    <d v="2016-12-13T00:00:00"/>
    <s v="Beginner"/>
    <s v="Issa"/>
    <s v="Lokaal 3"/>
    <s v="12:30-14:30"/>
    <d v="2022-11-05T00:00:00"/>
    <x v="0"/>
    <n v="115"/>
    <m/>
    <d v="2024-09-01T00:00:00"/>
  </r>
  <r>
    <d v="2024-04-06T13:29:00"/>
    <n v="46"/>
    <x v="32"/>
    <x v="32"/>
    <s v="AbdelHakim"/>
    <s v="Isra"/>
    <s v="Lakbiyech"/>
    <m/>
    <s v="Utrecht"/>
    <m/>
    <n v="641950255"/>
    <m/>
    <s v="Vrouw"/>
    <d v="2014-07-09T00:00:00"/>
    <m/>
    <s v="Mohammed"/>
    <s v="Lokaal 4"/>
    <s v="12:30-14:30"/>
    <d v="2021-08-06T00:00:00"/>
    <x v="0"/>
    <n v="115"/>
    <m/>
    <d v="2024-09-08T00:00:00"/>
  </r>
  <r>
    <d v="2023-02-18T15:00:03"/>
    <n v="47"/>
    <x v="33"/>
    <x v="33"/>
    <s v="Aziz"/>
    <s v="Amir"/>
    <s v="Bouhjira"/>
    <s v="Sassafraslaan"/>
    <s v="Utrecht"/>
    <s v="3545 Cm"/>
    <n v="642808820"/>
    <m/>
    <s v="Man"/>
    <d v="2013-02-20T00:00:00"/>
    <s v="Niveau 1"/>
    <s v="Mohsin"/>
    <s v="Lokaal 5"/>
    <s v="15:00-17:00"/>
    <m/>
    <x v="0"/>
    <n v="0"/>
    <n v="100"/>
    <d v="2024-09-21T00:00:00"/>
  </r>
  <r>
    <d v="2023-02-18T15:00:03"/>
    <n v="48"/>
    <x v="33"/>
    <x v="33"/>
    <s v="Aziz"/>
    <s v="Marouan"/>
    <s v="Bouhjira"/>
    <s v="Sassafraslaan"/>
    <s v="Utrecht"/>
    <s v="3545 Cm"/>
    <n v="642808820"/>
    <m/>
    <s v="Man"/>
    <d v="2013-02-20T00:00:00"/>
    <s v="Niveau 1"/>
    <s v="Mostapha"/>
    <s v="Lokaal 5"/>
    <s v="15:00-17:00"/>
    <m/>
    <x v="0"/>
    <n v="115"/>
    <m/>
    <d v="2024-09-07T00:00:00"/>
  </r>
  <r>
    <d v="2023-02-18T14:54:43"/>
    <n v="49"/>
    <x v="34"/>
    <x v="34"/>
    <s v="Jamil"/>
    <s v="Adam"/>
    <s v="Loukili"/>
    <s v="Pearsonlaan 17"/>
    <s v="Utrecht"/>
    <s v="3527 CA"/>
    <n v="653765992"/>
    <m/>
    <s v="Man"/>
    <d v="2014-05-10T00:00:00"/>
    <s v="Niveau 1"/>
    <s v="Mostapha"/>
    <s v="Lokaal 5"/>
    <s v="15:00-17:00"/>
    <m/>
    <x v="0"/>
    <m/>
    <m/>
    <n v="0"/>
  </r>
  <r>
    <d v="2023-01-21T10:05:43"/>
    <n v="50"/>
    <x v="34"/>
    <x v="34"/>
    <s v="Jamil"/>
    <s v="Douaa"/>
    <s v="Loukili"/>
    <s v="Pearsonlaan 17"/>
    <s v="Utrecht"/>
    <s v="3527 CA"/>
    <n v="653765992"/>
    <m/>
    <s v="Vrouw"/>
    <d v="2017-03-25T00:00:00"/>
    <m/>
    <s v="Abdelilaah"/>
    <s v="Lokaal 1"/>
    <s v="10:00-12:00"/>
    <m/>
    <x v="0"/>
    <m/>
    <m/>
    <n v="0"/>
  </r>
  <r>
    <d v="2023-01-21T10:05:43"/>
    <n v="51"/>
    <x v="34"/>
    <x v="34"/>
    <s v="Jamil"/>
    <s v="Hajar"/>
    <s v="Loukili"/>
    <s v="Pearsonlaan 17"/>
    <s v="Utrecht"/>
    <s v="3527 CA"/>
    <n v="653765992"/>
    <m/>
    <s v="Vrouw"/>
    <d v="2010-12-13T00:00:00"/>
    <s v="Niveau 3"/>
    <s v="Farida"/>
    <s v="Lokaal 2"/>
    <s v="15:00-18:00"/>
    <m/>
    <x v="0"/>
    <m/>
    <m/>
    <n v="0"/>
  </r>
  <r>
    <d v="2022-12-31T16:17:40"/>
    <n v="52"/>
    <x v="35"/>
    <x v="35"/>
    <s v="Mohammed"/>
    <s v="Nouaffel"/>
    <s v="Elabbassi"/>
    <s v="spaaklaan 230"/>
    <s v="Utrecht"/>
    <s v="3527 SP"/>
    <n v="643153440"/>
    <m/>
    <s v="Man"/>
    <d v="2014-09-17T00:00:00"/>
    <s v="Beginner"/>
    <s v="Issa"/>
    <s v="Lokaal 3"/>
    <s v="10:00-12:00"/>
    <m/>
    <x v="0"/>
    <n v="0"/>
    <n v="0"/>
    <n v="0"/>
  </r>
  <r>
    <d v="2022-12-31T16:15:45"/>
    <n v="53"/>
    <x v="35"/>
    <x v="35"/>
    <s v="Mohammed"/>
    <s v="Innas"/>
    <s v="Elabbassi"/>
    <s v="spaaklaan 230"/>
    <s v="Utrecht"/>
    <s v="3527 SP"/>
    <n v="643153440"/>
    <m/>
    <s v="Vrouw"/>
    <d v="2013-03-23T00:00:00"/>
    <s v="Beginner"/>
    <s v="Mohammed"/>
    <s v="Lokaal 4"/>
    <s v="12:30-14:30"/>
    <m/>
    <x v="0"/>
    <n v="0"/>
    <n v="0"/>
    <n v="0"/>
  </r>
  <r>
    <d v="2024-04-06T13:34:15"/>
    <n v="54"/>
    <x v="36"/>
    <x v="36"/>
    <s v="Bouk"/>
    <s v="Nouaim"/>
    <s v="Sajiaa"/>
    <m/>
    <m/>
    <m/>
    <s v="0652837355/0633666678"/>
    <m/>
    <s v="Man"/>
    <d v="2012-11-23T00:00:00"/>
    <m/>
    <s v="Ahmed"/>
    <s v="Lokaal 1"/>
    <s v="15:00-17:00"/>
    <n v="42372"/>
    <x v="0"/>
    <n v="0"/>
    <n v="0"/>
    <n v="0"/>
  </r>
  <r>
    <d v="2024-04-06T13:34:15"/>
    <n v="55"/>
    <x v="36"/>
    <x v="36"/>
    <s v="Bouk"/>
    <s v="Tasnim"/>
    <s v="Sajiaa"/>
    <m/>
    <m/>
    <m/>
    <s v="0652837355/0633666678"/>
    <m/>
    <s v="Vrouw"/>
    <d v="2011-05-26T00:00:00"/>
    <m/>
    <s v="Farida"/>
    <s v="Lokaal 2"/>
    <s v="15:00-18:00"/>
    <n v="42372"/>
    <x v="0"/>
    <n v="115"/>
    <m/>
    <d v="2025-01-25T00:00:00"/>
  </r>
  <r>
    <d v="2023-03-26T16:00:37"/>
    <n v="56"/>
    <x v="37"/>
    <x v="37"/>
    <s v="Boujma"/>
    <s v="Mohammed"/>
    <s v="Bounajoua"/>
    <s v="Stanlylaan"/>
    <s v="Utrecht"/>
    <s v="3526 TP"/>
    <s v="ma 0687854066 / 0620630751pa"/>
    <m/>
    <s v="Man"/>
    <d v="2015-07-08T00:00:00"/>
    <s v="Beginner"/>
    <s v="Abdelilaah"/>
    <s v="Lokaal 1"/>
    <s v="10:00-12:00"/>
    <n v="44988"/>
    <x v="0"/>
    <n v="115"/>
    <m/>
    <d v="2025-01-25T00:00:00"/>
  </r>
  <r>
    <d v="2023-01-01T16:13:37"/>
    <n v="57"/>
    <x v="38"/>
    <x v="38"/>
    <s v="Abdoulhamid"/>
    <s v="Hafsa"/>
    <s v="Azerkaan"/>
    <m/>
    <m/>
    <m/>
    <n v="645767787"/>
    <m/>
    <s v="Man"/>
    <d v="2016-03-01T00:00:00"/>
    <s v="Beginner"/>
    <s v="Issa"/>
    <s v="Lokaal 3"/>
    <s v="12:30-14:30"/>
    <m/>
    <x v="0"/>
    <n v="0"/>
    <n v="0"/>
    <n v="0"/>
  </r>
  <r>
    <d v="2023-01-01T16:13:37"/>
    <n v="58"/>
    <x v="38"/>
    <x v="38"/>
    <s v="Abdoulhamid"/>
    <s v="Zakarija"/>
    <s v="Azerkaan"/>
    <m/>
    <m/>
    <m/>
    <n v="645767787"/>
    <m/>
    <s v="Man"/>
    <d v="2016-03-01T00:00:00"/>
    <s v="Beginner"/>
    <s v="Issa"/>
    <s v="Lokaal 3"/>
    <s v="12:30-14:30"/>
    <d v="2022-03-05T00:00:00"/>
    <x v="0"/>
    <n v="0"/>
    <n v="0"/>
    <n v="0"/>
  </r>
  <r>
    <d v="2024-04-06T13:36:51"/>
    <n v="59"/>
    <x v="39"/>
    <x v="39"/>
    <s v="Mohamed"/>
    <s v="Adam"/>
    <s v="Hanafi"/>
    <m/>
    <s v="Utrecht"/>
    <m/>
    <n v="621823770"/>
    <m/>
    <s v="Man"/>
    <m/>
    <m/>
    <s v="Abdelilaah"/>
    <s v="Lokaal 1"/>
    <s v="10:00-12:00"/>
    <m/>
    <x v="0"/>
    <n v="0"/>
    <n v="0"/>
    <n v="0"/>
  </r>
  <r>
    <d v="2024-04-06T13:36:51"/>
    <n v="60"/>
    <x v="39"/>
    <x v="39"/>
    <s v="Mohamed"/>
    <s v="Amina"/>
    <s v="Hanafi"/>
    <m/>
    <s v="Utrecht"/>
    <m/>
    <n v="621823770"/>
    <m/>
    <s v="Vrouw"/>
    <d v="2015-09-15T00:00:00"/>
    <m/>
    <s v="Issa"/>
    <s v="Lokaal 3"/>
    <s v="10:00-12:00"/>
    <m/>
    <x v="0"/>
    <n v="0"/>
    <n v="0"/>
    <n v="0"/>
  </r>
  <r>
    <d v="2023-01-08T19:43:01"/>
    <n v="61"/>
    <x v="40"/>
    <x v="40"/>
    <s v="Mustapha"/>
    <s v="Hajar"/>
    <s v="Assarraj"/>
    <s v="De Brauwlaan 11"/>
    <s v="Utrecht"/>
    <s v="3526 XR"/>
    <n v="685317570"/>
    <m/>
    <s v="Vrouw"/>
    <d v="2009-09-07T00:00:00"/>
    <s v="Niveau 5"/>
    <s v="Farida"/>
    <s v="Lokaal 2"/>
    <s v="15:00-18:00"/>
    <m/>
    <x v="0"/>
    <n v="115"/>
    <m/>
    <d v="2024-11-03T00:00:00"/>
  </r>
  <r>
    <d v="2023-03-18T15:26:50"/>
    <n v="62"/>
    <x v="41"/>
    <x v="41"/>
    <s v="Abdelouhab"/>
    <s v="Dikra"/>
    <s v="Sajie"/>
    <s v="Trumanlaan 225"/>
    <s v="Utrecht"/>
    <s v="3527 BH"/>
    <n v="684304185"/>
    <m/>
    <s v="Vrouw"/>
    <d v="2017-05-12T00:00:00"/>
    <s v="Beginner"/>
    <s v="Abdelilaah"/>
    <s v="Lokaal 1"/>
    <s v="10:00-12:00"/>
    <d v="2023-03-04T00:00:00"/>
    <x v="0"/>
    <n v="115"/>
    <m/>
    <d v="2024-09-07T00:00:00"/>
  </r>
  <r>
    <d v="2024-01-28T15:50:40"/>
    <n v="63"/>
    <x v="42"/>
    <x v="42"/>
    <s v="Jamal"/>
    <s v="Anas"/>
    <s v="Khayati"/>
    <s v="Winterkersslaan 23"/>
    <s v="Utrecht"/>
    <s v="3544 CH"/>
    <n v="619813905"/>
    <m/>
    <s v="Man"/>
    <d v="2017-09-06T00:00:00"/>
    <s v="Beginner"/>
    <s v="Mohsin"/>
    <s v="Lokaal 5"/>
    <s v="12:30-14:30"/>
    <d v="2024-01-13T00:00:00"/>
    <x v="0"/>
    <n v="115"/>
    <m/>
    <d v="2024-09-08T00:00:00"/>
  </r>
  <r>
    <d v="2023-03-26T15:49:17"/>
    <n v="64"/>
    <x v="43"/>
    <x v="43"/>
    <s v="Mohammed"/>
    <s v="Ayoub"/>
    <s v="Akalai"/>
    <s v="Columbuslaan 261"/>
    <s v="Utrecht"/>
    <s v="3526EG"/>
    <n v="641119770"/>
    <m/>
    <s v="Man"/>
    <d v="2017-05-20T00:00:00"/>
    <s v="Beginner"/>
    <s v="Mohsin"/>
    <s v="Lokaal 1"/>
    <s v="12:30-14:30"/>
    <d v="2023-03-03T00:00:00"/>
    <x v="0"/>
    <n v="115"/>
    <m/>
    <d v="2024-10-06T00:00:00"/>
  </r>
  <r>
    <d v="2023-03-26T15:49:17"/>
    <n v="65"/>
    <x v="43"/>
    <x v="43"/>
    <s v="Mohammed"/>
    <s v="Safae"/>
    <s v="Akalai"/>
    <s v="Columbuslaan 261"/>
    <s v="Utrecht"/>
    <s v="3526EG"/>
    <n v="641119770"/>
    <m/>
    <s v="Man"/>
    <d v="2017-05-20T00:00:00"/>
    <s v="Beginner"/>
    <s v="Mohammed"/>
    <s v="Lokaal 4"/>
    <s v="12:30-14:30"/>
    <d v="2023-03-03T00:00:00"/>
    <x v="0"/>
    <n v="115"/>
    <m/>
    <d v="2024-10-06T00:00:00"/>
  </r>
  <r>
    <d v="2023-03-12T13:06:37"/>
    <n v="66"/>
    <x v="44"/>
    <x v="44"/>
    <s v="Hicham"/>
    <s v="Redouane"/>
    <s v="Ahamri"/>
    <s v="Columbuslaan"/>
    <s v="Utrecht"/>
    <s v="3526EK"/>
    <n v="614716453"/>
    <m/>
    <s v="Man"/>
    <d v="2013-02-28T00:00:00"/>
    <s v="Beginner"/>
    <s v="Mohsin"/>
    <s v="Lokaal 5"/>
    <s v="15:00-17:00"/>
    <d v="2023-03-12T00:00:00"/>
    <x v="0"/>
    <n v="100"/>
    <n v="15"/>
    <d v="2024-09-08T00:00:00"/>
  </r>
  <r>
    <d v="2024-04-06T13:42:21"/>
    <n v="67"/>
    <x v="13"/>
    <x v="45"/>
    <m/>
    <s v="Eymen"/>
    <s v="Demirci"/>
    <s v="Pearsonlaan 57"/>
    <s v="Utrecht"/>
    <s v="3527 CE"/>
    <n v="631067235"/>
    <m/>
    <s v="Man"/>
    <d v="2010-07-06T00:00:00"/>
    <m/>
    <s v="mostafa/juffen/khalid"/>
    <m/>
    <s v="10:00-12:00"/>
    <d v="2023-10-14T00:00:00"/>
    <x v="0"/>
    <n v="0"/>
    <n v="0"/>
    <n v="0"/>
  </r>
  <r>
    <d v="2024-01-29T15:46:28"/>
    <n v="68"/>
    <x v="45"/>
    <x v="46"/>
    <s v="Imaad"/>
    <s v="Damin"/>
    <s v="Ouldchaib"/>
    <s v="Sassafraslaan 67"/>
    <s v="Utrecht"/>
    <s v="3545CM"/>
    <s v="0683111117 / 0685545465"/>
    <m/>
    <s v="Man"/>
    <d v="2014-07-19T00:00:00"/>
    <s v="Beginner"/>
    <s v="Mohsin"/>
    <s v="Lokaal 5"/>
    <s v="12:30-14:30"/>
    <d v="2024-01-14T00:00:00"/>
    <x v="0"/>
    <n v="0"/>
    <n v="0"/>
    <n v="0"/>
  </r>
  <r>
    <d v="2024-01-28T15:46:28"/>
    <n v="69"/>
    <x v="45"/>
    <x v="46"/>
    <s v="Imaad"/>
    <s v="Anis"/>
    <s v="Ouldchaib"/>
    <s v="Sassafraslaan 66"/>
    <s v="Utrecht"/>
    <s v="3545CM"/>
    <s v="0683111117 / 0685545465"/>
    <m/>
    <s v="Man"/>
    <d v="2017-02-13T00:00:00"/>
    <s v="Beginner"/>
    <s v="Mohsin"/>
    <s v="Lokaal 5"/>
    <s v="12:30-14:30"/>
    <d v="2024-01-13T00:00:00"/>
    <x v="0"/>
    <n v="0"/>
    <n v="0"/>
    <n v="0"/>
  </r>
  <r>
    <d v="2024-06-01T16:09:38"/>
    <n v="70"/>
    <x v="46"/>
    <x v="47"/>
    <s v="Mohamed"/>
    <s v="Jounaid"/>
    <s v="Hemmit"/>
    <m/>
    <m/>
    <m/>
    <n v="684126402"/>
    <m/>
    <s v="Man"/>
    <d v="2015-10-25T00:00:00"/>
    <m/>
    <s v="Issa"/>
    <s v="Lokaal 3"/>
    <s v="12:30-14:30"/>
    <d v="2022-03-05T00:00:00"/>
    <x v="0"/>
    <n v="0"/>
    <n v="0"/>
    <n v="0"/>
  </r>
  <r>
    <d v="2024-06-01T16:09:38"/>
    <n v="71"/>
    <x v="46"/>
    <x v="47"/>
    <s v="Mohamed"/>
    <s v="Inaya"/>
    <s v="Hemmit"/>
    <m/>
    <m/>
    <m/>
    <n v="684126402"/>
    <m/>
    <s v="Vrouw"/>
    <d v="2013-03-16T00:00:00"/>
    <m/>
    <s v="Issa"/>
    <s v="Lokaal 3"/>
    <s v="12:30-14:30"/>
    <m/>
    <x v="0"/>
    <n v="115"/>
    <m/>
    <d v="2024-09-07T00:00:00"/>
  </r>
  <r>
    <d v="2024-06-01T16:09:38"/>
    <n v="72"/>
    <x v="46"/>
    <x v="47"/>
    <s v="Mohamed"/>
    <s v="Amani"/>
    <s v="Hemmit"/>
    <m/>
    <m/>
    <m/>
    <n v="684126402"/>
    <m/>
    <s v="Vrouw"/>
    <d v="2010-11-12T00:00:00"/>
    <m/>
    <s v="Mohammed"/>
    <s v="Lokaal 4"/>
    <s v="12:30-14:30"/>
    <d v="2020-03-15T00:00:00"/>
    <x v="0"/>
    <n v="115"/>
    <m/>
    <d v="2024-09-07T00:00:00"/>
  </r>
  <r>
    <d v="2023-01-08T19:27:16"/>
    <n v="73"/>
    <x v="47"/>
    <x v="48"/>
    <s v="Driss"/>
    <s v="Maysae"/>
    <s v="Abbou"/>
    <s v="Sassafraslaan 15"/>
    <s v="Utrecht"/>
    <s v="3545 CM"/>
    <n v="646875570"/>
    <m/>
    <s v="Man"/>
    <d v="2006-08-15T00:00:00"/>
    <s v="Niveau 5"/>
    <s v="Farida"/>
    <s v="Lokaal 2"/>
    <s v="15:00-18:00"/>
    <m/>
    <x v="0"/>
    <n v="115"/>
    <m/>
    <d v="2024-10-05T00:00:00"/>
  </r>
  <r>
    <d v="2023-01-08T18:43:46"/>
    <n v="74"/>
    <x v="47"/>
    <x v="48"/>
    <s v="Driss"/>
    <s v="Ridda"/>
    <s v="Abbou"/>
    <s v="Sassafraslaan 15"/>
    <s v="Utrecht"/>
    <s v="3545 CM"/>
    <n v="646875570"/>
    <m/>
    <s v="Man"/>
    <d v="2009-08-14T00:00:00"/>
    <s v="Niveau 5"/>
    <s v="Ahmed"/>
    <s v="Lokaal 1"/>
    <s v="15:00-17:00"/>
    <m/>
    <x v="0"/>
    <n v="115"/>
    <m/>
    <d v="2024-10-05T00:00:00"/>
  </r>
  <r>
    <d v="2023-04-16T15:15:38"/>
    <n v="75"/>
    <x v="13"/>
    <x v="49"/>
    <s v="Abdi"/>
    <s v="Hamza"/>
    <s v="Abdi"/>
    <s v="Spaaklaan 231"/>
    <s v="Utrecht"/>
    <s v="3527SJ"/>
    <s v="0687175400-0302926512"/>
    <m/>
    <s v="Man"/>
    <d v="2011-04-27T00:00:00"/>
    <s v="Niveau 1"/>
    <s v="Mostapha"/>
    <s v="Lokaal 4"/>
    <s v="15:00-17:00"/>
    <d v="2023-04-16T00:00:00"/>
    <x v="0"/>
    <n v="115"/>
    <m/>
    <d v="2024-10-06T00:00:00"/>
  </r>
  <r>
    <d v="2023-04-16T15:15:38"/>
    <n v="76"/>
    <x v="13"/>
    <x v="49"/>
    <s v="Abdi"/>
    <s v="Sumaya"/>
    <s v="Abdi"/>
    <s v="Spaaklaan 231"/>
    <s v="Utrecht"/>
    <s v="3527SJ"/>
    <s v="0687175400-0302926512"/>
    <m/>
    <s v="Vrouw"/>
    <d v="2014-06-10T00:00:00"/>
    <s v="Beginner"/>
    <s v="Mohsin"/>
    <s v="Lokaal 1"/>
    <s v="12:30-14:30"/>
    <d v="2023-04-16T00:00:00"/>
    <x v="0"/>
    <n v="115"/>
    <m/>
    <d v="2024-10-06T00:00:00"/>
  </r>
  <r>
    <d v="2024-01-28T16:10:51"/>
    <n v="77"/>
    <x v="48"/>
    <x v="50"/>
    <s v="Jamaal"/>
    <s v="Souhajb"/>
    <s v="Assou"/>
    <s v="Livingstonelaan 91"/>
    <s v="Utrecht"/>
    <s v="3526HB"/>
    <n v="641896763"/>
    <m/>
    <s v="Man"/>
    <d v="2017-09-27T00:00:00"/>
    <s v="Beginner"/>
    <s v="Mohsin"/>
    <s v="Lokaal 5"/>
    <s v="12:30-14:30"/>
    <d v="2024-01-13T00:00:00"/>
    <x v="0"/>
    <n v="115"/>
    <m/>
    <d v="2024-10-05T00:00:00"/>
  </r>
  <r>
    <d v="2024-01-28T16:13:55"/>
    <n v="78"/>
    <x v="49"/>
    <x v="51"/>
    <s v="Abdeoulrazzak"/>
    <s v="Jounajd"/>
    <s v="Wadou"/>
    <s v="Guldenplantsoen 10"/>
    <s v="Utrecht"/>
    <s v="3541GS"/>
    <n v="626041411"/>
    <m/>
    <s v="Man"/>
    <d v="2018-01-24T00:00:00"/>
    <s v="Beginner"/>
    <s v="Mohsin"/>
    <s v="Lokaal 5"/>
    <s v="12:30-14:30"/>
    <d v="2024-01-13T00:00:00"/>
    <x v="0"/>
    <n v="111"/>
    <n v="5"/>
    <d v="2024-10-26T00:00:00"/>
  </r>
  <r>
    <d v="2023-03-18T15:29:21"/>
    <n v="79"/>
    <x v="50"/>
    <x v="52"/>
    <s v="Ali"/>
    <s v="Inssaf"/>
    <s v="Elmousaoui"/>
    <s v="Schipovalaan 28"/>
    <s v="Utrecht"/>
    <s v="3545DC"/>
    <n v="643545232"/>
    <m/>
    <s v="Vrouw"/>
    <d v="2017-07-30T00:00:00"/>
    <s v="Beginner"/>
    <s v="Abdelilaah"/>
    <s v="Lokaal 1"/>
    <s v="10:00-12:00"/>
    <d v="2023-03-04T00:00:00"/>
    <x v="0"/>
    <n v="115"/>
    <m/>
    <d v="2024-09-07T00:00:00"/>
  </r>
  <r>
    <d v="2023-03-18T15:29:21"/>
    <n v="80"/>
    <x v="50"/>
    <x v="52"/>
    <s v="Ali"/>
    <s v="Isra"/>
    <s v="Elmousaoui"/>
    <s v="Schipovalaan 28"/>
    <s v="Utrecht"/>
    <s v="3545DC"/>
    <n v="643545232"/>
    <m/>
    <s v="Vrouw"/>
    <d v="2019-08-19T00:00:00"/>
    <s v="Beginner"/>
    <s v="Abdelilaah"/>
    <s v="Lokaal 4"/>
    <s v="12:30-14:30"/>
    <d v="2023-03-04T00:00:00"/>
    <x v="0"/>
    <n v="115"/>
    <m/>
    <d v="2024-11-02T00:00:00"/>
  </r>
  <r>
    <d v="2023-03-18T14:24:34"/>
    <n v="81"/>
    <x v="51"/>
    <x v="53"/>
    <s v="Lahbib"/>
    <s v="Shakir"/>
    <s v="Boulahfa"/>
    <s v="Rijnseguldenhof 4"/>
    <s v="Utrecht"/>
    <s v="3541GN"/>
    <n v="611269541"/>
    <m/>
    <s v="Man"/>
    <d v="2015-12-02T00:00:00"/>
    <s v="Beginner"/>
    <s v="Abdelilaah"/>
    <s v="Lokaal 1"/>
    <s v="10:00-12:00"/>
    <d v="2023-03-04T00:00:00"/>
    <x v="0"/>
    <n v="115"/>
    <m/>
    <d v="2024-09-08T00:00:00"/>
  </r>
  <r>
    <d v="2023-03-18T14:24:34"/>
    <n v="82"/>
    <x v="51"/>
    <x v="53"/>
    <s v="Lahbib"/>
    <s v="Soraya"/>
    <s v="Boulahfa"/>
    <s v="Rijnseguldenhof 4"/>
    <s v="Utrecht"/>
    <s v="3541GN"/>
    <n v="611269541"/>
    <m/>
    <s v="Vrouw"/>
    <d v="2013-03-06T00:00:00"/>
    <s v="Beginner"/>
    <s v="Abdelilaah"/>
    <s v="Lokaal 1"/>
    <s v="10:00-12:00"/>
    <d v="2023-03-04T00:00:00"/>
    <x v="0"/>
    <n v="115"/>
    <m/>
    <d v="2024-09-08T00:00:00"/>
  </r>
  <r>
    <d v="2024-01-28T14:46:26"/>
    <n v="83"/>
    <x v="52"/>
    <x v="54"/>
    <s v="Toufik"/>
    <s v="Rouayda"/>
    <s v="Sabti"/>
    <s v="Atlleeplantsoen 34"/>
    <s v="Utrecht"/>
    <s v="3527 BA"/>
    <s v="0616234517-0687239294"/>
    <m/>
    <s v="Vrouw"/>
    <d v="2013-04-14T00:00:00"/>
    <s v="Beginner"/>
    <s v="Issa"/>
    <s v="Lokaal 3"/>
    <s v="12:30-14:30"/>
    <d v="2024-01-13T00:00:00"/>
    <x v="0"/>
    <n v="0"/>
    <n v="0"/>
    <n v="0"/>
  </r>
  <r>
    <d v="2024-01-29T14:46:26"/>
    <n v="84"/>
    <x v="52"/>
    <x v="54"/>
    <s v="Toufik"/>
    <s v="Chaimaa"/>
    <s v="Sabti"/>
    <s v="Atlleeplantsoen 35"/>
    <s v="Utrecht"/>
    <s v="3528 BA"/>
    <s v="0616234517-0687239294"/>
    <m/>
    <s v="Vrouw"/>
    <d v="2015-06-17T00:00:00"/>
    <s v="Beginner"/>
    <s v="Mohsin"/>
    <s v="Lokaal 5"/>
    <s v="12:30-14:30"/>
    <d v="2024-01-14T00:00:00"/>
    <x v="0"/>
    <n v="0"/>
    <n v="0"/>
    <n v="0"/>
  </r>
  <r>
    <d v="2024-04-06T14:15:52"/>
    <n v="85"/>
    <x v="53"/>
    <x v="55"/>
    <s v="Mohamed"/>
    <s v="Daoud"/>
    <s v="Hemmet"/>
    <m/>
    <s v="Utrecht"/>
    <m/>
    <n v="643261976"/>
    <m/>
    <s v="Man"/>
    <m/>
    <m/>
    <s v="Mohammed"/>
    <s v="Lokaal 4"/>
    <s v="12:30-14:30"/>
    <m/>
    <x v="0"/>
    <n v="115"/>
    <m/>
    <d v="2024-09-07T00:00:00"/>
  </r>
  <r>
    <d v="2024-04-06T14:17:52"/>
    <n v="86"/>
    <x v="54"/>
    <x v="56"/>
    <s v="Tarik"/>
    <s v="Khadija"/>
    <s v="Loukili"/>
    <s v="eerste Meester 45"/>
    <s v="Utrecht"/>
    <m/>
    <n v="685863995"/>
    <m/>
    <s v="Vrouw"/>
    <d v="2014-11-08T00:00:00"/>
    <m/>
    <s v="Mohammed"/>
    <s v="Lokaal 4"/>
    <s v="10:00-12:00"/>
    <d v="2021-04-04T00:00:00"/>
    <x v="0"/>
    <n v="115"/>
    <m/>
    <d v="2024-12-21T00:00:00"/>
  </r>
  <r>
    <d v="2024-04-06T14:17:52"/>
    <n v="87"/>
    <x v="54"/>
    <x v="56"/>
    <s v="Tarik"/>
    <s v="Mohamed"/>
    <s v="Loukili"/>
    <s v="eerste Meester 45"/>
    <s v="Utrecht"/>
    <m/>
    <n v="685863995"/>
    <m/>
    <s v="Man"/>
    <d v="2010-06-24T00:00:00"/>
    <m/>
    <s v="Mohammed"/>
    <s v="Lokaal 4"/>
    <s v="10:00-12:00"/>
    <d v="2021-04-04T00:00:00"/>
    <x v="0"/>
    <n v="0"/>
    <n v="0"/>
    <n v="0"/>
  </r>
  <r>
    <d v="2024-04-06T14:22:22"/>
    <n v="88"/>
    <x v="55"/>
    <x v="57"/>
    <s v="Rachid"/>
    <s v="Amir"/>
    <s v="Ajaoud"/>
    <m/>
    <s v="Utrecht"/>
    <m/>
    <n v="645933116"/>
    <m/>
    <s v="Man"/>
    <d v="2011-02-14T00:00:00"/>
    <m/>
    <s v="Abdelilaah"/>
    <s v="Lokaal 1"/>
    <s v="10:00-12:00"/>
    <d v="2019-02-15T00:00:00"/>
    <x v="0"/>
    <n v="0"/>
    <n v="0"/>
    <n v="0"/>
  </r>
  <r>
    <d v="2024-04-06T14:22:22"/>
    <n v="89"/>
    <x v="55"/>
    <x v="57"/>
    <s v="Rachid"/>
    <s v="Yarah"/>
    <s v="Ajaoud"/>
    <m/>
    <s v="Utrecht"/>
    <m/>
    <n v="645933116"/>
    <m/>
    <s v="Vrouw"/>
    <d v="2010-02-13T00:00:00"/>
    <m/>
    <s v="meester onbekend"/>
    <m/>
    <m/>
    <d v="2018-09-30T00:00:00"/>
    <x v="1"/>
    <n v="0"/>
    <n v="0"/>
    <n v="0"/>
  </r>
  <r>
    <d v="2024-01-28T15:05:05"/>
    <n v="90"/>
    <x v="56"/>
    <x v="58"/>
    <s v="Soufiane"/>
    <s v="Issam"/>
    <s v="El Bounayi"/>
    <s v="Columbuslaan 295"/>
    <s v="Utrecht"/>
    <s v="3526 EH"/>
    <n v="641604400"/>
    <m/>
    <s v="Man"/>
    <d v="2018-12-16T00:00:00"/>
    <s v="Beginner"/>
    <s v="Mohsin"/>
    <s v="Lokaal 5"/>
    <s v="12:30-14:30"/>
    <d v="2024-01-13T00:00:00"/>
    <x v="0"/>
    <n v="115"/>
    <m/>
    <d v="2025-01-12T00:00:00"/>
  </r>
  <r>
    <d v="2024-01-28T15:27:39"/>
    <n v="91"/>
    <x v="57"/>
    <x v="59"/>
    <s v="Abdellah"/>
    <s v="Safae"/>
    <s v="Moussi"/>
    <s v="Stanleylaan 174"/>
    <s v="Utrecht"/>
    <s v="3526TR"/>
    <n v="624686582"/>
    <m/>
    <s v="Vrouw"/>
    <d v="2015-11-07T00:00:00"/>
    <s v="Beginner"/>
    <s v="Mohsin"/>
    <s v="Lokaal 5"/>
    <s v="12:30-14:30"/>
    <d v="2024-01-13T00:00:00"/>
    <x v="0"/>
    <n v="115"/>
    <m/>
    <d v="2024-09-14T00:00:00"/>
  </r>
  <r>
    <d v="2024-05-11T14:30:48"/>
    <n v="92"/>
    <x v="58"/>
    <x v="60"/>
    <s v="Najim"/>
    <s v="Nisrine"/>
    <s v="El Mahdadi"/>
    <s v="Van Spanjelaan 3"/>
    <s v="Utrecht"/>
    <s v="3526 XL"/>
    <n v="648687838"/>
    <m/>
    <s v="Vrouw"/>
    <d v="2016-10-01T00:00:00"/>
    <m/>
    <s v="Mohammed"/>
    <s v="Lokaal 4"/>
    <s v="10:00-12:00"/>
    <m/>
    <x v="0"/>
    <n v="0"/>
    <n v="0"/>
    <n v="0"/>
  </r>
  <r>
    <d v="2024-05-11T14:30:48"/>
    <n v="93"/>
    <x v="58"/>
    <x v="60"/>
    <s v="Najim"/>
    <s v="Omayra"/>
    <s v="El Mahdadi"/>
    <s v="Van Spanjelaan 3"/>
    <s v="Utrecht"/>
    <s v="3526 XL"/>
    <n v="648687838"/>
    <m/>
    <s v="Vrouw"/>
    <d v="2018-05-31T00:00:00"/>
    <s v="Beginner"/>
    <s v="Mohsin"/>
    <s v="Lokaal 5"/>
    <s v="15:00-17:00"/>
    <m/>
    <x v="0"/>
    <n v="0"/>
    <n v="0"/>
    <n v="0"/>
  </r>
  <r>
    <d v="2024-05-11T14:30:48"/>
    <n v="94"/>
    <x v="58"/>
    <x v="60"/>
    <s v="Najim"/>
    <s v="Roudayna"/>
    <s v="El Mahdadi"/>
    <s v="Van Spanjelaan 3"/>
    <s v="Utrecht"/>
    <s v="3526 XL"/>
    <n v="648687838"/>
    <m/>
    <s v="Vrouw"/>
    <d v="2016-10-01T00:00:00"/>
    <m/>
    <s v="Mohammed"/>
    <s v="Lokaal 4"/>
    <s v="10:00-12:00"/>
    <m/>
    <x v="0"/>
    <n v="0"/>
    <n v="0"/>
    <n v="0"/>
  </r>
  <r>
    <d v="2024-05-11T14:30:48"/>
    <n v="95"/>
    <x v="58"/>
    <x v="60"/>
    <s v="Najim"/>
    <s v="Safouan"/>
    <s v="El Mahdadi"/>
    <s v="Van Spanjelaan 3"/>
    <s v="Utrecht"/>
    <s v="3526 XL"/>
    <n v="648687838"/>
    <m/>
    <s v="Man"/>
    <d v="2017-03-13T00:00:00"/>
    <s v="Beginner"/>
    <s v="Mohsin"/>
    <s v="Lokaal 5"/>
    <s v="15:00-17:00"/>
    <m/>
    <x v="0"/>
    <n v="0"/>
    <n v="0"/>
    <n v="0"/>
  </r>
  <r>
    <d v="2023-01-08T19:59:32"/>
    <n v="96"/>
    <x v="59"/>
    <x v="61"/>
    <s v="Mimoun"/>
    <s v="Rayaan"/>
    <s v="Asfad"/>
    <s v="Alexander de Grotelaan 114"/>
    <s v="Utrecht"/>
    <s v="3526 RL"/>
    <n v="641125289"/>
    <m/>
    <s v="Man"/>
    <d v="2012-11-23T00:00:00"/>
    <s v="Niveau 1"/>
    <s v="Ahmed"/>
    <s v="Lokaal 1"/>
    <s v="12:30-14:30"/>
    <m/>
    <x v="0"/>
    <n v="0"/>
    <n v="0"/>
    <n v="0"/>
  </r>
  <r>
    <d v="2022-12-31T15:53:21"/>
    <n v="97"/>
    <x v="30"/>
    <x v="62"/>
    <s v="Aziz"/>
    <s v="Roumaisa"/>
    <s v="El maadouri"/>
    <s v="Stanleylaan 149"/>
    <s v="Utrecht"/>
    <s v="3526 TD"/>
    <n v="628902898"/>
    <m/>
    <s v="Vrouw"/>
    <d v="2012-12-06T00:00:00"/>
    <s v="Beginner"/>
    <s v="Issa"/>
    <s v="Lokaal 3"/>
    <s v="12:30-14:30"/>
    <d v="2022-11-05T00:00:00"/>
    <x v="0"/>
    <n v="0"/>
    <n v="0"/>
    <n v="0"/>
  </r>
  <r>
    <d v="2022-12-31T15:58:52"/>
    <n v="98"/>
    <x v="30"/>
    <x v="62"/>
    <s v="Aziz"/>
    <s v="Aya"/>
    <s v="El maadouri"/>
    <s v="Stanleylaan 149"/>
    <s v="Utrecht"/>
    <s v="3526 TD"/>
    <n v="628902898"/>
    <m/>
    <s v="Vrouw"/>
    <d v="2015-09-19T00:00:00"/>
    <s v="Beginner"/>
    <s v="Issa"/>
    <s v="Lokaal 3"/>
    <s v="12:30-14:30"/>
    <d v="2022-11-05T00:00:00"/>
    <x v="0"/>
    <n v="0"/>
    <n v="0"/>
    <n v="0"/>
  </r>
  <r>
    <s v="9/16/2024 13:56:15"/>
    <n v="99"/>
    <x v="60"/>
    <x v="63"/>
    <s v="Hafid"/>
    <s v="Intissar "/>
    <s v="Elmonjed "/>
    <s v="Prof.Aalbersestraat 8"/>
    <s v="Nieuwegein "/>
    <s v="3438AV "/>
    <n v="624440142"/>
    <s v="jamilaelmonjed@hotmail.com"/>
    <s v="Vrouw"/>
    <d v="2018-02-12T00:00:00"/>
    <m/>
    <s v="Abdelilaah"/>
    <s v="Lokaal 2"/>
    <s v="12:30-14:30"/>
    <m/>
    <x v="0"/>
    <n v="115"/>
    <m/>
    <d v="2024-11-01T00:00:00"/>
  </r>
  <r>
    <d v="2023-01-01T15:54:47"/>
    <n v="100"/>
    <x v="61"/>
    <x v="64"/>
    <s v="Khalid"/>
    <s v="Rouwaida"/>
    <s v="El mansouri"/>
    <s v="Van echoualaan 71"/>
    <s v="Utrecht"/>
    <s v="3526 KB"/>
    <n v="618088417"/>
    <m/>
    <s v="Vrouw"/>
    <d v="2013-07-30T00:00:00"/>
    <s v="Beginner"/>
    <s v="Ahmed"/>
    <s v="Lokaal 1"/>
    <s v="12:30-14:30"/>
    <d v="2022-03-05T00:00:00"/>
    <x v="0"/>
    <n v="115"/>
    <m/>
    <d v="2024-09-07T00:00:00"/>
  </r>
  <r>
    <d v="2024-05-19T14:28:19"/>
    <n v="101"/>
    <x v="62"/>
    <x v="65"/>
    <s v="Ilyas"/>
    <s v="SaifDine"/>
    <s v="Siamari"/>
    <m/>
    <m/>
    <m/>
    <s v="0685285688 - 0684280743"/>
    <m/>
    <s v="Man"/>
    <m/>
    <m/>
    <s v="Issa"/>
    <s v="Lokaal 3"/>
    <s v="10:00-12:00"/>
    <m/>
    <x v="0"/>
    <n v="115"/>
    <m/>
    <d v="2024-11-03T00:00:00"/>
  </r>
  <r>
    <d v="2024-05-19T14:28:19"/>
    <n v="102"/>
    <x v="62"/>
    <x v="65"/>
    <s v="Ilyas"/>
    <s v="Yasmine"/>
    <s v="Siamari"/>
    <m/>
    <m/>
    <m/>
    <s v="0685285688 - 0684280743"/>
    <m/>
    <s v="Vrouw"/>
    <m/>
    <m/>
    <s v="Mohammed"/>
    <s v="Lokaal 4"/>
    <s v="10:00-12:00"/>
    <m/>
    <x v="0"/>
    <n v="115"/>
    <m/>
    <d v="2024-11-03T00:00:00"/>
  </r>
  <r>
    <d v="2023-01-01T15:25:55"/>
    <n v="103"/>
    <x v="63"/>
    <x v="66"/>
    <s v="Abdelkadir"/>
    <s v="Adam"/>
    <s v="Zoundri"/>
    <s v="Afrikalaan 85"/>
    <s v="Utrecht"/>
    <s v="3526 VL"/>
    <n v="684360144"/>
    <m/>
    <s v="Man"/>
    <d v="2016-01-01T00:00:00"/>
    <s v="Niveau 1"/>
    <s v="Issa"/>
    <s v="Lokaal 3"/>
    <s v="10:00-12:00"/>
    <m/>
    <x v="0"/>
    <n v="0"/>
    <n v="0"/>
    <n v="0"/>
  </r>
  <r>
    <d v="2023-01-01T15:24:36"/>
    <n v="104"/>
    <x v="63"/>
    <x v="66"/>
    <s v="Abdelkadir"/>
    <s v="Mohamed Amine"/>
    <s v="Zoundri"/>
    <s v="Afrikalaan 85"/>
    <s v="Utrecht"/>
    <s v="3526 VL"/>
    <n v="684360144"/>
    <m/>
    <s v="Man"/>
    <d v="2011-07-30T00:00:00"/>
    <s v="Niveau 1"/>
    <s v="Abdelilaah"/>
    <s v="Lokaal 1"/>
    <s v="10:00-12:00"/>
    <m/>
    <x v="0"/>
    <n v="0"/>
    <n v="0"/>
    <n v="0"/>
  </r>
  <r>
    <d v="2023-01-08T18:33:34"/>
    <n v="105"/>
    <x v="64"/>
    <x v="67"/>
    <s v="Driss"/>
    <s v="Badr"/>
    <s v="Bourass"/>
    <s v="Alexander de Grotelaan"/>
    <s v="Utrecht"/>
    <s v="3526 RM"/>
    <n v="625593454"/>
    <m/>
    <s v="Man"/>
    <m/>
    <s v="Niveau 5"/>
    <m/>
    <m/>
    <m/>
    <m/>
    <x v="0"/>
    <n v="0"/>
    <n v="0"/>
    <n v="0"/>
  </r>
  <r>
    <d v="2023-01-08T18:33:34"/>
    <n v="106"/>
    <x v="64"/>
    <x v="67"/>
    <s v="Driss"/>
    <s v="Sirine"/>
    <s v="Bourass"/>
    <s v="Alexander de Grotelaan"/>
    <s v="Utrecht"/>
    <s v="3526 RM"/>
    <n v="625593454"/>
    <m/>
    <s v="Man"/>
    <d v="2011-12-27T00:00:00"/>
    <s v="Niveau 5"/>
    <s v="Mohammed"/>
    <s v="Lokaal 4"/>
    <s v="12:30-14:30"/>
    <m/>
    <x v="0"/>
    <n v="115"/>
    <m/>
    <d v="2024-09-07T00:00:00"/>
  </r>
  <r>
    <d v="2023-01-01T13:49:34"/>
    <n v="108"/>
    <x v="65"/>
    <x v="68"/>
    <s v="Ali"/>
    <s v="Ishak-Amar"/>
    <s v="Bendriss"/>
    <s v="Postmalaan 33"/>
    <s v="Utrecht"/>
    <s v="3527XX"/>
    <n v="624815202"/>
    <m/>
    <s v="Man"/>
    <d v="2016-06-28T00:00:00"/>
    <s v="Beginner"/>
    <s v="Issa"/>
    <s v="Lokaal 3"/>
    <s v="10:00-12:00"/>
    <d v="2022-11-05T00:00:00"/>
    <x v="0"/>
    <n v="0"/>
    <n v="0"/>
    <n v="0"/>
  </r>
  <r>
    <d v="2023-01-01T13:49:34"/>
    <n v="109"/>
    <x v="65"/>
    <x v="68"/>
    <s v="Ali"/>
    <s v="Oumaima"/>
    <s v="Bendriss"/>
    <s v="Postmalaan 33"/>
    <s v="Utrecht"/>
    <s v="3527XX"/>
    <n v="624815202"/>
    <m/>
    <s v="Man"/>
    <d v="2016-06-28T00:00:00"/>
    <s v="Beginner"/>
    <s v="Farida"/>
    <s v="Lokaal 1"/>
    <s v="15:00-18:00"/>
    <m/>
    <x v="0"/>
    <n v="0"/>
    <n v="0"/>
    <n v="0"/>
  </r>
  <r>
    <d v="2023-01-01T13:49:34"/>
    <n v="110"/>
    <x v="65"/>
    <x v="68"/>
    <s v="Ali"/>
    <s v="Jouwayriya"/>
    <s v="Bendriss"/>
    <s v="Postmalaan 33"/>
    <s v="Utrecht"/>
    <s v="3527XX"/>
    <n v="624815202"/>
    <m/>
    <s v="Man"/>
    <d v="2016-06-28T00:00:00"/>
    <s v="Beginner"/>
    <s v="Farida"/>
    <s v="Lokaal 2"/>
    <s v="15:00-18:00"/>
    <m/>
    <x v="0"/>
    <n v="0"/>
    <n v="0"/>
    <n v="0"/>
  </r>
  <r>
    <d v="2023-01-01T13:42:07"/>
    <n v="111"/>
    <x v="66"/>
    <x v="69"/>
    <s v="Said"/>
    <s v="Jennat"/>
    <s v="Lahrach"/>
    <s v="Eerste muntmeesterlaan 27"/>
    <s v="Utrecht"/>
    <s v="3541 GB"/>
    <n v="648557892"/>
    <m/>
    <s v="Vrouw"/>
    <d v="2016-10-24T00:00:00"/>
    <s v="Beginner"/>
    <s v="Issa"/>
    <s v="Lokaal 3"/>
    <s v="10:00-12:00"/>
    <d v="2022-11-05T00:00:00"/>
    <x v="0"/>
    <n v="115"/>
    <m/>
    <d v="2024-10-10T00:00:00"/>
  </r>
  <r>
    <d v="2023-01-11T18:08:13"/>
    <n v="112"/>
    <x v="66"/>
    <x v="69"/>
    <s v="Said"/>
    <s v="Lina"/>
    <s v="Lahrach"/>
    <s v="Eerste Muntmeesterslaan 27"/>
    <s v="Utrecht"/>
    <s v="3541 GB"/>
    <n v="648557892"/>
    <m/>
    <s v="Vrouw"/>
    <d v="2012-11-25T00:00:00"/>
    <s v="Niveau 1"/>
    <s v="Farida"/>
    <s v="Lokaal 1"/>
    <s v="15:00-18:00"/>
    <m/>
    <x v="0"/>
    <n v="115"/>
    <m/>
    <d v="2024-10-10T00:00:00"/>
  </r>
  <r>
    <d v="2023-01-01T16:28:39"/>
    <n v="113"/>
    <x v="67"/>
    <x v="70"/>
    <s v="Nordin"/>
    <s v="Jowayriya"/>
    <s v="Ahamiane"/>
    <s v="Trumanlaan 253"/>
    <s v="Utrecht"/>
    <s v="3527 BH"/>
    <n v="642215507"/>
    <m/>
    <s v="Vrouw"/>
    <d v="2016-04-01T00:00:00"/>
    <s v="Beginner"/>
    <s v="Farida"/>
    <s v="Lokaal 2"/>
    <s v="15:00-18:00"/>
    <d v="2022-03-05T00:00:00"/>
    <x v="0"/>
    <n v="105"/>
    <n v="10"/>
    <d v="2024-09-08T00:00:00"/>
  </r>
  <r>
    <d v="2023-01-21T10:27:43"/>
    <n v="114"/>
    <x v="67"/>
    <x v="70"/>
    <s v="Nordin"/>
    <s v="Marouan"/>
    <s v="Ahamiane"/>
    <s v="Trumanlaan 253"/>
    <s v="Utrecht"/>
    <m/>
    <n v="642215507"/>
    <m/>
    <s v="Man"/>
    <d v="2009-09-11T00:00:00"/>
    <s v="Niveau 3"/>
    <s v="Ahmed"/>
    <s v="Lokaal 1"/>
    <s v="15:00-17:00"/>
    <m/>
    <x v="0"/>
    <n v="115"/>
    <m/>
    <d v="2024-10-06T00:00:00"/>
  </r>
  <r>
    <d v="2023-01-01T16:28:39"/>
    <n v="115"/>
    <x v="67"/>
    <x v="70"/>
    <s v="Nordin"/>
    <s v="Nousayba"/>
    <s v="Ahamiane"/>
    <s v="Trumanlaan 253"/>
    <s v="Utrecht"/>
    <s v="3527 BH"/>
    <n v="642215507"/>
    <m/>
    <s v="Vrouw"/>
    <d v="2016-04-01T00:00:00"/>
    <s v="Beginner"/>
    <s v="Mohammed"/>
    <s v="Lokaal 4"/>
    <s v="10:00-12:00"/>
    <d v="2022-03-05T00:00:00"/>
    <x v="0"/>
    <n v="115"/>
    <m/>
    <d v="2024-09-08T00:00:00"/>
  </r>
  <r>
    <d v="2022-12-31T16:44:05"/>
    <n v="116"/>
    <x v="68"/>
    <x v="71"/>
    <s v="Bennassar"/>
    <s v="Ishaaq"/>
    <s v="Zaim"/>
    <s v="Kamilleweg 16A"/>
    <s v="Utrecht"/>
    <s v="3541RN"/>
    <n v="627057803"/>
    <m/>
    <s v="Man"/>
    <d v="2018-01-03T00:00:00"/>
    <s v="Beginner"/>
    <s v="Issa"/>
    <s v="Lokaal 3"/>
    <s v="10:00-12:00"/>
    <d v="2022-11-05T00:00:00"/>
    <x v="0"/>
    <n v="115"/>
    <m/>
    <d v="2024-09-14T00:00:00"/>
  </r>
  <r>
    <d v="2022-12-31T16:44:05"/>
    <n v="117"/>
    <x v="68"/>
    <x v="71"/>
    <s v="Bennassar"/>
    <s v="Ibrahim"/>
    <s v="Zaim"/>
    <s v="Kamilleweg 16A"/>
    <s v="Utrecht"/>
    <s v="3541RN"/>
    <n v="627057803"/>
    <m/>
    <s v="Man"/>
    <m/>
    <s v="Beginner"/>
    <s v="Mostapha"/>
    <s v="Lokaal 3"/>
    <s v="15:00-17:00"/>
    <m/>
    <x v="0"/>
    <n v="70"/>
    <m/>
    <d v="2024-12-21T00:00:00"/>
  </r>
  <r>
    <d v="2023-01-21T10:45:34"/>
    <n v="118"/>
    <x v="69"/>
    <x v="72"/>
    <s v="Karim"/>
    <s v="Adam"/>
    <s v="Tahiri"/>
    <s v="Livinhgstonelaan"/>
    <s v="Utrecht"/>
    <m/>
    <n v="624216845"/>
    <m/>
    <s v="Man"/>
    <d v="2012-01-19T00:00:00"/>
    <s v="Niveau 3"/>
    <s v="Ahmed"/>
    <s v="Lokaal 1"/>
    <s v="15:00-17:00"/>
    <m/>
    <x v="0"/>
    <n v="115"/>
    <m/>
    <d v="2024-11-10T00:00:00"/>
  </r>
  <r>
    <d v="2024-04-07T13:35:37"/>
    <n v="119"/>
    <x v="70"/>
    <x v="73"/>
    <s v="Mohamed"/>
    <s v="Nizar"/>
    <s v="Zaoumi"/>
    <s v="Rooseveltlaan 878"/>
    <s v="Utrecht"/>
    <s v="3526 BN"/>
    <n v="648451122"/>
    <m/>
    <s v="Man"/>
    <d v="2017-08-12T00:00:00"/>
    <m/>
    <s v="Abdelilaah"/>
    <s v="Lokaal 2"/>
    <s v="12:30-14:30"/>
    <d v="2024-11-02T00:00:00"/>
    <x v="0"/>
    <n v="115"/>
    <m/>
    <d v="2024-11-01T00:00:00"/>
  </r>
  <r>
    <d v="2024-04-07T13:35:37"/>
    <n v="120"/>
    <x v="70"/>
    <x v="73"/>
    <s v="Mohamed"/>
    <s v="Hiba"/>
    <s v="Zaoumi"/>
    <s v="Rooseveltlaan 878"/>
    <s v="Utrecht"/>
    <s v="3526 BN"/>
    <n v="648451122"/>
    <m/>
    <s v="Vrouw"/>
    <d v="2012-11-27T00:00:00"/>
    <m/>
    <s v="Mohammed"/>
    <s v="Lokaal 4"/>
    <s v="12:30-14:30"/>
    <d v="2023-09-10T00:00:00"/>
    <x v="0"/>
    <n v="115"/>
    <m/>
    <d v="2024-11-01T00:00:00"/>
  </r>
  <r>
    <d v="2023-01-21T10:08:33"/>
    <n v="121"/>
    <x v="71"/>
    <x v="74"/>
    <s v="Mohamed"/>
    <s v="Najwa"/>
    <s v="Bakkich"/>
    <s v="Lanslaan 13"/>
    <s v="Utrecht"/>
    <s v="3526 XG"/>
    <n v="623014236"/>
    <m/>
    <s v="Vrouw"/>
    <d v="2010-04-02T00:00:00"/>
    <s v="Niveau 3"/>
    <s v="Farida"/>
    <s v="Lokaal 2"/>
    <s v="15:00-18:00"/>
    <m/>
    <x v="0"/>
    <n v="115"/>
    <m/>
    <d v="2024-09-07T00:00:00"/>
  </r>
  <r>
    <d v="2023-01-21T10:08:33"/>
    <n v="122"/>
    <x v="71"/>
    <x v="74"/>
    <s v="Mohamed"/>
    <s v="Adam"/>
    <s v="Bakkich"/>
    <s v="Lanslaan 13"/>
    <s v="Utrecht"/>
    <s v="3526 XG"/>
    <n v="623014236"/>
    <m/>
    <s v="Vrouw"/>
    <d v="2010-04-02T00:00:00"/>
    <s v="Niveau 3"/>
    <s v="Issa"/>
    <s v="Lokaal 3"/>
    <s v="12:30-14:30"/>
    <m/>
    <x v="0"/>
    <n v="115"/>
    <m/>
    <d v="2024-09-07T00:00:00"/>
  </r>
  <r>
    <d v="2024-04-07T13:38:25"/>
    <n v="123"/>
    <x v="13"/>
    <x v="75"/>
    <s v="Mohamed"/>
    <s v="Noujoum"/>
    <s v="Soulayman"/>
    <s v="Van Bijnkershoekslaan 369"/>
    <s v="Utrecht"/>
    <s v="3527 XJ"/>
    <n v="630051568"/>
    <m/>
    <s v="Vrouw"/>
    <d v="2014-05-24T00:00:00"/>
    <m/>
    <s v="Ahmed"/>
    <s v="Lokaal 1"/>
    <s v="15:00-17:00"/>
    <m/>
    <x v="0"/>
    <n v="115"/>
    <m/>
    <d v="2024-10-12T00:00:00"/>
  </r>
  <r>
    <d v="2024-04-07T13:45:24"/>
    <n v="124"/>
    <x v="72"/>
    <x v="76"/>
    <s v="Ahmed"/>
    <s v="Amina"/>
    <s v="Makhlouf"/>
    <m/>
    <m/>
    <m/>
    <s v="0617773896/0686470708"/>
    <m/>
    <s v="Vrouw"/>
    <d v="2013-02-28T00:00:00"/>
    <m/>
    <s v="Mohammed"/>
    <s v="Lokaal 4"/>
    <s v="10:00-12:00"/>
    <d v="2021-02-04T00:00:00"/>
    <x v="0"/>
    <n v="0"/>
    <n v="0"/>
    <n v="0"/>
  </r>
  <r>
    <d v="2023-01-01T14:07:31"/>
    <n v="125"/>
    <x v="73"/>
    <x v="77"/>
    <s v="Adil"/>
    <s v="Oumayer"/>
    <s v="El Abbassi"/>
    <s v="Nanseulaan 75"/>
    <s v="Utrecht"/>
    <s v="3531EJ"/>
    <n v="611781429"/>
    <m/>
    <s v="Man"/>
    <d v="2016-10-21T00:00:00"/>
    <s v="Beginner"/>
    <s v="Issa"/>
    <s v="Lokaal 3"/>
    <s v="10:00-12:00"/>
    <d v="2022-11-05T00:00:00"/>
    <x v="0"/>
    <n v="115"/>
    <m/>
    <d v="2024-09-14T00:00:00"/>
  </r>
  <r>
    <d v="2023-01-01T14:07:31"/>
    <n v="126"/>
    <x v="73"/>
    <x v="77"/>
    <s v="Adil"/>
    <s v="oumayra"/>
    <s v="El Abbassi"/>
    <s v="Nanseulaan 75"/>
    <s v="Utrecht"/>
    <s v="3531EJ"/>
    <n v="611781429"/>
    <m/>
    <s v="Man"/>
    <d v="2016-10-21T00:00:00"/>
    <s v="Beginner"/>
    <s v="Issa"/>
    <s v="Lokaal 3"/>
    <s v="12:30-14:30"/>
    <m/>
    <x v="0"/>
    <n v="115"/>
    <m/>
    <d v="2024-09-14T00:00:00"/>
  </r>
  <r>
    <d v="2023-01-01T14:07:31"/>
    <n v="127"/>
    <x v="73"/>
    <x v="77"/>
    <s v="Adil"/>
    <s v="Alissa"/>
    <s v="El Abbassi"/>
    <s v="Nanseulaan 75"/>
    <s v="Utrecht"/>
    <s v="3531EJ"/>
    <n v="611781429"/>
    <m/>
    <s v="Man"/>
    <d v="2016-10-21T00:00:00"/>
    <s v="Beginner"/>
    <s v="Mohammed"/>
    <s v="Lokaal 4"/>
    <s v="12:30-14:30"/>
    <m/>
    <x v="0"/>
    <n v="115"/>
    <m/>
    <d v="2024-09-14T00:00:00"/>
  </r>
  <r>
    <d v="2023-01-08T19:35:31"/>
    <n v="128"/>
    <x v="74"/>
    <x v="78"/>
    <s v="Mustapha"/>
    <s v="Maysa"/>
    <s v="El Harouachi"/>
    <s v="Pearsonlaan 43"/>
    <s v="Utrecht"/>
    <s v="3527 CA"/>
    <n v="681432745"/>
    <m/>
    <s v="Vrouw"/>
    <d v="2009-05-16T00:00:00"/>
    <s v="Niveau 5"/>
    <s v="Mohammed"/>
    <s v="Lokaal 4"/>
    <s v="12:30-14:30"/>
    <m/>
    <x v="0"/>
    <n v="115"/>
    <m/>
    <d v="2024-11-17T00:00:00"/>
  </r>
  <r>
    <d v="2023-01-08T19:35:31"/>
    <n v="129"/>
    <x v="74"/>
    <x v="78"/>
    <s v="Mustapha"/>
    <s v="Mohamed"/>
    <s v="El Harouachi"/>
    <s v="Pearsonlaan 43"/>
    <s v="Utrecht"/>
    <s v="3527 CA"/>
    <n v="681432745"/>
    <m/>
    <s v="Vrouw"/>
    <d v="2009-05-16T00:00:00"/>
    <s v="Niveau 5"/>
    <s v="Mohammed"/>
    <s v="Lokaal 4"/>
    <s v="12:30-14:30"/>
    <m/>
    <x v="0"/>
    <n v="115"/>
    <m/>
    <d v="2024-11-17T00:00:00"/>
  </r>
  <r>
    <d v="2024-04-07T14:08:49"/>
    <n v="130"/>
    <x v="75"/>
    <x v="79"/>
    <s v="Abdelaziz"/>
    <s v="Sara"/>
    <s v="El Omari"/>
    <s v="Nansenlaan 27"/>
    <s v="Utrecht"/>
    <s v="3527 EE"/>
    <n v="624128307"/>
    <m/>
    <s v="Vrouw"/>
    <d v="2015-03-21T00:00:00"/>
    <m/>
    <s v="Ahmed"/>
    <s v="Lokaal 1"/>
    <s v="12:30-14:30"/>
    <d v="2023-09-17T00:00:00"/>
    <x v="0"/>
    <n v="115"/>
    <m/>
    <d v="2024-09-28T00:00:00"/>
  </r>
  <r>
    <d v="2023-02-18T15:20:31"/>
    <n v="131"/>
    <x v="76"/>
    <x v="80"/>
    <s v="Mostapha"/>
    <s v="Salama"/>
    <s v="Bouabid"/>
    <s v="Battutalaan 483"/>
    <s v="Utrecht"/>
    <s v="3527 GX"/>
    <n v="645160406"/>
    <m/>
    <s v="Vrouw"/>
    <d v="2013-03-28T00:00:00"/>
    <s v="Niveau 1"/>
    <s v="Mostapha"/>
    <s v="Lokaal 5"/>
    <s v="15:00-17:00"/>
    <m/>
    <x v="0"/>
    <n v="115"/>
    <m/>
    <d v="2024-09-29T00:00:00"/>
  </r>
  <r>
    <d v="2023-01-21T10:12:48"/>
    <n v="132"/>
    <x v="76"/>
    <x v="80"/>
    <s v="Mostapha"/>
    <s v="Amina"/>
    <s v="Bouabid"/>
    <s v="Battutalaan 483"/>
    <s v="Utrecht"/>
    <m/>
    <n v="645160406"/>
    <m/>
    <s v="Vrouw"/>
    <d v="2010-07-25T00:00:00"/>
    <s v="Niveau 3"/>
    <s v="Farida"/>
    <s v="Lokaal 2"/>
    <s v="15:00-18:00"/>
    <m/>
    <x v="0"/>
    <n v="115"/>
    <m/>
    <d v="2024-10-27T00:00:00"/>
  </r>
  <r>
    <d v="2024-06-01T16:21:18"/>
    <n v="133"/>
    <x v="13"/>
    <x v="81"/>
    <s v="Almir"/>
    <s v="Jounaid"/>
    <s v="Alhou"/>
    <m/>
    <m/>
    <m/>
    <n v="687797157"/>
    <m/>
    <m/>
    <m/>
    <m/>
    <s v="Issa"/>
    <s v="Lokaal 3"/>
    <s v="10:00-12:00"/>
    <m/>
    <x v="0"/>
    <n v="115"/>
    <m/>
    <d v="2026-10-26T00:00:00"/>
  </r>
  <r>
    <d v="2024-04-07T14:15:24"/>
    <n v="134"/>
    <x v="13"/>
    <x v="82"/>
    <s v="Mahmoud"/>
    <s v="Mhamed"/>
    <s v="El Mafragh"/>
    <s v="Vicarielaan 132"/>
    <s v="IJsselstein"/>
    <s v="3401 AW"/>
    <n v="687103359"/>
    <m/>
    <s v="Man"/>
    <d v="2009-04-06T00:00:00"/>
    <m/>
    <s v="meester onbekend"/>
    <m/>
    <m/>
    <d v="2023-09-23T00:00:00"/>
    <x v="1"/>
    <n v="0"/>
    <n v="0"/>
    <n v="0"/>
  </r>
  <r>
    <d v="2024-04-07T14:15:24"/>
    <n v="135"/>
    <x v="13"/>
    <x v="82"/>
    <s v="Mahmoud"/>
    <s v="Moumen"/>
    <s v="El Mafragh"/>
    <s v="Vicarielaan 132"/>
    <s v="IJsselstein"/>
    <s v="3401 AW"/>
    <n v="687103359"/>
    <m/>
    <s v="Man"/>
    <d v="2012-01-19T00:00:00"/>
    <m/>
    <s v="meester onbekend"/>
    <m/>
    <m/>
    <d v="2023-01-23T00:00:00"/>
    <x v="1"/>
    <n v="0"/>
    <n v="0"/>
    <n v="0"/>
  </r>
  <r>
    <d v="2023-01-01T15:29:37"/>
    <n v="136"/>
    <x v="77"/>
    <x v="83"/>
    <s v="Wallid"/>
    <s v="Iljas"/>
    <s v="Aamirouch"/>
    <s v="Columbuslaan 161"/>
    <s v="Utrecht"/>
    <m/>
    <n v="628704083"/>
    <m/>
    <s v="Man"/>
    <d v="2015-12-20T00:00:00"/>
    <s v="Beginner"/>
    <s v="Mostapha"/>
    <s v="Lokaal 5"/>
    <s v="15:00-17:00"/>
    <m/>
    <x v="0"/>
    <n v="115"/>
    <m/>
    <d v="2024-10-27T00:00:00"/>
  </r>
  <r>
    <d v="2023-02-18T13:39:52"/>
    <n v="137"/>
    <x v="77"/>
    <x v="83"/>
    <s v="Wallid"/>
    <s v="Safae"/>
    <s v="Aamirouch"/>
    <s v="Columbuslaan 161"/>
    <s v="Utrecht"/>
    <m/>
    <m/>
    <m/>
    <s v="Vrouw"/>
    <d v="2012-12-03T00:00:00"/>
    <s v="Niveau 2"/>
    <s v="Ahmed"/>
    <s v="Lokaal 1"/>
    <s v="15:00-17:00"/>
    <m/>
    <x v="0"/>
    <n v="115"/>
    <m/>
    <d v="2024-10-27T00:00:00"/>
  </r>
  <r>
    <d v="2023-01-08T18:54:14"/>
    <n v="138"/>
    <x v="78"/>
    <x v="84"/>
    <s v="Mohamadi"/>
    <s v="Nouaman"/>
    <s v="Alboazati"/>
    <s v="Van Boerlestraat 1 Bis"/>
    <s v="Utrecht"/>
    <s v="3521 VP"/>
    <n v="623732815"/>
    <m/>
    <s v="Man"/>
    <d v="2007-10-28T00:00:00"/>
    <s v="Niveau 5"/>
    <s v="Ahmed"/>
    <s v="Lokaal 1"/>
    <s v="15:00-17:00"/>
    <m/>
    <x v="0"/>
    <n v="115"/>
    <m/>
    <d v="2024-09-07T00:00:00"/>
  </r>
  <r>
    <d v="2023-01-11T18:07:00"/>
    <n v="139"/>
    <x v="78"/>
    <x v="84"/>
    <s v="Mohamadi"/>
    <s v="Romaisae"/>
    <s v="Alboazati"/>
    <n v="165"/>
    <s v="Utrecht"/>
    <m/>
    <n v="623732815"/>
    <m/>
    <s v="Vrouw"/>
    <d v="2015-04-21T00:00:00"/>
    <s v="Niveau 1"/>
    <s v="Mohammed"/>
    <s v="Lokaal 4"/>
    <s v="10:00-12:00"/>
    <m/>
    <x v="0"/>
    <n v="115"/>
    <m/>
    <d v="2024-09-07T00:00:00"/>
  </r>
  <r>
    <d v="2023-01-11T18:07:00"/>
    <n v="140"/>
    <x v="78"/>
    <x v="84"/>
    <s v="Mohamadi"/>
    <s v="Toufik"/>
    <s v="Alboazati"/>
    <n v="165"/>
    <s v="Utrecht"/>
    <m/>
    <n v="623732815"/>
    <m/>
    <s v="Man"/>
    <d v="2015-04-21T00:00:00"/>
    <s v="Niveau 1"/>
    <s v="Ahmed"/>
    <s v="Lokaal 1"/>
    <s v="15:00-17:00"/>
    <m/>
    <x v="0"/>
    <n v="115"/>
    <m/>
    <d v="2024-09-07T00:00:00"/>
  </r>
  <r>
    <d v="2023-01-08T19:58:11"/>
    <n v="141"/>
    <x v="79"/>
    <x v="85"/>
    <s v="Rachid"/>
    <s v="Maroua"/>
    <s v="Ibrahimi"/>
    <s v="Egginklaan 22"/>
    <s v="Utrecht"/>
    <s v="3527 XR"/>
    <n v="681903835"/>
    <m/>
    <s v="Vrouw"/>
    <d v="2015-05-05T00:00:00"/>
    <s v="Niveau 1"/>
    <s v="Ahmed"/>
    <s v="Lokaal 1"/>
    <s v="12:30-14:30"/>
    <m/>
    <x v="0"/>
    <n v="115"/>
    <m/>
    <d v="2024-09-06T00:00:00"/>
  </r>
  <r>
    <d v="2023-01-08T19:58:11"/>
    <n v="142"/>
    <x v="79"/>
    <x v="85"/>
    <s v="Rachid"/>
    <s v="Firdaous"/>
    <s v="Ibrahimi"/>
    <s v="Egginklaan 22"/>
    <s v="Utrecht"/>
    <s v="3527 XR"/>
    <n v="681903835"/>
    <m/>
    <s v="Vrouw"/>
    <d v="2017-09-06T00:00:00"/>
    <s v="Niveau 1"/>
    <s v="Mohsin"/>
    <s v="Lokaal 5"/>
    <s v="12:30-14:30"/>
    <d v="2023-10-14T00:00:00"/>
    <x v="1"/>
    <n v="115"/>
    <m/>
    <d v="2024-09-06T00:00:00"/>
  </r>
  <r>
    <d v="2023-01-01T16:39:13"/>
    <n v="143"/>
    <x v="80"/>
    <x v="86"/>
    <s v="Mimoun"/>
    <s v="Raid"/>
    <s v="El Ouardani"/>
    <s v="Spaaklaan 183"/>
    <s v="Utrecht"/>
    <s v="3527 SG"/>
    <s v="0629943096/06408586090"/>
    <m/>
    <s v="Man"/>
    <d v="2015-07-08T00:00:00"/>
    <s v="Beginner"/>
    <s v="Mohammed"/>
    <s v="Lokaal 4"/>
    <s v="10:00-12:00"/>
    <d v="2022-03-05T00:00:00"/>
    <x v="0"/>
    <n v="115"/>
    <m/>
    <d v="2024-10-05T00:00:00"/>
  </r>
  <r>
    <d v="2024-04-07T14:32:52"/>
    <n v="144"/>
    <x v="80"/>
    <x v="86"/>
    <s v="Mimoun"/>
    <s v="Walid"/>
    <s v="El Ouardani"/>
    <m/>
    <s v="Utrecht"/>
    <m/>
    <s v="0629943096/06408586090"/>
    <m/>
    <s v="Man"/>
    <m/>
    <m/>
    <s v="Mostapha"/>
    <s v="Lokaal 4"/>
    <s v="15:00-17:00"/>
    <m/>
    <x v="0"/>
    <n v="115"/>
    <m/>
    <d v="2024-10-05T00:00:00"/>
  </r>
  <r>
    <d v="2024-04-07T15:29:27"/>
    <n v="145"/>
    <x v="81"/>
    <x v="86"/>
    <s v="Mimoun"/>
    <s v="Mohamed"/>
    <s v="El Ouardani"/>
    <m/>
    <s v="Utrecht"/>
    <m/>
    <s v="0629943096/06408586090"/>
    <m/>
    <s v="Man"/>
    <d v="2013-03-05T00:00:00"/>
    <m/>
    <s v="Mohammed"/>
    <s v="Lokaal 4"/>
    <s v="10:00-12:00"/>
    <m/>
    <x v="0"/>
    <n v="115"/>
    <m/>
    <d v="2024-10-05T00:00:00"/>
  </r>
  <r>
    <m/>
    <n v="146"/>
    <x v="82"/>
    <x v="87"/>
    <s v="Mohamed"/>
    <s v="Mohamed Amine"/>
    <s v="Safi"/>
    <s v="Spaaklaan 191"/>
    <s v="Utrecht"/>
    <s v="3527 CG"/>
    <n v="648982276"/>
    <m/>
    <s v="Man"/>
    <d v="2018-02-23T00:00:00"/>
    <s v="lokaal 2"/>
    <s v="Abdelilaah"/>
    <m/>
    <s v="12:30-14:30"/>
    <m/>
    <x v="0"/>
    <n v="115"/>
    <m/>
    <d v="2024-10-19T00:00:00"/>
  </r>
  <r>
    <d v="2024-01-28T14:56:54"/>
    <n v="147"/>
    <x v="83"/>
    <x v="88"/>
    <s v="Samir"/>
    <s v="Safouan"/>
    <s v="Ahami"/>
    <s v="Isselsteinlaan 3"/>
    <s v="Utrecht"/>
    <s v="3525ES"/>
    <n v="638929060"/>
    <m/>
    <s v="Man"/>
    <d v="2018-02-20T00:00:00"/>
    <s v="Beginner"/>
    <s v="Mohsin"/>
    <s v="Lokaal 5"/>
    <s v="12:30-14:30"/>
    <d v="2024-01-13T00:00:00"/>
    <x v="0"/>
    <n v="115"/>
    <m/>
    <d v="2024-12-07T00:00:00"/>
  </r>
  <r>
    <d v="2024-04-21T13:04:21"/>
    <n v="148"/>
    <x v="84"/>
    <x v="89"/>
    <s v="Louiza/Safiati"/>
    <s v="Mohamed"/>
    <s v="El Fahmi"/>
    <s v="Columbuslaan 189"/>
    <s v="Utrecht"/>
    <m/>
    <n v="643559168"/>
    <m/>
    <s v="Man"/>
    <d v="2011-11-26T00:00:00"/>
    <m/>
    <s v="Ahmed"/>
    <s v="Lokaal 1"/>
    <s v="12:30-14:30"/>
    <m/>
    <x v="0"/>
    <n v="115"/>
    <m/>
    <d v="2024-09-15T00:00:00"/>
  </r>
  <r>
    <m/>
    <n v="149"/>
    <x v="85"/>
    <x v="90"/>
    <s v="Mohamed"/>
    <s v="Ikhlas"/>
    <s v="Aissaoui"/>
    <s v="Marschalllaan 212"/>
    <s v="Utrecht"/>
    <s v="3527 TR"/>
    <n v="649806333"/>
    <m/>
    <s v="Vrouw"/>
    <d v="2019-03-07T00:00:00"/>
    <m/>
    <s v="Abdelilaah"/>
    <s v="Lokaal 2"/>
    <s v="12:30-14:30"/>
    <d v="2024-11-02T00:00:00"/>
    <x v="0"/>
    <n v="120"/>
    <m/>
    <d v="2024-11-01T00:00:00"/>
  </r>
  <r>
    <m/>
    <n v="150"/>
    <x v="85"/>
    <x v="90"/>
    <s v="Mohamed"/>
    <s v="Yahya"/>
    <s v="Aissaoui"/>
    <s v="Marschalllaan 212"/>
    <s v="Utrecht"/>
    <s v="3527 TR"/>
    <n v="649806333"/>
    <m/>
    <s v="Man"/>
    <d v="2019-03-07T00:00:00"/>
    <m/>
    <s v="Abdelilaah"/>
    <s v="Lokaal 2"/>
    <s v="12:30-14:30"/>
    <d v="2024-11-02T00:00:00"/>
    <x v="0"/>
    <n v="120"/>
    <m/>
    <d v="2024-11-01T00:00:00"/>
  </r>
  <r>
    <d v="2024-04-21T13:12:08"/>
    <n v="151"/>
    <x v="86"/>
    <x v="91"/>
    <s v="AbdelKarim"/>
    <s v="Samira"/>
    <s v="Akbiach"/>
    <s v="Pearsonlaan 73"/>
    <s v="Utrecht"/>
    <s v="3527CB"/>
    <s v="0685347428/0639057981"/>
    <m/>
    <s v="Man"/>
    <d v="2015-01-02T00:00:00"/>
    <m/>
    <s v="Mohsin"/>
    <s v="Lokaal 2"/>
    <s v="12:30-14:30"/>
    <m/>
    <x v="0"/>
    <n v="115"/>
    <m/>
    <d v="2024-11-10T00:00:00"/>
  </r>
  <r>
    <d v="2024-04-21T13:12:08"/>
    <n v="152"/>
    <x v="86"/>
    <x v="91"/>
    <s v="AbdelKarim"/>
    <s v="Zakaria"/>
    <s v="Akbiach"/>
    <s v="Pearsonlaan 73"/>
    <s v="Utrecht"/>
    <s v="3527CB"/>
    <s v="0685347428/0639057981"/>
    <m/>
    <s v="Man"/>
    <d v="2015-01-02T00:00:00"/>
    <m/>
    <s v="Mohammed"/>
    <s v="Lokaal 4"/>
    <s v="12:30-14:30"/>
    <d v="2021-11-06T00:00:00"/>
    <x v="0"/>
    <n v="115"/>
    <m/>
    <d v="2024-11-10T00:00:00"/>
  </r>
  <r>
    <d v="2023-03-18T15:50:03"/>
    <n v="154"/>
    <x v="87"/>
    <x v="92"/>
    <s v="Youssef"/>
    <s v="Inaya"/>
    <s v="Bouhjira"/>
    <s v="Afrikalaan 183"/>
    <s v="Utrecht"/>
    <s v="3526BM"/>
    <n v="620638805"/>
    <m/>
    <s v="Vrouw"/>
    <d v="2017-08-10T00:00:00"/>
    <s v="Beginner"/>
    <s v="Abdelilaah"/>
    <s v="Lokaal 1"/>
    <s v="10:00-12:00"/>
    <d v="2023-03-04T00:00:00"/>
    <x v="0"/>
    <n v="115"/>
    <m/>
    <d v="2024-09-28T00:00:00"/>
  </r>
  <r>
    <d v="2023-02-18T14:50:58"/>
    <n v="155"/>
    <x v="87"/>
    <x v="92"/>
    <s v="Youssef"/>
    <s v="Redouan"/>
    <s v="Bouhjira"/>
    <s v="Afrikalaan 183"/>
    <s v="Utrecht"/>
    <s v="3526 VM"/>
    <n v="620638805"/>
    <m/>
    <s v="Man"/>
    <d v="2013-01-14T00:00:00"/>
    <s v="Niveau 1"/>
    <s v="Ahmed"/>
    <s v="Lokaal 1"/>
    <s v="15:00-17:00"/>
    <m/>
    <x v="0"/>
    <n v="115"/>
    <m/>
    <d v="2024-09-28T00:00:00"/>
  </r>
  <r>
    <d v="2023-02-18T14:06:50"/>
    <n v="156"/>
    <x v="88"/>
    <x v="93"/>
    <m/>
    <s v="Maryem"/>
    <s v="Kamar/Azouzi"/>
    <s v="Rooseveltlaan 348"/>
    <s v="Utrecht"/>
    <m/>
    <m/>
    <m/>
    <s v="Vrouw"/>
    <d v="2012-10-08T00:00:00"/>
    <s v="Niveau 2"/>
    <s v="mostafa/juffen/khalid"/>
    <m/>
    <s v="10:00-12:00"/>
    <d v="2023-10-14T00:00:00"/>
    <x v="0"/>
    <n v="0"/>
    <n v="0"/>
    <n v="0"/>
  </r>
  <r>
    <d v="2023-02-18T14:06:50"/>
    <n v="157"/>
    <x v="88"/>
    <x v="93"/>
    <m/>
    <s v="Narimane"/>
    <s v="Kamar/Azouzi"/>
    <s v="Rooseveltlaan 348"/>
    <s v="Utrecht"/>
    <m/>
    <m/>
    <m/>
    <s v="Vrouw"/>
    <d v="2012-10-08T00:00:00"/>
    <s v="Niveau 2"/>
    <s v="Ahmed"/>
    <s v="Lokaal 1"/>
    <s v="15:00-17:00"/>
    <m/>
    <x v="0"/>
    <n v="0"/>
    <n v="0"/>
    <n v="0"/>
  </r>
  <r>
    <d v="2023-01-08T20:06:45"/>
    <n v="158"/>
    <x v="88"/>
    <x v="93"/>
    <m/>
    <s v="Zakaria"/>
    <s v="Kamar/Azouzi"/>
    <s v="Rooseveltlaan 348"/>
    <s v="Utrecht"/>
    <s v="3527 AN"/>
    <m/>
    <m/>
    <s v="Man"/>
    <d v="2014-11-12T00:00:00"/>
    <s v="Niveau 1"/>
    <s v="meester onbekend"/>
    <m/>
    <s v="15:00-17:00"/>
    <m/>
    <x v="1"/>
    <n v="0"/>
    <n v="0"/>
    <n v="0"/>
  </r>
  <r>
    <d v="2024-06-09T10:49:06"/>
    <n v="159"/>
    <x v="89"/>
    <x v="94"/>
    <s v="Abdelwaheb"/>
    <s v="Jawhara"/>
    <s v="Zaim"/>
    <s v="Pearsonlaan 92"/>
    <s v="Utrecht"/>
    <s v="3527 CD"/>
    <n v="684360117"/>
    <m/>
    <s v="Vrouw"/>
    <d v="2017-08-11T00:00:00"/>
    <m/>
    <s v="Mohsin"/>
    <s v="Lokaal 5"/>
    <s v="12:30-14:30"/>
    <d v="2023-10-14T00:00:00"/>
    <x v="0"/>
    <n v="115"/>
    <m/>
    <d v="2024-09-07T00:00:00"/>
  </r>
  <r>
    <d v="2024-01-28T16:05:20"/>
    <n v="160"/>
    <x v="90"/>
    <x v="95"/>
    <s v="Said"/>
    <s v="Inaya"/>
    <s v="Darkaoui"/>
    <s v="Globebloemlaan 21"/>
    <s v="Utrecht"/>
    <s v="3452CG"/>
    <n v="614371450"/>
    <m/>
    <s v="Vrouw"/>
    <d v="2018-05-16T00:00:00"/>
    <s v="Beginner"/>
    <s v="mostafa/juffen/khalid"/>
    <m/>
    <s v="10:00-12:00"/>
    <d v="2023-10-14T00:00:00"/>
    <x v="0"/>
    <n v="115"/>
    <m/>
    <d v="2024-09-07T00:00:00"/>
  </r>
  <r>
    <d v="2024-01-28T16:05:20"/>
    <n v="161"/>
    <x v="90"/>
    <x v="95"/>
    <s v="Said"/>
    <s v="Israe"/>
    <s v="Darkaoui"/>
    <s v="Globebloemlaan 21"/>
    <s v="Utrecht"/>
    <s v="3452CG"/>
    <n v="614371450"/>
    <m/>
    <s v="Vrouw"/>
    <d v="2018-05-16T00:00:00"/>
    <s v="Beginner"/>
    <s v="mostafa/juffen/khalid"/>
    <m/>
    <s v="10:00-12:00"/>
    <d v="2023-10-14T00:00:00"/>
    <x v="0"/>
    <n v="115"/>
    <m/>
    <d v="2024-09-07T00:00:00"/>
  </r>
  <r>
    <d v="2024-04-21T13:23:02"/>
    <n v="162"/>
    <x v="91"/>
    <x v="96"/>
    <s v="Mohamed"/>
    <s v="Safouan"/>
    <s v="Jirari"/>
    <s v="Afrikalaan 61"/>
    <s v="Utrecht"/>
    <s v="3526 VK"/>
    <s v="0638442523/0687462405"/>
    <m/>
    <s v="Man"/>
    <d v="2017-09-25T00:00:00"/>
    <m/>
    <s v="mostafa/juffen/khalid"/>
    <m/>
    <s v="10:00-12:00"/>
    <d v="2023-10-14T00:00:00"/>
    <x v="0"/>
    <n v="115"/>
    <m/>
    <d v="2024-09-27T00:00:00"/>
  </r>
  <r>
    <d v="2024-04-21T13:24:57"/>
    <n v="163"/>
    <x v="92"/>
    <x v="97"/>
    <s v="Mohamed"/>
    <s v="Hafsa"/>
    <s v="Tajjioui"/>
    <s v="Marschalllaan 6"/>
    <s v="Utrecht"/>
    <s v="3527 TL"/>
    <n v="624962741"/>
    <m/>
    <s v="Vrouw"/>
    <d v="2014-06-15T00:00:00"/>
    <m/>
    <s v="Abdelilaah"/>
    <s v="Lokaal 2"/>
    <s v="12:30-14:30"/>
    <m/>
    <x v="0"/>
    <n v="115"/>
    <m/>
    <d v="2024-10-20T00:00:00"/>
  </r>
  <r>
    <d v="2024-04-21T13:24:57"/>
    <n v="164"/>
    <x v="92"/>
    <x v="97"/>
    <s v="Mohamed"/>
    <s v="Houdayfa"/>
    <s v="Tajjioui"/>
    <s v="Marschalllaan 6"/>
    <s v="Utrecht"/>
    <s v="3527 TL"/>
    <n v="624962741"/>
    <m/>
    <s v="Man"/>
    <d v="2016-02-15T00:00:00"/>
    <m/>
    <s v="Abdelilaah"/>
    <s v="Lokaal 2"/>
    <s v="12:30-14:30"/>
    <m/>
    <x v="0"/>
    <n v="115"/>
    <m/>
    <d v="2024-10-20T00:00:00"/>
  </r>
  <r>
    <d v="2023-02-18T13:53:16"/>
    <n v="165"/>
    <x v="93"/>
    <x v="98"/>
    <s v="Karim"/>
    <s v="Nassim"/>
    <s v="El Bouayadi"/>
    <s v="Afrikalaan 40"/>
    <s v="Utrecht"/>
    <m/>
    <n v="638734173"/>
    <m/>
    <s v="Man"/>
    <d v="2012-12-01T00:00:00"/>
    <s v="Beginner"/>
    <s v="Ahmed"/>
    <s v="Lokaal 1"/>
    <s v="15:00-17:00"/>
    <d v="2019-09-05T00:00:00"/>
    <x v="0"/>
    <n v="115"/>
    <m/>
    <d v="2024-10-20T00:00:00"/>
  </r>
  <r>
    <d v="2023-02-18T13:53:16"/>
    <n v="166"/>
    <x v="93"/>
    <x v="98"/>
    <s v="Karim"/>
    <s v="Naoufal"/>
    <s v="El Bouayadi"/>
    <s v="Afrikalaan 40"/>
    <s v="Utrecht"/>
    <m/>
    <n v="638734173"/>
    <m/>
    <s v="Man"/>
    <d v="2018-09-07T00:00:00"/>
    <s v="Beginner"/>
    <s v="Mohsin"/>
    <s v="Lokaal 5"/>
    <s v="15:00-17:00"/>
    <d v="2024-04-06T00:00:00"/>
    <x v="0"/>
    <n v="115"/>
    <m/>
    <d v="2024-10-20T00:00:00"/>
  </r>
  <r>
    <d v="2023-02-18T13:53:16"/>
    <n v="167"/>
    <x v="93"/>
    <x v="98"/>
    <s v="Karim"/>
    <s v="Nour"/>
    <s v="El Bouayadi"/>
    <s v="Afrikalaan 40"/>
    <s v="Utrecht"/>
    <m/>
    <n v="638734173"/>
    <m/>
    <s v="Man"/>
    <d v="2015-02-27T00:00:00"/>
    <s v="Beginner"/>
    <s v="Mohsin"/>
    <s v="Lokaal 5"/>
    <s v="15:00-17:00"/>
    <d v="2020-01-01T00:00:00"/>
    <x v="0"/>
    <n v="0"/>
    <n v="0"/>
    <n v="0"/>
  </r>
  <r>
    <d v="2024-04-21T13:27:38"/>
    <n v="168"/>
    <x v="94"/>
    <x v="99"/>
    <s v="Ahmed"/>
    <s v="Abdelkarim"/>
    <s v="Jadoun"/>
    <s v="Adenauerlaan 197"/>
    <s v="Utrecht"/>
    <s v="3527 RF"/>
    <n v="655869510"/>
    <m/>
    <s v="Man"/>
    <d v="2010-12-01T00:00:00"/>
    <m/>
    <s v="Ahmed"/>
    <s v="Lokaal 1"/>
    <s v="15:00-17:00"/>
    <d v="2023-11-15T00:00:00"/>
    <x v="0"/>
    <n v="115"/>
    <m/>
    <d v="2024-12-01T00:00:00"/>
  </r>
  <r>
    <d v="2024-04-21T13:31:27"/>
    <n v="169"/>
    <x v="95"/>
    <x v="100"/>
    <s v="Abdelkhalek"/>
    <s v="Jaber"/>
    <s v="Erazzi"/>
    <s v="Van Eysingalaan 146"/>
    <s v="Utrecht"/>
    <s v="3527 VP"/>
    <s v="0619136235/0633802820"/>
    <m/>
    <s v="Man"/>
    <d v="2017-09-15T00:00:00"/>
    <m/>
    <s v="mostafa/juffen/khalid"/>
    <m/>
    <s v="10:00-12:00"/>
    <d v="2023-10-14T00:00:00"/>
    <x v="0"/>
    <n v="115"/>
    <m/>
    <d v="2024-09-07T00:00:00"/>
  </r>
  <r>
    <d v="2023-02-18T14:19:45"/>
    <n v="170"/>
    <x v="96"/>
    <x v="101"/>
    <s v="Mostapha"/>
    <s v="Amira"/>
    <s v="Sakour"/>
    <s v="Hooivlinder 16"/>
    <s v="Utrecht"/>
    <s v="3544 VZ"/>
    <n v="653933981"/>
    <m/>
    <s v="Vrouw"/>
    <m/>
    <s v="Niveau 1"/>
    <s v="Abdelilaah"/>
    <s v="Lokaal 3"/>
    <s v="12:30-14:30"/>
    <m/>
    <x v="1"/>
    <n v="115"/>
    <m/>
    <d v="2024-09-29T00:00:00"/>
  </r>
  <r>
    <d v="2023-02-18T14:19:45"/>
    <n v="171"/>
    <x v="96"/>
    <x v="101"/>
    <s v="Mostapha"/>
    <s v="Obaid"/>
    <s v="Sakour"/>
    <s v="Hooivlinder 16"/>
    <s v="Utrecht"/>
    <s v="3544 VZ"/>
    <n v="653933981"/>
    <m/>
    <s v="Man"/>
    <m/>
    <s v="Niveau 1"/>
    <s v="Issa"/>
    <s v="Lokaal 3"/>
    <s v="12:30-14:30"/>
    <m/>
    <x v="1"/>
    <n v="115"/>
    <m/>
    <d v="2024-09-29T00:00:00"/>
  </r>
  <r>
    <d v="2023-01-01T14:04:51"/>
    <n v="172"/>
    <x v="97"/>
    <x v="102"/>
    <s v="Hassan"/>
    <s v="Jawhara"/>
    <s v="El Barghouti"/>
    <s v="magelhaenlaan 32"/>
    <s v="Utrecht"/>
    <s v="3526CH"/>
    <n v="681847475"/>
    <m/>
    <s v="Vrouw"/>
    <d v="2014-10-22T00:00:00"/>
    <s v="Beginner"/>
    <s v="Issa"/>
    <s v="Lokaal 3"/>
    <s v="12:30-14:30"/>
    <d v="2022-11-05T00:00:00"/>
    <x v="0"/>
    <n v="115"/>
    <m/>
    <d v="2024-09-14T00:00:00"/>
  </r>
  <r>
    <d v="2022-12-31T16:31:37"/>
    <n v="173"/>
    <x v="98"/>
    <x v="103"/>
    <s v="Aziz"/>
    <s v="Mohamed"/>
    <s v="Ben taleb"/>
    <s v="Magelhaanlan 40"/>
    <s v="Utrecht"/>
    <s v="3526 CH"/>
    <n v="636334045"/>
    <m/>
    <s v="Man"/>
    <d v="2014-08-15T00:00:00"/>
    <s v="Beginner"/>
    <s v="Issa"/>
    <s v="Lokaal 3"/>
    <s v="12:30-14:30"/>
    <d v="2022-11-05T00:00:00"/>
    <x v="0"/>
    <n v="115"/>
    <m/>
    <d v="2024-09-07T00:00:00"/>
  </r>
  <r>
    <d v="2024-01-28T16:01:22"/>
    <n v="174"/>
    <x v="98"/>
    <x v="103"/>
    <s v="Aziz"/>
    <s v="Izza"/>
    <s v="Ben taleb"/>
    <s v="Magelhaenlaan 40"/>
    <s v="Utrcht"/>
    <s v="3526CH"/>
    <n v="636334045"/>
    <m/>
    <s v="Vrouw"/>
    <d v="2018-09-17T00:00:00"/>
    <s v="Beginner"/>
    <s v="Mohsin"/>
    <s v="Lokaal 5"/>
    <s v="12:30-14:30"/>
    <d v="2024-01-13T00:00:00"/>
    <x v="0"/>
    <n v="115"/>
    <m/>
    <d v="2024-09-07T00:00:00"/>
  </r>
  <r>
    <d v="2024-04-21T13:33:38"/>
    <n v="175"/>
    <x v="99"/>
    <x v="104"/>
    <s v="Abderrahim"/>
    <s v="Hidaya"/>
    <s v="Mekran"/>
    <m/>
    <s v="Utrecht"/>
    <m/>
    <n v="685268497"/>
    <m/>
    <s v="Vrouw"/>
    <d v="2014-11-28T00:00:00"/>
    <m/>
    <s v="Mohammed"/>
    <s v="Lokaal 4"/>
    <s v="10:00-12:00"/>
    <d v="2021-04-15T00:00:00"/>
    <x v="0"/>
    <n v="115"/>
    <m/>
    <d v="2024-10-27T00:00:00"/>
  </r>
  <r>
    <d v="2024-04-21T13:37:39"/>
    <n v="176"/>
    <x v="100"/>
    <x v="105"/>
    <s v="Mohamed"/>
    <s v="Lyana"/>
    <s v="Boulalma"/>
    <s v="Livingstonelaan 297"/>
    <s v="Utrecht"/>
    <s v="3526 HG"/>
    <n v="626878600"/>
    <m/>
    <s v="Vrouw"/>
    <d v="2015-02-27T00:00:00"/>
    <m/>
    <s v="mostafa/juffen/khalid"/>
    <m/>
    <s v="10:00-12:00"/>
    <d v="2023-10-14T00:00:00"/>
    <x v="0"/>
    <n v="115"/>
    <m/>
    <d v="2024-09-08T00:00:00"/>
  </r>
  <r>
    <d v="2024-04-21T13:40:39"/>
    <n v="177"/>
    <x v="101"/>
    <x v="106"/>
    <s v="Murad"/>
    <s v="Joubair"/>
    <s v="Aynloulid"/>
    <m/>
    <m/>
    <m/>
    <n v="682000322"/>
    <m/>
    <s v="Man"/>
    <d v="2011-01-23T00:00:00"/>
    <m/>
    <s v="Ahmed"/>
    <s v="Lokaal 1"/>
    <s v="15:00-17:00"/>
    <m/>
    <x v="0"/>
    <n v="115"/>
    <m/>
    <d v="2024-10-05T00:00:00"/>
  </r>
  <r>
    <d v="2024-05-12T12:51:14"/>
    <n v="178"/>
    <x v="102"/>
    <x v="107"/>
    <s v="Mahmoud"/>
    <s v="Omar Farouk"/>
    <s v="Karakali"/>
    <s v="Adenauerlaan 35"/>
    <s v="Utrecht"/>
    <s v="3526 XJ"/>
    <n v="653938136"/>
    <m/>
    <s v="Man"/>
    <d v="2016-02-25T00:00:00"/>
    <m/>
    <s v="meester onbekend"/>
    <m/>
    <m/>
    <d v="2023-10-14T00:00:00"/>
    <x v="1"/>
    <n v="0"/>
    <n v="0"/>
    <n v="0"/>
  </r>
  <r>
    <d v="2023-01-21T10:49:51"/>
    <n v="179"/>
    <x v="103"/>
    <x v="108"/>
    <s v="Ali"/>
    <s v="Chayma"/>
    <s v="Mahjoubi"/>
    <m/>
    <m/>
    <m/>
    <n v="685589007"/>
    <m/>
    <s v="Vrouw"/>
    <m/>
    <s v="Niveau 3"/>
    <s v="meester onbekend"/>
    <s v="Lokaal 2"/>
    <s v="12:30-14:30"/>
    <m/>
    <x v="1"/>
    <n v="0"/>
    <n v="0"/>
    <n v="0"/>
  </r>
  <r>
    <d v="2024-01-28T16:08:28"/>
    <n v="180"/>
    <x v="104"/>
    <x v="109"/>
    <s v="Abdelbassit"/>
    <s v="Ajman"/>
    <s v="Alkhouli"/>
    <s v="Stanleylaan 212"/>
    <s v="Utrecht"/>
    <s v="3526TS"/>
    <n v="646876303"/>
    <m/>
    <s v="Man"/>
    <d v="2016-07-18T00:00:00"/>
    <s v="Beginner"/>
    <s v="Mohsin"/>
    <s v="Lokaal 5"/>
    <s v="12:30-14:30"/>
    <d v="2024-01-13T00:00:00"/>
    <x v="0"/>
    <n v="115"/>
    <m/>
    <d v="2024-10-20T00:00:00"/>
  </r>
  <r>
    <d v="2024-05-12T12:53:01"/>
    <n v="181"/>
    <x v="105"/>
    <x v="110"/>
    <s v="Jamal"/>
    <s v="Jihane"/>
    <s v="Kassmi"/>
    <s v="Europalaan 19"/>
    <s v="Utrecht"/>
    <m/>
    <n v="686157185"/>
    <m/>
    <s v="Vrouw"/>
    <d v="2019-01-21T00:00:00"/>
    <m/>
    <s v="Abdelilaah"/>
    <s v="Lokaal 2"/>
    <s v="12:30-14:30"/>
    <d v="2024-11-02T00:00:00"/>
    <x v="0"/>
    <n v="120"/>
    <m/>
    <d v="2024-11-02T00:00:00"/>
  </r>
  <r>
    <d v="2024-05-12T12:54:54"/>
    <n v="182"/>
    <x v="106"/>
    <x v="111"/>
    <s v="Rachid"/>
    <s v="Maysae"/>
    <s v="Lamghari"/>
    <s v="Afrikalaan 61"/>
    <s v="Utrecht"/>
    <m/>
    <n v="619442194"/>
    <m/>
    <s v="Vrouw"/>
    <d v="2017-01-17T00:00:00"/>
    <m/>
    <s v="mostafa/juffen/khalid"/>
    <m/>
    <s v="10:00-12:00"/>
    <d v="2023-10-14T00:00:00"/>
    <x v="0"/>
    <n v="0"/>
    <n v="0"/>
    <n v="0"/>
  </r>
  <r>
    <d v="2024-03-31T15:10:55"/>
    <n v="183"/>
    <x v="107"/>
    <x v="112"/>
    <s v="Omar"/>
    <s v="Sara"/>
    <s v="Sadouki"/>
    <s v="Van eechoudlaan 82"/>
    <s v="Utrecht"/>
    <s v="3526KG"/>
    <n v="636382197"/>
    <m/>
    <s v="Vrouw"/>
    <d v="2015-07-04T00:00:00"/>
    <s v="Niveau 4"/>
    <s v="mostafa/juffen/khalid"/>
    <m/>
    <s v="10:00-12:00"/>
    <d v="2023-10-14T00:00:00"/>
    <x v="0"/>
    <n v="115"/>
    <m/>
    <d v="2024-09-07T00:00:00"/>
  </r>
  <r>
    <d v="2024-05-12T12:57:03"/>
    <n v="184"/>
    <x v="108"/>
    <x v="113"/>
    <s v="Bilal"/>
    <s v="Zayd"/>
    <s v="Chentouf"/>
    <s v="Fletcher Hendersonstraat 40"/>
    <s v="Utrecht"/>
    <s v="3543GL"/>
    <n v="630461087"/>
    <m/>
    <s v="Man"/>
    <d v="2019-04-02T00:00:00"/>
    <m/>
    <s v="Abdelilaah"/>
    <s v="Lokaal 2"/>
    <s v="12:30-14:30"/>
    <m/>
    <x v="0"/>
    <n v="120"/>
    <m/>
    <d v="2024-11-02T00:00:00"/>
  </r>
  <r>
    <d v="2024-05-12T12:59:43"/>
    <n v="185"/>
    <x v="109"/>
    <x v="114"/>
    <s v="Ayoub"/>
    <s v="Soufia"/>
    <s v="Salih"/>
    <s v="Marshalllaan 109"/>
    <s v="Utrecht"/>
    <s v="3527 TC"/>
    <n v="6180117387"/>
    <m/>
    <s v="Man"/>
    <d v="2015-05-01T00:00:00"/>
    <m/>
    <s v="mostafa/juffen/khalid"/>
    <m/>
    <s v="10:00-12:00"/>
    <d v="2023-10-14T00:00:00"/>
    <x v="0"/>
    <n v="0"/>
    <n v="0"/>
    <n v="0"/>
  </r>
  <r>
    <d v="2023-03-18T15:54:17"/>
    <n v="186"/>
    <x v="110"/>
    <x v="115"/>
    <s v="Abdoulhafid"/>
    <s v="Maysa"/>
    <s v="Bouhjira"/>
    <m/>
    <s v="Utrecht"/>
    <m/>
    <n v="648321547"/>
    <m/>
    <s v="Vrouw"/>
    <d v="2017-06-18T00:00:00"/>
    <s v="Beginner"/>
    <s v="Abdelilaah"/>
    <s v="Lokaal 1"/>
    <s v="10:00-12:00"/>
    <d v="2023-03-04T00:00:00"/>
    <x v="0"/>
    <n v="115"/>
    <m/>
    <d v="2024-09-07T00:00:00"/>
  </r>
  <r>
    <d v="2023-01-01T14:45:25"/>
    <n v="187"/>
    <x v="110"/>
    <x v="115"/>
    <s v="Abdoulhafid"/>
    <s v="Safouwan"/>
    <s v="Bouhjira"/>
    <s v="Stayleylaan 246"/>
    <s v="Utrecht"/>
    <s v="3526 TV"/>
    <n v="648321547"/>
    <m/>
    <s v="Man"/>
    <d v="2015-12-10T00:00:00"/>
    <s v="Beginner"/>
    <s v="Issa"/>
    <s v="Lokaal 3"/>
    <s v="10:00-12:00"/>
    <d v="2022-11-05T00:00:00"/>
    <x v="0"/>
    <n v="115"/>
    <m/>
    <d v="2024-09-07T00:00:00"/>
  </r>
  <r>
    <m/>
    <n v="188"/>
    <x v="111"/>
    <x v="116"/>
    <s v="Lahbib"/>
    <s v="Aya"/>
    <s v="Talhaoui"/>
    <s v="Marshalllaan 109"/>
    <s v="Utrecht"/>
    <s v="3527 TT"/>
    <n v="619061578"/>
    <m/>
    <s v="Vrouw"/>
    <d v="2016-08-03T00:00:00"/>
    <m/>
    <s v="Abdelilaah"/>
    <s v="lokaal"/>
    <s v="12:30-14:30"/>
    <m/>
    <x v="1"/>
    <n v="115"/>
    <m/>
    <d v="2024-11-02T00:00:00"/>
  </r>
  <r>
    <d v="2024-05-12T13:10:46"/>
    <n v="190"/>
    <x v="112"/>
    <x v="117"/>
    <s v="Mustafa"/>
    <s v="Mariam"/>
    <s v="El Kouskous"/>
    <s v="Livingstonelaan 63"/>
    <s v="Utrecht"/>
    <s v="3526 HB"/>
    <n v="644993023"/>
    <m/>
    <s v="Vrouw"/>
    <d v="2017-04-27T00:00:00"/>
    <m/>
    <s v="mostafa/juffen/khalid"/>
    <m/>
    <s v="10:00-12:00"/>
    <d v="2023-10-14T00:00:00"/>
    <x v="0"/>
    <n v="115"/>
    <m/>
    <d v="2024-09-07T00:00:00"/>
  </r>
  <r>
    <d v="2024-01-28T15:42:49"/>
    <n v="191"/>
    <x v="113"/>
    <x v="118"/>
    <s v="Brahim"/>
    <s v="Adam"/>
    <s v="Elfaraousi"/>
    <s v="Spaaklaan 163"/>
    <s v="Utrecht"/>
    <m/>
    <n v="614109902"/>
    <m/>
    <s v="Man"/>
    <d v="2018-06-28T00:00:00"/>
    <s v="Beginner"/>
    <s v="Mohsin"/>
    <s v="Lokaal 5"/>
    <s v="12:30-14:30"/>
    <d v="2024-01-13T00:00:00"/>
    <x v="0"/>
    <n v="115"/>
    <m/>
    <d v="2024-09-07T00:00:00"/>
  </r>
  <r>
    <d v="2024-05-12T13:14:57"/>
    <n v="192"/>
    <x v="114"/>
    <x v="119"/>
    <s v="Abdelaziz"/>
    <s v="Salahddine"/>
    <s v="El Hajari"/>
    <m/>
    <m/>
    <m/>
    <n v="643231648"/>
    <m/>
    <s v="Man"/>
    <m/>
    <m/>
    <s v="Mostapha"/>
    <m/>
    <s v="15:00-17:00"/>
    <m/>
    <x v="0"/>
    <n v="115"/>
    <m/>
    <d v="2024-09-06T00:00:00"/>
  </r>
  <r>
    <d v="2024-05-12T13:14:57"/>
    <n v="193"/>
    <x v="114"/>
    <x v="119"/>
    <s v="Abdelaziz"/>
    <s v="Zakaria"/>
    <s v="El Hajari"/>
    <m/>
    <m/>
    <m/>
    <n v="643231648"/>
    <m/>
    <s v="Man"/>
    <m/>
    <m/>
    <s v="Mohsin"/>
    <m/>
    <s v="15:00-17:00"/>
    <m/>
    <x v="0"/>
    <n v="115"/>
    <m/>
    <d v="2024-09-06T00:00:00"/>
  </r>
  <r>
    <d v="2024-05-12T13:17:55"/>
    <n v="194"/>
    <x v="115"/>
    <x v="120"/>
    <s v="Ali (opa)"/>
    <s v="Jenat"/>
    <s v="Bouhdifi/Kala"/>
    <s v="Rooseveltlaan 342"/>
    <s v="Utrecht"/>
    <s v="3527 AM"/>
    <n v="624588566"/>
    <m/>
    <s v="Vrouw"/>
    <d v="2015-12-09T00:00:00"/>
    <m/>
    <s v="mostafa/juffen/khalid"/>
    <m/>
    <s v="10:00-12:00"/>
    <d v="2023-10-14T00:00:00"/>
    <x v="0"/>
    <n v="0"/>
    <n v="0"/>
    <n v="0"/>
  </r>
  <r>
    <d v="2024-05-12T13:17:55"/>
    <n v="195"/>
    <x v="115"/>
    <x v="120"/>
    <s v="Ali (opa)"/>
    <s v="Nouraine"/>
    <s v="Bouhdifi/Kala"/>
    <s v="Rooseveltlaan 342"/>
    <s v="Utrecht"/>
    <s v="3527 AM"/>
    <n v="624588566"/>
    <m/>
    <s v="Vrouw"/>
    <d v="2015-12-09T00:00:00"/>
    <m/>
    <s v="mostafa/juffen/khalid"/>
    <m/>
    <s v="10:00-12:00"/>
    <d v="2023-10-14T00:00:00"/>
    <x v="0"/>
    <n v="0"/>
    <n v="0"/>
    <n v="0"/>
  </r>
  <r>
    <d v="2023-02-18T14:33:48"/>
    <n v="196"/>
    <x v="116"/>
    <x v="121"/>
    <s v="Khalid"/>
    <s v="Rofaida"/>
    <s v="Zankoua"/>
    <m/>
    <m/>
    <m/>
    <n v="642384115"/>
    <m/>
    <s v="Vrouw"/>
    <d v="2014-11-01T00:00:00"/>
    <s v="Niveau 1"/>
    <s v="Mohammed"/>
    <s v="Lokaal 4"/>
    <s v="12:30-14:30"/>
    <m/>
    <x v="0"/>
    <n v="0"/>
    <n v="0"/>
    <n v="0"/>
  </r>
  <r>
    <d v="2023-02-18T14:26:56"/>
    <n v="197"/>
    <x v="117"/>
    <x v="122"/>
    <s v="Anouar"/>
    <s v="Inaya"/>
    <s v="Elkhatabi"/>
    <s v="Rijnsgaldenhof 10"/>
    <s v="Utrecht"/>
    <s v="3541 GN"/>
    <n v="684061958"/>
    <m/>
    <s v="Vrouw"/>
    <m/>
    <s v="Niveau 1"/>
    <s v="Abdelilaah"/>
    <s v="Lokaal 5"/>
    <s v="12:30-14:30"/>
    <m/>
    <x v="0"/>
    <n v="115"/>
    <m/>
    <d v="2024-10-13T00:00:00"/>
  </r>
  <r>
    <d v="2023-02-18T14:30:47"/>
    <n v="198"/>
    <x v="117"/>
    <x v="122"/>
    <s v="Anouar"/>
    <s v="Louay"/>
    <s v="Elkhatabi"/>
    <s v="Rijnseguldenhof 10"/>
    <s v="Utrecht"/>
    <s v="3541 GN"/>
    <n v="684061958"/>
    <m/>
    <s v="Man"/>
    <d v="2016-01-05T00:00:00"/>
    <s v="Niveau 1"/>
    <s v="Mostapha"/>
    <s v="Lokaal 5"/>
    <s v="15:00-17:00"/>
    <m/>
    <x v="0"/>
    <n v="115"/>
    <m/>
    <d v="2024-10-13T00:00:00"/>
  </r>
  <r>
    <d v="2023-02-18T14:26:56"/>
    <n v="199"/>
    <x v="117"/>
    <x v="122"/>
    <s v="Anouar"/>
    <s v="Maysae"/>
    <s v="Elkhatabi"/>
    <s v="Rijnsgaldenhof 10"/>
    <s v="Utrecht"/>
    <s v="3541 GN"/>
    <n v="684061958"/>
    <m/>
    <s v="Vrouw"/>
    <d v="2013-07-14T00:00:00"/>
    <s v="Niveau 1"/>
    <s v="Mostapha"/>
    <s v="Lokaal 5"/>
    <s v="15:00-17:00"/>
    <m/>
    <x v="0"/>
    <n v="115"/>
    <m/>
    <d v="2024-10-13T00:00:00"/>
  </r>
  <r>
    <d v="2023-01-01T15:57:53"/>
    <n v="200"/>
    <x v="118"/>
    <x v="123"/>
    <s v="Mimoun"/>
    <s v="Jassine"/>
    <s v="El Jaghaoui"/>
    <s v="Alexander de grootlaan 35"/>
    <s v="Utrecht"/>
    <s v="3526 RB"/>
    <n v="638430769"/>
    <m/>
    <s v="Man"/>
    <d v="2014-11-27T00:00:00"/>
    <s v="Beginner"/>
    <s v="Ahmed"/>
    <s v="Lokaal 1"/>
    <s v="12:30-14:30"/>
    <d v="2022-03-05T00:00:00"/>
    <x v="0"/>
    <n v="115"/>
    <m/>
    <d v="2024-09-07T00:00:00"/>
  </r>
  <r>
    <d v="2024-06-01T15:59:14"/>
    <n v="201"/>
    <x v="119"/>
    <x v="124"/>
    <s v="Mohamed"/>
    <s v="Aymane"/>
    <s v="Kadioui"/>
    <s v="Adenauerlaan 170"/>
    <s v="Utrecht"/>
    <s v="3527 RL"/>
    <n v="684371674"/>
    <m/>
    <s v="Man"/>
    <d v="2018-03-28T00:00:00"/>
    <m/>
    <s v="Abdelilaah"/>
    <s v="Lokaal 2"/>
    <s v="12:30-14:30"/>
    <d v="2021-04-03T00:00:00"/>
    <x v="0"/>
    <n v="120"/>
    <m/>
    <d v="2024-11-02T00:00:00"/>
  </r>
  <r>
    <d v="2024-06-01T15:59:14"/>
    <n v="202"/>
    <x v="119"/>
    <x v="124"/>
    <s v="Mohamed"/>
    <s v="Rayan"/>
    <s v="Kadioui"/>
    <s v="Adenauerlaan 170"/>
    <s v="Utrecht"/>
    <s v="3527 RL"/>
    <n v="684371674"/>
    <m/>
    <s v="Man"/>
    <d v="2015-01-07T00:00:00"/>
    <m/>
    <s v="Abdelilaah"/>
    <s v="Lokaal 1"/>
    <s v="10:00-12:00"/>
    <d v="2021-04-03T00:00:00"/>
    <x v="0"/>
    <n v="115"/>
    <m/>
    <d v="2024-09-07T00:00:00"/>
  </r>
  <r>
    <d v="2023-01-01T16:03:06"/>
    <n v="203"/>
    <x v="120"/>
    <x v="125"/>
    <s v="Mostapha"/>
    <s v="Abdourahmaan"/>
    <s v="Belhadi"/>
    <s v="Livingstonelaan 279"/>
    <s v="Utrecht"/>
    <s v="3526 HG"/>
    <n v="647907786"/>
    <m/>
    <s v="Man"/>
    <d v="2016-04-07T00:00:00"/>
    <s v="Beginner"/>
    <s v="Issa"/>
    <s v="Lokaal 3"/>
    <s v="10:00-12:00"/>
    <d v="2022-03-05T00:00:00"/>
    <x v="0"/>
    <n v="115"/>
    <m/>
    <d v="2024-09-07T00:00:00"/>
  </r>
  <r>
    <d v="2023-01-08T19:36:42"/>
    <n v="204"/>
    <x v="120"/>
    <x v="125"/>
    <s v="Mustapha"/>
    <s v="Imane"/>
    <s v="Belhadi"/>
    <s v="Livingstonelaan 279"/>
    <s v="Utrecht"/>
    <s v="3526 HG"/>
    <n v="647907786"/>
    <m/>
    <s v="Vrouw"/>
    <d v="2009-08-27T00:00:00"/>
    <s v="Niveau 5"/>
    <s v="Farida"/>
    <s v="Lokaal 2"/>
    <s v="15:00-18:00"/>
    <m/>
    <x v="0"/>
    <n v="115"/>
    <m/>
    <d v="2024-09-07T00:00:00"/>
  </r>
  <r>
    <d v="2023-02-18T14:52:31"/>
    <n v="205"/>
    <x v="121"/>
    <x v="126"/>
    <s v="Ghazi"/>
    <s v="Mohamed-Amin"/>
    <s v="Moussi"/>
    <s v="Maghelhaenlaan 118"/>
    <s v="Utrecht"/>
    <n v="3526"/>
    <n v="615676627"/>
    <m/>
    <s v="Man"/>
    <d v="2013-04-08T00:00:00"/>
    <s v="Niveau 1"/>
    <s v="Mostapha"/>
    <s v="Lokaal 5"/>
    <s v="15:00-17:00"/>
    <m/>
    <x v="0"/>
    <n v="115"/>
    <m/>
    <d v="2024-10-27T00:00:00"/>
  </r>
  <r>
    <d v="2024-01-28T15:38:51"/>
    <n v="206"/>
    <x v="122"/>
    <x v="127"/>
    <s v="Otman"/>
    <s v="Bilal"/>
    <s v="Masouti"/>
    <s v="Culumbuslaan 183"/>
    <s v="Utrecht"/>
    <s v="3526ED"/>
    <n v="644652141"/>
    <m/>
    <s v="Man"/>
    <d v="2018-09-23T00:00:00"/>
    <s v="Beginner"/>
    <s v="Mohsin"/>
    <s v="Lokaal 5"/>
    <s v="12:30-14:30"/>
    <d v="2024-01-13T00:00:00"/>
    <x v="0"/>
    <n v="115"/>
    <m/>
    <d v="2024-09-07T00:00:00"/>
  </r>
  <r>
    <d v="2024-05-12T13:27:28"/>
    <n v="207"/>
    <x v="123"/>
    <x v="128"/>
    <s v="Ibrahim"/>
    <s v="Ayoub"/>
    <s v="El Jouhri"/>
    <m/>
    <s v="Nieuwegein"/>
    <m/>
    <n v="638515300"/>
    <m/>
    <s v="Man"/>
    <d v="2014-10-22T00:00:00"/>
    <m/>
    <s v="mostafa/juffen/khalid"/>
    <m/>
    <s v="10:00-12:00"/>
    <d v="2023-10-14T00:00:00"/>
    <x v="0"/>
    <n v="115"/>
    <m/>
    <d v="2025-01-26T00:00:00"/>
  </r>
  <r>
    <d v="2024-05-12T13:27:28"/>
    <n v="208"/>
    <x v="123"/>
    <x v="128"/>
    <s v="Ibrahim"/>
    <s v="Imran"/>
    <s v="El Jouhri"/>
    <m/>
    <s v="Nieuwegein"/>
    <m/>
    <n v="638515300"/>
    <m/>
    <s v="Man"/>
    <d v="2014-10-22T00:00:00"/>
    <m/>
    <s v="Ahmed"/>
    <s v="Lokaal 1"/>
    <s v="12:30-14:30"/>
    <m/>
    <x v="0"/>
    <n v="115"/>
    <m/>
    <d v="2025-01-26T00:00:00"/>
  </r>
  <r>
    <d v="2024-05-12T13:27:28"/>
    <n v="209"/>
    <x v="123"/>
    <x v="128"/>
    <s v="Ibrahim"/>
    <s v="Nadir"/>
    <s v="El Jouhri"/>
    <m/>
    <s v="Nieuwegein"/>
    <m/>
    <n v="638515300"/>
    <m/>
    <s v="Man"/>
    <d v="2014-10-22T00:00:00"/>
    <m/>
    <s v="Mohammed"/>
    <s v="Lokaal 1"/>
    <s v="12:30-14:30"/>
    <m/>
    <x v="0"/>
    <n v="115"/>
    <m/>
    <d v="2025-01-26T00:00:00"/>
  </r>
  <r>
    <d v="2023-02-18T14:04:40"/>
    <n v="210"/>
    <x v="124"/>
    <x v="129"/>
    <s v="Mhammed"/>
    <s v="Adam"/>
    <s v="Aarbi"/>
    <s v="Sassefralaan 67"/>
    <s v="Utrecht"/>
    <s v="3545 CM"/>
    <n v="628685637"/>
    <m/>
    <s v="Man"/>
    <d v="2011-05-05T00:00:00"/>
    <s v="Niveau 2"/>
    <s v="Ahmed"/>
    <s v="Lokaal 1"/>
    <s v="15:00-17:00"/>
    <m/>
    <x v="0"/>
    <n v="115"/>
    <m/>
    <d v="2024-09-14T00:00:00"/>
  </r>
  <r>
    <s v=" "/>
    <n v="211"/>
    <x v="124"/>
    <x v="129"/>
    <s v="Mhammed"/>
    <s v="Soufiane"/>
    <s v="Aarbi"/>
    <s v="Sassafraslaan"/>
    <s v="Utrecht"/>
    <s v="3545CM"/>
    <n v="628685637"/>
    <m/>
    <s v="Man"/>
    <d v="2018-04-23T00:00:00"/>
    <s v="Beginner"/>
    <s v="Mohsin"/>
    <s v="Lokaal 5"/>
    <s v="12:30-14:30"/>
    <d v="2024-01-13T00:00:00"/>
    <x v="0"/>
    <n v="115"/>
    <m/>
    <d v="2024-09-07T00:00:00"/>
  </r>
  <r>
    <d v="2024-05-12T14:04:45"/>
    <n v="212"/>
    <x v="125"/>
    <x v="130"/>
    <s v="Jamal"/>
    <s v="Aya"/>
    <s v="Saaliti"/>
    <m/>
    <m/>
    <m/>
    <n v="685084552"/>
    <m/>
    <s v="Vrouw"/>
    <d v="2010-11-23T00:00:00"/>
    <m/>
    <s v="Abdelilaah"/>
    <m/>
    <s v="10:00-12:00"/>
    <m/>
    <x v="1"/>
    <n v="115"/>
    <m/>
    <d v="2024-09-29T00:00:00"/>
  </r>
  <r>
    <d v="2024-05-12T14:08:01"/>
    <n v="213"/>
    <x v="126"/>
    <x v="131"/>
    <s v="Said"/>
    <s v="Yassine"/>
    <s v="Aghouram"/>
    <s v="Safaxonstraat 69"/>
    <s v="Utrecht"/>
    <s v="3545 CM"/>
    <n v="686071774"/>
    <m/>
    <s v="Man"/>
    <d v="2012-07-04T00:00:00"/>
    <m/>
    <s v="Ahmed"/>
    <s v="Lokaal 1"/>
    <s v="12:30-14:30"/>
    <m/>
    <x v="0"/>
    <n v="0"/>
    <n v="0"/>
    <n v="0"/>
  </r>
  <r>
    <d v="2024-05-12T14:20:59"/>
    <n v="214"/>
    <x v="127"/>
    <x v="132"/>
    <s v="Ali"/>
    <s v="Zainab"/>
    <s v="El Azouzi"/>
    <s v="Trumanlaan 393"/>
    <s v="Utrecht"/>
    <s v="3527 BA"/>
    <n v="684500732"/>
    <m/>
    <s v="Vrouw"/>
    <d v="2012-09-20T00:00:00"/>
    <m/>
    <s v="Ahmed"/>
    <s v="Lokaal 1"/>
    <s v="12:30-14:30"/>
    <m/>
    <x v="0"/>
    <n v="115"/>
    <m/>
    <d v="2024-09-07T00:00:00"/>
  </r>
  <r>
    <d v="2024-05-12T14:20:59"/>
    <n v="215"/>
    <x v="127"/>
    <x v="132"/>
    <s v="Ali"/>
    <s v="Ayoub"/>
    <s v="El Azouzi"/>
    <s v="Trumanlaan 393"/>
    <s v="Utrecht"/>
    <s v="3527 BA"/>
    <n v="684500732"/>
    <m/>
    <s v="Man"/>
    <d v="2015-04-26T00:00:00"/>
    <m/>
    <s v="Issa"/>
    <s v="Lokaal 3"/>
    <s v="12:30-14:30"/>
    <d v="2023-10-14T00:00:00"/>
    <x v="0"/>
    <n v="115"/>
    <m/>
    <d v="2024-09-07T00:00:00"/>
  </r>
  <r>
    <d v="2024-05-12T14:25:04"/>
    <n v="216"/>
    <x v="13"/>
    <x v="133"/>
    <s v="Jamal"/>
    <s v="Hassan"/>
    <s v="Alali"/>
    <s v="Rooseveltlaan 215"/>
    <s v="Utrecht"/>
    <m/>
    <n v="686123656"/>
    <m/>
    <s v="Man"/>
    <d v="2011-07-01T00:00:00"/>
    <m/>
    <s v="Mohammed"/>
    <s v="Lokaal 4"/>
    <s v="10:00-12:00"/>
    <d v="2023-10-15T00:00:00"/>
    <x v="0"/>
    <n v="115"/>
    <m/>
    <d v="2024-11-10T00:00:00"/>
  </r>
  <r>
    <d v="2024-05-12T14:25:04"/>
    <n v="217"/>
    <x v="13"/>
    <x v="133"/>
    <s v="Jamal"/>
    <s v="Lajine"/>
    <s v="Alali"/>
    <s v="Rooseveltlaan 215"/>
    <s v="Utrecht"/>
    <m/>
    <n v="686123656"/>
    <m/>
    <s v="Vrouw"/>
    <d v="2015-07-01T00:00:00"/>
    <m/>
    <s v="Mohammed"/>
    <s v="Lokaal 4"/>
    <s v="10:00-12:00"/>
    <d v="2023-10-15T00:00:00"/>
    <x v="0"/>
    <n v="115"/>
    <m/>
    <d v="2024-11-10T00:00:00"/>
  </r>
  <r>
    <d v="2024-05-12T14:30:43"/>
    <n v="218"/>
    <x v="128"/>
    <x v="134"/>
    <s v="Najim"/>
    <s v="Wassim"/>
    <s v="Bihida"/>
    <s v="Maghelhanlaan 120"/>
    <m/>
    <s v="3526 CL"/>
    <n v="686049612"/>
    <m/>
    <s v="Man"/>
    <d v="2018-01-05T00:00:00"/>
    <m/>
    <s v="meester onbekend"/>
    <m/>
    <m/>
    <d v="2023-10-21T00:00:00"/>
    <x v="1"/>
    <n v="0"/>
    <n v="0"/>
    <n v="0"/>
  </r>
  <r>
    <d v="2023-02-18T14:14:27"/>
    <n v="219"/>
    <x v="129"/>
    <x v="135"/>
    <s v="Abderrahmane"/>
    <s v="Ayoub"/>
    <s v="Redouane"/>
    <s v="Dukaatlaan 52"/>
    <s v="Utrecht"/>
    <s v="3541 HK"/>
    <n v="659586999"/>
    <m/>
    <s v="Man"/>
    <d v="2011-10-27T00:00:00"/>
    <s v="Niveau 1"/>
    <s v="Mohammed"/>
    <s v="Lokaal 4"/>
    <s v="12:30-14:30"/>
    <m/>
    <x v="0"/>
    <n v="115"/>
    <m/>
    <d v="2024-11-02T00:00:00"/>
  </r>
  <r>
    <d v="2023-02-18T14:15:31"/>
    <n v="220"/>
    <x v="129"/>
    <x v="135"/>
    <s v="Abderrahmane"/>
    <s v="Hamza"/>
    <s v="Redouane"/>
    <s v="Dukaatlaan 52"/>
    <s v="Utrecht"/>
    <s v="3541 HK"/>
    <n v="659586999"/>
    <m/>
    <s v="Man"/>
    <d v="2014-03-05T00:00:00"/>
    <s v="Niveau 1"/>
    <s v="Mohammed"/>
    <s v="Lokaal 4"/>
    <s v="12:30-14:30"/>
    <m/>
    <x v="0"/>
    <n v="115"/>
    <m/>
    <d v="2024-11-02T00:00:00"/>
  </r>
  <r>
    <d v="2024-05-12T14:34:20"/>
    <n v="221"/>
    <x v="130"/>
    <x v="136"/>
    <s v="Abdelmajid"/>
    <s v="Imran"/>
    <s v="Kourachi"/>
    <m/>
    <s v="Utrecht"/>
    <m/>
    <n v="638110713"/>
    <m/>
    <s v="Man"/>
    <d v="2016-02-02T00:00:00"/>
    <m/>
    <s v="mostafa/juffen/khalid"/>
    <m/>
    <s v="10:00-12:00"/>
    <d v="2023-10-14T00:00:00"/>
    <x v="0"/>
    <n v="0"/>
    <n v="0"/>
    <n v="0"/>
  </r>
  <r>
    <d v="2024-05-12T14:34:20"/>
    <n v="222"/>
    <x v="130"/>
    <x v="136"/>
    <s v="Abdelmajid"/>
    <s v="Safouan"/>
    <s v="Kourachi"/>
    <m/>
    <s v="Utrecht"/>
    <m/>
    <n v="638110713"/>
    <m/>
    <s v="Man"/>
    <d v="2014-02-25T00:00:00"/>
    <m/>
    <s v="mostafa/juffen/khalid"/>
    <m/>
    <s v="10:00-12:00"/>
    <d v="2023-10-14T00:00:00"/>
    <x v="0"/>
    <n v="0"/>
    <n v="0"/>
    <n v="0"/>
  </r>
  <r>
    <d v="2024-05-19T14:31:16"/>
    <n v="223"/>
    <x v="131"/>
    <x v="137"/>
    <s v="Abdelkhalik"/>
    <s v="Faris"/>
    <s v="Mouadin"/>
    <m/>
    <m/>
    <m/>
    <n v="687603448"/>
    <m/>
    <s v="Man"/>
    <m/>
    <m/>
    <s v="Abdelilaah"/>
    <m/>
    <s v="12:30-14:30"/>
    <m/>
    <x v="1"/>
    <n v="120"/>
    <m/>
    <d v="2024-11-03T00:00:00"/>
  </r>
  <r>
    <d v="2024-05-19T14:33:52"/>
    <n v="224"/>
    <x v="132"/>
    <x v="138"/>
    <s v="Youssef"/>
    <s v="Damin"/>
    <s v="Lahraoui"/>
    <m/>
    <m/>
    <m/>
    <n v="642476335"/>
    <m/>
    <s v="Man"/>
    <m/>
    <m/>
    <s v="mostafa/juffen/khalid"/>
    <m/>
    <s v="10:00-12:00"/>
    <d v="2023-10-14T00:00:00"/>
    <x v="0"/>
    <n v="115"/>
    <m/>
    <d v="2024-09-06T00:00:00"/>
  </r>
  <r>
    <d v="2024-05-19T14:33:52"/>
    <n v="225"/>
    <x v="132"/>
    <x v="138"/>
    <s v="Youssef"/>
    <s v="Haroun"/>
    <s v="Lahraoui"/>
    <m/>
    <m/>
    <m/>
    <n v="642476335"/>
    <m/>
    <s v="Man"/>
    <m/>
    <m/>
    <s v="mostafa/juffen/khalid"/>
    <m/>
    <s v="10:00-12:00"/>
    <m/>
    <x v="0"/>
    <n v="115"/>
    <m/>
    <d v="2024-09-06T00:00:00"/>
  </r>
  <r>
    <d v="2023-01-01T17:01:24"/>
    <n v="226"/>
    <x v="133"/>
    <x v="139"/>
    <s v="Hamza"/>
    <s v="youssef"/>
    <s v="El hadri"/>
    <s v="Stanleylaan 179"/>
    <s v="Utrecht"/>
    <s v="3526 TE"/>
    <n v="682322868"/>
    <m/>
    <s v="Man"/>
    <d v="2014-08-02T00:00:00"/>
    <s v="Beginner"/>
    <s v="Abdelilaah"/>
    <s v="Lokaal 2"/>
    <s v="12:30-14:30"/>
    <d v="2022-03-05T00:00:00"/>
    <x v="0"/>
    <n v="115"/>
    <m/>
    <d v="2024-11-02T00:00:00"/>
  </r>
  <r>
    <d v="2023-01-01T17:02:14"/>
    <n v="227"/>
    <x v="133"/>
    <x v="139"/>
    <s v="Hamza"/>
    <s v="Imraan"/>
    <s v="El hadri"/>
    <s v="Stanleylaan 179"/>
    <s v="Utrecht"/>
    <s v="3526 TE"/>
    <n v="682322868"/>
    <m/>
    <s v="Man"/>
    <d v="2016-02-08T00:00:00"/>
    <s v="Beginner"/>
    <s v="Issa"/>
    <s v="Lokaal 3"/>
    <s v="12:30-14:30"/>
    <d v="2022-03-05T00:00:00"/>
    <x v="0"/>
    <n v="115"/>
    <m/>
    <d v="2024-10-19T00:00:00"/>
  </r>
  <r>
    <d v="2023-01-01T17:01:24"/>
    <n v="228"/>
    <x v="133"/>
    <x v="139"/>
    <s v="Hamza"/>
    <s v="Mohamed Amine"/>
    <s v="El hadri"/>
    <s v="Stanleylaan 179"/>
    <s v="Utrecht"/>
    <s v="3526 TE"/>
    <n v="682322868"/>
    <m/>
    <s v="Man"/>
    <d v="2014-08-02T00:00:00"/>
    <s v="Beginner"/>
    <s v="Mohammed"/>
    <s v="Lokaal 4"/>
    <s v="12:30-14:30"/>
    <d v="2022-03-05T00:00:00"/>
    <x v="0"/>
    <n v="115"/>
    <m/>
    <d v="2024-10-19T00:00:00"/>
  </r>
  <r>
    <d v="2023-01-11T17:53:05"/>
    <n v="229"/>
    <x v="134"/>
    <x v="140"/>
    <s v="Brahim"/>
    <s v="Maysa"/>
    <s v="Jaghaoui"/>
    <s v="Stanleylaan 263"/>
    <s v="Utrecht"/>
    <s v="3526 TG"/>
    <n v="685042608"/>
    <m/>
    <s v="Vrouw"/>
    <d v="2014-08-17T00:00:00"/>
    <s v="Niveau 1"/>
    <s v="Mohammed"/>
    <s v="Lokaal 4"/>
    <s v="10:00-12:00"/>
    <m/>
    <x v="0"/>
    <n v="115"/>
    <m/>
    <d v="2025-01-19T00:00:00"/>
  </r>
  <r>
    <d v="2023-01-11T17:52:00"/>
    <n v="230"/>
    <x v="134"/>
    <x v="140"/>
    <s v="Brahim"/>
    <s v="Wisal"/>
    <s v="Jaghaoui"/>
    <s v="Stanleylaan 263"/>
    <s v="Utrecht"/>
    <s v="3526 TG"/>
    <n v="685042608"/>
    <m/>
    <s v="Vrouw"/>
    <d v="2016-01-01T00:00:00"/>
    <s v="Niveau 1"/>
    <s v="Mohammed"/>
    <s v="Lokaal 4"/>
    <s v="10:00-12:00"/>
    <m/>
    <x v="0"/>
    <n v="0"/>
    <n v="0"/>
    <n v="0"/>
  </r>
  <r>
    <d v="2023-01-11T17:54:56"/>
    <n v="231"/>
    <x v="135"/>
    <x v="141"/>
    <s v="Ahmed"/>
    <s v="Malak"/>
    <s v="Zaadoudi"/>
    <s v="Rooseveltlaan 194"/>
    <s v="Utrecht"/>
    <s v="3527 AJ"/>
    <n v="685333202"/>
    <m/>
    <s v="Vrouw"/>
    <d v="2014-03-02T00:00:00"/>
    <s v="Niveau 1"/>
    <s v="Issa"/>
    <s v="Lokaal 3"/>
    <s v="12:30-14:30"/>
    <m/>
    <x v="0"/>
    <n v="115"/>
    <m/>
    <d v="2024-09-15T00:00:00"/>
  </r>
  <r>
    <d v="2023-01-11T17:56:01"/>
    <n v="232"/>
    <x v="135"/>
    <x v="141"/>
    <s v="Ahmed"/>
    <s v="Hafsa"/>
    <s v="Zaadoudi"/>
    <s v="Rooseveltlaan 194"/>
    <s v="Utrecht"/>
    <s v="3527 AJ"/>
    <n v="685333202"/>
    <m/>
    <s v="Vrouw"/>
    <d v="2016-11-21T00:00:00"/>
    <s v="Niveau 1"/>
    <s v="Mohsin"/>
    <s v="Lokaal 5"/>
    <s v="12:30-14:30"/>
    <m/>
    <x v="0"/>
    <n v="115"/>
    <m/>
    <d v="2024-09-15T00:00:00"/>
  </r>
  <r>
    <d v="2024-05-19T14:35:19"/>
    <n v="233"/>
    <x v="136"/>
    <x v="142"/>
    <s v="Nourdinne"/>
    <s v="Dina"/>
    <s v="Lafkihi"/>
    <m/>
    <m/>
    <m/>
    <n v="684296782"/>
    <m/>
    <s v="Vrouw"/>
    <m/>
    <m/>
    <s v="Mohammed"/>
    <s v="Lokaal 4"/>
    <s v="10:00-12:00"/>
    <m/>
    <x v="0"/>
    <n v="0"/>
    <n v="0"/>
    <n v="0"/>
  </r>
  <r>
    <d v="2024-05-19T14:35:19"/>
    <n v="234"/>
    <x v="136"/>
    <x v="142"/>
    <s v="Nourdinne"/>
    <s v="Imran"/>
    <s v="Lafkihi"/>
    <m/>
    <m/>
    <m/>
    <n v="684296782"/>
    <m/>
    <s v="Man"/>
    <m/>
    <m/>
    <s v="Issa"/>
    <s v="Lokaal 3"/>
    <s v="10:00-12:00"/>
    <m/>
    <x v="0"/>
    <n v="0"/>
    <n v="0"/>
    <n v="0"/>
  </r>
  <r>
    <d v="2023-02-18T14:21:06"/>
    <n v="235"/>
    <x v="137"/>
    <x v="143"/>
    <s v="Brahim"/>
    <s v="Inaya"/>
    <s v="Boussadkat"/>
    <s v="Saxofoonlaan 19"/>
    <s v="Nieuwegein"/>
    <s v="3438 GV"/>
    <n v="639049138"/>
    <m/>
    <s v="Vrouw"/>
    <d v="2013-07-06T00:00:00"/>
    <s v="Niveau 1"/>
    <s v="Mohammed"/>
    <s v="Lokaal 4"/>
    <s v="10:00-12:00"/>
    <m/>
    <x v="0"/>
    <n v="115"/>
    <m/>
    <d v="2024-09-15T00:00:00"/>
  </r>
  <r>
    <d v="2023-03-18T15:22:00"/>
    <n v="236"/>
    <x v="137"/>
    <x v="143"/>
    <s v="Brahim"/>
    <s v="Israa"/>
    <s v="Boussadkat"/>
    <s v="Saxofoonlaan 19"/>
    <s v="Utrecht"/>
    <s v="3438 GV"/>
    <n v="639049138"/>
    <m/>
    <s v="Vrouw"/>
    <d v="2016-11-10T00:00:00"/>
    <s v="Beginner"/>
    <s v="Abdelilaah"/>
    <s v="Lokaal 1"/>
    <s v="10:00-12:00"/>
    <d v="2023-03-04T00:00:00"/>
    <x v="0"/>
    <n v="115"/>
    <m/>
    <d v="2024-09-15T00:00:00"/>
  </r>
  <r>
    <d v="2024-06-01T15:22:00"/>
    <n v="237"/>
    <x v="138"/>
    <x v="144"/>
    <s v="Mourad"/>
    <s v="Adam"/>
    <s v="Ben Taleb"/>
    <s v="Maghelhaenlaan 40"/>
    <s v="Utrecht"/>
    <m/>
    <n v="638588869"/>
    <m/>
    <s v="Man"/>
    <d v="2015-02-10T00:00:00"/>
    <m/>
    <s v="Issa"/>
    <s v="Lokaal 3"/>
    <s v="12:30-14:30"/>
    <d v="2021-11-06T00:00:00"/>
    <x v="0"/>
    <n v="115"/>
    <m/>
    <d v="2024-09-08T00:00:00"/>
  </r>
  <r>
    <d v="2024-06-01T15:22:00"/>
    <n v="238"/>
    <x v="138"/>
    <x v="144"/>
    <s v="Mourad"/>
    <s v="Omar"/>
    <s v="Ben Taleb"/>
    <s v="Maghelhaenlaan 40"/>
    <s v="Utrecht"/>
    <m/>
    <n v="638588869"/>
    <m/>
    <s v="Man"/>
    <m/>
    <m/>
    <s v="Issa"/>
    <s v="Lokaal 3"/>
    <s v="12:30-14:30"/>
    <m/>
    <x v="0"/>
    <n v="115"/>
    <m/>
    <d v="2024-09-08T00:00:00"/>
  </r>
  <r>
    <d v="2023-01-01T16:05:31"/>
    <n v="239"/>
    <x v="102"/>
    <x v="145"/>
    <s v="Abaas"/>
    <s v="Absil"/>
    <s v="Korouma"/>
    <s v="Marcopololaan"/>
    <s v="Utrecht"/>
    <s v="3527 GS"/>
    <n v="684998250"/>
    <m/>
    <s v="Vrouw"/>
    <d v="2011-06-29T00:00:00"/>
    <s v="Beginner"/>
    <m/>
    <s v="Lokaal 2"/>
    <m/>
    <d v="2022-03-05T00:00:00"/>
    <x v="0"/>
    <n v="0"/>
    <n v="0"/>
    <n v="0"/>
  </r>
  <r>
    <d v="2023-01-01T16:06:40"/>
    <n v="240"/>
    <x v="102"/>
    <x v="145"/>
    <s v="Abaas"/>
    <s v="Alfa"/>
    <s v="Korouma"/>
    <s v="Marcopololaan"/>
    <s v="Utrecht"/>
    <s v="3527 GS"/>
    <n v="684998250"/>
    <m/>
    <s v="Man"/>
    <d v="2009-07-05T00:00:00"/>
    <s v="Beginner"/>
    <m/>
    <s v="Lokaal 2"/>
    <m/>
    <d v="2022-03-05T00:00:00"/>
    <x v="0"/>
    <n v="0"/>
    <n v="0"/>
    <n v="0"/>
  </r>
  <r>
    <d v="2023-01-21T10:20:37"/>
    <n v="241"/>
    <x v="139"/>
    <x v="146"/>
    <s v="Najim"/>
    <s v="Lamya"/>
    <s v="El Monjed"/>
    <s v="Herderlaan 13"/>
    <s v="Utrecht"/>
    <s v="3533 BH"/>
    <n v="684784170"/>
    <m/>
    <s v="Vrouw"/>
    <d v="2009-09-13T00:00:00"/>
    <s v="Niveau 3"/>
    <s v="Farida"/>
    <s v="Lokaal 2"/>
    <s v="15:00-18:00"/>
    <m/>
    <x v="0"/>
    <n v="115"/>
    <m/>
    <d v="2024-10-27T00:00:00"/>
  </r>
  <r>
    <d v="2023-01-21T10:20:37"/>
    <n v="242"/>
    <x v="139"/>
    <x v="146"/>
    <s v="Najim"/>
    <s v="Oumaima"/>
    <s v="El Monjed"/>
    <s v="Herderlaan 13"/>
    <s v="Utrecht"/>
    <s v="3533 BH"/>
    <n v="684784170"/>
    <m/>
    <s v="Vrouw"/>
    <d v="2009-09-13T00:00:00"/>
    <s v="Niveau 3"/>
    <s v="gestopt"/>
    <s v="Lokaal 2"/>
    <s v="15:00-18:00"/>
    <m/>
    <x v="0"/>
    <n v="0"/>
    <n v="0"/>
    <n v="0"/>
  </r>
  <r>
    <d v="2023-01-01T13:52:50"/>
    <n v="243"/>
    <x v="140"/>
    <x v="147"/>
    <s v="Abdoulrani/Jamila"/>
    <s v="Amaani"/>
    <s v="Boudount"/>
    <s v="Battoutalaan"/>
    <s v="Utrecht"/>
    <s v="3526 VS"/>
    <n v="641951478"/>
    <m/>
    <s v="Vrouw"/>
    <d v="2016-09-06T00:00:00"/>
    <s v="Beginner"/>
    <s v="Ahmed"/>
    <s v="Lokaal 1"/>
    <s v="12:30-14:30"/>
    <m/>
    <x v="0"/>
    <n v="100"/>
    <n v="15"/>
    <d v="2024-09-22T00:00:00"/>
  </r>
  <r>
    <d v="2024-02-25T15:44:34"/>
    <n v="244"/>
    <x v="141"/>
    <x v="148"/>
    <s v="Mimoun"/>
    <s v="Adam"/>
    <s v="Elhadaoui"/>
    <s v="Stenlylaan 180"/>
    <s v="Utrecht"/>
    <s v="3526TR"/>
    <n v="624177045"/>
    <m/>
    <s v="Man"/>
    <d v="2013-10-31T00:00:00"/>
    <s v="Niveau 2"/>
    <s v="Mostapha"/>
    <s v="Lokaal 3"/>
    <s v="15:00-17:00"/>
    <d v="2024-01-06T00:00:00"/>
    <x v="0"/>
    <n v="100"/>
    <n v="15"/>
    <d v="2024-10-13T00:00:00"/>
  </r>
  <r>
    <d v="2024-03-24T13:13:14"/>
    <n v="246"/>
    <x v="142"/>
    <x v="149"/>
    <s v="Mohammed"/>
    <s v="Israa"/>
    <s v="Mallahi"/>
    <s v="Grebbstraat 38"/>
    <s v="Utrecht"/>
    <n v="3822"/>
    <n v="638761266"/>
    <m/>
    <s v="Vrouw"/>
    <d v="2017-09-04T00:00:00"/>
    <s v="Beginner"/>
    <s v="Mohsin"/>
    <s v="Lokaal 5"/>
    <s v="12:30-14:30"/>
    <d v="2024-01-13T00:00:00"/>
    <x v="0"/>
    <n v="115"/>
    <m/>
    <d v="2024-10-20T00:00:00"/>
  </r>
  <r>
    <d v="2024-03-24T13:13:14"/>
    <n v="247"/>
    <x v="142"/>
    <x v="149"/>
    <s v="Mohammed"/>
    <s v="Yousra"/>
    <s v="Mallahi"/>
    <s v="Grebbstraat 38"/>
    <s v="Utrecht"/>
    <n v="3822"/>
    <n v="638761266"/>
    <m/>
    <s v="Vrouw"/>
    <d v="2017-09-04T00:00:00"/>
    <s v="Beginner"/>
    <s v="Mohsin"/>
    <s v="Lokaal 5"/>
    <s v="12:30-14:30"/>
    <d v="2024-01-13T00:00:00"/>
    <x v="0"/>
    <n v="115"/>
    <m/>
    <d v="2024-10-20T00:00:00"/>
  </r>
  <r>
    <d v="2024-05-11T14:54:27"/>
    <n v="248"/>
    <x v="143"/>
    <x v="150"/>
    <s v="Yahya"/>
    <s v="Mourad"/>
    <s v="El Aboud"/>
    <s v="Rooseveltlaan 120"/>
    <s v="Utrecht"/>
    <s v="3527 AG"/>
    <n v="619462340"/>
    <m/>
    <s v="Man"/>
    <d v="2014-01-13T00:00:00"/>
    <s v="Beginner"/>
    <s v="Mohsin"/>
    <s v="Lokaal 5"/>
    <s v="15:00-17:00"/>
    <d v="2024-04-06T00:00:00"/>
    <x v="0"/>
    <n v="115"/>
    <m/>
    <d v="2024-09-22T00:00:00"/>
  </r>
  <r>
    <d v="2024-05-11T14:54:27"/>
    <n v="249"/>
    <x v="143"/>
    <x v="150"/>
    <s v="Yahya"/>
    <s v="Wiaem"/>
    <s v="El Aboud"/>
    <s v="Rooseveltlaan 120"/>
    <s v="Utrecht"/>
    <s v="3527 AG"/>
    <n v="619462340"/>
    <m/>
    <s v="Man"/>
    <d v="2012-09-12T00:00:00"/>
    <s v="Beginner"/>
    <s v="Mohsin"/>
    <s v="Lokaal 5"/>
    <s v="15:00-17:00"/>
    <d v="2024-04-06T00:00:00"/>
    <x v="0"/>
    <n v="115"/>
    <m/>
    <d v="2024-09-22T00:00:00"/>
  </r>
  <r>
    <d v="2024-06-01T15:31:38"/>
    <n v="250"/>
    <x v="144"/>
    <x v="151"/>
    <s v="Abdelkader"/>
    <s v="Souhaib"/>
    <s v="El Kachoutti"/>
    <s v="Roseveltlaan 715"/>
    <s v="Utrecht"/>
    <m/>
    <m/>
    <m/>
    <s v="Man"/>
    <d v="2015-08-30T00:00:00"/>
    <s v="Beginner"/>
    <s v="Issa"/>
    <s v="Lokaal 3"/>
    <s v="12:30-14:30"/>
    <d v="2021-11-06T00:00:00"/>
    <x v="0"/>
    <n v="115"/>
    <m/>
    <d v="2024-09-29T00:00:00"/>
  </r>
  <r>
    <d v="2024-05-11T15:12:18"/>
    <n v="251"/>
    <x v="145"/>
    <x v="152"/>
    <s v="Amar (opa)"/>
    <s v="Nour"/>
    <s v="Zouaghi/Oussrout"/>
    <s v="Nansenlaan 79"/>
    <s v="Utrecht"/>
    <s v="3527 EG"/>
    <s v="0651914115/0640154296"/>
    <m/>
    <s v="Vrouw"/>
    <d v="2016-07-13T00:00:00"/>
    <s v="Beginner"/>
    <s v="Mohsin"/>
    <s v="Lokaal 5"/>
    <s v="15:00-17:00"/>
    <d v="2024-04-06T00:00:00"/>
    <x v="0"/>
    <n v="0"/>
    <n v="0"/>
    <n v="0"/>
  </r>
  <r>
    <d v="2024-05-11T15:09:21"/>
    <n v="252"/>
    <x v="146"/>
    <x v="153"/>
    <s v="Aderghal"/>
    <s v="Amira"/>
    <s v="Bouaarfa"/>
    <s v="Johan Brouwerlaan 45"/>
    <s v="Utrecht"/>
    <s v="3526 XJ"/>
    <n v="641896763"/>
    <m/>
    <s v="Vrouw"/>
    <d v="2018-10-19T00:00:00"/>
    <s v="Beginner"/>
    <s v="Mohsin"/>
    <s v="Lokaal 5"/>
    <s v="15:00-17:00"/>
    <d v="2024-04-06T00:00:00"/>
    <x v="0"/>
    <n v="115"/>
    <m/>
    <d v="2024-09-22T00:00:00"/>
  </r>
  <r>
    <d v="2024-05-11T14:17:46"/>
    <n v="253"/>
    <x v="147"/>
    <x v="154"/>
    <s v="Zakaria"/>
    <s v="Ilaaf"/>
    <s v="Talhi"/>
    <s v="Kervelhof 15"/>
    <s v="Utrecht"/>
    <s v="3544 BM"/>
    <n v="627205903"/>
    <m/>
    <s v="Vrouw"/>
    <d v="2014-07-26T00:00:00"/>
    <s v="Beginner"/>
    <s v="Issa"/>
    <s v="Lokaal 3"/>
    <s v="10:00-12:00"/>
    <d v="2024-04-06T00:00:00"/>
    <x v="0"/>
    <n v="115"/>
    <m/>
    <d v="2024-09-22T00:00:00"/>
  </r>
  <r>
    <d v="2024-05-11T14:17:46"/>
    <n v="254"/>
    <x v="147"/>
    <x v="154"/>
    <s v="Zakaria"/>
    <s v="Adam"/>
    <s v="Talhi"/>
    <s v="Kervelhof 15"/>
    <s v="Utrecht"/>
    <s v="3544 BM"/>
    <n v="627205903"/>
    <m/>
    <s v="Man"/>
    <d v="2015-11-03T00:00:00"/>
    <s v="Beginner"/>
    <s v="Issa"/>
    <s v="Lokaal 3"/>
    <s v="10:00-12:00"/>
    <d v="2024-04-06T00:00:00"/>
    <x v="0"/>
    <n v="115"/>
    <m/>
    <d v="2024-09-22T00:00:00"/>
  </r>
  <r>
    <d v="2024-05-11T15:07:00"/>
    <n v="255"/>
    <x v="148"/>
    <x v="155"/>
    <s v="Ali"/>
    <s v="Junayd"/>
    <s v="Naanai"/>
    <s v="Wanninkhoflaan 16"/>
    <s v="Utrecht"/>
    <s v="3526 XP"/>
    <n v="644474445"/>
    <m/>
    <s v="Man"/>
    <d v="2013-02-15T00:00:00"/>
    <s v="Beginner"/>
    <s v="Mohsin"/>
    <s v="Lokaal 5"/>
    <s v="15:00-17:00"/>
    <d v="2024-04-06T00:00:00"/>
    <x v="0"/>
    <n v="115"/>
    <m/>
    <d v="2024-09-07T00:00:00"/>
  </r>
  <r>
    <d v="2024-05-11T14:08:53"/>
    <n v="256"/>
    <x v="102"/>
    <x v="156"/>
    <s v="Abdelnasser"/>
    <s v="Amar"/>
    <s v="Saloum Maha Haj Ahmed"/>
    <s v="Rooseveltlaan 212"/>
    <s v="Utrecht"/>
    <m/>
    <n v="684550586"/>
    <m/>
    <s v="Man"/>
    <d v="2016-01-31T00:00:00"/>
    <s v="Beginner"/>
    <s v="Mohsin"/>
    <s v="Lokaal 5"/>
    <s v="15:00-17:00"/>
    <d v="2024-04-06T00:00:00"/>
    <x v="0"/>
    <n v="115"/>
    <m/>
    <d v="2024-10-27T00:00:00"/>
  </r>
  <r>
    <d v="2024-05-11T14:08:53"/>
    <n v="257"/>
    <x v="102"/>
    <x v="156"/>
    <s v="Abdelnasser"/>
    <s v="Maais"/>
    <s v="Saloum Maha Haj Ahmed"/>
    <s v="Rooseveltlaan 212"/>
    <s v="Utrecht"/>
    <m/>
    <n v="684550586"/>
    <m/>
    <s v="Man"/>
    <d v="2018-01-20T00:00:00"/>
    <s v="Beginner"/>
    <s v="Mohsin"/>
    <s v="Lokaal 5"/>
    <s v="15:00-17:00"/>
    <d v="2024-04-06T00:00:00"/>
    <x v="0"/>
    <n v="115"/>
    <m/>
    <d v="2024-10-27T00:00:00"/>
  </r>
  <r>
    <d v="2024-05-11T13:23:44"/>
    <n v="258"/>
    <x v="149"/>
    <x v="157"/>
    <s v="Abdullah"/>
    <s v="Omar"/>
    <s v="Amir"/>
    <s v="Adenauerlaan 141"/>
    <s v="Utrecht"/>
    <s v="3527 RD"/>
    <n v="616557833"/>
    <m/>
    <s v="Man"/>
    <d v="2015-11-20T00:00:00"/>
    <s v="Beginner"/>
    <s v="Mohsin"/>
    <s v="Lokaal 5"/>
    <s v="15:00-17:00"/>
    <d v="2024-04-06T00:00:00"/>
    <x v="0"/>
    <n v="115"/>
    <m/>
    <d v="2024-11-17T00:00:00"/>
  </r>
  <r>
    <d v="2024-05-11T13:23:44"/>
    <n v="259"/>
    <x v="149"/>
    <x v="157"/>
    <s v="Abdullah"/>
    <s v="Soufian"/>
    <s v="Amir"/>
    <s v="Adenauerlaan 141"/>
    <s v="Utrecht"/>
    <s v="3527 RD"/>
    <n v="616557833"/>
    <m/>
    <s v="Man"/>
    <d v="2015-11-20T00:00:00"/>
    <s v="Beginner"/>
    <s v="Mohsin"/>
    <s v="Lokaal 5"/>
    <s v="15:00-17:00"/>
    <d v="2024-04-06T00:00:00"/>
    <x v="0"/>
    <n v="115"/>
    <m/>
    <d v="2024-11-17T00:00:00"/>
  </r>
  <r>
    <d v="2022-12-31T15:24:34"/>
    <n v="260"/>
    <x v="150"/>
    <x v="158"/>
    <s v="Abdelwaheb"/>
    <s v="Sara"/>
    <s v="El amrioui"/>
    <s v="Kamilleweg 41"/>
    <s v="Utrecht"/>
    <s v="3541RN"/>
    <n v="681840270"/>
    <m/>
    <s v="Vrouw"/>
    <d v="2022-05-30T00:00:00"/>
    <s v="Beginner"/>
    <s v="Issa"/>
    <s v="Lokaal 3"/>
    <s v="10:00-12:00"/>
    <d v="2022-11-05T00:00:00"/>
    <x v="0"/>
    <n v="115"/>
    <m/>
    <d v="2024-12-21T00:00:00"/>
  </r>
  <r>
    <d v="2022-12-31T15:24:34"/>
    <n v="261"/>
    <x v="150"/>
    <x v="158"/>
    <s v="Abdelwaheb"/>
    <s v="Safae"/>
    <s v="El amrioui"/>
    <s v="Kamilleweg 41"/>
    <s v="Utrecht"/>
    <s v="3541RN"/>
    <n v="681840270"/>
    <m/>
    <s v="Vrouw"/>
    <d v="2022-05-30T00:00:00"/>
    <s v="Beginner"/>
    <s v="Farida"/>
    <s v="Lokaal 3"/>
    <s v="15:00-18:00"/>
    <d v="2022-11-05T00:00:00"/>
    <x v="0"/>
    <n v="115"/>
    <m/>
    <d v="2024-12-21T00:00:00"/>
  </r>
  <r>
    <d v="2024-06-01T15:39:39"/>
    <n v="262"/>
    <x v="151"/>
    <x v="159"/>
    <s v="Malika"/>
    <s v="Amir"/>
    <s v="Aachboun (moeder)"/>
    <s v="Stanleylaan 32"/>
    <s v="Utrecht"/>
    <s v="3526 TL"/>
    <n v="685289574"/>
    <m/>
    <s v="Man"/>
    <d v="2013-02-14T00:00:00"/>
    <m/>
    <s v="Issa"/>
    <s v="Lokaal 3"/>
    <s v="12:30-14:30"/>
    <d v="2021-11-06T00:00:00"/>
    <x v="1"/>
    <n v="115"/>
    <m/>
    <d v="2024-09-07T00:00:00"/>
  </r>
  <r>
    <d v="2024-06-01T15:41:51"/>
    <n v="263"/>
    <x v="152"/>
    <x v="160"/>
    <s v="AbdelAli"/>
    <s v="Hicham"/>
    <s v="ElMakaoui"/>
    <s v="Van Echandlaan 89"/>
    <s v="Utrecht"/>
    <s v="3526 KB"/>
    <n v="633885997"/>
    <m/>
    <s v="Man"/>
    <d v="2013-01-23T00:00:00"/>
    <m/>
    <s v="Mohammed"/>
    <s v="Lokaal 4"/>
    <s v="10:00-12:00"/>
    <d v="2021-02-13T00:00:00"/>
    <x v="0"/>
    <n v="115"/>
    <m/>
    <d v="2024-10-27T00:00:00"/>
  </r>
  <r>
    <d v="2023-01-21T10:09:57"/>
    <n v="264"/>
    <x v="153"/>
    <x v="161"/>
    <s v="Chaib"/>
    <s v="Nassira"/>
    <s v="Darrazi"/>
    <s v="Nansenlaan 80"/>
    <s v="Utrecht"/>
    <s v="3527 EK"/>
    <n v="626473808"/>
    <m/>
    <s v="Vrouw"/>
    <d v="2011-07-30T00:00:00"/>
    <s v="Niveau 3"/>
    <s v="Farida"/>
    <s v="Lokaal 2"/>
    <s v="15:00-18:00"/>
    <m/>
    <x v="0"/>
    <n v="115"/>
    <m/>
    <d v="2025-01-18T00:00:00"/>
  </r>
  <r>
    <d v="2023-01-21T10:09:57"/>
    <n v="265"/>
    <x v="153"/>
    <x v="161"/>
    <s v="Chaib"/>
    <s v="Adil"/>
    <s v="Darrazi"/>
    <s v="Nansenlaan 80"/>
    <s v="Utrecht"/>
    <s v="3527 EK"/>
    <n v="626473808"/>
    <m/>
    <s v="Man"/>
    <d v="2011-07-30T00:00:00"/>
    <s v="Niveau 3"/>
    <s v="Ahmed"/>
    <s v="Lokaal 1"/>
    <s v="12:30-14:30"/>
    <m/>
    <x v="0"/>
    <n v="115"/>
    <m/>
    <d v="2024-09-22T00:00:00"/>
  </r>
  <r>
    <d v="2024-05-11T14:12:02"/>
    <n v="266"/>
    <x v="154"/>
    <x v="162"/>
    <s v="Said"/>
    <s v="Soulaiman"/>
    <s v="Ouazil"/>
    <s v="Bonenkuidstraat 34"/>
    <s v="Utrecht"/>
    <s v="3544 CL"/>
    <n v="686464116"/>
    <m/>
    <s v="Man"/>
    <d v="2017-05-14T00:00:00"/>
    <s v="Beginner"/>
    <m/>
    <s v="Lokaal 3"/>
    <m/>
    <d v="2024-04-06T00:00:00"/>
    <x v="0"/>
    <n v="115"/>
    <m/>
    <d v="2024-09-29T00:00:00"/>
  </r>
  <r>
    <d v="2024-05-11T14:15:08"/>
    <n v="267"/>
    <x v="155"/>
    <x v="163"/>
    <s v="Amar"/>
    <s v="Aya"/>
    <s v="ElOuardani"/>
    <s v="Marshalllaan 200"/>
    <s v="Utrecht"/>
    <s v="3527 TR"/>
    <s v="0687194030/0687244962"/>
    <m/>
    <s v="Vrouw"/>
    <m/>
    <m/>
    <s v="Farida"/>
    <s v="Lokaal 2"/>
    <s v="15:00-18:00"/>
    <d v="2024-04-06T00:00:00"/>
    <x v="0"/>
    <n v="115"/>
    <m/>
    <d v="2024-09-07T00:00:00"/>
  </r>
  <r>
    <d v="2024-05-11T14:15:08"/>
    <n v="268"/>
    <x v="155"/>
    <x v="163"/>
    <s v="Amar"/>
    <s v="Sarah"/>
    <s v="ElOuardani"/>
    <s v="Marshalllaan 200"/>
    <s v="Utrecht"/>
    <s v="3527 TR"/>
    <s v="0687194030/0687244962"/>
    <m/>
    <s v="Vrouw"/>
    <d v="2018-01-28T00:00:00"/>
    <s v="Beginner"/>
    <s v="gestopt"/>
    <s v="Lokaal 5"/>
    <s v="15:00-18:00"/>
    <d v="2024-04-06T00:00:00"/>
    <x v="0"/>
    <n v="115"/>
    <m/>
    <d v="2024-09-07T00:00:00"/>
  </r>
  <r>
    <d v="2024-05-11T13:37:45"/>
    <n v="269"/>
    <x v="156"/>
    <x v="164"/>
    <s v="Samir"/>
    <s v="Lina"/>
    <s v="Omoussa"/>
    <s v="Guldenplantsoen 20"/>
    <s v="Utrecht"/>
    <n v="3527"/>
    <s v="0624495000"/>
    <m/>
    <s v="Vrouw"/>
    <d v="2018-10-05T00:00:00"/>
    <s v="Beginner"/>
    <s v="Mohsin"/>
    <s v="Lokaal 5"/>
    <s v="15:00-17:00"/>
    <d v="2024-04-06T00:00:00"/>
    <x v="0"/>
    <n v="115"/>
    <m/>
    <d v="2024-09-07T00:00:00"/>
  </r>
  <r>
    <d v="2024-05-11T13:37:45"/>
    <n v="270"/>
    <x v="156"/>
    <x v="164"/>
    <s v="Samir"/>
    <s v="Zakaria"/>
    <s v="Omoussa"/>
    <s v="Guldenplantsoen 20"/>
    <s v="Utrecht"/>
    <n v="3527"/>
    <s v="0624495000"/>
    <m/>
    <s v="Man"/>
    <d v="2016-10-31T00:00:00"/>
    <s v="Beginner"/>
    <s v="Mohsin"/>
    <s v="Lokaal 5"/>
    <s v="15:00-17:00"/>
    <d v="2024-04-06T00:00:00"/>
    <x v="0"/>
    <n v="115"/>
    <m/>
    <d v="2024-09-07T00:00:00"/>
  </r>
  <r>
    <d v="2024-05-11T15:15:41"/>
    <n v="271"/>
    <x v="157"/>
    <x v="165"/>
    <s v="Mohamed"/>
    <s v="Mohamed Ali"/>
    <s v="Tamaoui"/>
    <s v="Spaaklaan 154"/>
    <s v="Utrecht"/>
    <s v="3527 NS"/>
    <n v="611214554"/>
    <m/>
    <s v="Man"/>
    <d v="2013-12-19T00:00:00"/>
    <s v="Beginner"/>
    <s v="Mohsin"/>
    <s v="Lokaal 5"/>
    <s v="15:00-17:00"/>
    <d v="2024-04-06T00:00:00"/>
    <x v="0"/>
    <n v="115"/>
    <m/>
    <d v="2024-09-10T00:00:00"/>
  </r>
  <r>
    <d v="2024-05-11T15:15:41"/>
    <n v="272"/>
    <x v="157"/>
    <x v="165"/>
    <s v="Mohamed"/>
    <s v="Nour"/>
    <s v="Tamaoui"/>
    <s v="Spaaklaan 154"/>
    <s v="Utrecht"/>
    <s v="3527 NS"/>
    <n v="611214554"/>
    <m/>
    <s v="Vrouw"/>
    <d v="2012-01-27T00:00:00"/>
    <s v="Beginner"/>
    <s v="Mohsin"/>
    <s v="Lokaal 5"/>
    <s v="15:00-17:00"/>
    <d v="2024-04-06T00:00:00"/>
    <x v="0"/>
    <n v="115"/>
    <m/>
    <d v="2024-09-10T00:00:00"/>
  </r>
  <r>
    <d v="2024-05-11T15:14:06"/>
    <n v="273"/>
    <x v="158"/>
    <x v="166"/>
    <s v="Adoua"/>
    <s v="Yassine"/>
    <s v="El Madaghri/El adoui"/>
    <s v="Marshalllaan 62"/>
    <s v="Utrecht"/>
    <s v="3527 TM"/>
    <n v="641825433"/>
    <m/>
    <s v="Man"/>
    <d v="2015-10-08T00:00:00"/>
    <s v="Beginner"/>
    <s v="Mohsin"/>
    <s v="Lokaal 5"/>
    <s v="15:00-17:00"/>
    <d v="2024-04-06T00:00:00"/>
    <x v="0"/>
    <n v="60"/>
    <n v="55"/>
    <d v="2024-12-22T00:00:00"/>
  </r>
  <r>
    <d v="2024-06-01T15:46:56"/>
    <n v="274"/>
    <x v="159"/>
    <x v="167"/>
    <s v="Ahmed"/>
    <s v="Adam"/>
    <s v="Azaoum"/>
    <m/>
    <m/>
    <m/>
    <n v="620064704"/>
    <m/>
    <m/>
    <d v="2017-09-20T00:00:00"/>
    <s v="khalid"/>
    <s v="meester onbekend"/>
    <s v="12:30-14:30"/>
    <m/>
    <s v="x"/>
    <x v="1"/>
    <n v="0"/>
    <n v="0"/>
    <n v="0"/>
  </r>
  <r>
    <d v="2024-05-11T15:04:09"/>
    <n v="275"/>
    <x v="160"/>
    <x v="168"/>
    <s v="Hakim (opa)"/>
    <s v="Nour"/>
    <s v="Bourakba/Khalak"/>
    <s v="Spaaklaan 235"/>
    <s v="Utrecht"/>
    <s v="3527 SJ"/>
    <n v="618509333"/>
    <m/>
    <s v="Vrouw"/>
    <d v="2017-10-19T00:00:00"/>
    <s v="Beginner"/>
    <s v="Mohsin"/>
    <s v="Lokaal 5"/>
    <s v="15:00-17:00"/>
    <d v="2024-04-06T00:00:00"/>
    <x v="0"/>
    <n v="115"/>
    <m/>
    <d v="2024-09-06T00:00:00"/>
  </r>
  <r>
    <m/>
    <n v="276"/>
    <x v="102"/>
    <x v="169"/>
    <s v="Mustapha"/>
    <s v="Samira"/>
    <s v="Mustapha"/>
    <m/>
    <m/>
    <m/>
    <m/>
    <m/>
    <m/>
    <m/>
    <m/>
    <s v="Farida"/>
    <s v="Lokaal 2"/>
    <s v="15:00-18:00"/>
    <m/>
    <x v="0"/>
    <n v="0"/>
    <n v="0"/>
    <n v="0"/>
  </r>
  <r>
    <m/>
    <n v="277"/>
    <x v="102"/>
    <x v="169"/>
    <s v="Mustapha"/>
    <s v="Abdelbasset"/>
    <s v="Mustapha"/>
    <m/>
    <m/>
    <m/>
    <m/>
    <m/>
    <m/>
    <m/>
    <m/>
    <s v="Mohammed"/>
    <s v="Lokaal 4"/>
    <s v="12:30-14:30"/>
    <m/>
    <x v="0"/>
    <n v="0"/>
    <n v="0"/>
    <n v="0"/>
  </r>
  <r>
    <m/>
    <n v="278"/>
    <x v="102"/>
    <x v="169"/>
    <s v="Mustapha"/>
    <s v="Abdelkader"/>
    <s v="Mustapha"/>
    <m/>
    <m/>
    <m/>
    <m/>
    <m/>
    <m/>
    <m/>
    <m/>
    <s v="Mohammed"/>
    <s v="Lokaal 4"/>
    <s v="12:30-14:30"/>
    <m/>
    <x v="0"/>
    <n v="0"/>
    <n v="0"/>
    <n v="0"/>
  </r>
  <r>
    <d v="2023-01-08T20:03:23"/>
    <n v="279"/>
    <x v="161"/>
    <x v="170"/>
    <s v="Ahmed"/>
    <s v="Mohamed"/>
    <s v="Douiri"/>
    <s v="Rooseveltlaan 322"/>
    <s v="Utrecht"/>
    <s v="3527 AM"/>
    <n v="634247276"/>
    <m/>
    <s v="Man"/>
    <d v="2016-03-02T00:00:00"/>
    <s v="Niveau 1"/>
    <s v="Ahmed"/>
    <s v="Lokaal 1"/>
    <s v="12:30-14:30"/>
    <m/>
    <x v="0"/>
    <n v="115"/>
    <m/>
    <d v="2024-09-07T00:00:00"/>
  </r>
  <r>
    <d v="2024-06-01T15:48:50"/>
    <n v="280"/>
    <x v="162"/>
    <x v="171"/>
    <s v="Chaib"/>
    <s v="Souhaila"/>
    <s v="Jbilou"/>
    <m/>
    <s v="Utrecht"/>
    <m/>
    <n v="616495075"/>
    <m/>
    <s v="Vrouw"/>
    <d v="2013-08-31T00:00:00"/>
    <m/>
    <s v="Mostapha"/>
    <s v="Lokaal 3"/>
    <s v="15:00-17:00"/>
    <d v="2021-03-06T00:00:00"/>
    <x v="0"/>
    <n v="115"/>
    <m/>
    <d v="2024-09-22T00:00:00"/>
  </r>
  <r>
    <m/>
    <n v="281"/>
    <x v="102"/>
    <x v="172"/>
    <s v="Mohammed"/>
    <s v="Amaar"/>
    <s v="Qadri"/>
    <m/>
    <s v="Utrecht"/>
    <m/>
    <m/>
    <m/>
    <s v="Man"/>
    <m/>
    <s v="Niveau 5"/>
    <s v="Ahmed"/>
    <s v="Lokaal 1"/>
    <s v="15:00-17:00"/>
    <m/>
    <x v="0"/>
    <n v="0"/>
    <n v="0"/>
    <n v="0"/>
  </r>
  <r>
    <d v="2023-01-08T18:29:54"/>
    <n v="282"/>
    <x v="102"/>
    <x v="173"/>
    <s v="Khalid"/>
    <s v="Aymane"/>
    <s v="Achahbar"/>
    <s v="Van Heuven Goedhartlaan 39"/>
    <s v="Utrecht"/>
    <s v="3527 CE"/>
    <n v="615492133"/>
    <m/>
    <s v="Man"/>
    <d v="2009-09-10T00:00:00"/>
    <s v="Niveau 5"/>
    <s v="Ahmed"/>
    <s v="Lokaal 1"/>
    <s v="15:00-17:00"/>
    <m/>
    <x v="0"/>
    <n v="0"/>
    <n v="0"/>
    <n v="0"/>
  </r>
  <r>
    <d v="2023-01-08T18:29:54"/>
    <n v="283"/>
    <x v="102"/>
    <x v="173"/>
    <s v="Khalid"/>
    <s v="Nour"/>
    <s v="Achahbar"/>
    <s v="Van Heuven Goedhartlaan 39"/>
    <s v="Utrecht"/>
    <s v="3527 CE"/>
    <n v="615492133"/>
    <m/>
    <s v="Man"/>
    <d v="2009-09-10T00:00:00"/>
    <s v="Niveau 5"/>
    <s v="Mostapha"/>
    <s v="Lokaal 4"/>
    <s v="15:00-17:00"/>
    <m/>
    <x v="0"/>
    <n v="0"/>
    <n v="0"/>
    <n v="0"/>
  </r>
  <r>
    <d v="2023-02-18T14:03:20"/>
    <n v="284"/>
    <x v="163"/>
    <x v="174"/>
    <s v="Mohammed"/>
    <s v="Issam"/>
    <s v="Zaadoud"/>
    <s v="De Gasperilaan 170"/>
    <s v="Utrecht"/>
    <m/>
    <n v="665504782"/>
    <m/>
    <s v="Man"/>
    <d v="2012-12-15T00:00:00"/>
    <s v="Niveau 2"/>
    <s v="Mohsin"/>
    <s v="Lokaal 5"/>
    <s v="15:00-17:00"/>
    <m/>
    <x v="0"/>
    <n v="115"/>
    <m/>
    <d v="2024-10-13T00:00:00"/>
  </r>
  <r>
    <d v="2024-06-01T16:24:30"/>
    <n v="285"/>
    <x v="13"/>
    <x v="175"/>
    <s v="Karim"/>
    <s v="Ahmed"/>
    <s v="Mohamed"/>
    <m/>
    <s v="Utrecht"/>
    <m/>
    <n v="684726373"/>
    <m/>
    <s v="Man"/>
    <d v="2014-04-24T00:00:00"/>
    <m/>
    <m/>
    <m/>
    <m/>
    <d v="2024-01-15T00:00:00"/>
    <x v="0"/>
    <n v="0"/>
    <n v="0"/>
    <n v="0"/>
  </r>
  <r>
    <d v="2024-06-01T16:24:30"/>
    <n v="286"/>
    <x v="13"/>
    <x v="175"/>
    <s v="Karim"/>
    <s v="Houssam"/>
    <s v="Mohamed"/>
    <m/>
    <s v="Utrecht"/>
    <m/>
    <n v="684726373"/>
    <m/>
    <s v="Man"/>
    <d v="2014-04-24T00:00:00"/>
    <m/>
    <m/>
    <m/>
    <m/>
    <m/>
    <x v="0"/>
    <m/>
    <m/>
    <m/>
  </r>
  <r>
    <m/>
    <n v="287"/>
    <x v="102"/>
    <x v="176"/>
    <s v="Ahmed"/>
    <s v="Ilham"/>
    <s v="Bouabid"/>
    <s v="alexander de grootlaan 224"/>
    <s v="Utrecht"/>
    <s v="3526 RP"/>
    <n v="687838368"/>
    <m/>
    <s v="Vrouw"/>
    <d v="2016-06-30T00:00:00"/>
    <m/>
    <s v="Abdelilaah"/>
    <s v="Lokaal 2"/>
    <s v="12:30-14:30"/>
    <m/>
    <x v="1"/>
    <n v="120"/>
    <m/>
    <d v="2024-11-02T00:00:00"/>
  </r>
  <r>
    <d v="2023-11-18T00:00:00"/>
    <n v="288"/>
    <x v="164"/>
    <x v="177"/>
    <s v="Rachid"/>
    <s v="Ishaq"/>
    <s v="Masnaoui"/>
    <s v="Van Echoudlaan 16"/>
    <s v="Utrecht"/>
    <s v="3526 KD"/>
    <n v="619157376"/>
    <m/>
    <s v="Man"/>
    <d v="2019-01-12T00:00:00"/>
    <m/>
    <s v="Abdelilaah"/>
    <s v="Lokaal 2"/>
    <s v="12:30-14:30"/>
    <m/>
    <x v="0"/>
    <n v="120"/>
    <m/>
    <d v="2024-11-03T00:00:00"/>
  </r>
  <r>
    <m/>
    <n v="289"/>
    <x v="102"/>
    <x v="178"/>
    <s v="Issa"/>
    <s v="Aya"/>
    <s v="Karoumi (meester)"/>
    <m/>
    <m/>
    <m/>
    <m/>
    <m/>
    <m/>
    <m/>
    <m/>
    <s v="Issa"/>
    <s v="Lokaal 3"/>
    <s v="12:30-14:30"/>
    <m/>
    <x v="0"/>
    <n v="0"/>
    <n v="0"/>
    <n v="0"/>
  </r>
  <r>
    <d v="2023-01-01T14:29:30"/>
    <n v="290"/>
    <x v="165"/>
    <x v="179"/>
    <s v="Baghdad"/>
    <s v="Benjamin"/>
    <s v="Elhafiani"/>
    <s v="Sassafraslaan 5"/>
    <s v="Utrecht"/>
    <s v="3545CN"/>
    <n v="652882278"/>
    <m/>
    <s v="Man"/>
    <d v="2016-08-09T00:00:00"/>
    <s v="Beginner"/>
    <s v="Issa"/>
    <s v="Lokaal 3"/>
    <s v="10:00-12:00"/>
    <d v="2022-11-05T00:00:00"/>
    <x v="0"/>
    <n v="115"/>
    <m/>
    <d v="2025-01-11T00:00:00"/>
  </r>
  <r>
    <d v="2024-01-28T15:53:24"/>
    <n v="291"/>
    <x v="165"/>
    <x v="179"/>
    <s v="Baghdad"/>
    <s v="Yarah"/>
    <s v="Elhafiani"/>
    <s v="Sassefraslaan 5"/>
    <s v="Utrecht"/>
    <s v="3545CM"/>
    <n v="652882278"/>
    <m/>
    <s v="Vrouw"/>
    <d v="2016-04-02T00:00:00"/>
    <s v="Beginner"/>
    <s v="Issa"/>
    <s v="Lokaal 3"/>
    <s v="10:00-12:00"/>
    <d v="2024-01-13T00:00:00"/>
    <x v="0"/>
    <n v="115"/>
    <m/>
    <d v="2025-01-11T00:00:00"/>
  </r>
  <r>
    <d v="2023-01-21T10:19:25"/>
    <n v="292"/>
    <x v="166"/>
    <x v="180"/>
    <s v="Mostapha"/>
    <s v="Nisrine"/>
    <s v="Hanifi"/>
    <s v="Marshalllaan"/>
    <m/>
    <m/>
    <n v="611311643"/>
    <m/>
    <s v="Vrouw"/>
    <d v="2008-03-21T00:00:00"/>
    <s v="Niveau 3"/>
    <s v="Abdelilaah"/>
    <s v="Lokaal 1"/>
    <s v="10:00-12:00"/>
    <m/>
    <x v="0"/>
    <n v="115"/>
    <m/>
    <d v="2024-09-14T00:00:00"/>
  </r>
  <r>
    <d v="2023-01-01T14:17:22"/>
    <n v="293"/>
    <x v="167"/>
    <x v="181"/>
    <s v="Ahmed"/>
    <s v="Imraan"/>
    <s v="El Ouarradi"/>
    <s v="Alexander de grooelaan 263"/>
    <s v="Utrecht"/>
    <s v="3526 RH"/>
    <n v="640649755"/>
    <m/>
    <s v="Man"/>
    <d v="2016-12-26T00:00:00"/>
    <s v="Beginner"/>
    <s v="Issa"/>
    <s v="Lokaal 3"/>
    <s v="10:00-12:00"/>
    <d v="2022-11-05T00:00:00"/>
    <x v="0"/>
    <n v="115"/>
    <m/>
    <d v="2024-09-15T00:00:00"/>
  </r>
  <r>
    <d v="2024-09-15T00:00:00"/>
    <n v="294"/>
    <x v="168"/>
    <x v="182"/>
    <s v="Ahmed"/>
    <s v="Ismail"/>
    <s v="Ajaoud"/>
    <s v="Marchalaan 75"/>
    <s v="Utrecht"/>
    <s v="3527TD"/>
    <n v="687836892"/>
    <m/>
    <s v="Man"/>
    <d v="2012-02-06T00:00:00"/>
    <m/>
    <s v="Abdelilaah"/>
    <m/>
    <s v="12:30-14:30"/>
    <m/>
    <x v="0"/>
    <n v="150"/>
    <m/>
    <d v="2024-09-15T00:00:00"/>
  </r>
  <r>
    <d v="2024-09-15T00:00:00"/>
    <n v="295"/>
    <x v="168"/>
    <x v="182"/>
    <s v="Ahmed"/>
    <s v="Adam"/>
    <s v="Ajaoud"/>
    <s v="Marchalaan 75"/>
    <s v="Utrecht"/>
    <s v="3527TD"/>
    <n v="687836892"/>
    <m/>
    <s v="Man"/>
    <d v="2012-02-06T00:00:00"/>
    <m/>
    <s v="Abdelilaah"/>
    <m/>
    <s v="12:30-14:30"/>
    <m/>
    <x v="0"/>
    <n v="120"/>
    <m/>
    <d v="2024-09-15T00:00:00"/>
  </r>
  <r>
    <d v="2023-02-18T15:06:08"/>
    <n v="296"/>
    <x v="169"/>
    <x v="183"/>
    <s v="Ali"/>
    <s v="Ishaak"/>
    <s v="Zaim"/>
    <s v="Rooseveltlaan 108"/>
    <s v="Utrecht"/>
    <s v="3527 Ap"/>
    <n v="685675506"/>
    <m/>
    <s v="Man"/>
    <d v="2013-09-16T00:00:00"/>
    <s v="Niveau 1"/>
    <s v="Mohammed"/>
    <m/>
    <s v="12:30-14:30"/>
    <m/>
    <x v="0"/>
    <n v="115"/>
    <m/>
    <d v="2025-09-15T00:00:00"/>
  </r>
  <r>
    <d v="2023-02-18T15:04:47"/>
    <n v="297"/>
    <x v="169"/>
    <x v="183"/>
    <s v="Ali"/>
    <s v="Imraan"/>
    <s v="Zaim"/>
    <s v="Rooseveltlaan 108"/>
    <s v="Utrecht"/>
    <s v="3527 AP"/>
    <n v="685675506"/>
    <m/>
    <s v="Man"/>
    <d v="2010-09-16T00:00:00"/>
    <s v="Niveau 1"/>
    <s v="Mostapha"/>
    <s v="Lokaal 5"/>
    <s v="15:00-17:00"/>
    <m/>
    <x v="0"/>
    <n v="115"/>
    <m/>
    <d v="2024-09-15T00:00:00"/>
  </r>
  <r>
    <d v="2023-02-18T14:35:10"/>
    <n v="298"/>
    <x v="170"/>
    <x v="184"/>
    <s v="Aissaoui"/>
    <s v="Asmae"/>
    <s v="Aissaoui"/>
    <s v="Van Heuven Goedhartlaan 72"/>
    <s v="Utrecht"/>
    <s v="3527 CL"/>
    <n v="610477782"/>
    <m/>
    <s v="Vrouw"/>
    <d v="2012-07-30T00:00:00"/>
    <s v="Niveau 1"/>
    <s v="Mohammed"/>
    <s v="Lokaal 4"/>
    <s v="12:30-14:30"/>
    <m/>
    <x v="0"/>
    <n v="115"/>
    <m/>
    <d v="2024-09-22T00:00:00"/>
  </r>
  <r>
    <m/>
    <n v="299"/>
    <x v="171"/>
    <x v="185"/>
    <s v="Ahmed"/>
    <s v="Ikram"/>
    <s v="Hitou"/>
    <s v="Rooseveltlaan 1086"/>
    <s v="Utrecht"/>
    <s v="3526 RT"/>
    <n v="631756247"/>
    <m/>
    <s v="Vrouw"/>
    <d v="2016-10-26T00:00:00"/>
    <m/>
    <s v="Abdelilaah"/>
    <s v="Lokaal 2"/>
    <s v="12:30-14:30"/>
    <m/>
    <x v="0"/>
    <n v="120"/>
    <m/>
    <d v="2024-11-02T00:00:00"/>
  </r>
  <r>
    <m/>
    <n v="300"/>
    <x v="172"/>
    <x v="186"/>
    <s v="Said"/>
    <s v="Yasmin"/>
    <s v="Ramdani"/>
    <m/>
    <m/>
    <m/>
    <s v="06-40756885"/>
    <m/>
    <m/>
    <m/>
    <m/>
    <s v="mostapha/Imane"/>
    <m/>
    <m/>
    <m/>
    <x v="1"/>
    <n v="115"/>
    <m/>
    <d v="2024-10-06T00:00:00"/>
  </r>
  <r>
    <m/>
    <n v="301"/>
    <x v="172"/>
    <x v="186"/>
    <s v="Said"/>
    <s v="Nissrine"/>
    <s v="Ramdani"/>
    <m/>
    <m/>
    <m/>
    <s v="06-40756885"/>
    <m/>
    <m/>
    <m/>
    <m/>
    <s v="Mohsin"/>
    <s v="Lokaal 5"/>
    <s v="12:30-14:30"/>
    <m/>
    <x v="1"/>
    <n v="115"/>
    <m/>
    <d v="2024-10-06T00:00:00"/>
  </r>
  <r>
    <d v="2024-01-28T14:36:16"/>
    <n v="302"/>
    <x v="173"/>
    <x v="187"/>
    <s v="Mohamed"/>
    <s v="Youssra"/>
    <s v="Balilou"/>
    <s v="Adnourlaan 181"/>
    <s v="Utrecht"/>
    <s v="3527RE"/>
    <n v="654748582"/>
    <m/>
    <s v="Vrouw"/>
    <d v="2017-11-05T00:00:00"/>
    <s v="Beginner"/>
    <s v="Mohsin"/>
    <s v="Lokaal 5"/>
    <s v="12:30-14:30"/>
    <d v="2024-01-13T00:00:00"/>
    <x v="0"/>
    <n v="115"/>
    <m/>
    <d v="2024-09-29T00:00:00"/>
  </r>
  <r>
    <d v="2023-01-08T19:39:20"/>
    <n v="303"/>
    <x v="174"/>
    <x v="188"/>
    <s v="Noureddine"/>
    <s v="Assia"/>
    <s v="Belhadi"/>
    <s v="Stanleylaan 18"/>
    <s v="Utrecht"/>
    <s v="3526 TL"/>
    <n v="644341789"/>
    <m/>
    <s v="Vrouw"/>
    <d v="2010-04-22T00:00:00"/>
    <s v="Niveau 5"/>
    <s v="Abdelilaah"/>
    <s v="Lokaal 1"/>
    <s v="10:00-12:00"/>
    <m/>
    <x v="0"/>
    <n v="0"/>
    <n v="0"/>
    <n v="0"/>
  </r>
  <r>
    <d v="2023-03-18T15:46:52"/>
    <n v="304"/>
    <x v="174"/>
    <x v="188"/>
    <s v="Noureddine"/>
    <s v="Houdayfa"/>
    <s v="Belhadi"/>
    <s v="Stanleylaan 18"/>
    <s v="Utrecht"/>
    <s v="3526TC"/>
    <n v="644341789"/>
    <m/>
    <s v="Man"/>
    <d v="2017-12-10T00:00:00"/>
    <s v="Beginner"/>
    <s v="Abdelilaah"/>
    <s v="Lokaal 1"/>
    <s v="10:00-12:00"/>
    <d v="2023-03-04T00:00:00"/>
    <x v="0"/>
    <n v="0"/>
    <n v="0"/>
    <n v="0"/>
  </r>
  <r>
    <d v="2023-01-08T19:30:01"/>
    <n v="305"/>
    <x v="174"/>
    <x v="188"/>
    <s v="Noureddine"/>
    <s v="Hajar"/>
    <s v="Belhadi"/>
    <s v="Stanleylaan 18"/>
    <s v="Utrecht"/>
    <s v="3526 TL"/>
    <n v="644341789"/>
    <m/>
    <s v="Vrouw"/>
    <d v="2011-10-24T00:00:00"/>
    <s v="Niveau 5"/>
    <s v="Farida"/>
    <s v="Lokaal 2"/>
    <s v="15:00-18:00"/>
    <m/>
    <x v="0"/>
    <n v="0"/>
    <n v="0"/>
    <n v="0"/>
  </r>
  <r>
    <d v="2023-01-08T19:39:20"/>
    <n v="306"/>
    <x v="174"/>
    <x v="188"/>
    <s v="Noureddine"/>
    <s v="Zaineb"/>
    <s v="Belhadi"/>
    <s v="Stanleylaan 18"/>
    <s v="Utrecht"/>
    <s v="3526 TL"/>
    <n v="644341789"/>
    <m/>
    <s v="Vrouw"/>
    <d v="2010-04-22T00:00:00"/>
    <s v="Niveau 5"/>
    <s v="Farida"/>
    <s v="Lokaal 2"/>
    <s v="15:00-18:00"/>
    <m/>
    <x v="0"/>
    <n v="0"/>
    <n v="0"/>
    <n v="0"/>
  </r>
  <r>
    <d v="2023-02-18T14:38:13"/>
    <n v="307"/>
    <x v="175"/>
    <x v="189"/>
    <s v="Ismail"/>
    <s v="Fitamia Zahra"/>
    <s v="Sajiaa"/>
    <m/>
    <m/>
    <m/>
    <n v="639049138"/>
    <m/>
    <s v="Vrouw"/>
    <m/>
    <s v="Niveau 1"/>
    <s v="Abdelilaah"/>
    <s v="Lokaal 5"/>
    <s v="12:30-14:30"/>
    <m/>
    <x v="0"/>
    <n v="115"/>
    <n v="0"/>
    <d v="2024-11-03T00:00:00"/>
  </r>
  <r>
    <d v="2023-01-21T10:07:04"/>
    <n v="308"/>
    <x v="175"/>
    <x v="189"/>
    <s v="Ismail"/>
    <s v="Tasneem"/>
    <s v="Sajiaa"/>
    <s v="Magelhaenlaan 111"/>
    <s v="Utrecht"/>
    <s v="3527CA"/>
    <n v="639049138"/>
    <m/>
    <s v="Vrouw"/>
    <d v="2011-05-26T00:00:00"/>
    <s v="Niveau 3"/>
    <s v="meester onbekend"/>
    <s v="Lokaal 2"/>
    <s v="12:30-14:30"/>
    <m/>
    <x v="1"/>
    <n v="0"/>
    <n v="0"/>
    <n v="0"/>
  </r>
  <r>
    <d v="2023-02-18T14:38:13"/>
    <n v="309"/>
    <x v="175"/>
    <x v="189"/>
    <s v="Ismail"/>
    <s v="Meryem"/>
    <s v="Sajiaa"/>
    <m/>
    <m/>
    <m/>
    <n v="639049138"/>
    <m/>
    <s v="Vrouw"/>
    <m/>
    <s v="Niveau 1"/>
    <s v="Mostapha"/>
    <s v="Lokaal 5"/>
    <s v="15:00-17:00"/>
    <m/>
    <x v="0"/>
    <n v="115"/>
    <n v="0"/>
    <d v="2024-12-15T00:00:00"/>
  </r>
  <r>
    <d v="2023-01-08T19:31:26"/>
    <n v="310"/>
    <x v="176"/>
    <x v="190"/>
    <s v="Mohamed"/>
    <s v="Amatu Allah"/>
    <s v="Belhadi"/>
    <s v="Livingstonelaan 145"/>
    <s v="Utrecht"/>
    <s v="3526 HC"/>
    <n v="614537168"/>
    <m/>
    <s v="Vrouw"/>
    <d v="2017-02-08T00:00:00"/>
    <s v="Beginner"/>
    <s v="Abdelilaah"/>
    <s v="Lokaal 1"/>
    <s v="10:00-12:00"/>
    <d v="2023-03-04T00:00:00"/>
    <x v="0"/>
    <n v="115"/>
    <n v="0"/>
    <d v="2024-10-06T00:00:00"/>
  </r>
  <r>
    <d v="2023-01-11T18:12:07"/>
    <n v="311"/>
    <x v="176"/>
    <x v="190"/>
    <s v="Mohamed"/>
    <s v="Noussaiba"/>
    <s v="Belhadi"/>
    <n v="145"/>
    <s v="Utrecht"/>
    <m/>
    <n v="614537168"/>
    <m/>
    <s v="Vrouw"/>
    <d v="2014-11-02T00:00:00"/>
    <s v="Niveau 1"/>
    <s v="Mohammed"/>
    <s v="Lokaal 4"/>
    <s v="10:00-12:00"/>
    <m/>
    <x v="0"/>
    <n v="115"/>
    <n v="0"/>
    <d v="2024-10-06T00:00:00"/>
  </r>
  <r>
    <d v="2023-01-08T19:33:24"/>
    <n v="312"/>
    <x v="176"/>
    <x v="190"/>
    <s v="Mohamed"/>
    <s v="Intesar"/>
    <s v="Belhadi"/>
    <s v="Livingstonelaan 145"/>
    <s v="Utrecht"/>
    <s v="3526 HC"/>
    <n v="614537168"/>
    <m/>
    <s v="Vrouw"/>
    <d v="2010-05-27T00:00:00"/>
    <s v="Niveau 5"/>
    <s v="Farida"/>
    <s v="Lokaal 2"/>
    <s v="15:00-18:00"/>
    <m/>
    <x v="0"/>
    <n v="115"/>
    <n v="0"/>
    <d v="2024-10-06T00:00:00"/>
  </r>
  <r>
    <m/>
    <n v="313"/>
    <x v="102"/>
    <x v="191"/>
    <s v="Sanae"/>
    <s v="Safia"/>
    <s v="Zamouri/El Mansouri"/>
    <m/>
    <m/>
    <m/>
    <m/>
    <m/>
    <m/>
    <m/>
    <m/>
    <m/>
    <m/>
    <m/>
    <m/>
    <x v="1"/>
    <m/>
    <m/>
    <m/>
  </r>
  <r>
    <m/>
    <n v="314"/>
    <x v="177"/>
    <x v="192"/>
    <s v="Mohamed"/>
    <s v="Zakaria"/>
    <s v="El Khoulati"/>
    <s v="Bleekstraat 61"/>
    <s v="Utrecht"/>
    <m/>
    <n v="648218013"/>
    <m/>
    <s v="Man"/>
    <d v="2019-01-27T00:00:00"/>
    <m/>
    <s v="Abdelilaah"/>
    <s v="Lokaal 2"/>
    <s v="12:30-14:30"/>
    <m/>
    <x v="0"/>
    <n v="120"/>
    <m/>
    <d v="2024-11-03T00:00:00"/>
  </r>
  <r>
    <d v="2023-02-18T14:43:42"/>
    <n v="315"/>
    <x v="178"/>
    <x v="193"/>
    <s v="Mohamed"/>
    <s v="Adam"/>
    <s v="Bachiri"/>
    <s v="Koningin Wilhelminalaan 58"/>
    <s v="Utrecht"/>
    <s v="3527 LE"/>
    <n v="642385676"/>
    <m/>
    <s v="Man"/>
    <d v="2014-12-09T00:00:00"/>
    <s v="Niveau 1"/>
    <s v="Mohsin"/>
    <s v="Lokaal 5"/>
    <s v="12:30-14:30"/>
    <m/>
    <x v="0"/>
    <n v="0"/>
    <n v="0"/>
    <n v="0"/>
  </r>
  <r>
    <d v="2023-01-21T10:46:48"/>
    <n v="316"/>
    <x v="178"/>
    <x v="193"/>
    <s v="Mohamed"/>
    <s v="Amal"/>
    <s v="Bachiri"/>
    <s v="Koningin Wilhelminalaan 58"/>
    <s v="Utrecht"/>
    <s v="3527 LE"/>
    <m/>
    <m/>
    <s v="Vrouw"/>
    <d v="2007-11-23T00:00:00"/>
    <s v="Niveau 3"/>
    <m/>
    <s v="Lokaal 2"/>
    <m/>
    <m/>
    <x v="0"/>
    <n v="0"/>
    <n v="0"/>
    <n v="0"/>
  </r>
  <r>
    <m/>
    <n v="317"/>
    <x v="179"/>
    <x v="194"/>
    <s v="Hassan"/>
    <s v="Nawfal"/>
    <s v="Doudalla"/>
    <s v="Pearsonlaan 102"/>
    <s v="Utrecht"/>
    <s v="3527 CD"/>
    <n v="686492622"/>
    <m/>
    <s v="Man"/>
    <d v="2014-09-23T00:00:00"/>
    <m/>
    <s v="Abdelilaah"/>
    <s v="Lokaal 2"/>
    <s v="12:30-14:30"/>
    <m/>
    <x v="0"/>
    <n v="110"/>
    <m/>
    <d v="2024-11-03T00:00:00"/>
  </r>
  <r>
    <d v="2023-02-18T14:58:52"/>
    <n v="318"/>
    <x v="180"/>
    <x v="195"/>
    <s v="Rachid"/>
    <s v="Nabil"/>
    <s v="Hamdi"/>
    <s v="Adenaouerlaan 198"/>
    <s v="Utrecht"/>
    <s v="3527 RL"/>
    <n v="638365585"/>
    <m/>
    <s v="Man"/>
    <d v="2013-06-12T00:00:00"/>
    <s v="Niveau 1"/>
    <s v="Mohammed"/>
    <s v="Lokaal 4"/>
    <s v="12:30-14:30"/>
    <m/>
    <x v="0"/>
    <n v="115"/>
    <m/>
    <d v="2024-11-16T00:00:00"/>
  </r>
  <r>
    <d v="2023-01-01T14:12:01"/>
    <n v="319"/>
    <x v="180"/>
    <x v="195"/>
    <s v="Rachid"/>
    <s v="Bilaal"/>
    <s v="Hamdi"/>
    <s v="Adenaouerlaan 198"/>
    <s v="Utrecht"/>
    <s v="3527RL"/>
    <n v="638365585"/>
    <m/>
    <s v="Man"/>
    <d v="2017-04-27T00:00:00"/>
    <s v="Beginner"/>
    <s v="Issa"/>
    <s v="Lokaal 3"/>
    <s v="10:00-12:00"/>
    <d v="2022-11-05T00:00:00"/>
    <x v="0"/>
    <n v="115"/>
    <m/>
    <d v="2024-11-16T00:00:00"/>
  </r>
  <r>
    <d v="2023-03-18T15:56:31"/>
    <n v="320"/>
    <x v="181"/>
    <x v="196"/>
    <s v="Mohammed"/>
    <s v="Bilal"/>
    <s v="Belzghari"/>
    <s v="Shipovalaan 42"/>
    <s v="Utrecht"/>
    <s v="3545DL"/>
    <n v="641978025"/>
    <m/>
    <s v="Man"/>
    <d v="2017-06-09T00:00:00"/>
    <s v="Beginner"/>
    <s v="Ahmed"/>
    <s v="Lokaal 1"/>
    <s v="12:30-14:30"/>
    <d v="2023-03-04T00:00:00"/>
    <x v="0"/>
    <n v="115"/>
    <m/>
    <d v="2024-11-21T00:00:00"/>
  </r>
  <r>
    <d v="2023-03-18T15:56:31"/>
    <n v="321"/>
    <x v="181"/>
    <x v="196"/>
    <s v="Mohammed"/>
    <s v="Mohammed (2)"/>
    <s v="Belzghari"/>
    <s v="Shipovalaan 42"/>
    <s v="Utrecht"/>
    <s v="3545DL"/>
    <n v="641978025"/>
    <m/>
    <s v="Man"/>
    <d v="2017-06-09T00:00:00"/>
    <s v="Beginner"/>
    <s v="Ahmed"/>
    <s v="Lokaal 1"/>
    <s v="12:30-14:30"/>
    <d v="2023-03-04T00:00:00"/>
    <x v="0"/>
    <n v="115"/>
    <m/>
    <d v="2024-11-21T00:00:00"/>
  </r>
  <r>
    <d v="2023-03-18T15:56:31"/>
    <n v="322"/>
    <x v="181"/>
    <x v="196"/>
    <s v="Mohammed"/>
    <s v="Ibrahim"/>
    <s v="Belzghari"/>
    <s v="Shipovalaan 42"/>
    <s v="Utrecht"/>
    <s v="3545DL"/>
    <n v="641978025"/>
    <m/>
    <s v="Man"/>
    <d v="2017-06-09T00:00:00"/>
    <s v="Beginner"/>
    <s v="Mohsin"/>
    <s v="Lokaal 5"/>
    <s v="12:30-14:30"/>
    <d v="2023-03-04T00:00:00"/>
    <x v="0"/>
    <n v="115"/>
    <m/>
    <d v="2024-11-21T00:00:00"/>
  </r>
  <r>
    <d v="2024-01-28T14:32:02"/>
    <n v="323"/>
    <x v="182"/>
    <x v="197"/>
    <s v="Samir"/>
    <s v="Imraan"/>
    <s v="Moussi"/>
    <s v="Koetsdrift"/>
    <s v="Nieuwegein"/>
    <s v="3436XM"/>
    <n v="624471124"/>
    <m/>
    <s v="Man"/>
    <d v="2016-06-30T00:00:00"/>
    <s v="Beginner"/>
    <s v="Mohsin"/>
    <s v="Lokaal 5"/>
    <s v="12:30-14:30"/>
    <d v="2024-01-13T00:00:00"/>
    <x v="0"/>
    <n v="0"/>
    <n v="0"/>
    <n v="0"/>
  </r>
  <r>
    <d v="2023-01-08T19:54:10"/>
    <n v="324"/>
    <x v="183"/>
    <x v="198"/>
    <s v="Mohamed"/>
    <s v="Noor"/>
    <s v="El Koudadi"/>
    <s v="Admiraal Helfrichstraat 16"/>
    <s v="Utrecht"/>
    <s v="3454 XB"/>
    <n v="613201599"/>
    <m/>
    <s v="Vrouw"/>
    <d v="2013-01-16T00:00:00"/>
    <s v="Niveau 1"/>
    <s v="Ahmed"/>
    <s v="Lokaal 1"/>
    <s v="12:30-14:30"/>
    <m/>
    <x v="0"/>
    <n v="115"/>
    <m/>
    <d v="2024-09-08T00:00:00"/>
  </r>
  <r>
    <d v="2023-01-01T16:16:01"/>
    <n v="325"/>
    <x v="184"/>
    <x v="199"/>
    <s v="Ali"/>
    <s v="Amir"/>
    <s v="Soukili"/>
    <s v="Magelhaenlaan 144"/>
    <s v="Utrecht"/>
    <s v="3526 CL"/>
    <n v="647828516"/>
    <m/>
    <s v="Man"/>
    <d v="2014-10-03T00:00:00"/>
    <s v="Beginner"/>
    <s v="Issa"/>
    <s v="Lokaal 3"/>
    <s v="10:00-12:00"/>
    <m/>
    <x v="0"/>
    <n v="115"/>
    <m/>
    <d v="2024-09-07T00:00:00"/>
  </r>
  <r>
    <d v="2023-01-01T14:14:52"/>
    <n v="326"/>
    <x v="185"/>
    <x v="200"/>
    <s v="Hamza"/>
    <s v="Nourayn"/>
    <s v="Mahdad"/>
    <s v="Kamilleweg 14A"/>
    <s v="Utrecht"/>
    <s v="3541 RN"/>
    <n v="614523635"/>
    <m/>
    <s v="Man"/>
    <d v="2016-10-05T00:00:00"/>
    <s v="Beginner"/>
    <s v="Issa"/>
    <s v="Lokaal 3"/>
    <s v="10:00-12:00"/>
    <d v="2022-11-05T00:00:00"/>
    <x v="0"/>
    <n v="115"/>
    <m/>
    <d v="2024-09-08T00:00:00"/>
  </r>
  <r>
    <d v="2023-01-01T14:14:52"/>
    <n v="327"/>
    <x v="185"/>
    <x v="200"/>
    <s v="Hamza"/>
    <s v="Sofouane"/>
    <s v="Mahdad"/>
    <s v="Kamilleweg 14A"/>
    <s v="Utrecht"/>
    <s v="3541 RN"/>
    <n v="614523635"/>
    <m/>
    <s v="Man"/>
    <d v="2016-10-05T00:00:00"/>
    <s v="Beginner"/>
    <s v="Issa"/>
    <s v="Lokaal 3"/>
    <s v="10:00-12:00"/>
    <d v="2022-11-05T00:00:00"/>
    <x v="0"/>
    <n v="115"/>
    <m/>
    <d v="2024-09-08T00:00:00"/>
  </r>
  <r>
    <d v="2023-02-18T13:45:07"/>
    <n v="328"/>
    <x v="186"/>
    <x v="201"/>
    <s v="Ahmed"/>
    <s v="Omayra"/>
    <s v="Amzour"/>
    <s v="Rooseveltlaan 827"/>
    <s v="Utrecht"/>
    <m/>
    <n v="619949828"/>
    <m/>
    <s v="Vrouw"/>
    <d v="2014-02-01T00:00:00"/>
    <s v="Niveau 2"/>
    <s v="Ahmed"/>
    <s v="Lokaal 1"/>
    <s v="15:00-17:00"/>
    <m/>
    <x v="0"/>
    <n v="115"/>
    <n v="0"/>
    <d v="2024-10-05T00:00:00"/>
  </r>
  <r>
    <d v="2023-02-18T13:47:55"/>
    <n v="329"/>
    <x v="186"/>
    <x v="201"/>
    <s v="Ahmed"/>
    <s v="Selsabile"/>
    <s v="Amzour"/>
    <s v="Rooseveltlaan 827"/>
    <s v="Utrecht"/>
    <m/>
    <n v="619949828"/>
    <m/>
    <s v="Vrouw"/>
    <d v="2012-05-26T00:00:00"/>
    <s v="Niveau 2"/>
    <s v="Ahmed"/>
    <s v="Lokaal 1"/>
    <s v="15:00-17:00"/>
    <m/>
    <x v="0"/>
    <n v="115"/>
    <n v="0"/>
    <d v="2024-10-05T00:00:00"/>
  </r>
  <r>
    <d v="2024-01-28T14:12:47"/>
    <n v="330"/>
    <x v="187"/>
    <x v="202"/>
    <s v="Alami"/>
    <s v="Ammira"/>
    <s v="Fallous"/>
    <s v="Livingstoenlaan 217"/>
    <s v="Utrecht"/>
    <s v="3526HE"/>
    <n v="631130084"/>
    <m/>
    <s v="Vrouw"/>
    <d v="2016-12-22T00:00:00"/>
    <s v="Beginner"/>
    <s v="Mohsin"/>
    <s v="Lokaal 5"/>
    <s v="12:30-14:30"/>
    <d v="2024-01-13T00:00:00"/>
    <x v="0"/>
    <n v="0"/>
    <n v="0"/>
    <n v="0"/>
  </r>
  <r>
    <d v="2023-02-18T14:31:33"/>
    <n v="331"/>
    <x v="188"/>
    <x v="203"/>
    <s v="Hassan"/>
    <s v="Malak"/>
    <s v="Ikken"/>
    <m/>
    <m/>
    <m/>
    <n v="628704671"/>
    <m/>
    <s v="Vrouw"/>
    <d v="2014-04-18T00:00:00"/>
    <s v="Niveau 1"/>
    <s v="Issa"/>
    <s v="Lokaal 3"/>
    <s v="12:30-14:30"/>
    <m/>
    <x v="0"/>
    <n v="115"/>
    <m/>
    <d v="2024-10-27T00:00:00"/>
  </r>
  <r>
    <d v="2023-02-18T14:31:33"/>
    <n v="332"/>
    <x v="188"/>
    <x v="203"/>
    <s v="Hassan"/>
    <s v="Amira"/>
    <s v="Ikken"/>
    <m/>
    <m/>
    <m/>
    <n v="628704671"/>
    <m/>
    <s v="Vrouw"/>
    <d v="2014-04-18T00:00:00"/>
    <s v="Niveau 1"/>
    <s v="Mohammed"/>
    <s v="Lokaal 4"/>
    <s v="12:30-14:30"/>
    <m/>
    <x v="0"/>
    <n v="115"/>
    <m/>
    <d v="2024-10-27T00:00:00"/>
  </r>
  <r>
    <d v="2024-06-01T15:57:04"/>
    <n v="333"/>
    <x v="189"/>
    <x v="204"/>
    <s v="Abdelhak"/>
    <s v="Safa"/>
    <s v="Essadik"/>
    <m/>
    <m/>
    <m/>
    <n v="641048916"/>
    <m/>
    <m/>
    <m/>
    <m/>
    <s v="Mohammed"/>
    <s v="Lokaal 4"/>
    <s v="12:30-14:30"/>
    <m/>
    <x v="0"/>
    <n v="115"/>
    <m/>
    <d v="2024-09-07T00:00:00"/>
  </r>
  <r>
    <d v="2024-09-03T21:17:13"/>
    <n v="334"/>
    <x v="190"/>
    <x v="205"/>
    <s v="Belaid"/>
    <s v="Firdaws"/>
    <s v="Zaim"/>
    <s v="Dikaanlaan 33"/>
    <s v="Utrecht"/>
    <m/>
    <s v="0686230352/0684318565"/>
    <m/>
    <s v="Vrouw"/>
    <d v="2012-09-01T00:00:00"/>
    <s v="Niveau 1"/>
    <s v="Mohammed"/>
    <s v="Lokaal 4"/>
    <s v="10:00-12:00"/>
    <m/>
    <x v="0"/>
    <n v="0"/>
    <n v="0"/>
    <n v="0"/>
  </r>
  <r>
    <d v="2024-09-03T21:17:13"/>
    <n v="335"/>
    <x v="190"/>
    <x v="205"/>
    <s v="Belaid"/>
    <s v="Lina"/>
    <s v="Zaim"/>
    <s v="Dikaanlaan 33"/>
    <s v="Utrecht"/>
    <m/>
    <s v="0686230352/0684318565"/>
    <m/>
    <s v="Vrouw"/>
    <m/>
    <s v="Niveau 1"/>
    <s v="Abdelilaah"/>
    <s v="Lokaal 4"/>
    <s v="10:00-12:00"/>
    <m/>
    <x v="0"/>
    <n v="0"/>
    <n v="0"/>
    <n v="0"/>
  </r>
  <r>
    <d v="2023-01-11T17:57:52"/>
    <n v="336"/>
    <x v="191"/>
    <x v="206"/>
    <s v="Houssin"/>
    <s v="Houdaifa"/>
    <s v="Moussi"/>
    <s v="Stanleylaan 205"/>
    <s v="Utrecht"/>
    <s v="3526 TE"/>
    <n v="685864627"/>
    <m/>
    <s v="Man"/>
    <d v="2016-03-02T00:00:00"/>
    <s v="Niveau 1"/>
    <s v="Mohammed"/>
    <s v="Lokaal 4"/>
    <s v="10:00-12:00"/>
    <m/>
    <x v="0"/>
    <n v="115"/>
    <n v="0"/>
    <d v="2024-10-06T00:00:00"/>
  </r>
  <r>
    <d v="2023-01-01T16:48:45"/>
    <n v="337"/>
    <x v="191"/>
    <x v="206"/>
    <s v="Houssin"/>
    <s v="Reda"/>
    <s v="Moussi"/>
    <s v="Stanleylaan 205"/>
    <s v="Utrecht"/>
    <s v="3526 TE"/>
    <n v="685864627"/>
    <m/>
    <s v="Man"/>
    <d v="2018-07-30T00:00:00"/>
    <s v="Beginner"/>
    <s v="Mohsin"/>
    <s v="Lokaal 5"/>
    <s v="15:00-17:00"/>
    <d v="2022-03-05T00:00:00"/>
    <x v="0"/>
    <n v="115"/>
    <n v="0"/>
    <d v="2024-10-06T00:00:00"/>
  </r>
  <r>
    <d v="2024-06-01T16:15:56"/>
    <n v="338"/>
    <x v="192"/>
    <x v="207"/>
    <s v="Tarik (Fatima)"/>
    <s v="Rayan"/>
    <s v="El Khayari (Houli)"/>
    <m/>
    <m/>
    <m/>
    <n v="638926678"/>
    <m/>
    <s v="Man"/>
    <d v="2016-10-01T00:00:00"/>
    <m/>
    <s v="meester onbekend"/>
    <m/>
    <m/>
    <m/>
    <x v="1"/>
    <n v="0"/>
    <n v="0"/>
    <n v="0"/>
  </r>
  <r>
    <d v="2023-02-18T14:01:24"/>
    <n v="339"/>
    <x v="193"/>
    <x v="208"/>
    <s v="Zaim"/>
    <s v="Mohamed"/>
    <s v="Bouhnouni"/>
    <s v="Magelhaenlaan 205"/>
    <s v="Utrecht"/>
    <s v="3526 CE"/>
    <n v="644224490"/>
    <m/>
    <s v="Man"/>
    <d v="2012-02-03T00:00:00"/>
    <s v="Niveau 2"/>
    <s v="Abdelilaah"/>
    <s v="Lokaal 4"/>
    <s v="10:00-12:00"/>
    <m/>
    <x v="0"/>
    <n v="115"/>
    <m/>
    <d v="2024-09-08T00:00:00"/>
  </r>
  <r>
    <d v="2023-01-08T18:40:14"/>
    <n v="340"/>
    <x v="194"/>
    <x v="209"/>
    <s v="Abdelkader"/>
    <s v="Mohamed"/>
    <s v="Mehdaoui"/>
    <s v="Rooseveltlaan 259"/>
    <s v="Utrecht"/>
    <s v="3527 AC"/>
    <n v="640841651"/>
    <m/>
    <s v="Man"/>
    <d v="2010-09-17T00:00:00"/>
    <s v="Niveau 5"/>
    <s v="Ahmed"/>
    <s v="Lokaal 1"/>
    <s v="15:00-17:00"/>
    <m/>
    <x v="0"/>
    <n v="0"/>
    <n v="0"/>
    <n v="0"/>
  </r>
  <r>
    <d v="2024-01-28T14:09:13"/>
    <n v="341"/>
    <x v="195"/>
    <x v="210"/>
    <s v="Jamaal"/>
    <s v="yassine"/>
    <s v="Abkhrim"/>
    <s v="Pearsonhof 34"/>
    <s v="Utrecht"/>
    <s v="3527CT"/>
    <s v="0685875611/0648402128"/>
    <m/>
    <s v="Man"/>
    <d v="2016-05-28T00:00:00"/>
    <s v="Beginner"/>
    <m/>
    <m/>
    <m/>
    <d v="2024-01-13T00:00:00"/>
    <x v="0"/>
    <n v="0"/>
    <n v="0"/>
    <n v="0"/>
  </r>
  <r>
    <m/>
    <n v="342"/>
    <x v="102"/>
    <x v="211"/>
    <m/>
    <s v="Safuan"/>
    <s v="Belhasniwi"/>
    <m/>
    <m/>
    <m/>
    <m/>
    <m/>
    <m/>
    <m/>
    <m/>
    <s v="Mohsin"/>
    <s v="Lokaal 5"/>
    <s v="12:30-14:30"/>
    <m/>
    <x v="1"/>
    <m/>
    <m/>
    <m/>
  </r>
  <r>
    <d v="2024-01-28T15:57:53"/>
    <n v="343"/>
    <x v="196"/>
    <x v="211"/>
    <s v="Alhoussin"/>
    <s v="Hafsae"/>
    <s v="Alyakoubi"/>
    <s v="stanleylaan 61"/>
    <s v="Utrecht"/>
    <s v="3526TB"/>
    <n v="640726781"/>
    <m/>
    <s v="Man"/>
    <d v="2018-06-25T00:00:00"/>
    <s v="Beginner"/>
    <s v="Mohammed"/>
    <s v="Lokaal 4"/>
    <s v="12:30-14:30"/>
    <d v="2024-01-13T00:00:00"/>
    <x v="0"/>
    <m/>
    <m/>
    <m/>
  </r>
  <r>
    <d v="2024-01-28T15:57:53"/>
    <n v="344"/>
    <x v="196"/>
    <x v="211"/>
    <s v="Alhoussin"/>
    <s v="Oubada"/>
    <s v="Alyakoubi"/>
    <s v="stanleylaan 61"/>
    <s v="Utrecht"/>
    <s v="3526TB"/>
    <n v="640726781"/>
    <m/>
    <s v="Man"/>
    <d v="2018-06-25T00:00:00"/>
    <s v="Beginner"/>
    <s v="Mohammed"/>
    <s v="Lokaal 4"/>
    <s v="12:30-14:30"/>
    <d v="2024-01-13T00:00:00"/>
    <x v="0"/>
    <m/>
    <m/>
    <m/>
  </r>
  <r>
    <d v="2023-01-01T13:42:07"/>
    <n v="345"/>
    <x v="102"/>
    <x v="211"/>
    <s v="Mohamed"/>
    <s v="Jounayd"/>
    <s v="Lahrach"/>
    <s v="Eerste muntmeesterlaan 27"/>
    <s v="Utrecht"/>
    <s v="3541 GB"/>
    <n v="648557892"/>
    <m/>
    <s v="Vrouw"/>
    <d v="2016-10-24T00:00:00"/>
    <s v="Beginner"/>
    <s v="Mohammed"/>
    <s v="Lokaal 4"/>
    <s v="12:30-14:30"/>
    <d v="2022-11-05T00:00:00"/>
    <x v="0"/>
    <m/>
    <m/>
    <m/>
  </r>
  <r>
    <d v="2023-01-01T16:42:49"/>
    <n v="346"/>
    <x v="0"/>
    <x v="211"/>
    <s v="Hamid"/>
    <s v="Adam"/>
    <s v="Marghich"/>
    <s v="Livingstonelaan 211"/>
    <s v="Utrecht"/>
    <s v="3526 HE"/>
    <n v="687586009"/>
    <m/>
    <s v="Man"/>
    <d v="2015-02-17T00:00:00"/>
    <s v="Beginner"/>
    <s v="meester onbekend"/>
    <s v="Lokaal 2"/>
    <m/>
    <d v="2022-03-05T00:00:00"/>
    <x v="1"/>
    <n v="0"/>
    <n v="0"/>
    <n v="0"/>
  </r>
  <r>
    <d v="2023-01-08T19:49:55"/>
    <n v="347"/>
    <x v="197"/>
    <x v="211"/>
    <s v="Ahmed"/>
    <s v="Lina"/>
    <s v="Oulali"/>
    <s v="Marshalllaan 34"/>
    <s v="Utrecht"/>
    <s v="3527 TL"/>
    <n v="639126560"/>
    <m/>
    <s v="Vrouw"/>
    <d v="2014-03-16T00:00:00"/>
    <s v="Niveau 1"/>
    <s v="gestopt"/>
    <s v="gestopt"/>
    <m/>
    <m/>
    <x v="3"/>
    <n v="0"/>
    <n v="0"/>
    <n v="0"/>
  </r>
  <r>
    <d v="2023-01-01T15:36:30"/>
    <n v="348"/>
    <x v="198"/>
    <x v="211"/>
    <s v="Rachid"/>
    <s v="Majssam"/>
    <s v="Hassaan"/>
    <s v="Geelwortelweg 24"/>
    <s v="Utrecht"/>
    <s v="3541 SR"/>
    <n v="684143131"/>
    <m/>
    <s v="Vrouw"/>
    <d v="2010-05-20T00:00:00"/>
    <s v="Niveau 1"/>
    <s v="meester onbekend"/>
    <s v="Lokaal 4"/>
    <s v="10:00-12:00"/>
    <m/>
    <x v="1"/>
    <n v="0"/>
    <n v="0"/>
    <n v="0"/>
  </r>
  <r>
    <d v="2023-01-01T15:37:27"/>
    <n v="349"/>
    <x v="198"/>
    <x v="211"/>
    <s v="Rachid"/>
    <s v="Marwa"/>
    <s v="Hassaan"/>
    <s v="Geelwortelweg 24"/>
    <s v="Utrecht"/>
    <s v="3541 SR"/>
    <n v="684143131"/>
    <m/>
    <s v="Vrouw"/>
    <d v="2014-11-15T00:00:00"/>
    <s v="Niveau 1"/>
    <s v="meester onbekend"/>
    <s v="Lokaal 4"/>
    <s v="10:00-12:00"/>
    <m/>
    <x v="1"/>
    <n v="0"/>
    <n v="0"/>
    <n v="0"/>
  </r>
  <r>
    <d v="2023-03-18T15:52:20"/>
    <n v="350"/>
    <x v="199"/>
    <x v="211"/>
    <s v="Brahim"/>
    <s v="Amina"/>
    <s v="Hemit"/>
    <s v="Haarzichtlaan 62"/>
    <s v="Utrecht"/>
    <s v="3451DR"/>
    <n v="611024442"/>
    <m/>
    <s v="Vrouw"/>
    <d v="2016-09-10T00:00:00"/>
    <s v="Beginner"/>
    <s v="meester onbekend"/>
    <s v="Lokaal 4"/>
    <s v="10:00-12:00"/>
    <d v="2023-03-04T00:00:00"/>
    <x v="1"/>
    <n v="0"/>
    <n v="0"/>
    <n v="0"/>
  </r>
  <r>
    <d v="2024-06-01T15:16:58"/>
    <n v="351"/>
    <x v="200"/>
    <x v="211"/>
    <s v="Mostapha"/>
    <s v="Lilyam"/>
    <s v="Salama"/>
    <s v="Trumanlaan 18"/>
    <s v="Utrecht"/>
    <s v="3527 BR"/>
    <n v="631774428"/>
    <m/>
    <s v="Man"/>
    <d v="2012-08-10T00:00:00"/>
    <m/>
    <s v="gestopt"/>
    <s v="Lokaal 3"/>
    <m/>
    <d v="2022-11-05T00:00:00"/>
    <x v="0"/>
    <n v="0"/>
    <n v="0"/>
    <n v="0"/>
  </r>
  <r>
    <d v="2024-06-01T15:16:58"/>
    <n v="352"/>
    <x v="200"/>
    <x v="211"/>
    <s v="Mostapha"/>
    <s v="Mohamed Amine"/>
    <s v="Salama"/>
    <s v="Trumanlaan 18"/>
    <s v="Utrecht"/>
    <s v="3527 BR"/>
    <n v="631774428"/>
    <m/>
    <s v="Man"/>
    <d v="2011-08-01T00:00:00"/>
    <m/>
    <s v="gestopt"/>
    <s v="Lokaal 3"/>
    <m/>
    <d v="2022-11-05T00:00:00"/>
    <x v="0"/>
    <n v="0"/>
    <n v="0"/>
    <n v="0"/>
  </r>
  <r>
    <d v="2023-03-18T15:44:16"/>
    <n v="353"/>
    <x v="201"/>
    <x v="211"/>
    <s v="El mariaoui"/>
    <s v="Aymane"/>
    <s v="Nourddine"/>
    <s v="Havezatedrift 45"/>
    <s v="Utrecht"/>
    <s v="3436CD"/>
    <n v="684787228"/>
    <m/>
    <s v="Man"/>
    <d v="2017-12-23T00:00:00"/>
    <s v="Beginner"/>
    <s v="meester onbekend"/>
    <s v="Lokaal 4"/>
    <s v="10:00-12:00"/>
    <d v="2023-03-04T00:00:00"/>
    <x v="1"/>
    <n v="0"/>
    <n v="0"/>
    <n v="0"/>
  </r>
  <r>
    <m/>
    <n v="354"/>
    <x v="102"/>
    <x v="211"/>
    <m/>
    <m/>
    <s v=" "/>
    <m/>
    <m/>
    <m/>
    <m/>
    <m/>
    <m/>
    <m/>
    <m/>
    <m/>
    <m/>
    <m/>
    <m/>
    <x v="1"/>
    <m/>
    <m/>
    <m/>
  </r>
  <r>
    <d v="2023-02-18T13:43:06"/>
    <n v="355"/>
    <x v="102"/>
    <x v="211"/>
    <s v="Mhand"/>
    <s v="Chaima"/>
    <s v="Afariad"/>
    <s v="Trumanlaan 397"/>
    <s v="Utrecht"/>
    <s v="3527 BL"/>
    <m/>
    <m/>
    <s v="Vrouw"/>
    <d v="2012-01-26T00:00:00"/>
    <s v="Niveau 2"/>
    <s v="meester onbekend"/>
    <s v="Lokaal 4"/>
    <s v="15:00-17:00"/>
    <m/>
    <x v="1"/>
    <n v="0"/>
    <n v="0"/>
    <n v="0"/>
  </r>
  <r>
    <d v="2023-01-21T10:52:26"/>
    <n v="356"/>
    <x v="102"/>
    <x v="211"/>
    <s v="M'hand"/>
    <s v="Oussama"/>
    <s v="Afariad"/>
    <s v="Trumanlaan 397"/>
    <s v="Utrecht"/>
    <s v="3827 BL"/>
    <n v="681814844"/>
    <m/>
    <s v="Man"/>
    <d v="2007-05-18T00:00:00"/>
    <s v="Niveau 3"/>
    <s v="meester onbekend"/>
    <s v="Lokaal 2"/>
    <s v="12:30-14:30"/>
    <m/>
    <x v="1"/>
    <n v="0"/>
    <n v="0"/>
    <n v="0"/>
  </r>
  <r>
    <d v="2023-01-21T10:33:56"/>
    <n v="357"/>
    <x v="102"/>
    <x v="211"/>
    <s v="Mohamed"/>
    <s v="Rayan"/>
    <s v="Andich"/>
    <s v="Monitoreplein 15"/>
    <s v="Utrecht"/>
    <m/>
    <n v="686469767"/>
    <m/>
    <s v="Man"/>
    <d v="2009-11-24T00:00:00"/>
    <s v="Niveau 3"/>
    <m/>
    <m/>
    <m/>
    <m/>
    <x v="4"/>
    <n v="0"/>
    <n v="0"/>
    <n v="0"/>
  </r>
  <r>
    <d v="2023-02-18T15:23:08"/>
    <n v="358"/>
    <x v="102"/>
    <x v="211"/>
    <s v="Abdeslam"/>
    <s v="Firdaous"/>
    <s v="Aoulich"/>
    <s v="Columbuslaan 337"/>
    <s v="Utrecht"/>
    <s v="3526 EJ"/>
    <m/>
    <m/>
    <s v="Vrouw"/>
    <d v="2012-08-11T00:00:00"/>
    <s v="Niveau 1"/>
    <s v="meester onbekend"/>
    <s v="Lokaal 5"/>
    <s v="15:00-17:00"/>
    <m/>
    <x v="1"/>
    <n v="0"/>
    <n v="0"/>
    <n v="0"/>
  </r>
  <r>
    <d v="2023-02-18T13:49:27"/>
    <n v="359"/>
    <x v="102"/>
    <x v="211"/>
    <s v="Abdeslam"/>
    <s v="Saloua"/>
    <s v="Aoulich"/>
    <s v="Columbuslaan 337"/>
    <s v="Utrecht"/>
    <s v="3526 EJ"/>
    <m/>
    <m/>
    <s v="Vrouw"/>
    <d v="2007-04-05T00:00:00"/>
    <s v="Niveau 2"/>
    <s v="meester onbekend"/>
    <s v="Lokaal 4"/>
    <s v="15:00-17:00"/>
    <m/>
    <x v="1"/>
    <n v="0"/>
    <n v="0"/>
    <n v="0"/>
  </r>
  <r>
    <d v="2023-01-01T16:45:41"/>
    <n v="360"/>
    <x v="102"/>
    <x v="211"/>
    <s v="Ahmed"/>
    <s v="Ridouan"/>
    <s v="Asfad"/>
    <s v="Kamelen spoor 250"/>
    <s v="Maarssen"/>
    <s v="3605 EP"/>
    <n v="643079136"/>
    <m/>
    <s v="Man"/>
    <d v="2015-07-04T00:00:00"/>
    <s v="Beginner"/>
    <s v="meester onbekend"/>
    <s v="Lokaal 2"/>
    <m/>
    <d v="2022-03-05T00:00:00"/>
    <x v="1"/>
    <n v="0"/>
    <n v="0"/>
    <n v="0"/>
  </r>
  <r>
    <d v="2023-02-18T14:18:12"/>
    <n v="361"/>
    <x v="102"/>
    <x v="211"/>
    <s v="Mohamed"/>
    <s v="Akram"/>
    <s v="Belgier"/>
    <s v="Van Eysingalaan 140"/>
    <s v="Utrecht"/>
    <s v="3527 VP"/>
    <n v="615313577"/>
    <m/>
    <s v="Man"/>
    <m/>
    <s v="Niveau 1"/>
    <s v="meester onbekend"/>
    <s v="Lokaal 5"/>
    <s v="12:30-14:30"/>
    <m/>
    <x v="1"/>
    <n v="0"/>
    <n v="0"/>
    <n v="0"/>
  </r>
  <r>
    <d v="2023-02-18T14:11:23"/>
    <n v="362"/>
    <x v="102"/>
    <x v="211"/>
    <s v="Houcine"/>
    <s v="Anas"/>
    <s v="Belhadi"/>
    <s v="Rooseveltlaan"/>
    <s v="3527 AT"/>
    <m/>
    <m/>
    <m/>
    <s v="Man"/>
    <d v="2010-11-21T00:00:00"/>
    <s v="Niveau 2"/>
    <s v="meester onbekend"/>
    <s v="Lokaal 4"/>
    <s v="15:00-17:00"/>
    <m/>
    <x v="1"/>
    <n v="0"/>
    <n v="0"/>
    <n v="0"/>
  </r>
  <r>
    <d v="2023-01-08T19:45:07"/>
    <n v="363"/>
    <x v="102"/>
    <x v="211"/>
    <s v="Brahim"/>
    <s v="Salahaddine"/>
    <s v="Boulachyani"/>
    <s v="Marjoleinweg 15"/>
    <s v="Utrecht"/>
    <s v="3541 SM"/>
    <n v="646890227"/>
    <m/>
    <s v="Man"/>
    <d v="2010-07-10T00:00:00"/>
    <s v="Niveau 5"/>
    <s v="meester onbekend"/>
    <s v="Lokaal 2"/>
    <s v="10:00-12:00"/>
    <m/>
    <x v="1"/>
    <n v="0"/>
    <n v="0"/>
    <n v="0"/>
  </r>
  <r>
    <d v="2023-01-08T19:51:17"/>
    <n v="364"/>
    <x v="102"/>
    <x v="211"/>
    <s v="Youssef"/>
    <s v="Aicha"/>
    <s v="El Aissaoui"/>
    <s v="Livingstonelaan 67"/>
    <s v="Utrecht"/>
    <s v="3526 HB"/>
    <n v="626787742"/>
    <m/>
    <s v="Vrouw"/>
    <d v="2015-02-20T00:00:00"/>
    <s v="Niveau 1"/>
    <s v="meester onbekend"/>
    <s v="Lokaal 1"/>
    <s v="12:30-14:30"/>
    <m/>
    <x v="1"/>
    <n v="0"/>
    <n v="0"/>
    <n v="0"/>
  </r>
  <r>
    <d v="2023-01-08T18:45:22"/>
    <n v="365"/>
    <x v="102"/>
    <x v="211"/>
    <s v="Bilal"/>
    <s v="Muad"/>
    <s v="El Aissaoui"/>
    <s v="Afrikalaan 121"/>
    <s v="Utrecht"/>
    <s v="3526 VM"/>
    <n v="634372841"/>
    <m/>
    <s v="Man"/>
    <d v="2011-03-09T00:00:00"/>
    <s v="Niveau 5"/>
    <s v="meester onbekend"/>
    <s v="Lokaal 2"/>
    <s v="10:00-12:00"/>
    <m/>
    <x v="1"/>
    <n v="0"/>
    <n v="0"/>
    <n v="0"/>
  </r>
  <r>
    <d v="2023-02-18T14:40:27"/>
    <n v="366"/>
    <x v="102"/>
    <x v="211"/>
    <s v="Najim"/>
    <s v="Safae"/>
    <s v="El Amraoui"/>
    <s v="Geelwortelweg 22"/>
    <s v="Utrecht"/>
    <s v="3541 SR"/>
    <m/>
    <m/>
    <s v="Vrouw"/>
    <d v="2013-01-07T00:00:00"/>
    <s v="Niveau 1"/>
    <s v="Abdelilaah"/>
    <s v="Lokaal 5"/>
    <s v="12:30-14:30"/>
    <m/>
    <x v="5"/>
    <n v="0"/>
    <n v="0"/>
    <n v="0"/>
  </r>
  <r>
    <d v="2023-02-18T14:39:31"/>
    <n v="367"/>
    <x v="102"/>
    <x v="211"/>
    <s v="Najim"/>
    <s v="Yasmin"/>
    <s v="El Amraoui"/>
    <s v="Geelwortelweg 22"/>
    <s v="Utrecht"/>
    <s v="3541 SR"/>
    <m/>
    <m/>
    <s v="Vrouw"/>
    <d v="2012-11-01T00:00:00"/>
    <s v="Niveau 1"/>
    <s v="meester onbekend"/>
    <s v="Lokaal 5"/>
    <s v="12:30-14:30"/>
    <m/>
    <x v="1"/>
    <n v="0"/>
    <n v="0"/>
    <n v="0"/>
  </r>
  <r>
    <d v="2023-02-18T15:21:53"/>
    <n v="368"/>
    <x v="102"/>
    <x v="211"/>
    <s v="Mohand"/>
    <s v="Maroua"/>
    <s v="El Khoulati"/>
    <s v="Livingstonelaan"/>
    <s v="Utrecht"/>
    <s v="3526 HH"/>
    <m/>
    <m/>
    <s v="Vrouw"/>
    <d v="2014-01-18T00:00:00"/>
    <s v="Niveau 1"/>
    <s v="meester onbekend"/>
    <s v="Lokaal 5"/>
    <s v="15:00-17:00"/>
    <m/>
    <x v="1"/>
    <n v="0"/>
    <n v="0"/>
    <n v="0"/>
  </r>
  <r>
    <d v="2023-02-18T15:25:31"/>
    <n v="369"/>
    <x v="102"/>
    <x v="211"/>
    <s v="Abdelaziz"/>
    <s v="Salaheddine"/>
    <s v="Elhajari"/>
    <s v="Azielaan 44"/>
    <s v="Utrecht"/>
    <s v="3526 JB"/>
    <m/>
    <m/>
    <s v="Man"/>
    <d v="2012-08-29T00:00:00"/>
    <s v="Niveau 1"/>
    <s v="meester onbekend"/>
    <s v="Lokaal 5"/>
    <s v="15:00-17:00"/>
    <m/>
    <x v="1"/>
    <n v="0"/>
    <n v="0"/>
    <n v="0"/>
  </r>
  <r>
    <d v="2023-01-21T10:54:13"/>
    <n v="370"/>
    <x v="102"/>
    <x v="211"/>
    <s v="Mohamed"/>
    <s v="Jawhara"/>
    <s v="Elkhoulati"/>
    <s v="Bazuinhof 34"/>
    <s v="Utrecht"/>
    <m/>
    <m/>
    <m/>
    <s v="Vrouw"/>
    <d v="2011-02-25T00:00:00"/>
    <s v="Niveau 3"/>
    <s v="meester onbekend"/>
    <s v="Lokaal 2"/>
    <s v="12:30-14:30"/>
    <m/>
    <x v="1"/>
    <n v="0"/>
    <n v="0"/>
    <n v="0"/>
  </r>
  <r>
    <d v="2023-02-18T14:25:28"/>
    <n v="371"/>
    <x v="102"/>
    <x v="211"/>
    <s v="Khalid"/>
    <s v="Rowayda"/>
    <s v="Elmansouri"/>
    <s v="Van Eechoudlaan 71"/>
    <s v="Utrecht"/>
    <s v="3526 KB"/>
    <n v="618088427"/>
    <m/>
    <s v="Vrouw"/>
    <d v="2013-07-30T00:00:00"/>
    <s v="Niveau 1"/>
    <s v="meester onbekend"/>
    <s v="Lokaal 5"/>
    <s v="12:30-14:30"/>
    <m/>
    <x v="1"/>
    <n v="0"/>
    <n v="0"/>
    <n v="0"/>
  </r>
  <r>
    <d v="2023-02-18T15:13:46"/>
    <n v="372"/>
    <x v="102"/>
    <x v="211"/>
    <s v="Mudtafa"/>
    <s v="Ismail"/>
    <s v="Errandani"/>
    <s v="Alexande de Grotelaan 167"/>
    <s v="Utrecht"/>
    <s v="3526 RE"/>
    <m/>
    <m/>
    <s v="Man"/>
    <d v="2010-10-09T00:00:00"/>
    <s v="Niveau 1"/>
    <s v="meester onbekend"/>
    <s v="Lokaal 5"/>
    <s v="15:00-17:00"/>
    <m/>
    <x v="1"/>
    <n v="0"/>
    <n v="0"/>
    <n v="0"/>
  </r>
  <r>
    <d v="2023-02-18T13:41:46"/>
    <n v="373"/>
    <x v="102"/>
    <x v="211"/>
    <s v="Tijani"/>
    <s v="Safanour"/>
    <s v="Lamrini"/>
    <s v="Lange Hagelstraat 64"/>
    <s v="Utrecht"/>
    <s v="3531 BK"/>
    <m/>
    <m/>
    <s v="Vrouw"/>
    <d v="2011-06-11T00:00:00"/>
    <s v="Niveau 2"/>
    <s v="meester onbekend"/>
    <s v="Lokaal 4"/>
    <s v="15:00-17:00"/>
    <m/>
    <x v="1"/>
    <n v="0"/>
    <n v="0"/>
    <n v="0"/>
  </r>
  <r>
    <d v="2023-01-08T20:08:03"/>
    <n v="374"/>
    <x v="102"/>
    <x v="211"/>
    <s v="Mohamed"/>
    <s v="Imad"/>
    <s v="Mahdad"/>
    <s v="Afrikalaan 87"/>
    <s v="Utrecht"/>
    <s v="3526 VL"/>
    <n v="687831590"/>
    <m/>
    <s v="Man"/>
    <d v="2011-07-20T00:00:00"/>
    <s v="Niveau 1"/>
    <s v="meester onbekend"/>
    <s v="Lokaal 1"/>
    <s v="12:30-14:30"/>
    <m/>
    <x v="1"/>
    <n v="0"/>
    <n v="0"/>
    <n v="0"/>
  </r>
  <r>
    <d v="2023-01-01T15:50:54"/>
    <n v="375"/>
    <x v="102"/>
    <x v="211"/>
    <s v="Murthuza"/>
    <s v="Mohammed"/>
    <s v="Musaib"/>
    <s v="Trumanhof 9"/>
    <s v="Utrecht"/>
    <s v="3527 CZ"/>
    <n v="612363007"/>
    <m/>
    <s v="Man"/>
    <d v="2015-10-28T00:00:00"/>
    <s v="Beginner"/>
    <s v="meester onbekend"/>
    <s v="Lokaal 2"/>
    <m/>
    <d v="2022-03-05T00:00:00"/>
    <x v="1"/>
    <n v="0"/>
    <n v="0"/>
    <n v="0"/>
  </r>
  <r>
    <d v="2023-02-18T14:48:37"/>
    <n v="376"/>
    <x v="102"/>
    <x v="211"/>
    <s v="Ahmed"/>
    <s v="Safae"/>
    <s v="Oualouradi"/>
    <s v="Marco pololaan 270"/>
    <s v="Utrecht"/>
    <s v="3526 GP"/>
    <m/>
    <m/>
    <s v="Vrouw"/>
    <d v="2015-07-23T00:00:00"/>
    <s v="Niveau 1"/>
    <s v="meester onbekend"/>
    <s v="Lokaal 5"/>
    <s v="12:30-14:30"/>
    <m/>
    <x v="1"/>
    <n v="0"/>
    <n v="0"/>
    <n v="0"/>
  </r>
  <r>
    <d v="2023-02-18T13:55:16"/>
    <n v="377"/>
    <x v="102"/>
    <x v="211"/>
    <s v="Abdel"/>
    <s v="Safouan"/>
    <s v="Sagi"/>
    <s v="Terschellingen 108"/>
    <s v="Utrecht"/>
    <s v="3524 AZ"/>
    <m/>
    <m/>
    <s v="Man"/>
    <d v="2012-10-10T00:00:00"/>
    <s v="Niveau 2"/>
    <s v="meester onbekend"/>
    <s v="Lokaal 4"/>
    <s v="15:00-17:00"/>
    <m/>
    <x v="1"/>
    <n v="0"/>
    <n v="0"/>
    <n v="0"/>
  </r>
  <r>
    <d v="2023-02-18T13:56:47"/>
    <n v="378"/>
    <x v="102"/>
    <x v="211"/>
    <s v="Abdel"/>
    <s v="Youssef"/>
    <s v="Sagi"/>
    <s v="Terschelling 108"/>
    <s v="Utrecht"/>
    <s v="3524 AZ"/>
    <m/>
    <m/>
    <s v="Man"/>
    <d v="2014-01-01T00:00:00"/>
    <s v="Niveau 2"/>
    <s v="Issa"/>
    <s v="Lokaal 3"/>
    <s v="10:00-12:00"/>
    <m/>
    <x v="1"/>
    <n v="0"/>
    <n v="0"/>
    <n v="0"/>
  </r>
  <r>
    <d v="2023-01-11T18:00:30"/>
    <n v="379"/>
    <x v="102"/>
    <x v="211"/>
    <s v="Lahbib"/>
    <s v="Ali"/>
    <s v="Shakron"/>
    <s v="columbuslaan 529"/>
    <s v="Utrecht"/>
    <s v="3526 EN"/>
    <m/>
    <m/>
    <s v="Man"/>
    <d v="2014-06-06T00:00:00"/>
    <s v="Niveau 1"/>
    <s v="meester onbekend"/>
    <s v="Lokaal 1"/>
    <m/>
    <m/>
    <x v="1"/>
    <n v="0"/>
    <n v="0"/>
    <n v="0"/>
  </r>
  <r>
    <d v="2023-01-11T18:01:41"/>
    <n v="380"/>
    <x v="102"/>
    <x v="211"/>
    <s v="Lahbib"/>
    <s v="Sundous"/>
    <s v="Shakron"/>
    <s v="Columbuslaan 529"/>
    <s v="Utrecht"/>
    <s v="3526 EN"/>
    <m/>
    <m/>
    <s v="Vrouw"/>
    <d v="2012-01-01T00:00:00"/>
    <s v="Niveau 1"/>
    <s v="meester onbekend"/>
    <s v="Lokaal 1"/>
    <m/>
    <m/>
    <x v="1"/>
    <n v="0"/>
    <n v="0"/>
    <n v="0"/>
  </r>
  <r>
    <d v="2023-01-11T17:59:28"/>
    <n v="381"/>
    <x v="102"/>
    <x v="211"/>
    <s v="Lahbib"/>
    <s v="Youssef"/>
    <s v="Shakron"/>
    <s v="columbuslaan 529"/>
    <s v="Utrecht"/>
    <s v="3526 EN"/>
    <m/>
    <m/>
    <s v="Man"/>
    <d v="2014-06-06T00:00:00"/>
    <s v="Niveau 1"/>
    <s v="meester onbekend"/>
    <s v="Lokaal 1"/>
    <m/>
    <m/>
    <x v="1"/>
    <n v="0"/>
    <n v="0"/>
    <n v="0"/>
  </r>
  <r>
    <d v="2023-01-08T18:36:25"/>
    <n v="382"/>
    <x v="102"/>
    <x v="211"/>
    <s v="Ahmed"/>
    <s v="Sohaib"/>
    <s v="Soukili"/>
    <s v="Snaphaanhof 6"/>
    <s v="Utrecht"/>
    <s v="3571 HG"/>
    <n v="687348811"/>
    <m/>
    <s v="Man"/>
    <d v="2008-09-19T00:00:00"/>
    <s v="Niveau 5"/>
    <s v="meester onbekend"/>
    <s v="Lokaal 2"/>
    <s v="10:00-12:00"/>
    <m/>
    <x v="1"/>
    <n v="0"/>
    <n v="0"/>
    <n v="0"/>
  </r>
  <r>
    <d v="2023-02-18T14:49:26"/>
    <n v="383"/>
    <x v="102"/>
    <x v="211"/>
    <s v="Mostafa"/>
    <s v="Rayan"/>
    <s v="Zankoua"/>
    <m/>
    <m/>
    <m/>
    <m/>
    <m/>
    <s v="Man"/>
    <d v="2011-12-29T00:00:00"/>
    <s v="Niveau 1"/>
    <s v="meester onbekend"/>
    <s v="Lokaal 5"/>
    <s v="12:30-14:30"/>
    <m/>
    <x v="1"/>
    <n v="0"/>
    <n v="0"/>
    <n v="0"/>
  </r>
  <r>
    <d v="2023-02-18T15:18:51"/>
    <n v="384"/>
    <x v="102"/>
    <x v="211"/>
    <s v="Moukhtar"/>
    <s v="Khadija"/>
    <s v="Ziyani"/>
    <s v="Nanselnaal 66"/>
    <s v="Utrecht"/>
    <s v="3527 Ej"/>
    <m/>
    <m/>
    <s v="Vrouw"/>
    <d v="2010-02-06T00:00:00"/>
    <s v="Niveau 1"/>
    <s v="meester onbekend"/>
    <s v="Lokaal 5"/>
    <s v="15:00-17:00"/>
    <m/>
    <x v="1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1"/>
    <s v="130-1ADA"/>
    <n v="130"/>
    <n v="1"/>
    <s v="Adam"/>
    <s v="Maraghich"/>
    <s v="Man"/>
    <s v="17-02-2015"/>
    <s v="Beginner"/>
    <x v="0"/>
    <s v="Lokaal 3"/>
    <x v="0"/>
    <d v="2022-03-05T00:00:00"/>
    <m/>
    <m/>
    <s v="2026/2027"/>
    <d v="2026-04-10T00:00:00"/>
    <n v="115"/>
    <n v="0"/>
    <s v="Voldaan"/>
    <m/>
    <s v="Mostapha"/>
    <s v="04-okt-2026"/>
  </r>
  <r>
    <n v="2"/>
    <s v="130-1ZAK"/>
    <n v="130"/>
    <n v="1"/>
    <s v="Zakaria"/>
    <s v="Maraghich"/>
    <s v="Man"/>
    <d v="2017-12-02T00:00:00"/>
    <s v="Niveau 1"/>
    <x v="1"/>
    <s v="Lokaal 2"/>
    <x v="1"/>
    <s v="14-okt-2023"/>
    <m/>
    <m/>
    <s v="2026/2027"/>
    <d v="2026-04-10T00:00:00"/>
    <n v="115"/>
    <n v="0"/>
    <s v="Voldaan"/>
    <m/>
    <s v="Mostapha"/>
    <s v="04-okt-2026"/>
  </r>
  <r>
    <n v="3"/>
    <s v="725-2SAR"/>
    <n v="725"/>
    <n v="2"/>
    <s v="Sarah"/>
    <s v="Sialioua"/>
    <s v="Vrouw"/>
    <s v="26-11-2016"/>
    <s v="Beginner"/>
    <x v="2"/>
    <s v="Lokaal 4"/>
    <x v="0"/>
    <d v="2024-01-13T00:00:00"/>
    <s v="Actief"/>
    <m/>
    <s v="2026/2027"/>
    <m/>
    <m/>
    <m/>
    <s v="NB"/>
    <m/>
    <m/>
    <m/>
  </r>
  <r>
    <n v="4"/>
    <s v="600-3INS"/>
    <n v="600"/>
    <n v="3"/>
    <s v="Insaf"/>
    <s v="Bourdif"/>
    <s v="Vrouw"/>
    <s v="28-10-2014"/>
    <s v="Niveau 1"/>
    <x v="0"/>
    <s v="Lokaal 3"/>
    <x v="1"/>
    <d v="2022-11-05T00:00:00"/>
    <m/>
    <m/>
    <s v="2026/2027"/>
    <d v="2026-12-09T00:00:00"/>
    <n v="115"/>
    <n v="0"/>
    <s v="Voldaan"/>
    <m/>
    <s v="Mostapha"/>
    <s v="10-okt-2026"/>
  </r>
  <r>
    <n v="5"/>
    <s v="5001-4RAY"/>
    <n v="5001"/>
    <n v="4"/>
    <s v="Rayan"/>
    <s v="Sahraoui"/>
    <s v="Man"/>
    <s v="25-02-2013"/>
    <s v="Niveau 1"/>
    <x v="3"/>
    <s v="Lokaal 5"/>
    <x v="2"/>
    <m/>
    <s v="Actief"/>
    <m/>
    <s v="2026/2027"/>
    <m/>
    <m/>
    <m/>
    <s v="NB"/>
    <m/>
    <m/>
    <m/>
  </r>
  <r>
    <n v="6"/>
    <s v="947-5NOUR"/>
    <n v="947"/>
    <n v="5"/>
    <s v="Nour"/>
    <s v="Ben gharda"/>
    <s v="Vrouw"/>
    <d v="2019-05-14T00:00:00"/>
    <s v="Beginner"/>
    <x v="4"/>
    <s v="Lokaal 1"/>
    <x v="1"/>
    <d v="2025-10-21T00:00:00"/>
    <m/>
    <m/>
    <m/>
    <m/>
    <m/>
    <m/>
    <s v="NB"/>
    <m/>
    <m/>
    <m/>
  </r>
  <r>
    <n v="7"/>
    <s v="536-6ASS"/>
    <n v="536"/>
    <n v="6"/>
    <s v="Assia"/>
    <s v="Belhadi"/>
    <s v="Vrouw"/>
    <s v="22-04-2010"/>
    <s v="Niveau 2"/>
    <x v="3"/>
    <s v="Lokaal 1"/>
    <x v="0"/>
    <m/>
    <s v="Actief"/>
    <m/>
    <s v="2026/2027"/>
    <s v="26-09-2026"/>
    <n v="115"/>
    <n v="0"/>
    <s v="Voldaan"/>
    <m/>
    <m/>
    <d v="2026-09-26T00:00:00"/>
  </r>
  <r>
    <n v="9"/>
    <s v="536-6HOU"/>
    <n v="536"/>
    <n v="6"/>
    <s v="Houdayfa"/>
    <s v="Belhadi"/>
    <s v="Man"/>
    <d v="2017-12-10T00:00:00"/>
    <s v="Niveau 1"/>
    <x v="1"/>
    <s v="Lokaal 2"/>
    <x v="0"/>
    <d v="2023-03-04T00:00:00"/>
    <s v="Actief"/>
    <m/>
    <s v="2026/2027"/>
    <s v="26-09-2026"/>
    <n v="115"/>
    <n v="0"/>
    <s v="Voldaan"/>
    <m/>
    <m/>
    <d v="2026-09-26T00:00:00"/>
  </r>
  <r>
    <n v="10"/>
    <s v="849-7NIS"/>
    <n v="849"/>
    <n v="7"/>
    <s v="Nisrine"/>
    <s v="El Mahdadi"/>
    <s v="Vrouw"/>
    <d v="2016-01-10T00:00:00"/>
    <s v="Niveau 2"/>
    <x v="3"/>
    <s v="Lokaal 1"/>
    <x v="2"/>
    <m/>
    <s v="Actief"/>
    <m/>
    <s v="2026/2027"/>
    <d v="2026-09-12T00:00:00"/>
    <n v="115"/>
    <n v="0"/>
    <s v="Voldaan"/>
    <m/>
    <m/>
    <s v="03-okt-2026"/>
  </r>
  <r>
    <n v="11"/>
    <s v="849-7OMA"/>
    <n v="849"/>
    <n v="7"/>
    <s v="Omayra"/>
    <s v="El Mahdadi"/>
    <s v="Vrouw"/>
    <s v="31-05-2018"/>
    <s v="Niveau 1"/>
    <x v="3"/>
    <s v="Lokaal 5"/>
    <x v="2"/>
    <m/>
    <s v="Actief"/>
    <m/>
    <s v="2026/2027"/>
    <d v="2026-09-12T00:00:00"/>
    <n v="115"/>
    <n v="0"/>
    <s v="Voldaan"/>
    <m/>
    <m/>
    <d v="2026-09-19T00:00:00"/>
  </r>
  <r>
    <n v="12"/>
    <s v="849-7SAF"/>
    <n v="849"/>
    <n v="7"/>
    <s v="Safouan"/>
    <s v="El Mahdadi"/>
    <s v="Man"/>
    <s v="13-03-2017"/>
    <s v="Niveau 1"/>
    <x v="3"/>
    <s v="Lokaal 5"/>
    <x v="2"/>
    <m/>
    <s v="Actief"/>
    <m/>
    <s v="2026/2027"/>
    <d v="2026-09-12T00:00:00"/>
    <n v="115"/>
    <n v="0"/>
    <s v="Voldaan"/>
    <m/>
    <m/>
    <d v="2026-09-19T00:00:00"/>
  </r>
  <r>
    <n v="16"/>
    <s v="487-9AYA"/>
    <n v="487"/>
    <n v="9"/>
    <s v="Aya"/>
    <s v="Bouhaoulian"/>
    <s v="Vrouw"/>
    <s v="22-03-2020"/>
    <s v="Beginner"/>
    <x v="4"/>
    <s v="Lokaal 1"/>
    <x v="1"/>
    <m/>
    <s v="Niet actief"/>
    <m/>
    <s v="2026/2027"/>
    <m/>
    <m/>
    <m/>
    <s v="NB"/>
    <m/>
    <s v="Mostapha"/>
    <s v="04-okt-2026"/>
  </r>
  <r>
    <n v="17"/>
    <s v="782-10MOH"/>
    <n v="782"/>
    <n v="10"/>
    <s v="Mohamed-Anuar"/>
    <s v="Elbaouti"/>
    <s v="Man"/>
    <s v="27-05-2014"/>
    <s v="Niveau 3"/>
    <x v="3"/>
    <s v="Lokaal 1"/>
    <x v="0"/>
    <s v="10-okt-2021"/>
    <s v="Actief"/>
    <m/>
    <s v="2026/2027"/>
    <m/>
    <m/>
    <m/>
    <s v="NB"/>
    <m/>
    <m/>
    <m/>
  </r>
  <r>
    <n v="18"/>
    <s v="276-11RAYA"/>
    <n v="276"/>
    <n v="11"/>
    <s v="Rayan"/>
    <s v="el Meryaoui"/>
    <s v="Man"/>
    <m/>
    <s v="Niveau 2"/>
    <x v="3"/>
    <s v="Lokaal 5"/>
    <x v="2"/>
    <s v="24-mei-2026"/>
    <s v="Actief"/>
    <m/>
    <s v="2026/2027"/>
    <s v="20-09-2026"/>
    <n v="115"/>
    <n v="0"/>
    <s v="Voldaan"/>
    <m/>
    <m/>
    <d v="2026-09-20T00:00:00"/>
  </r>
  <r>
    <n v="19"/>
    <s v="276-11AMIR"/>
    <n v="276"/>
    <n v="11"/>
    <s v="amira"/>
    <s v="el Meryaoui"/>
    <s v="Vrouw"/>
    <m/>
    <s v="Niveau 2"/>
    <x v="3"/>
    <s v="Lokaal 5"/>
    <x v="2"/>
    <s v="24-mei-2026"/>
    <s v="Actief"/>
    <m/>
    <s v="2026/2027"/>
    <s v="20-09-2026"/>
    <n v="115"/>
    <n v="0"/>
    <s v="Voldaan"/>
    <m/>
    <m/>
    <d v="2026-09-20T00:00:00"/>
  </r>
  <r>
    <n v="21"/>
    <s v="806-14AYO"/>
    <n v="806"/>
    <n v="14"/>
    <s v="Ayoub"/>
    <s v="El Abbassi"/>
    <s v="Man"/>
    <d v="2012-07-12T00:00:00"/>
    <s v="Niveau 2"/>
    <x v="3"/>
    <s v="Lokaal 1"/>
    <x v="2"/>
    <m/>
    <m/>
    <m/>
    <s v="2026/2027"/>
    <s v="19-09-2026"/>
    <n v="115"/>
    <n v="0"/>
    <s v="Voldaan"/>
    <m/>
    <s v="Mohammed"/>
    <d v="2026-09-19T00:00:00"/>
  </r>
  <r>
    <n v="22"/>
    <s v="806-14HAF"/>
    <n v="806"/>
    <n v="14"/>
    <s v="Hafsa"/>
    <s v="El Abbassi"/>
    <s v="Vrouw"/>
    <s v="14-12-2018"/>
    <s v="Beginner"/>
    <x v="3"/>
    <s v="Lokaal 5"/>
    <x v="2"/>
    <m/>
    <s v="Actief"/>
    <m/>
    <s v="2026/2027"/>
    <s v="19-09-2026"/>
    <n v="115"/>
    <n v="0"/>
    <s v="Voldaan"/>
    <m/>
    <m/>
    <d v="2026-09-19T00:00:00"/>
  </r>
  <r>
    <n v="23"/>
    <s v="806-14MOH"/>
    <n v="806"/>
    <n v="14"/>
    <s v="Mohamed"/>
    <s v="El Abbassi"/>
    <s v="Man"/>
    <d v="2012-07-12T00:00:00"/>
    <s v="Niveau 1"/>
    <x v="3"/>
    <s v="Lokaal 5"/>
    <x v="2"/>
    <m/>
    <s v="Actief"/>
    <m/>
    <s v="2026/2027"/>
    <s v="19-09-2026"/>
    <n v="115"/>
    <n v="0"/>
    <s v="Voldaan"/>
    <m/>
    <m/>
    <d v="2026-09-19T00:00:00"/>
  </r>
  <r>
    <n v="24"/>
    <s v="806-14ZEY"/>
    <n v="806"/>
    <n v="14"/>
    <s v="Zeyneb"/>
    <s v="El Abbassi"/>
    <s v="Vrouw"/>
    <s v="29-10-2015"/>
    <s v="Niveau 1"/>
    <x v="3"/>
    <s v="Lokaal 5"/>
    <x v="2"/>
    <d v="2022-11-05T00:00:00"/>
    <s v="Actief"/>
    <m/>
    <s v="2026/2027"/>
    <s v="19-09-2026"/>
    <n v="15"/>
    <n v="100"/>
    <s v="DeelbetalinDeelbetalin"/>
    <m/>
    <m/>
    <d v="2026-09-19T00:00:00"/>
  </r>
  <r>
    <n v="25"/>
    <s v="82-15LIY"/>
    <n v="82"/>
    <n v="15"/>
    <s v="Liya"/>
    <s v="Badr"/>
    <s v="Vrouw"/>
    <d v="2021-04-02T00:00:00"/>
    <s v="Beginner"/>
    <x v="4"/>
    <s v="Lokaal 1"/>
    <x v="1"/>
    <s v="11-okt-2025"/>
    <s v="Actief"/>
    <m/>
    <s v="2026/2027"/>
    <s v="13-09-2026"/>
    <n v="115"/>
    <n v="0"/>
    <s v="Voldaan"/>
    <m/>
    <s v="Mohammed"/>
    <d v="2026-09-13T00:00:00"/>
  </r>
  <r>
    <n v="26"/>
    <s v="82-15SOR"/>
    <n v="82"/>
    <n v="15"/>
    <s v="Soraya"/>
    <s v="Badr"/>
    <s v="Vrouw"/>
    <d v="2016-10-08T00:00:00"/>
    <s v="Beginner"/>
    <x v="1"/>
    <s v="Lokaal 2"/>
    <x v="1"/>
    <d v="2023-03-04T00:00:00"/>
    <s v="Actief"/>
    <m/>
    <s v="2026/2027"/>
    <s v="13-09-2026"/>
    <n v="115"/>
    <n v="0"/>
    <s v="Voldaan"/>
    <m/>
    <s v="Mohammed"/>
    <d v="2026-09-13T00:00:00"/>
  </r>
  <r>
    <n v="27"/>
    <s v="1123-16DJE"/>
    <n v="1123"/>
    <n v="16"/>
    <s v="Djennat "/>
    <s v="Lamchachti"/>
    <s v="Vrouw"/>
    <s v="26-05-2020"/>
    <s v="Beginner"/>
    <x v="4"/>
    <s v="Lokaal 1"/>
    <x v="1"/>
    <s v="24-mei-2025"/>
    <s v="Actief"/>
    <m/>
    <s v="2026/2027"/>
    <s v="13-09-2026"/>
    <n v="115"/>
    <n v="0"/>
    <s v="Voldaan"/>
    <m/>
    <s v="Mohammed"/>
    <d v="2026-09-13T00:00:00"/>
  </r>
  <r>
    <n v="28"/>
    <s v="1123-16HID"/>
    <n v="1123"/>
    <n v="16"/>
    <s v="Hidaya"/>
    <s v="Lamchachti"/>
    <s v="Vrouw"/>
    <d v="2016-04-02T00:00:00"/>
    <s v="Beginner"/>
    <x v="0"/>
    <s v="Lokaal 3"/>
    <x v="0"/>
    <d v="2022-11-05T00:00:00"/>
    <s v="Actief"/>
    <m/>
    <s v="2026/2027"/>
    <s v="13-09-2026"/>
    <n v="115"/>
    <n v="0"/>
    <s v="Voldaan"/>
    <m/>
    <s v="Mohammed"/>
    <d v="2026-09-13T00:00:00"/>
  </r>
  <r>
    <n v="29"/>
    <s v="9001-17BIN"/>
    <n v="9001"/>
    <n v="17"/>
    <s v="Binta"/>
    <s v="Doumboya"/>
    <s v="Vrouw"/>
    <m/>
    <s v="Niveau 1"/>
    <x v="0"/>
    <s v="Lokaal 3"/>
    <x v="1"/>
    <d v="2023-03-04T00:00:00"/>
    <m/>
    <m/>
    <s v="2026/2027"/>
    <m/>
    <m/>
    <m/>
    <s v="NB"/>
    <m/>
    <s v="Mostapha"/>
    <s v="10-okt-2026"/>
  </r>
  <r>
    <n v="30"/>
    <s v="359-19FAR"/>
    <n v="359"/>
    <n v="19"/>
    <s v="Farah"/>
    <s v="Karoum"/>
    <s v="Vrouw"/>
    <d v="2015-11-03T00:00:00"/>
    <s v="Niveau 1"/>
    <x v="0"/>
    <s v="Lokaal 3"/>
    <x v="0"/>
    <d v="2022-11-05T00:00:00"/>
    <s v="Actief"/>
    <m/>
    <s v="2026/2027"/>
    <m/>
    <m/>
    <m/>
    <s v="NB"/>
    <m/>
    <m/>
    <m/>
  </r>
  <r>
    <n v="31"/>
    <s v="206-20HAJ"/>
    <n v="206"/>
    <n v="20"/>
    <s v="Hajar"/>
    <s v="Es-saken"/>
    <s v="Vrouw"/>
    <d v="2018-11-04T00:00:00"/>
    <s v="Beginner"/>
    <x v="2"/>
    <s v="Lokaal 4"/>
    <x v="0"/>
    <s v="04-okt-2025"/>
    <m/>
    <m/>
    <m/>
    <m/>
    <m/>
    <m/>
    <s v="NB"/>
    <m/>
    <m/>
    <m/>
  </r>
  <r>
    <n v="32"/>
    <s v="206-20MOH"/>
    <n v="206"/>
    <n v="20"/>
    <s v="Mohamed"/>
    <s v="Es-saken"/>
    <s v="Man"/>
    <s v="21-08-2015"/>
    <s v="Niveau 3"/>
    <x v="3"/>
    <s v="Lokaal 1"/>
    <x v="0"/>
    <m/>
    <m/>
    <m/>
    <m/>
    <m/>
    <m/>
    <m/>
    <s v="NB"/>
    <m/>
    <m/>
    <m/>
  </r>
  <r>
    <n v="33"/>
    <s v="952-21SAF"/>
    <n v="952"/>
    <n v="21"/>
    <s v="Safuan"/>
    <s v="Adda"/>
    <s v="Man"/>
    <d v="2011-03-05T00:00:00"/>
    <s v="Niveau 2"/>
    <x v="0"/>
    <s v="Lokaal 3"/>
    <x v="1"/>
    <m/>
    <s v="Actief"/>
    <m/>
    <s v="2026/2027"/>
    <m/>
    <m/>
    <m/>
    <s v="NB"/>
    <m/>
    <m/>
    <s v="03-okt-2026"/>
  </r>
  <r>
    <n v="34"/>
    <s v="30-22SAF"/>
    <n v="30"/>
    <n v="22"/>
    <s v="Safae"/>
    <s v="Akchich/Bourakba"/>
    <s v="Vrouw"/>
    <d v="2015-02-07T00:00:00"/>
    <s v="Niveau 1"/>
    <x v="0"/>
    <s v="Lokaal 3"/>
    <x v="1"/>
    <d v="2021-11-06T00:00:00"/>
    <m/>
    <m/>
    <s v="2026/2027"/>
    <d v="2026-09-12T00:00:00"/>
    <n v="115"/>
    <n v="0"/>
    <s v="Voldaan"/>
    <m/>
    <s v="Mohammed"/>
    <d v="2026-09-12T00:00:00"/>
  </r>
  <r>
    <n v="35"/>
    <s v="816-23YAS"/>
    <n v="816"/>
    <n v="23"/>
    <s v="Yasser"/>
    <s v="Boutahir "/>
    <s v="Man"/>
    <s v="22-09-2018"/>
    <s v="Beginner"/>
    <x v="5"/>
    <s v="Lokaal 5"/>
    <x v="1"/>
    <m/>
    <s v="Actief"/>
    <m/>
    <s v="2026/2027"/>
    <s v="13-09-2026"/>
    <n v="115"/>
    <n v="0"/>
    <s v="Voldaan"/>
    <m/>
    <s v="Mohammed"/>
    <d v="2026-09-13T00:00:00"/>
  </r>
  <r>
    <n v="36"/>
    <s v="694-24NAO"/>
    <n v="694"/>
    <n v="24"/>
    <s v="Naoufal"/>
    <s v="Talhaoui"/>
    <s v="Man"/>
    <d v="2013-07-01T00:00:00"/>
    <s v="Niveau 3"/>
    <x v="3"/>
    <s v="Lokaal 1"/>
    <x v="0"/>
    <m/>
    <m/>
    <m/>
    <m/>
    <m/>
    <m/>
    <m/>
    <s v="NB"/>
    <m/>
    <m/>
    <m/>
  </r>
  <r>
    <n v="37"/>
    <s v="510-25AYO"/>
    <n v="510"/>
    <n v="25"/>
    <s v="Ayoub"/>
    <s v="El kaydi"/>
    <s v="Man"/>
    <d v="2016-02-17T00:00:00"/>
    <s v="Niveau 1"/>
    <x v="1"/>
    <s v="Lokaal 2"/>
    <x v="1"/>
    <m/>
    <m/>
    <m/>
    <s v="2026/2027"/>
    <d v="2026-09-12T00:00:00"/>
    <n v="115"/>
    <n v="0"/>
    <s v="Voldaan"/>
    <m/>
    <s v="Mohammed"/>
    <d v="2026-09-12T00:00:00"/>
  </r>
  <r>
    <n v="38"/>
    <s v="510-25SAF"/>
    <n v="510"/>
    <n v="25"/>
    <s v="Safae"/>
    <s v="El kaydi"/>
    <s v="Vrouw"/>
    <d v="2019-10-11T00:00:00"/>
    <s v="Beginner"/>
    <x v="4"/>
    <s v="Lokaal 1"/>
    <x v="1"/>
    <m/>
    <m/>
    <m/>
    <s v="2026/2027"/>
    <d v="2026-09-12T00:00:00"/>
    <n v="35"/>
    <n v="80"/>
    <s v="Voldaan"/>
    <m/>
    <s v="Mohammed"/>
    <d v="2026-09-12T00:00:00"/>
  </r>
  <r>
    <n v="39"/>
    <s v="932-28SAF"/>
    <n v="932"/>
    <n v="28"/>
    <s v="Safiya El Mansouri"/>
    <s v="Azzamouri"/>
    <s v="Vrouw"/>
    <s v="25-12-2014"/>
    <s v="Niveau 2"/>
    <x v="4"/>
    <s v="Lokaal 1"/>
    <x v="1"/>
    <m/>
    <m/>
    <m/>
    <s v="2026/2027"/>
    <d v="2026-03-10T00:00:00"/>
    <n v="115"/>
    <n v="0"/>
    <s v="Voldaan"/>
    <m/>
    <m/>
    <s v="03-okt-2026"/>
  </r>
  <r>
    <n v="40"/>
    <s v="567-31AMI"/>
    <n v="567"/>
    <n v="31"/>
    <s v="amira"/>
    <s v="Boukhachkhach"/>
    <s v="Vrouw"/>
    <d v="2017-09-04T00:00:00"/>
    <s v="Niveau 1"/>
    <x v="0"/>
    <s v="Lokaal 3"/>
    <x v="1"/>
    <m/>
    <m/>
    <m/>
    <s v="2026/2027"/>
    <d v="2026-09-12T00:00:00"/>
    <n v="115"/>
    <n v="0"/>
    <s v="Voldaan"/>
    <m/>
    <s v="Mohammed"/>
    <d v="2026-09-12T00:00:00"/>
  </r>
  <r>
    <n v="41"/>
    <s v="567-31HAJ"/>
    <n v="567"/>
    <n v="31"/>
    <s v="Hajar"/>
    <s v="Boukhachkhach"/>
    <s v="Vrouw"/>
    <s v="28-12-2019"/>
    <s v="Beginner"/>
    <x v="4"/>
    <s v="Lokaal 1"/>
    <x v="1"/>
    <m/>
    <s v="Actief"/>
    <m/>
    <s v="2026/2027"/>
    <d v="2026-09-12T00:00:00"/>
    <n v="115"/>
    <n v="0"/>
    <s v="Voldaan"/>
    <m/>
    <m/>
    <d v="2026-09-26T00:00:00"/>
  </r>
  <r>
    <n v="42"/>
    <s v="567-31MAY"/>
    <n v="567"/>
    <n v="31"/>
    <s v="Maysa"/>
    <s v="Boukhachkhach"/>
    <s v="Vrouw"/>
    <m/>
    <s v="Niveau 1"/>
    <x v="0"/>
    <s v="Lokaal 3"/>
    <x v="1"/>
    <d v="2022-11-05T00:00:00"/>
    <m/>
    <m/>
    <s v="2026/2027"/>
    <d v="2026-09-12T00:00:00"/>
    <n v="115"/>
    <n v="0"/>
    <s v="Voldaan"/>
    <m/>
    <s v="Mohammed"/>
    <d v="2026-09-12T00:00:00"/>
  </r>
  <r>
    <n v="43"/>
    <s v="983-33NAB"/>
    <n v="983"/>
    <n v="33"/>
    <s v="Nabil"/>
    <s v="Aouad"/>
    <s v="Man"/>
    <d v="2007-12-12T00:00:00"/>
    <s v="Niveau 1"/>
    <x v="2"/>
    <s v="Lokaal 4"/>
    <x v="0"/>
    <s v="14-okt-2023"/>
    <m/>
    <m/>
    <s v="2026/2027"/>
    <s v="13-09-2026"/>
    <n v="115"/>
    <n v="0"/>
    <s v="Voldaan"/>
    <m/>
    <m/>
    <d v="2026-09-13T00:00:00"/>
  </r>
  <r>
    <n v="44"/>
    <s v="390-35AMI"/>
    <n v="390"/>
    <n v="35"/>
    <s v="Amira"/>
    <s v="Zoundri"/>
    <s v="Man"/>
    <s v="23-08-2017"/>
    <s v="Beginner"/>
    <x v="4"/>
    <s v="Lokaal 1"/>
    <x v="1"/>
    <d v="2023-03-04T00:00:00"/>
    <m/>
    <m/>
    <m/>
    <m/>
    <m/>
    <m/>
    <s v="NB"/>
    <m/>
    <m/>
    <m/>
  </r>
  <r>
    <n v="45"/>
    <s v="892-36ABD"/>
    <n v="892"/>
    <n v="36"/>
    <s v="Abdoullah"/>
    <s v="Belhadi"/>
    <s v="Man"/>
    <d v="2015-09-08T00:00:00"/>
    <s v="Beginner"/>
    <x v="0"/>
    <s v="Lokaal 3"/>
    <x v="0"/>
    <d v="2022-11-05T00:00:00"/>
    <m/>
    <m/>
    <s v="2026/2027"/>
    <d v="2026-11-09T00:00:00"/>
    <n v="115"/>
    <n v="0"/>
    <s v="Voldaan"/>
    <m/>
    <s v="Mohammed"/>
    <d v="2026-09-11T00:00:00"/>
  </r>
  <r>
    <n v="46"/>
    <s v="892-36MAR"/>
    <n v="892"/>
    <n v="36"/>
    <s v="Maryam"/>
    <s v="Belhadi"/>
    <s v="Vrouw"/>
    <d v="2016-12-13T00:00:00"/>
    <s v="Beginner"/>
    <x v="0"/>
    <s v="Lokaal 3"/>
    <x v="0"/>
    <d v="2022-11-05T00:00:00"/>
    <m/>
    <m/>
    <s v="2026/2027"/>
    <d v="2026-11-09T00:00:00"/>
    <n v="115"/>
    <n v="0"/>
    <s v="Voldaan"/>
    <m/>
    <s v="Mohammed"/>
    <d v="2026-09-11T00:00:00"/>
  </r>
  <r>
    <n v="47"/>
    <s v="951-37AYM"/>
    <n v="951"/>
    <n v="37"/>
    <s v="Ayman"/>
    <s v="Lakbiach"/>
    <s v="Man"/>
    <s v="29-06-2019"/>
    <s v="Beginner"/>
    <x v="2"/>
    <s v="Lokaal 4"/>
    <x v="0"/>
    <s v="04-okt-2025"/>
    <m/>
    <m/>
    <s v="2026/2027"/>
    <d v="2026-12-09T00:00:00"/>
    <n v="115"/>
    <n v="0"/>
    <s v="Voldaan"/>
    <m/>
    <s v="Mohammed"/>
    <d v="2026-09-12T00:00:00"/>
  </r>
  <r>
    <n v="48"/>
    <s v="951-37ISR"/>
    <n v="951"/>
    <n v="37"/>
    <s v="Isra"/>
    <s v="Lakbiyech"/>
    <s v="Vrouw"/>
    <d v="2014-09-07T00:00:00"/>
    <s v="Niveau 4"/>
    <x v="6"/>
    <s v="Lokaal 2"/>
    <x v="3"/>
    <d v="2021-08-06T00:00:00"/>
    <m/>
    <m/>
    <s v="2026/2027"/>
    <d v="2026-12-09T00:00:00"/>
    <n v="115"/>
    <n v="0"/>
    <s v="Voldaan"/>
    <m/>
    <s v="Mohammed"/>
    <d v="2026-09-12T00:00:00"/>
  </r>
  <r>
    <n v="49"/>
    <s v="48-38AMI"/>
    <n v="48"/>
    <n v="38"/>
    <s v="Amir"/>
    <s v="Bouhjira"/>
    <s v="Man"/>
    <s v="20-02-2013"/>
    <s v="Niveau 1"/>
    <x v="3"/>
    <s v="Lokaal 5"/>
    <x v="2"/>
    <m/>
    <m/>
    <m/>
    <s v="2026/2027"/>
    <m/>
    <m/>
    <m/>
    <s v="NB"/>
    <m/>
    <m/>
    <m/>
  </r>
  <r>
    <n v="51"/>
    <s v="286-39ADA"/>
    <n v="286"/>
    <n v="39"/>
    <s v="Adam"/>
    <s v="Loukili"/>
    <s v="Man"/>
    <d v="2014-10-05T00:00:00"/>
    <s v="Niveau 3"/>
    <x v="3"/>
    <s v="Lokaal 2"/>
    <x v="0"/>
    <m/>
    <s v="Actief"/>
    <m/>
    <s v="2026/2027"/>
    <d v="2026-10-10T00:00:00"/>
    <n v="115"/>
    <n v="0"/>
    <s v="Voldaan"/>
    <m/>
    <m/>
    <s v="10-okt-2026"/>
  </r>
  <r>
    <n v="52"/>
    <s v="286-39DOU"/>
    <n v="286"/>
    <n v="39"/>
    <s v="Douaa"/>
    <s v="Loukili"/>
    <s v="Vrouw"/>
    <d v="2017-03-25T00:00:00"/>
    <s v="Niveau 1"/>
    <x v="1"/>
    <s v="Lokaal 2"/>
    <x v="1"/>
    <m/>
    <m/>
    <m/>
    <s v="2026/2027"/>
    <d v="2026-10-10T00:00:00"/>
    <n v="115"/>
    <n v="0"/>
    <s v="Voldaan"/>
    <m/>
    <m/>
    <s v="10-okt-2026"/>
  </r>
  <r>
    <n v="53"/>
    <s v="606-42NOU"/>
    <n v="606"/>
    <n v="42"/>
    <s v="Nouh"/>
    <s v="Hamidi"/>
    <s v="Man"/>
    <d v="2020-06-13T00:00:00"/>
    <s v="Beginner"/>
    <x v="5"/>
    <s v="Lokaal 5"/>
    <x v="1"/>
    <m/>
    <m/>
    <m/>
    <s v="2026/2027"/>
    <d v="2026-11-09T00:00:00"/>
    <n v="115"/>
    <n v="0"/>
    <s v="Voldaan"/>
    <m/>
    <s v="Mohammed"/>
    <d v="2026-09-11T00:00:00"/>
  </r>
  <r>
    <n v="54"/>
    <s v="1081-43HAF"/>
    <n v="1081"/>
    <n v="43"/>
    <s v="Hafsa"/>
    <s v="Azerkaan"/>
    <s v="Man"/>
    <d v="2016-01-03T00:00:00"/>
    <s v="Niveau 4"/>
    <x v="6"/>
    <s v="Lokaal 2"/>
    <x v="3"/>
    <m/>
    <m/>
    <m/>
    <s v="2026/2027"/>
    <m/>
    <m/>
    <m/>
    <s v="NB"/>
    <m/>
    <s v="Mostapha"/>
    <s v="04-okt-2026"/>
  </r>
  <r>
    <n v="55"/>
    <s v="1081-43ZAK"/>
    <n v="1081"/>
    <n v="43"/>
    <s v="Zakarija"/>
    <s v="Azerkaan"/>
    <s v="Man"/>
    <d v="2016-03-01T00:00:00"/>
    <s v="Beginner"/>
    <x v="0"/>
    <s v="Lokaal 3"/>
    <x v="0"/>
    <d v="2022-03-05T00:00:00"/>
    <m/>
    <m/>
    <m/>
    <m/>
    <m/>
    <m/>
    <s v="NB"/>
    <m/>
    <m/>
    <m/>
  </r>
  <r>
    <n v="56"/>
    <s v="1178-45HAJ"/>
    <n v="1178"/>
    <n v="45"/>
    <s v="Hajar"/>
    <s v="Assarraj"/>
    <s v="Vrouw"/>
    <d v="2009-09-07T00:00:00"/>
    <s v="Niveau 5"/>
    <x v="6"/>
    <s v="Lokaal 2"/>
    <x v="3"/>
    <m/>
    <m/>
    <m/>
    <m/>
    <m/>
    <m/>
    <m/>
    <s v="Regeling"/>
    <s v="Juf"/>
    <m/>
    <d v="2026-09-19T00:00:00"/>
  </r>
  <r>
    <n v="57"/>
    <s v="1028-46DIK"/>
    <n v="1028"/>
    <n v="46"/>
    <s v="Dikra"/>
    <s v="Sajie"/>
    <s v="Vrouw"/>
    <d v="2017-12-05T00:00:00"/>
    <s v="Niveau 1"/>
    <x v="1"/>
    <s v="Lokaal 2"/>
    <x v="0"/>
    <d v="2023-03-04T00:00:00"/>
    <m/>
    <m/>
    <s v="2026/2027"/>
    <s v="26-09-2026"/>
    <n v="115"/>
    <n v="0"/>
    <s v="Voldaan"/>
    <m/>
    <m/>
    <d v="2026-09-26T00:00:00"/>
  </r>
  <r>
    <n v="59"/>
    <s v="1094-48AYO"/>
    <n v="1094"/>
    <n v="48"/>
    <s v="Ayoub"/>
    <s v="Akalai"/>
    <s v="Man"/>
    <s v="20-05-2017"/>
    <s v="Beginner"/>
    <x v="2"/>
    <s v="Lokaal 4"/>
    <x v="0"/>
    <d v="2023-03-03T00:00:00"/>
    <s v="Actief"/>
    <m/>
    <s v="2026/2027"/>
    <s v="13-09-2026"/>
    <n v="115"/>
    <n v="0"/>
    <s v="Voldaan"/>
    <m/>
    <m/>
    <d v="2026-09-19T00:00:00"/>
  </r>
  <r>
    <n v="60"/>
    <s v="1094-48SAF"/>
    <n v="1094"/>
    <n v="48"/>
    <s v="Safae"/>
    <s v="Akalai"/>
    <s v="Man"/>
    <s v="20-05-2017"/>
    <s v="Niveau 3"/>
    <x v="3"/>
    <s v="Lokaal 1"/>
    <x v="0"/>
    <d v="2023-03-03T00:00:00"/>
    <s v="Actief"/>
    <m/>
    <s v="2026/2027"/>
    <s v="13-09-2026"/>
    <n v="115"/>
    <n v="0"/>
    <s v="Voldaan"/>
    <m/>
    <m/>
    <d v="2026-09-13T00:00:00"/>
  </r>
  <r>
    <n v="62"/>
    <s v="9002-50AYŞ"/>
    <n v="9002"/>
    <n v="50"/>
    <s v="Ayşe "/>
    <s v="Özgör"/>
    <s v="Vrouw"/>
    <d v="2015-02-06T00:00:00"/>
    <s v="Beginner"/>
    <x v="5"/>
    <s v="Lokaal 5"/>
    <x v="1"/>
    <d v="2025-10-11T00:00:00"/>
    <m/>
    <m/>
    <s v="2026/2027"/>
    <d v="2026-09-12T00:00:00"/>
    <n v="115"/>
    <n v="0"/>
    <s v="Voldaan"/>
    <m/>
    <s v="Mohammed"/>
    <d v="2026-09-12T00:00:00"/>
  </r>
  <r>
    <n v="63"/>
    <s v="9002-50LEY"/>
    <n v="9002"/>
    <n v="50"/>
    <s v="Leyla"/>
    <s v="Özgör"/>
    <s v="Vrouw"/>
    <d v="2017-12-06T00:00:00"/>
    <s v="Beginner"/>
    <x v="5"/>
    <s v="Lokaal 5"/>
    <x v="1"/>
    <d v="2025-10-11T00:00:00"/>
    <m/>
    <m/>
    <s v="2026/2027"/>
    <d v="2026-09-12T00:00:00"/>
    <n v="115"/>
    <n v="0"/>
    <s v="Voldaan"/>
    <m/>
    <s v="Mohammed"/>
    <d v="2026-09-12T00:00:00"/>
  </r>
  <r>
    <n v="64"/>
    <s v="143-52AMA"/>
    <n v="143"/>
    <n v="52"/>
    <s v="Amani"/>
    <s v="Hemmit"/>
    <s v="Vrouw"/>
    <d v="2010-12-11T00:00:00"/>
    <s v="Niveau 3"/>
    <x v="3"/>
    <s v="Lokaal 1"/>
    <x v="0"/>
    <d v="2020-03-15T00:00:00"/>
    <m/>
    <m/>
    <s v="2026/2027"/>
    <s v="19-09-2026"/>
    <n v="115"/>
    <n v="0"/>
    <s v="Voldaan"/>
    <m/>
    <s v="Mohammed"/>
    <d v="2026-09-19T00:00:00"/>
  </r>
  <r>
    <n v="65"/>
    <s v="143-52INA"/>
    <n v="143"/>
    <n v="52"/>
    <s v="Inaya"/>
    <s v="Hemmit"/>
    <s v="Vrouw"/>
    <d v="2013-03-16T00:00:00"/>
    <s v="Niveau 1"/>
    <x v="0"/>
    <s v="Lokaal 3"/>
    <x v="0"/>
    <m/>
    <m/>
    <m/>
    <s v="2026/2027"/>
    <s v="19-09-2026"/>
    <n v="115"/>
    <n v="0"/>
    <s v="Voldaan"/>
    <m/>
    <s v="Mohammed"/>
    <d v="2026-09-19T00:00:00"/>
  </r>
  <r>
    <n v="66"/>
    <s v="143-52JOU"/>
    <n v="143"/>
    <n v="52"/>
    <s v="Jounaid"/>
    <s v="Hemmit"/>
    <s v="Man"/>
    <d v="2015-10-25T00:00:00"/>
    <s v="Niveau 1"/>
    <x v="0"/>
    <s v="Lokaal 3"/>
    <x v="0"/>
    <d v="2022-03-05T00:00:00"/>
    <m/>
    <m/>
    <s v="2026/2027"/>
    <s v="19-09-2026"/>
    <n v="70"/>
    <n v="45"/>
    <m/>
    <m/>
    <s v="Mohammed"/>
    <d v="2026-09-19T00:00:00"/>
  </r>
  <r>
    <n v="67"/>
    <s v="556-53MAY"/>
    <n v="556"/>
    <n v="53"/>
    <s v="Maysae"/>
    <s v="Abbou"/>
    <s v="Vrouw"/>
    <d v="2006-08-15T00:00:00"/>
    <s v="Niveau 5"/>
    <x v="6"/>
    <s v="Lokaal 2"/>
    <x v="3"/>
    <m/>
    <m/>
    <m/>
    <s v="2026/2027"/>
    <s v="19-09-2026"/>
    <n v="115"/>
    <n v="0"/>
    <s v="Voldaan"/>
    <m/>
    <m/>
    <d v="2026-09-19T00:00:00"/>
  </r>
  <r>
    <n v="69"/>
    <s v="9003-54SUM"/>
    <n v="9003"/>
    <n v="54"/>
    <s v="Sumaya"/>
    <s v="Abdi"/>
    <s v="Vrouw"/>
    <d v="2014-06-10T00:00:00"/>
    <s v="Niveau 2"/>
    <x v="3"/>
    <s v="Lokaal 1"/>
    <x v="0"/>
    <d v="2023-04-16T00:00:00"/>
    <m/>
    <m/>
    <s v="2026/2027"/>
    <d v="2026-10-10T00:00:00"/>
    <n v="115"/>
    <n v="0"/>
    <s v="Voldaan"/>
    <m/>
    <m/>
    <s v="10-okt-2026"/>
  </r>
  <r>
    <n v="70"/>
    <s v="716-55SOU"/>
    <n v="716"/>
    <n v="55"/>
    <s v="Souhajb"/>
    <s v="Assou"/>
    <s v="Man"/>
    <s v="27-09-2017"/>
    <s v="Beginner"/>
    <x v="2"/>
    <s v="Lokaal 4"/>
    <x v="0"/>
    <d v="2024-01-13T00:00:00"/>
    <s v="Actief"/>
    <m/>
    <s v="2026/2027"/>
    <s v="13-09-2026"/>
    <n v="115"/>
    <n v="0"/>
    <s v="Voldaan"/>
    <m/>
    <m/>
    <d v="2026-09-19T00:00:00"/>
  </r>
  <r>
    <n v="71"/>
    <s v="1066-56JOU"/>
    <n v="1066"/>
    <n v="56"/>
    <s v="Jounajd"/>
    <s v="Ouadou"/>
    <s v="Man"/>
    <s v="24-01-2018"/>
    <s v="Beginner"/>
    <x v="1"/>
    <s v="Lokaal 2"/>
    <x v="0"/>
    <d v="2024-01-13T00:00:00"/>
    <m/>
    <m/>
    <s v="2026/2027"/>
    <s v="13-09-2026"/>
    <n v="100"/>
    <n v="15"/>
    <s v="Deelbetaling"/>
    <m/>
    <m/>
    <s v="03-okt-2026"/>
  </r>
  <r>
    <n v="72"/>
    <s v="1066-56RAY"/>
    <n v="1066"/>
    <n v="56"/>
    <s v="Rayan Nouri"/>
    <s v="Ouadou"/>
    <s v="Man"/>
    <s v="19-02-2019"/>
    <s v="Beginner"/>
    <x v="2"/>
    <s v="Lokaal 4"/>
    <x v="0"/>
    <d v="2025-11-15T00:00:00"/>
    <m/>
    <m/>
    <m/>
    <m/>
    <m/>
    <m/>
    <s v="NB"/>
    <m/>
    <m/>
    <m/>
  </r>
  <r>
    <n v="73"/>
    <s v="118-57INS"/>
    <n v="118"/>
    <n v="57"/>
    <s v="Inssaf"/>
    <s v="Elmousaoui"/>
    <s v="Vrouw"/>
    <d v="2017-07-30T00:00:00"/>
    <s v="Beginner"/>
    <x v="1"/>
    <s v="Lokaal 2"/>
    <x v="1"/>
    <d v="2023-03-04T00:00:00"/>
    <m/>
    <m/>
    <s v="2026/2027"/>
    <d v="2026-09-12T00:00:00"/>
    <n v="115"/>
    <n v="0"/>
    <s v="Voldaan"/>
    <m/>
    <s v="Mohammed"/>
    <d v="2026-09-12T00:00:00"/>
  </r>
  <r>
    <n v="74"/>
    <s v="118-57ISR"/>
    <n v="118"/>
    <n v="57"/>
    <s v="Isra"/>
    <s v="Elmousaoui"/>
    <s v="Vrouw"/>
    <d v="2019-08-19T00:00:00"/>
    <s v="Beginner"/>
    <x v="4"/>
    <s v="Lokaal 1"/>
    <x v="1"/>
    <d v="2023-03-04T00:00:00"/>
    <m/>
    <m/>
    <s v="2026/2027"/>
    <d v="2026-09-12T00:00:00"/>
    <n v="115"/>
    <n v="0"/>
    <s v="Voldaan"/>
    <m/>
    <s v="Mohammed"/>
    <d v="2026-09-12T00:00:00"/>
  </r>
  <r>
    <n v="75"/>
    <s v="612-59CHA"/>
    <n v="612"/>
    <n v="59"/>
    <s v="Chaimaa"/>
    <s v="Sabti"/>
    <s v="Vrouw"/>
    <s v="17-06-2015"/>
    <s v="Beginner"/>
    <x v="0"/>
    <s v="Lokaal 3"/>
    <x v="0"/>
    <d v="2024-01-14T00:00:00"/>
    <s v="Actief"/>
    <m/>
    <s v="2026/2027"/>
    <m/>
    <m/>
    <m/>
    <s v="NB"/>
    <m/>
    <m/>
    <m/>
  </r>
  <r>
    <n v="76"/>
    <s v="612-59ROU"/>
    <n v="612"/>
    <n v="59"/>
    <s v="Rouayda"/>
    <s v="Sabti"/>
    <s v="Vrouw"/>
    <d v="2013-04-14T00:00:00"/>
    <s v="Beginner"/>
    <x v="0"/>
    <s v="Lokaal 3"/>
    <x v="0"/>
    <d v="2024-01-13T00:00:00"/>
    <m/>
    <m/>
    <m/>
    <m/>
    <m/>
    <m/>
    <s v="NB"/>
    <m/>
    <m/>
    <m/>
  </r>
  <r>
    <n v="79"/>
    <s v="653-63ISS"/>
    <n v="653"/>
    <n v="63"/>
    <s v="Issam"/>
    <s v="El Bounayi"/>
    <s v="Man"/>
    <s v="16-12-2018"/>
    <s v="Beginner"/>
    <x v="2"/>
    <s v="Lokaal 4"/>
    <x v="0"/>
    <d v="2024-01-13T00:00:00"/>
    <s v="Actief"/>
    <m/>
    <s v="2026/2027"/>
    <m/>
    <m/>
    <m/>
    <s v="NB"/>
    <m/>
    <s v="Mostapha"/>
    <m/>
  </r>
  <r>
    <n v="80"/>
    <s v="777-66JUN"/>
    <n v="777"/>
    <n v="66"/>
    <s v="Junaid"/>
    <s v="Asfad"/>
    <s v="Man"/>
    <s v="25-01-2018"/>
    <s v="Beginner"/>
    <x v="1"/>
    <s v="Lokaal 2"/>
    <x v="0"/>
    <d v="2025-11-16T00:00:00"/>
    <s v="Actief"/>
    <m/>
    <s v="2026/2027"/>
    <m/>
    <m/>
    <m/>
    <s v="NB"/>
    <m/>
    <s v="Mostapha"/>
    <m/>
  </r>
  <r>
    <n v="81"/>
    <s v="777-66RAY"/>
    <n v="777"/>
    <n v="66"/>
    <s v="Rayaan"/>
    <s v="Asfad"/>
    <s v="Man"/>
    <s v="23-11-2012"/>
    <s v="Niveau 3"/>
    <x v="0"/>
    <s v="Lokaal 3"/>
    <x v="0"/>
    <m/>
    <s v="Actief"/>
    <m/>
    <s v="2026/2027"/>
    <m/>
    <m/>
    <m/>
    <s v="NB"/>
    <m/>
    <s v="Mohammed"/>
    <s v="10-okt-2026"/>
  </r>
  <r>
    <n v="82"/>
    <s v="777-66ROD"/>
    <n v="777"/>
    <n v="66"/>
    <s v="Rodaina"/>
    <s v="Asfad"/>
    <s v="Vrouw"/>
    <d v="2016-10-07T00:00:00"/>
    <s v="Beginner"/>
    <x v="2"/>
    <s v="Lokaal 4"/>
    <x v="0"/>
    <d v="2025-11-16T00:00:00"/>
    <m/>
    <m/>
    <m/>
    <m/>
    <m/>
    <m/>
    <s v="NB"/>
    <m/>
    <m/>
    <m/>
  </r>
  <r>
    <n v="83"/>
    <s v="231-67MUH"/>
    <n v="231"/>
    <n v="67"/>
    <s v="Muhammad Omar"/>
    <s v="KhaddamAllah"/>
    <s v="Man"/>
    <s v="23-09-2013"/>
    <s v="Niveau 2"/>
    <x v="0"/>
    <s v="Lokaal 3"/>
    <x v="1"/>
    <d v="2025-09-14T00:00:00"/>
    <s v="Actief"/>
    <m/>
    <s v="2026/2027"/>
    <s v="26-09-2026"/>
    <n v="115"/>
    <n v="0"/>
    <s v="Voldaan"/>
    <m/>
    <m/>
    <s v="03-okt-2026"/>
  </r>
  <r>
    <n v="84"/>
    <s v="231-67RAY"/>
    <n v="231"/>
    <n v="67"/>
    <s v="Rayan"/>
    <s v="KhaddamAllah"/>
    <s v="Man"/>
    <d v="2016-08-30T00:00:00"/>
    <s v="Beginner"/>
    <x v="5"/>
    <s v="Lokaal 5"/>
    <x v="1"/>
    <d v="2025-09-14T00:00:00"/>
    <m/>
    <m/>
    <s v="2026/2027"/>
    <s v="26-09-2026"/>
    <n v="115"/>
    <n v="0"/>
    <s v="Voldaan"/>
    <m/>
    <s v="Mostapha"/>
    <d v="2026-09-26T00:00:00"/>
  </r>
  <r>
    <n v="85"/>
    <s v="929-68INT"/>
    <n v="929"/>
    <n v="68"/>
    <s v="Intissar "/>
    <s v="Elmonjed "/>
    <s v="Vrouw"/>
    <d v="2018-12-02T00:00:00"/>
    <s v="Niveau 1"/>
    <x v="1"/>
    <s v="Lokaal 2"/>
    <x v="0"/>
    <m/>
    <m/>
    <m/>
    <s v="2026/2027"/>
    <d v="2026-12-09T00:00:00"/>
    <n v="115"/>
    <n v="0"/>
    <s v="Voldaan"/>
    <m/>
    <s v="Mohammed"/>
    <d v="2026-09-12T00:00:00"/>
  </r>
  <r>
    <n v="86"/>
    <s v="531-71ADA"/>
    <n v="531"/>
    <n v="71"/>
    <s v="Adam"/>
    <s v="Zoundri"/>
    <s v="Man"/>
    <d v="2016-01-01T00:00:00"/>
    <s v="Niveau 1"/>
    <x v="0"/>
    <s v="Lokaal 3"/>
    <x v="0"/>
    <m/>
    <m/>
    <m/>
    <m/>
    <m/>
    <m/>
    <m/>
    <s v="NB"/>
    <m/>
    <m/>
    <m/>
  </r>
  <r>
    <n v="89"/>
    <s v="595-73NOU"/>
    <n v="595"/>
    <n v="73"/>
    <s v="Nouh"/>
    <s v="Azaroual"/>
    <s v="Man"/>
    <m/>
    <s v="Beginner"/>
    <x v="5"/>
    <s v="Lokaal 5"/>
    <x v="1"/>
    <m/>
    <m/>
    <m/>
    <s v="2026/2027"/>
    <d v="2026-09-12T00:00:00"/>
    <n v="115"/>
    <n v="0"/>
    <s v="Voldaan"/>
    <m/>
    <s v="Mohammed"/>
    <d v="2026-09-12T00:00:00"/>
  </r>
  <r>
    <n v="90"/>
    <s v="978-74ISH"/>
    <n v="978"/>
    <n v="74"/>
    <s v="Ishak-Amar"/>
    <s v="Bendriss"/>
    <s v="Man"/>
    <s v="28-06-2016"/>
    <s v="Niveau 1"/>
    <x v="0"/>
    <s v="Lokaal 3"/>
    <x v="0"/>
    <d v="2022-11-05T00:00:00"/>
    <m/>
    <m/>
    <s v="2026/2027"/>
    <d v="2026-04-10T00:00:00"/>
    <n v="115"/>
    <n v="0"/>
    <s v="Voldaan"/>
    <m/>
    <s v="Mostapha"/>
    <s v="04-okt-2026"/>
  </r>
  <r>
    <n v="91"/>
    <s v="978-74JOU"/>
    <n v="978"/>
    <n v="74"/>
    <s v="Jouwayriya"/>
    <s v="Bendriss"/>
    <s v="Vrouw"/>
    <s v="28-06-2016"/>
    <s v="Niveau 4"/>
    <x v="6"/>
    <s v="Lokaal 2"/>
    <x v="3"/>
    <m/>
    <m/>
    <m/>
    <s v="2026/2027"/>
    <d v="2026-04-10T00:00:00"/>
    <n v="115"/>
    <n v="0"/>
    <s v="Voldaan"/>
    <m/>
    <s v="Mostapha"/>
    <s v="04-okt-2026"/>
  </r>
  <r>
    <n v="92"/>
    <s v="978-74OUM"/>
    <n v="978"/>
    <n v="74"/>
    <s v="Oumaima"/>
    <s v="Bendriss"/>
    <s v="Vrouw"/>
    <s v="28-06-2016"/>
    <s v="Niveau 4"/>
    <x v="6"/>
    <s v="Lokaal 2"/>
    <x v="3"/>
    <m/>
    <m/>
    <m/>
    <s v="2026/2027"/>
    <d v="2026-04-10T00:00:00"/>
    <n v="115"/>
    <n v="0"/>
    <s v="Voldaan"/>
    <m/>
    <s v="Mostapha"/>
    <s v="04-okt-2026"/>
  </r>
  <r>
    <n v="93"/>
    <s v="146-75NOU"/>
    <n v="146"/>
    <n v="75"/>
    <s v=" Nour"/>
    <s v="Azeroual"/>
    <s v="Vrouw"/>
    <s v="30-04-2020"/>
    <s v="Beginner"/>
    <x v="2"/>
    <s v="Lokaal 4"/>
    <x v="0"/>
    <s v="04-okt-2025"/>
    <m/>
    <m/>
    <m/>
    <m/>
    <m/>
    <m/>
    <s v="NB"/>
    <m/>
    <m/>
    <m/>
  </r>
  <r>
    <n v="94"/>
    <s v="146-75MOH"/>
    <n v="146"/>
    <n v="75"/>
    <s v="Mohamed"/>
    <s v="Azeroual"/>
    <s v="Man"/>
    <s v="25-09-2017"/>
    <s v="Beginner"/>
    <x v="2"/>
    <s v="Lokaal 4"/>
    <x v="0"/>
    <s v="04-okt-2025"/>
    <m/>
    <m/>
    <m/>
    <m/>
    <m/>
    <m/>
    <s v="NB"/>
    <m/>
    <m/>
    <m/>
  </r>
  <r>
    <n v="95"/>
    <s v="871-76NOU"/>
    <n v="871"/>
    <n v="76"/>
    <s v="Nousayba"/>
    <s v="Ahamiane"/>
    <s v="Vrouw"/>
    <d v="2016-01-04T00:00:00"/>
    <s v="Niveau 2"/>
    <x v="1"/>
    <s v="Lokaal 2"/>
    <x v="0"/>
    <d v="2022-03-05T00:00:00"/>
    <s v="Actief"/>
    <m/>
    <s v="2026/2027"/>
    <s v="13-09-2026"/>
    <n v="115"/>
    <n v="0"/>
    <s v="Voldaan"/>
    <m/>
    <s v="Mohammed"/>
    <d v="2026-09-13T00:00:00"/>
  </r>
  <r>
    <n v="96"/>
    <s v="425-78HAF"/>
    <n v="425"/>
    <n v="78"/>
    <s v="Hafsa"/>
    <s v="el Abbassi"/>
    <s v="Vrouw"/>
    <d v="2020-06-21T00:00:00"/>
    <s v="Beginner"/>
    <x v="5"/>
    <s v="Lokaal 5"/>
    <x v="1"/>
    <d v="2025-10-04T00:00:00"/>
    <m/>
    <m/>
    <s v="2026/2027"/>
    <d v="2026-09-12T00:00:00"/>
    <n v="115"/>
    <n v="0"/>
    <s v="Voldaan"/>
    <m/>
    <s v="Mohammed"/>
    <d v="2026-09-12T00:00:00"/>
  </r>
  <r>
    <n v="97"/>
    <s v="1074-79NIZ"/>
    <n v="1074"/>
    <n v="79"/>
    <s v="Nizar"/>
    <s v="Zaoumi"/>
    <s v="Man"/>
    <d v="2017-08-12T00:00:00"/>
    <s v="Niveau 1"/>
    <x v="3"/>
    <s v="Lokaal 1"/>
    <x v="0"/>
    <d v="2024-11-02T00:00:00"/>
    <s v="Actief"/>
    <m/>
    <s v="2026/2027"/>
    <d v="2026-11-10T00:00:00"/>
    <n v="115"/>
    <n v="0"/>
    <s v="Voldaan"/>
    <m/>
    <m/>
    <s v="11-okt-2026"/>
  </r>
  <r>
    <n v="98"/>
    <s v="713-80ADA"/>
    <n v="713"/>
    <n v="80"/>
    <s v="Adam"/>
    <s v="Bakkich"/>
    <s v="Vrouw"/>
    <d v="2010-02-04T00:00:00"/>
    <s v="Niveau 3"/>
    <x v="0"/>
    <s v="Lokaal 3"/>
    <x v="0"/>
    <m/>
    <s v="Actief"/>
    <m/>
    <s v="2026/2027"/>
    <d v="2026-09-12T00:00:00"/>
    <n v="115"/>
    <n v="0"/>
    <s v="Voldaan"/>
    <m/>
    <m/>
    <s v="03-okt-2026"/>
  </r>
  <r>
    <n v="100"/>
    <s v="479-83NOU"/>
    <n v="479"/>
    <n v="83"/>
    <s v="Noussair"/>
    <s v="El abassi"/>
    <s v="Man"/>
    <m/>
    <s v="Beginner"/>
    <x v="4"/>
    <s v="Lokaal 1"/>
    <x v="1"/>
    <m/>
    <m/>
    <m/>
    <s v="2026/2027"/>
    <s v="26-09-2026"/>
    <n v="115"/>
    <n v="0"/>
    <s v="Voldaan"/>
    <m/>
    <s v="Mostapha"/>
    <d v="2026-09-26T00:00:00"/>
  </r>
  <r>
    <n v="101"/>
    <s v="479-83OUM"/>
    <n v="479"/>
    <n v="83"/>
    <s v="Oumayer"/>
    <s v="El Abbassi"/>
    <s v="Man"/>
    <s v="21-10-2016"/>
    <s v="Niveau 1"/>
    <x v="0"/>
    <s v="Lokaal 3"/>
    <x v="1"/>
    <d v="2022-11-05T00:00:00"/>
    <m/>
    <m/>
    <s v="2026/2027"/>
    <s v="26-09-2026"/>
    <n v="115"/>
    <n v="0"/>
    <s v="Voldaan"/>
    <m/>
    <s v="Mostapha"/>
    <d v="2026-09-26T00:00:00"/>
  </r>
  <r>
    <n v="102"/>
    <s v="84-84MOH"/>
    <n v="84"/>
    <n v="84"/>
    <s v="Mohamed"/>
    <s v="El Harouachi"/>
    <s v="Man"/>
    <s v="16-05-2009"/>
    <s v="Niveau 3"/>
    <x v="3"/>
    <s v="Lokaal 1"/>
    <x v="0"/>
    <m/>
    <m/>
    <m/>
    <m/>
    <m/>
    <m/>
    <m/>
    <s v="NB"/>
    <m/>
    <m/>
    <m/>
  </r>
  <r>
    <n v="103"/>
    <s v="416-86SAL"/>
    <n v="416"/>
    <n v="86"/>
    <s v="Salama"/>
    <s v="Bouabid"/>
    <s v="Vrouw"/>
    <s v="28-03-2013"/>
    <s v="Niveau 2"/>
    <x v="3"/>
    <s v="Lokaal 1"/>
    <x v="0"/>
    <m/>
    <m/>
    <m/>
    <m/>
    <m/>
    <m/>
    <m/>
    <s v="NB"/>
    <m/>
    <m/>
    <d v="2026-09-19T00:00:00"/>
  </r>
  <r>
    <n v="104"/>
    <s v="354-87JOU"/>
    <n v="354"/>
    <n v="87"/>
    <s v="Jounaid"/>
    <s v="Alhou"/>
    <s v="Man"/>
    <s v="24-12-2015"/>
    <s v="Niveau 2"/>
    <x v="0"/>
    <s v="Lokaal 3"/>
    <x v="1"/>
    <d v="2020-01-03T00:00:00"/>
    <s v="Actief"/>
    <m/>
    <s v="2026/2027"/>
    <d v="2026-03-10T00:00:00"/>
    <n v="115"/>
    <n v="0"/>
    <s v="Voldaan"/>
    <m/>
    <m/>
    <s v="03-okt-2026"/>
  </r>
  <r>
    <n v="108"/>
    <s v="878-91FIR"/>
    <n v="878"/>
    <n v="91"/>
    <s v="Firdaous"/>
    <s v="Ibrahimi"/>
    <s v="Vrouw"/>
    <d v="2017-06-09T00:00:00"/>
    <s v="Beginner"/>
    <x v="2"/>
    <s v="Lokaal 4"/>
    <x v="0"/>
    <s v="14-okt-2023"/>
    <s v="Actief"/>
    <m/>
    <s v="2026/2027"/>
    <d v="2026-12-09T00:00:00"/>
    <n v="115"/>
    <n v="0"/>
    <s v="Voldaan"/>
    <m/>
    <m/>
    <d v="2026-09-19T00:00:00"/>
  </r>
  <r>
    <n v="109"/>
    <s v="878-91MAR"/>
    <n v="878"/>
    <n v="91"/>
    <s v="Maroua"/>
    <s v="Ibrahimi"/>
    <s v="Vrouw"/>
    <d v="2015-05-05T00:00:00"/>
    <s v="Niveau 3"/>
    <x v="3"/>
    <s v="Lokaal 1"/>
    <x v="0"/>
    <m/>
    <m/>
    <m/>
    <s v="2026/2027"/>
    <d v="2026-12-09T00:00:00"/>
    <n v="115"/>
    <n v="0"/>
    <s v="Voldaan"/>
    <m/>
    <s v="Mohammed"/>
    <d v="2026-09-12T00:00:00"/>
  </r>
  <r>
    <n v="112"/>
    <s v="574-93MOH"/>
    <n v="574"/>
    <n v="93"/>
    <s v="Mohamed Amine"/>
    <s v="Safi"/>
    <s v="Man"/>
    <s v="23-02-2018"/>
    <s v="Niveau 1"/>
    <x v="1"/>
    <s v="Lokaal 2"/>
    <x v="1"/>
    <m/>
    <s v="Actief"/>
    <m/>
    <s v="2026/2027"/>
    <d v="2026-12-09T00:00:00"/>
    <n v="115"/>
    <n v="0"/>
    <s v="Voldaan"/>
    <m/>
    <s v="Mohammed"/>
    <s v="10-okt-2026"/>
  </r>
  <r>
    <n v="115"/>
    <s v="1076-97SAM"/>
    <n v="1076"/>
    <n v="97"/>
    <s v="Sami"/>
    <s v="Akbiach"/>
    <s v="Man"/>
    <d v="2015-02-01T00:00:00"/>
    <s v="Beginner"/>
    <x v="1"/>
    <s v="Lokaal 2"/>
    <x v="0"/>
    <m/>
    <s v="Actief"/>
    <m/>
    <s v="2026/2027"/>
    <m/>
    <m/>
    <m/>
    <s v="NB"/>
    <m/>
    <m/>
    <d v="2026-09-19T00:00:00"/>
  </r>
  <r>
    <n v="116"/>
    <s v="157-98NOU"/>
    <n v="157"/>
    <n v="98"/>
    <s v="Nour"/>
    <s v="Barrani"/>
    <s v="Vrouw"/>
    <d v="2020-09-30T00:00:00"/>
    <s v="Beginner"/>
    <x v="5"/>
    <s v="Lokaal 5"/>
    <x v="1"/>
    <m/>
    <m/>
    <m/>
    <m/>
    <m/>
    <m/>
    <m/>
    <s v="NB"/>
    <m/>
    <m/>
    <m/>
  </r>
  <r>
    <n v="117"/>
    <s v="767-99INA"/>
    <n v="767"/>
    <n v="99"/>
    <s v="Inaya"/>
    <s v="Bouhjira"/>
    <s v="Vrouw"/>
    <d v="2017-10-08T00:00:00"/>
    <s v="Beginner"/>
    <x v="1"/>
    <s v="Lokaal 2"/>
    <x v="0"/>
    <d v="2023-03-04T00:00:00"/>
    <s v="Actief"/>
    <m/>
    <s v="2026/2027"/>
    <d v="2026-12-09T00:00:00"/>
    <n v="115"/>
    <n v="0"/>
    <s v="Voldaan"/>
    <m/>
    <m/>
    <d v="2026-09-19T00:00:00"/>
  </r>
  <r>
    <n v="118"/>
    <s v="66-100ZAK"/>
    <n v="66"/>
    <n v="100"/>
    <s v="Zakaria"/>
    <s v="Kamar/Azouzi"/>
    <s v="Man"/>
    <d v="2014-12-11T00:00:00"/>
    <s v="Niveau 1"/>
    <x v="3"/>
    <s v="Lokaal 5"/>
    <x v="2"/>
    <m/>
    <s v="Actief"/>
    <m/>
    <s v="2026/2027"/>
    <d v="2026-04-10T00:00:00"/>
    <n v="115"/>
    <n v="0"/>
    <s v="Voldaan"/>
    <m/>
    <s v="Mostapha"/>
    <s v="04-okt-2026"/>
  </r>
  <r>
    <n v="119"/>
    <s v="23-101JAW"/>
    <n v="23"/>
    <n v="101"/>
    <s v="Jawhara"/>
    <s v="Zaim"/>
    <s v="Vrouw"/>
    <d v="2017-11-08T00:00:00"/>
    <s v="Beginner"/>
    <x v="1"/>
    <s v="Lokaal 2"/>
    <x v="0"/>
    <s v="14-okt-2023"/>
    <s v="Actief"/>
    <m/>
    <s v="2026/2027"/>
    <s v="13-09-2026"/>
    <n v="115"/>
    <n v="0"/>
    <s v="Voldaan"/>
    <m/>
    <m/>
    <d v="2026-09-19T00:00:00"/>
  </r>
  <r>
    <n v="120"/>
    <s v="427-102INA"/>
    <n v="427"/>
    <n v="102"/>
    <s v="Inaya"/>
    <s v="Darkaoui"/>
    <s v="Vrouw"/>
    <d v="2018-05-16T00:00:00"/>
    <s v="Beginner"/>
    <x v="1"/>
    <s v="Lokaal 2"/>
    <x v="1"/>
    <d v="2023-10-14T00:00:00"/>
    <m/>
    <m/>
    <s v="2026/2027"/>
    <s v="19-09-2026"/>
    <n v="115"/>
    <n v="0"/>
    <s v="Voldaan"/>
    <m/>
    <s v="Mohammed"/>
    <d v="2026-09-19T00:00:00"/>
  </r>
  <r>
    <n v="121"/>
    <s v="427-102ISR"/>
    <n v="427"/>
    <n v="102"/>
    <s v="Israe"/>
    <s v="Darkaoui"/>
    <s v="Vrouw"/>
    <s v="16-05-2018"/>
    <s v="Beginner"/>
    <x v="4"/>
    <s v="Lokaal 1"/>
    <x v="1"/>
    <s v="14-okt-2023"/>
    <m/>
    <m/>
    <s v="2026/2027"/>
    <s v="19-09-2026"/>
    <n v="115"/>
    <n v="0"/>
    <s v="Voldaan"/>
    <m/>
    <s v="Mohammed"/>
    <d v="2026-09-19T00:00:00"/>
  </r>
  <r>
    <n v="123"/>
    <s v="659-104HAF"/>
    <n v="659"/>
    <n v="104"/>
    <s v="Hafsa"/>
    <s v="Tajjioui"/>
    <s v="Vrouw"/>
    <s v="15-06-2014"/>
    <s v="Niveau 2"/>
    <x v="5"/>
    <s v="Lokaal 5"/>
    <x v="1"/>
    <m/>
    <s v="Actief"/>
    <m/>
    <s v="2026/2027"/>
    <d v="2026-03-10T00:00:00"/>
    <n v="115"/>
    <n v="0"/>
    <s v="Voldaan"/>
    <m/>
    <s v="Mostapha"/>
    <s v="10-okt-2026"/>
  </r>
  <r>
    <n v="124"/>
    <s v="659-104HOU"/>
    <n v="659"/>
    <n v="104"/>
    <s v="Houdayfa"/>
    <s v="Tajjioui"/>
    <s v="Man"/>
    <s v="15-02-2016"/>
    <s v="Niveau 1"/>
    <x v="1"/>
    <s v="Lokaal 1"/>
    <x v="1"/>
    <m/>
    <s v="Actief"/>
    <m/>
    <s v="2026/2027"/>
    <d v="2026-03-10T00:00:00"/>
    <n v="115"/>
    <n v="0"/>
    <s v="Voldaan"/>
    <m/>
    <s v="Mohammed"/>
    <s v="03-okt-2026"/>
  </r>
  <r>
    <n v="125"/>
    <s v="917-105NAO"/>
    <n v="917"/>
    <n v="105"/>
    <s v="Naoufal"/>
    <s v="El Bouayadi"/>
    <s v="Man"/>
    <d v="2018-07-09T00:00:00"/>
    <s v="Niveau 1"/>
    <x v="3"/>
    <s v="Lokaal 5"/>
    <x v="2"/>
    <d v="2024-04-06T00:00:00"/>
    <s v="Actief"/>
    <m/>
    <s v="2026/2027"/>
    <m/>
    <m/>
    <m/>
    <s v="NB"/>
    <m/>
    <m/>
    <d v="2026-09-19T00:00:00"/>
  </r>
  <r>
    <n v="126"/>
    <s v="917-105NAS"/>
    <n v="917"/>
    <n v="105"/>
    <s v="Nassim"/>
    <s v="El Bouayadi"/>
    <s v="Man"/>
    <d v="2012-12-01T00:00:00"/>
    <s v="Niveau 4"/>
    <x v="0"/>
    <s v="Lokaal 3"/>
    <x v="0"/>
    <d v="2019-09-05T00:00:00"/>
    <m/>
    <m/>
    <s v="2026/2027"/>
    <m/>
    <m/>
    <m/>
    <s v="NB"/>
    <m/>
    <s v="Mohammed"/>
    <s v="10-okt-2026"/>
  </r>
  <r>
    <n v="127"/>
    <s v="917-105NOU"/>
    <n v="917"/>
    <n v="105"/>
    <s v="Nour"/>
    <s v="El Bouayadi"/>
    <s v="Man"/>
    <s v="27-02-2015"/>
    <s v="Niveau 1"/>
    <x v="3"/>
    <s v="Lokaal 5"/>
    <x v="2"/>
    <d v="2020-01-01T00:00:00"/>
    <s v="Actief"/>
    <m/>
    <s v="2026/2027"/>
    <m/>
    <m/>
    <m/>
    <s v="NB"/>
    <m/>
    <m/>
    <d v="2026-09-19T00:00:00"/>
  </r>
  <r>
    <n v="128"/>
    <s v="457-107JAB"/>
    <n v="457"/>
    <n v="107"/>
    <s v="Jaber"/>
    <s v="Erazzi"/>
    <s v="Man"/>
    <s v="15-09-2017"/>
    <s v="Niveau 1"/>
    <x v="1"/>
    <s v="Lokaal 2"/>
    <x v="1"/>
    <s v="14-okt-2023"/>
    <m/>
    <m/>
    <s v="2026/2027"/>
    <d v="2026-09-12T00:00:00"/>
    <n v="115"/>
    <n v="0"/>
    <s v="Voldaan"/>
    <m/>
    <s v="Mohammed"/>
    <d v="2026-09-12T00:00:00"/>
  </r>
  <r>
    <n v="129"/>
    <s v="401-108AMI"/>
    <n v="401"/>
    <n v="108"/>
    <s v="Amira"/>
    <s v="Sakour"/>
    <s v="Vrouw"/>
    <m/>
    <s v="Niveau 1"/>
    <x v="1"/>
    <s v="Lokaal 2"/>
    <x v="0"/>
    <m/>
    <m/>
    <m/>
    <s v="2026/2027"/>
    <d v="2026-12-09T00:00:00"/>
    <n v="115"/>
    <n v="0"/>
    <s v="Voldaan"/>
    <m/>
    <s v="Mohammed"/>
    <d v="2026-09-12T00:00:00"/>
  </r>
  <r>
    <n v="130"/>
    <s v="401-108OBA"/>
    <n v="401"/>
    <n v="108"/>
    <s v="Obaid"/>
    <s v="Sakour"/>
    <s v="Man"/>
    <m/>
    <s v="Niveau 1"/>
    <x v="3"/>
    <s v="Lokaal 3"/>
    <x v="0"/>
    <m/>
    <s v="Actief"/>
    <m/>
    <s v="2026/2027"/>
    <d v="2026-12-09T00:00:00"/>
    <n v="115"/>
    <n v="0"/>
    <s v="Voldaan"/>
    <m/>
    <s v="Mohammed"/>
    <s v="10-okt-2026"/>
  </r>
  <r>
    <n v="132"/>
    <s v="753-110IZZ"/>
    <n v="753"/>
    <n v="110"/>
    <s v="Izzat"/>
    <s v="Ben taleb"/>
    <s v="Vrouw"/>
    <s v="17-09-2018"/>
    <s v="Beginner"/>
    <x v="2"/>
    <s v="Lokaal 4"/>
    <x v="0"/>
    <d v="2024-01-13T00:00:00"/>
    <s v="Actief"/>
    <m/>
    <s v="2026/2027"/>
    <s v="26-09-2026"/>
    <n v="115"/>
    <n v="0"/>
    <s v="Voldaan"/>
    <m/>
    <m/>
    <s v="03-okt-2026"/>
  </r>
  <r>
    <n v="133"/>
    <s v="753-110MOH"/>
    <n v="753"/>
    <n v="110"/>
    <s v="Mohamed"/>
    <s v="Ben taleb"/>
    <s v="Man"/>
    <s v="15-08-2014"/>
    <s v="Niveau 4"/>
    <x v="3"/>
    <s v="Lokaal 1"/>
    <x v="0"/>
    <d v="2022-11-05T00:00:00"/>
    <m/>
    <m/>
    <s v="2026/2027"/>
    <s v="26-09-2026"/>
    <n v="115"/>
    <n v="0"/>
    <s v="Voldaan"/>
    <m/>
    <s v="Mohammed"/>
    <s v="10-okt-2026"/>
  </r>
  <r>
    <n v="135"/>
    <s v="507-112LYA"/>
    <n v="507"/>
    <n v="112"/>
    <s v="Lyana"/>
    <s v="BOULALMA"/>
    <s v="Vrouw"/>
    <s v="27-02-2015"/>
    <s v="Niveau 1"/>
    <x v="1"/>
    <s v="Lokaal 2"/>
    <x v="1"/>
    <s v="14-okt-2023"/>
    <m/>
    <m/>
    <s v="2026/2027"/>
    <s v="19-09-2026"/>
    <n v="115"/>
    <n v="0"/>
    <s v="Voldaan"/>
    <m/>
    <m/>
    <d v="2026-09-19T00:00:00"/>
  </r>
  <r>
    <n v="136"/>
    <s v="922-115NOU"/>
    <n v="922"/>
    <n v="115"/>
    <s v="Nour "/>
    <s v="Ettahri"/>
    <s v="Vrouw"/>
    <s v="28-11-2019"/>
    <s v="Beginner"/>
    <x v="5"/>
    <s v="Lokaal 5"/>
    <x v="1"/>
    <m/>
    <s v="Actief"/>
    <m/>
    <s v="2026/2027"/>
    <d v="2026-09-12T00:00:00"/>
    <n v="115"/>
    <n v="0"/>
    <s v="Voldaan"/>
    <m/>
    <s v="Mostapha"/>
    <d v="2026-09-27T00:00:00"/>
  </r>
  <r>
    <n v="137"/>
    <s v="736-116AJM"/>
    <n v="736"/>
    <n v="116"/>
    <s v="Ajman"/>
    <s v="Alkhouli"/>
    <s v="Man"/>
    <s v="18-07-2016"/>
    <s v="Beginner"/>
    <x v="0"/>
    <s v="Lokaal 3"/>
    <x v="0"/>
    <d v="2024-01-13T00:00:00"/>
    <s v="Actief"/>
    <m/>
    <s v="2026/2027"/>
    <s v="13-09-2026"/>
    <n v="115"/>
    <n v="0"/>
    <s v="Voldaan"/>
    <m/>
    <m/>
    <d v="2026-09-13T00:00:00"/>
  </r>
  <r>
    <n v="138"/>
    <s v="936-117JIH"/>
    <n v="936"/>
    <n v="117"/>
    <s v="Jihane"/>
    <s v="Kassmi"/>
    <s v="Vrouw"/>
    <s v="21-01-2019"/>
    <s v="Niveau 1"/>
    <x v="1"/>
    <s v="Lokaal 2"/>
    <x v="0"/>
    <d v="2024-11-02T00:00:00"/>
    <m/>
    <m/>
    <m/>
    <m/>
    <m/>
    <m/>
    <s v="NB"/>
    <m/>
    <m/>
    <m/>
  </r>
  <r>
    <n v="140"/>
    <s v="122-120ZAY"/>
    <n v="122"/>
    <n v="120"/>
    <s v="Zayd"/>
    <s v="Chentouf"/>
    <s v="Man"/>
    <d v="2019-02-04T00:00:00"/>
    <s v="Niveau 1"/>
    <x v="1"/>
    <s v="Lokaal 2"/>
    <x v="0"/>
    <m/>
    <m/>
    <m/>
    <s v="2026/2027"/>
    <s v="19-09-2026"/>
    <n v="115"/>
    <n v="0"/>
    <s v="Voldaan"/>
    <m/>
    <m/>
    <d v="2026-09-19T00:00:00"/>
  </r>
  <r>
    <n v="141"/>
    <s v="337-122MAY"/>
    <n v="337"/>
    <n v="122"/>
    <s v="Maysa"/>
    <s v="Bouhjira"/>
    <s v="Vrouw"/>
    <s v="18-06-2017"/>
    <s v="Niveau 2"/>
    <x v="5"/>
    <s v="Lokaal 5"/>
    <x v="1"/>
    <m/>
    <m/>
    <m/>
    <s v="2026/2027"/>
    <d v="2026-09-12T00:00:00"/>
    <n v="115"/>
    <n v="0"/>
    <s v="Voldaan"/>
    <m/>
    <s v="Mostapha"/>
    <s v="10-okt-2026"/>
  </r>
  <r>
    <n v="142"/>
    <s v="337-122SAF"/>
    <n v="337"/>
    <n v="122"/>
    <s v="Safouane"/>
    <s v="Bouhjira"/>
    <s v="Man"/>
    <d v="2015-12-10T00:00:00"/>
    <s v="Niveau 1"/>
    <x v="0"/>
    <s v="Lokaal 3"/>
    <x v="1"/>
    <m/>
    <m/>
    <m/>
    <s v="2026/2027"/>
    <d v="2026-09-12T00:00:00"/>
    <n v="115"/>
    <n v="0"/>
    <s v="Voldaan"/>
    <m/>
    <s v="Mohammed"/>
    <d v="2026-09-12T00:00:00"/>
  </r>
  <r>
    <n v="143"/>
    <s v="242-123AYA"/>
    <n v="242"/>
    <n v="123"/>
    <s v="Aya"/>
    <s v="Talhaoui"/>
    <s v="Vrouw"/>
    <d v="2016-03-08T00:00:00"/>
    <s v="Niveau 1"/>
    <x v="1"/>
    <s v="Lokaal 2"/>
    <x v="0"/>
    <m/>
    <m/>
    <m/>
    <s v="2026/2027"/>
    <s v="20-09-2026"/>
    <n v="115"/>
    <n v="0"/>
    <s v="NB"/>
    <m/>
    <s v="Mostapha"/>
    <d v="2026-09-20T00:00:00"/>
  </r>
  <r>
    <n v="144"/>
    <s v="200-124YOU"/>
    <n v="200"/>
    <n v="124"/>
    <s v="Yousra"/>
    <s v="Aissaoui"/>
    <s v="Vrouw"/>
    <s v="30-10-2019"/>
    <s v="Beginner"/>
    <x v="4"/>
    <s v="Lokaal 1"/>
    <x v="1"/>
    <m/>
    <m/>
    <m/>
    <s v="2026/2027"/>
    <d v="2026-12-09T00:00:00"/>
    <n v="115"/>
    <n v="0"/>
    <s v="Voldaan"/>
    <m/>
    <s v="Mohammed"/>
    <d v="2026-09-12T00:00:00"/>
  </r>
  <r>
    <n v="145"/>
    <s v="326-125MAR"/>
    <n v="326"/>
    <n v="125"/>
    <s v="Mariam"/>
    <s v="El Kouskous"/>
    <s v="Vrouw"/>
    <s v="27-04-2017"/>
    <s v="Niveau 1"/>
    <x v="1"/>
    <s v="Lokaal 2"/>
    <x v="1"/>
    <s v="14-okt-2023"/>
    <m/>
    <m/>
    <s v="2026/2027"/>
    <s v="26-09-2026"/>
    <n v="115"/>
    <n v="0"/>
    <s v="Voldaan"/>
    <m/>
    <s v="Mostapha"/>
    <d v="2026-09-26T00:00:00"/>
  </r>
  <r>
    <n v="146"/>
    <s v="125-126ADA"/>
    <n v="125"/>
    <n v="126"/>
    <s v="Adam"/>
    <s v="Elfaraousi"/>
    <s v="Man"/>
    <s v="28-06-2018"/>
    <s v="Beginner"/>
    <x v="2"/>
    <s v="Lokaal 4"/>
    <x v="0"/>
    <d v="2024-01-13T00:00:00"/>
    <s v="Actief"/>
    <m/>
    <s v="2026/2027"/>
    <d v="2026-12-09T00:00:00"/>
    <n v="115"/>
    <n v="0"/>
    <s v="Voldaan"/>
    <m/>
    <m/>
    <d v="2026-09-19T00:00:00"/>
  </r>
  <r>
    <n v="147"/>
    <s v="1050-127ZAK"/>
    <n v="1050"/>
    <n v="127"/>
    <s v="Zakaria"/>
    <s v="El Hajari"/>
    <s v="Man"/>
    <m/>
    <s v="Niveau 2"/>
    <x v="3"/>
    <s v="Lokaal 4"/>
    <x v="2"/>
    <m/>
    <s v="Actief"/>
    <m/>
    <s v="2026/2027"/>
    <s v="19-09-2026"/>
    <n v="115"/>
    <n v="0"/>
    <s v="Voldaan"/>
    <m/>
    <m/>
    <d v="2026-09-19T00:00:00"/>
  </r>
  <r>
    <n v="148"/>
    <s v="147-128JEN"/>
    <n v="147"/>
    <n v="128"/>
    <s v="Jenat"/>
    <s v="Bouhdifi/Kala"/>
    <s v="Vrouw"/>
    <d v="2015-09-12T00:00:00"/>
    <s v="Niveau 1"/>
    <x v="1"/>
    <s v="Lokaal 2"/>
    <x v="1"/>
    <s v="14-okt-2023"/>
    <m/>
    <m/>
    <s v="2026/2027"/>
    <d v="2026-11-10T00:00:00"/>
    <n v="115"/>
    <n v="0"/>
    <s v="Voldaan"/>
    <m/>
    <m/>
    <s v="11-okt-2026"/>
  </r>
  <r>
    <n v="149"/>
    <s v="147-128NOU"/>
    <n v="147"/>
    <n v="128"/>
    <s v="Nouraine"/>
    <s v="Bouhdifi/Kala"/>
    <s v="Vrouw"/>
    <d v="2015-09-12T00:00:00"/>
    <s v="Niveau 1"/>
    <x v="1"/>
    <s v="Lokaal 2"/>
    <x v="1"/>
    <s v="14-okt-2023"/>
    <m/>
    <m/>
    <s v="2026/2027"/>
    <d v="2026-11-10T00:00:00"/>
    <n v="115"/>
    <n v="0"/>
    <s v="Voldaan"/>
    <m/>
    <m/>
    <s v="11-okt-2026"/>
  </r>
  <r>
    <n v="150"/>
    <s v="514-129AMI"/>
    <n v="514"/>
    <n v="129"/>
    <s v="Amir"/>
    <s v="Zankoua"/>
    <s v="Man"/>
    <m/>
    <s v="Beginner"/>
    <x v="4"/>
    <s v="Lokaal 1"/>
    <x v="1"/>
    <d v="2025-10-01T00:00:00"/>
    <m/>
    <m/>
    <m/>
    <m/>
    <m/>
    <m/>
    <s v="NB"/>
    <m/>
    <m/>
    <m/>
  </r>
  <r>
    <n v="151"/>
    <s v="514-129MOH"/>
    <n v="514"/>
    <n v="129"/>
    <s v="Mohamed"/>
    <s v="Zankoua"/>
    <s v="Man"/>
    <m/>
    <s v="Beginner"/>
    <x v="5"/>
    <s v="Lokaal 5"/>
    <x v="1"/>
    <s v="01-okt-2025"/>
    <s v="Actief"/>
    <m/>
    <s v="2026/2027"/>
    <m/>
    <m/>
    <m/>
    <s v="NB"/>
    <m/>
    <s v="Mostapha"/>
    <d v="2026-09-27T00:00:00"/>
  </r>
  <r>
    <n v="152"/>
    <s v="514-129ROF"/>
    <n v="514"/>
    <n v="129"/>
    <s v="Rofaida"/>
    <s v="Zankoua"/>
    <s v="Vrouw"/>
    <d v="2014-11-01T00:00:00"/>
    <s v="Niveau 1"/>
    <x v="1"/>
    <s v="Lokaal 2"/>
    <x v="0"/>
    <m/>
    <m/>
    <m/>
    <m/>
    <m/>
    <m/>
    <m/>
    <s v="NB"/>
    <m/>
    <m/>
    <m/>
  </r>
  <r>
    <n v="153"/>
    <s v="733-131JAS"/>
    <n v="733"/>
    <n v="131"/>
    <s v="Jassine"/>
    <s v="El Jaghaoui"/>
    <s v="Man"/>
    <s v="27-11-2014"/>
    <s v="Niveau 3"/>
    <x v="3"/>
    <s v="Lokaal 1"/>
    <x v="0"/>
    <d v="2022-03-05T00:00:00"/>
    <m/>
    <m/>
    <s v="2026/2027"/>
    <d v="2026-09-12T00:00:00"/>
    <n v="115"/>
    <n v="0"/>
    <s v="Voldaan"/>
    <m/>
    <s v="Mohammed"/>
    <d v="2026-09-12T00:00:00"/>
  </r>
  <r>
    <n v="154"/>
    <s v="414-132AYM"/>
    <n v="414"/>
    <n v="132"/>
    <s v="Aymane"/>
    <s v="Kadioui"/>
    <s v="Man"/>
    <s v="28-03-2018"/>
    <s v="Niveau 1"/>
    <x v="1"/>
    <s v="Lokaal 2"/>
    <x v="0"/>
    <d v="2021-04-03T00:00:00"/>
    <m/>
    <m/>
    <s v="2026/2027"/>
    <d v="2026-09-12T00:00:00"/>
    <n v="115"/>
    <n v="0"/>
    <s v="Voldaan"/>
    <m/>
    <s v="Mohammed"/>
    <d v="2026-09-12T00:00:00"/>
  </r>
  <r>
    <n v="155"/>
    <s v="414-132RAY"/>
    <n v="414"/>
    <n v="132"/>
    <s v="Rayan"/>
    <s v="Kadioui"/>
    <s v="Man"/>
    <d v="2015-07-01T00:00:00"/>
    <s v="Niveau 1"/>
    <x v="1"/>
    <s v="Lokaal 2"/>
    <x v="1"/>
    <d v="2021-04-03T00:00:00"/>
    <m/>
    <m/>
    <s v="2026/2027"/>
    <d v="2026-09-12T00:00:00"/>
    <n v="115"/>
    <n v="0"/>
    <s v="Voldaan"/>
    <m/>
    <s v="Mohammed"/>
    <d v="2026-09-12T00:00:00"/>
  </r>
  <r>
    <n v="156"/>
    <s v="918-133ABD"/>
    <n v="918"/>
    <n v="133"/>
    <s v="Abdourahmaan"/>
    <s v="Belhadi"/>
    <s v="Man"/>
    <d v="2016-04-07T00:00:00"/>
    <s v="Niveau 1"/>
    <x v="0"/>
    <s v="Lokaal 3"/>
    <x v="0"/>
    <d v="2022-03-05T00:00:00"/>
    <s v="Actief"/>
    <m/>
    <s v="2026/2027"/>
    <d v="2026-09-12T00:00:00"/>
    <n v="115"/>
    <n v="0"/>
    <s v="Voldaan"/>
    <m/>
    <m/>
    <s v="03-okt-2026"/>
  </r>
  <r>
    <n v="157"/>
    <s v="918-133IMA"/>
    <n v="918"/>
    <n v="133"/>
    <s v="Imane"/>
    <s v="Belhadi"/>
    <s v="Vrouw"/>
    <s v="27-08-2009"/>
    <s v="Niveau 5"/>
    <x v="6"/>
    <s v="Lokaal 2"/>
    <x v="3"/>
    <m/>
    <s v="regeling Juf"/>
    <m/>
    <s v="2026/2027"/>
    <d v="2026-12-09T00:00:00"/>
    <m/>
    <m/>
    <s v="Regeling"/>
    <m/>
    <s v="Mohammed"/>
    <d v="2026-09-12T00:00:00"/>
  </r>
  <r>
    <n v="158"/>
    <s v="  794-135BIL"/>
    <n v="794"/>
    <n v="135"/>
    <s v="Bilal"/>
    <s v="Masouti"/>
    <s v="Man"/>
    <s v="23-09-2018"/>
    <s v="Beginner"/>
    <x v="1"/>
    <s v="Lokaal 2"/>
    <x v="0"/>
    <d v="2024-01-13T00:00:00"/>
    <s v="Actief"/>
    <m/>
    <s v="2026/2027"/>
    <d v="2026-04-10T00:00:00"/>
    <n v="115"/>
    <n v="0"/>
    <s v="Voldaan"/>
    <m/>
    <s v="Mostapha"/>
    <s v="04-okt-2026"/>
  </r>
  <r>
    <n v="159"/>
    <s v="1062-137SOU"/>
    <n v="1062"/>
    <n v="137"/>
    <s v="Soufiane"/>
    <s v="Aarbi"/>
    <s v="Man"/>
    <s v="23-04-2018"/>
    <s v="Beginner"/>
    <x v="1"/>
    <s v="Lokaal 2"/>
    <x v="0"/>
    <d v="2024-01-13T00:00:00"/>
    <s v="Actief"/>
    <m/>
    <s v="2026/2027"/>
    <s v="19-09-2026"/>
    <n v="115"/>
    <n v="0"/>
    <s v="Voldaan"/>
    <m/>
    <m/>
    <d v="2026-09-19T00:00:00"/>
  </r>
  <r>
    <n v="160"/>
    <s v="1062-137AMAN"/>
    <n v="1062"/>
    <n v="137"/>
    <s v="Amanah"/>
    <s v="Aarbi"/>
    <s v="Vrouw"/>
    <d v="2020-12-06T00:00:00"/>
    <s v="Beginner"/>
    <x v="2"/>
    <s v="Lokaal 4"/>
    <x v="1"/>
    <d v="2026-09-19T00:00:00"/>
    <s v="Actief"/>
    <m/>
    <s v="2026/2027"/>
    <s v="19-09-2026"/>
    <n v="115"/>
    <n v="0"/>
    <s v="Voldaan"/>
    <s v="30 boeken betaald"/>
    <s v="Mostapha"/>
    <s v="11-okt-2026"/>
  </r>
  <r>
    <n v="161"/>
    <s v="362-139ANA"/>
    <n v="362"/>
    <n v="139"/>
    <s v="Anas"/>
    <s v="Maryaoui"/>
    <s v="Man"/>
    <s v="25-02-2018"/>
    <s v="Niveau 1"/>
    <x v="2"/>
    <s v="Lokaal 2"/>
    <x v="1"/>
    <s v="15-okt-2023"/>
    <s v="Actief"/>
    <m/>
    <s v="2026/2027"/>
    <d v="2026-11-10T00:00:00"/>
    <n v="115"/>
    <n v="0"/>
    <s v="Voldaan"/>
    <m/>
    <m/>
    <s v="11-okt-2026"/>
  </r>
  <r>
    <n v="162"/>
    <s v="9006-141HAS"/>
    <n v="9006"/>
    <n v="141"/>
    <s v="Hassan"/>
    <s v="Alali"/>
    <s v="Man"/>
    <d v="2011-01-07T00:00:00"/>
    <s v="Niveau 4"/>
    <x v="0"/>
    <s v="Lokaal 3"/>
    <x v="0"/>
    <s v="15-okt-2023"/>
    <s v="Actief"/>
    <m/>
    <s v="2026/2027"/>
    <m/>
    <m/>
    <m/>
    <s v="NB"/>
    <m/>
    <s v="Mohammed"/>
    <s v="10-okt-2026"/>
  </r>
  <r>
    <n v="163"/>
    <s v="9006-141LAJ"/>
    <n v="9006"/>
    <n v="141"/>
    <s v="Lajine"/>
    <s v="Alali"/>
    <s v="Vrouw"/>
    <d v="2015-07-01T00:00:00"/>
    <s v="Niveau 2"/>
    <x v="0"/>
    <s v="Lokaal 3"/>
    <x v="1"/>
    <s v="21-okt-2023"/>
    <s v="Actief"/>
    <m/>
    <s v="2026/2027"/>
    <m/>
    <m/>
    <m/>
    <s v="NB"/>
    <m/>
    <m/>
    <s v="03-okt-2026"/>
  </r>
  <r>
    <n v="164"/>
    <s v="824-143AMA"/>
    <n v="824"/>
    <n v="143"/>
    <s v="Amaani"/>
    <s v="Boudount"/>
    <s v="Vrouw"/>
    <d v="2016-09-06T00:00:00"/>
    <s v="Niveau 2"/>
    <x v="0"/>
    <s v="Lokaal 3"/>
    <x v="0"/>
    <m/>
    <m/>
    <m/>
    <s v="2026/2027"/>
    <s v="27-09-2026"/>
    <n v="115"/>
    <n v="0"/>
    <s v="Voldaan"/>
    <m/>
    <m/>
    <d v="2026-09-27T00:00:00"/>
  </r>
  <r>
    <n v="165"/>
    <s v="356-145YOUS"/>
    <n v="356"/>
    <n v="145"/>
    <s v="Youssef"/>
    <s v="Azrioual"/>
    <s v="Man"/>
    <s v="22-09-2019"/>
    <s v="Beginner"/>
    <x v="5"/>
    <s v="Lokaal 5"/>
    <x v="1"/>
    <d v="2025-08-11T00:00:00"/>
    <m/>
    <m/>
    <m/>
    <m/>
    <m/>
    <m/>
    <s v="NB"/>
    <m/>
    <m/>
    <m/>
  </r>
  <r>
    <n v="168"/>
    <s v="778-147IMR"/>
    <n v="778"/>
    <n v="147"/>
    <s v="Imraan"/>
    <s v="El hadri"/>
    <s v="Man"/>
    <d v="2016-08-02T00:00:00"/>
    <s v="Beginner"/>
    <x v="0"/>
    <s v="Lokaal 3"/>
    <x v="0"/>
    <d v="2022-03-05T00:00:00"/>
    <m/>
    <m/>
    <m/>
    <m/>
    <m/>
    <m/>
    <s v="NB"/>
    <m/>
    <m/>
    <m/>
  </r>
  <r>
    <n v="169"/>
    <s v="778-147MOH"/>
    <n v="778"/>
    <n v="147"/>
    <s v="Mohamed Amine"/>
    <s v="El hadri"/>
    <s v="Man"/>
    <d v="2014-08-02T00:00:00"/>
    <s v="Niveau 1"/>
    <x v="0"/>
    <s v="Lokaal 3"/>
    <x v="0"/>
    <d v="2022-03-05T00:00:00"/>
    <m/>
    <m/>
    <m/>
    <m/>
    <m/>
    <m/>
    <s v="NB"/>
    <m/>
    <m/>
    <m/>
  </r>
  <r>
    <n v="170"/>
    <s v="778-147YOU"/>
    <n v="778"/>
    <n v="147"/>
    <s v="youssef"/>
    <s v="El hadri"/>
    <s v="Man"/>
    <d v="2014-08-02T00:00:00"/>
    <s v="Niveau 1"/>
    <x v="1"/>
    <s v="Lokaal 2"/>
    <x v="0"/>
    <m/>
    <m/>
    <m/>
    <m/>
    <m/>
    <m/>
    <m/>
    <s v="NB"/>
    <m/>
    <m/>
    <m/>
  </r>
  <r>
    <n v="171"/>
    <s v="431-148MAY"/>
    <n v="431"/>
    <n v="148"/>
    <s v="Maysa"/>
    <s v="Jaghaoui"/>
    <s v="Vrouw"/>
    <s v="17-08-2014"/>
    <s v="Niveau 2"/>
    <x v="0"/>
    <s v="Lokaal 3"/>
    <x v="1"/>
    <m/>
    <s v="Actief"/>
    <m/>
    <s v="2026/2027"/>
    <m/>
    <m/>
    <m/>
    <s v="NB"/>
    <m/>
    <m/>
    <s v="03-okt-2026"/>
  </r>
  <r>
    <n v="172"/>
    <s v="431-148WIS"/>
    <n v="431"/>
    <n v="148"/>
    <s v="Wisal"/>
    <s v="Jaghaoui"/>
    <s v="Vrouw"/>
    <d v="2016-01-01T00:00:00"/>
    <s v="Niveau 2"/>
    <x v="0"/>
    <s v="Lokaal 3"/>
    <x v="1"/>
    <m/>
    <s v="Actief"/>
    <m/>
    <s v="2026/2027"/>
    <m/>
    <m/>
    <m/>
    <s v="NB"/>
    <m/>
    <m/>
    <s v="03-okt-2026"/>
  </r>
  <r>
    <n v="173"/>
    <s v="629-149HAF"/>
    <n v="629"/>
    <n v="149"/>
    <s v="Hafsa"/>
    <s v="Zaadoudi"/>
    <s v="Vrouw"/>
    <s v="21-11-2016"/>
    <s v="Beginner"/>
    <x v="1"/>
    <s v="Lokaal 2"/>
    <x v="0"/>
    <m/>
    <s v="Actief"/>
    <m/>
    <s v="2026/2027"/>
    <m/>
    <m/>
    <m/>
    <s v="NB"/>
    <m/>
    <m/>
    <d v="2026-09-19T00:00:00"/>
  </r>
  <r>
    <n v="175"/>
    <s v="621-151INA"/>
    <n v="621"/>
    <n v="151"/>
    <s v="Inaya"/>
    <s v="Boussadkat"/>
    <s v="Vrouw"/>
    <d v="2013-06-07T00:00:00"/>
    <s v="Niveau 2"/>
    <x v="0"/>
    <s v="Lokaal 3"/>
    <x v="1"/>
    <d v="2023-03-04T00:00:00"/>
    <s v="Actief"/>
    <m/>
    <s v="2026/2027"/>
    <d v="2026-09-12T00:00:00"/>
    <n v="115"/>
    <n v="0"/>
    <s v="Voldaan"/>
    <m/>
    <m/>
    <s v="03-okt-2026"/>
  </r>
  <r>
    <n v="176"/>
    <s v="621-151ISR"/>
    <n v="621"/>
    <n v="151"/>
    <s v="Israa"/>
    <s v="Boussadkat"/>
    <s v="Vrouw"/>
    <d v="2016-10-11T00:00:00"/>
    <s v="Beginner"/>
    <x v="1"/>
    <s v="Lokaal 3"/>
    <x v="1"/>
    <d v="2021-11-06T00:00:00"/>
    <m/>
    <m/>
    <s v="2026/2027"/>
    <d v="2026-09-12T00:00:00"/>
    <n v="115"/>
    <n v="0"/>
    <s v="Voldaan"/>
    <m/>
    <s v="Mohammed"/>
    <d v="2026-09-12T00:00:00"/>
  </r>
  <r>
    <n v="177"/>
    <s v="323-152ADA"/>
    <n v="323"/>
    <n v="152"/>
    <s v="Adam"/>
    <s v="Ben Taleb"/>
    <s v="Man"/>
    <d v="2015-02-10T00:00:00"/>
    <s v="Niveau 2"/>
    <x v="0"/>
    <s v="Lokaal 3"/>
    <x v="0"/>
    <m/>
    <m/>
    <m/>
    <m/>
    <m/>
    <m/>
    <m/>
    <s v="NB"/>
    <m/>
    <m/>
    <m/>
  </r>
  <r>
    <n v="178"/>
    <s v="323-152OMA"/>
    <n v="323"/>
    <n v="152"/>
    <s v="Omar"/>
    <s v="Ben Taleb"/>
    <s v="Man"/>
    <m/>
    <s v="Niveau 2"/>
    <x v="0"/>
    <s v="Lokaal 3"/>
    <x v="0"/>
    <s v="24-mei-2025"/>
    <m/>
    <m/>
    <m/>
    <m/>
    <m/>
    <m/>
    <s v="NB"/>
    <m/>
    <m/>
    <m/>
  </r>
  <r>
    <n v="179"/>
    <s v="422-153ISM"/>
    <n v="422"/>
    <n v="153"/>
    <s v="Ismail "/>
    <s v="Kaab"/>
    <s v="Man"/>
    <s v="13-08-2016"/>
    <s v="Niveau 2"/>
    <x v="3"/>
    <s v="Lokaal 1"/>
    <x v="2"/>
    <m/>
    <m/>
    <m/>
    <m/>
    <m/>
    <m/>
    <m/>
    <s v="NB"/>
    <m/>
    <m/>
    <m/>
  </r>
  <r>
    <n v="180"/>
    <s v="622-155ILY"/>
    <n v="622"/>
    <n v="155"/>
    <s v="Ilyas"/>
    <s v="Bitich"/>
    <s v="Man"/>
    <d v="2018-11-08T00:00:00"/>
    <s v="Beginner"/>
    <x v="5"/>
    <s v="Lokaal 5"/>
    <x v="1"/>
    <d v="2024-01-06T00:00:00"/>
    <m/>
    <m/>
    <s v="2026/2027"/>
    <d v="2026-09-12T00:00:00"/>
    <n v="115"/>
    <n v="0"/>
    <s v="Voldaan"/>
    <m/>
    <s v="Mohammed"/>
    <d v="2026-09-12T00:00:00"/>
  </r>
  <r>
    <n v="181"/>
    <s v="603-156JAN"/>
    <n v="603"/>
    <n v="156"/>
    <s v="Jana"/>
    <s v="Lafkiri"/>
    <s v="Vrouw"/>
    <s v="30-06-2019"/>
    <s v="Beginner"/>
    <x v="4"/>
    <s v="Lokaal 1"/>
    <x v="1"/>
    <d v="2025-11-15T00:00:00"/>
    <m/>
    <m/>
    <m/>
    <m/>
    <m/>
    <m/>
    <s v="NB"/>
    <m/>
    <m/>
    <m/>
  </r>
  <r>
    <n v="182"/>
    <s v="659-157ESR"/>
    <n v="659"/>
    <n v="157"/>
    <s v="Esrae"/>
    <s v="Tizra"/>
    <s v="Vrouw"/>
    <d v="2019-10-18T00:00:00"/>
    <s v="Beginner"/>
    <x v="2"/>
    <s v="Lokaal 4"/>
    <x v="0"/>
    <m/>
    <m/>
    <m/>
    <s v="2026/2027"/>
    <s v="19-09-2026"/>
    <n v="115"/>
    <n v="0"/>
    <s v="Voldaan"/>
    <m/>
    <s v="Mohammed"/>
    <d v="2026-09-19T00:00:00"/>
  </r>
  <r>
    <n v="183"/>
    <s v="481-159MOU"/>
    <n v="481"/>
    <n v="159"/>
    <s v="Mourad"/>
    <s v="Laaboudi"/>
    <s v="Man"/>
    <s v="13-01-2014"/>
    <s v="Niveau 2"/>
    <x v="0"/>
    <s v="Lokaal 3"/>
    <x v="1"/>
    <d v="2024-04-06T00:00:00"/>
    <s v="Actief"/>
    <m/>
    <s v="2026/2027"/>
    <m/>
    <m/>
    <m/>
    <s v="NB"/>
    <m/>
    <m/>
    <s v="03-okt-2026"/>
  </r>
  <r>
    <n v="184"/>
    <s v="481-159WIA"/>
    <n v="481"/>
    <n v="159"/>
    <s v="Wiaem"/>
    <s v="Laaboudi"/>
    <s v="Man"/>
    <d v="2012-12-09T00:00:00"/>
    <s v="Niveau 2"/>
    <x v="0"/>
    <s v="Lokaal 3"/>
    <x v="1"/>
    <d v="2021-11-06T00:00:00"/>
    <s v="Actief"/>
    <m/>
    <s v="2026/2027"/>
    <m/>
    <m/>
    <m/>
    <s v="NB"/>
    <m/>
    <m/>
    <s v="03-okt-2026"/>
  </r>
  <r>
    <n v="187"/>
    <s v="680-162AMI"/>
    <n v="680"/>
    <n v="162"/>
    <s v="Amira"/>
    <s v="Adarghal"/>
    <s v="Vrouw"/>
    <s v="19-10-2018"/>
    <s v="Niveau 2"/>
    <x v="3"/>
    <s v="Lokaal 5"/>
    <x v="2"/>
    <d v="2024-04-06T00:00:00"/>
    <s v="Actief"/>
    <m/>
    <s v="2026/2027"/>
    <s v="13-09-2026"/>
    <n v="115"/>
    <n v="0"/>
    <s v="Voldaan"/>
    <m/>
    <m/>
    <d v="2026-09-19T00:00:00"/>
  </r>
  <r>
    <n v="188"/>
    <s v="90-163ADA"/>
    <n v="90"/>
    <n v="163"/>
    <s v="Adam"/>
    <s v="Talhi"/>
    <s v="Man"/>
    <d v="2015-11-03T00:00:00"/>
    <s v="Niveau 1"/>
    <x v="0"/>
    <s v="Lokaal 3"/>
    <x v="1"/>
    <d v="2024-04-06T00:00:00"/>
    <m/>
    <m/>
    <m/>
    <m/>
    <m/>
    <m/>
    <s v="NB"/>
    <m/>
    <m/>
    <m/>
  </r>
  <r>
    <n v="189"/>
    <s v="90-163ILA"/>
    <n v="90"/>
    <n v="163"/>
    <s v="Ilaaf"/>
    <s v="Talhi"/>
    <s v="Vrouw"/>
    <s v="26-07-2014"/>
    <s v="Niveau 1"/>
    <x v="0"/>
    <s v="Lokaal 3"/>
    <x v="1"/>
    <d v="2024-04-06T00:00:00"/>
    <m/>
    <m/>
    <m/>
    <m/>
    <m/>
    <m/>
    <s v="NB"/>
    <m/>
    <m/>
    <m/>
  </r>
  <r>
    <n v="190"/>
    <s v="533-164JUN"/>
    <n v="533"/>
    <n v="164"/>
    <s v="Junayd"/>
    <s v="Naanai"/>
    <s v="Man"/>
    <s v="15-02-2013"/>
    <s v="Niveau 2"/>
    <x v="3"/>
    <s v="Lokaal 1"/>
    <x v="0"/>
    <d v="2024-04-06T00:00:00"/>
    <m/>
    <m/>
    <m/>
    <m/>
    <m/>
    <m/>
    <s v="NB"/>
    <m/>
    <m/>
    <m/>
  </r>
  <r>
    <n v="191"/>
    <s v="9007-165AMA"/>
    <n v="9007"/>
    <n v="165"/>
    <s v="Amar"/>
    <s v="Saloum Maha Haj Ahmed"/>
    <s v="Man"/>
    <s v="31-01-2016"/>
    <s v="Niveau 2"/>
    <x v="1"/>
    <s v="Lokaal 1"/>
    <x v="1"/>
    <d v="2024-04-06T00:00:00"/>
    <s v="Actief"/>
    <m/>
    <s v="2026/2027"/>
    <d v="2026-04-10T00:00:00"/>
    <n v="115"/>
    <n v="0"/>
    <s v="Voldaan"/>
    <m/>
    <s v="Mostapha"/>
    <s v="10-okt-2026"/>
  </r>
  <r>
    <n v="192"/>
    <s v="9007-165MAA"/>
    <n v="9007"/>
    <n v="165"/>
    <s v="Maais"/>
    <s v="Saloum Maha Haj Ahmed"/>
    <s v="Man"/>
    <s v="20-01-2018"/>
    <s v="Niveau 2"/>
    <x v="1"/>
    <s v="Lokaal 2"/>
    <x v="1"/>
    <d v="2024-04-06T00:00:00"/>
    <s v="Actief"/>
    <m/>
    <s v="2026/2027"/>
    <d v="2026-04-10T00:00:00"/>
    <n v="115"/>
    <n v="0"/>
    <s v="Voldaan"/>
    <m/>
    <s v="Mostapha"/>
    <s v="10-okt-2026"/>
  </r>
  <r>
    <n v="195"/>
    <s v="228-167IMR"/>
    <n v="228"/>
    <n v="167"/>
    <s v="Imran"/>
    <s v="El mimouni"/>
    <s v="Man"/>
    <s v="31-05-2014"/>
    <s v="Niveau 1"/>
    <x v="7"/>
    <m/>
    <x v="1"/>
    <m/>
    <s v="Niet actief"/>
    <m/>
    <s v="2026/2027"/>
    <m/>
    <m/>
    <m/>
    <s v="NB"/>
    <m/>
    <m/>
    <s v="03-okt-2026"/>
  </r>
  <r>
    <n v="196"/>
    <s v="645-168AMI"/>
    <n v="645"/>
    <n v="168"/>
    <s v="Amir"/>
    <s v="Aachboun"/>
    <s v="Man"/>
    <s v="14-02-2013"/>
    <s v="Niveau 2"/>
    <x v="1"/>
    <s v="Lokaal 2"/>
    <x v="0"/>
    <d v="2021-02-13T00:00:00"/>
    <s v="Actief"/>
    <m/>
    <s v="2026/2027"/>
    <s v="19-09-2026"/>
    <n v="115"/>
    <n v="0"/>
    <s v="Voldaan"/>
    <s v=" (moeder)"/>
    <m/>
    <s v="10-okt-2026"/>
  </r>
  <r>
    <n v="197"/>
    <s v="158-169HIC"/>
    <n v="158"/>
    <n v="169"/>
    <s v="Hicham"/>
    <s v="ElMakaoui"/>
    <s v="Man"/>
    <s v="23-01-2013"/>
    <s v="Niveau 1"/>
    <x v="3"/>
    <s v="Lokaal 2"/>
    <x v="0"/>
    <m/>
    <s v="Actief"/>
    <m/>
    <s v="2026/2027"/>
    <m/>
    <m/>
    <m/>
    <s v="NB"/>
    <m/>
    <m/>
    <s v="03-okt-2026"/>
  </r>
  <r>
    <n v="198"/>
    <s v="678-170NAS"/>
    <n v="678"/>
    <n v="170"/>
    <s v="Nassira"/>
    <s v="Darrazi"/>
    <s v="Vrouw"/>
    <s v="30-07-2011"/>
    <s v="Niveau 5"/>
    <x v="6"/>
    <s v="Lokaal 2"/>
    <x v="3"/>
    <d v="2024-04-06T00:00:00"/>
    <m/>
    <m/>
    <m/>
    <m/>
    <m/>
    <m/>
    <s v="Regeling"/>
    <m/>
    <m/>
    <d v="2026-09-19T00:00:00"/>
  </r>
  <r>
    <n v="199"/>
    <s v="462-171SOU"/>
    <n v="462"/>
    <n v="171"/>
    <s v="Soulaiman"/>
    <s v="Ouazil"/>
    <s v="Man"/>
    <s v="14-05-2017"/>
    <s v="Niveau 1"/>
    <x v="3"/>
    <s v="Lokaal 5"/>
    <x v="2"/>
    <d v="2024-04-06T00:00:00"/>
    <s v="Actief"/>
    <m/>
    <s v="2026/2027"/>
    <s v="13-09-2026"/>
    <n v="115"/>
    <n v="0"/>
    <s v="Voldaan"/>
    <m/>
    <m/>
    <d v="2026-09-19T00:00:00"/>
  </r>
  <r>
    <m/>
    <s v="218-173AYA"/>
    <n v="218"/>
    <n v="173"/>
    <s v="Aya"/>
    <s v="Ousrout"/>
    <s v="Vrouw"/>
    <d v="2019-02-09T00:00:00"/>
    <s v="Beginner"/>
    <x v="2"/>
    <s v="Lokaal 4"/>
    <x v="0"/>
    <d v="2025-11-16T00:00:00"/>
    <s v="Actief"/>
    <m/>
    <s v="2026/2027"/>
    <s v="20-09-2026"/>
    <n v="115"/>
    <n v="0"/>
    <s v="Voldaan"/>
    <m/>
    <m/>
    <d v="2026-09-20T00:00:00"/>
  </r>
  <r>
    <n v="203"/>
    <s v="884-174MOH"/>
    <n v="884"/>
    <n v="174"/>
    <s v="Mohamed Ali"/>
    <s v="Tamaoui"/>
    <s v="Man"/>
    <s v="19-12-2013"/>
    <s v="Niveau 4"/>
    <x v="3"/>
    <s v="Lokaal 1"/>
    <x v="2"/>
    <d v="2024-04-06T00:00:00"/>
    <s v="Actief"/>
    <m/>
    <s v="2026/2027"/>
    <s v="27-09-2026"/>
    <n v="115"/>
    <n v="0"/>
    <s v="Voldaan"/>
    <m/>
    <m/>
    <d v="2026-09-27T00:00:00"/>
  </r>
  <r>
    <n v="204"/>
    <s v="884-174NOU"/>
    <n v="884"/>
    <n v="174"/>
    <s v="Nour"/>
    <s v="Tamaoui"/>
    <s v="Vrouw"/>
    <s v="27-01-2012"/>
    <s v="Niveau 2"/>
    <x v="3"/>
    <s v="Lokaal 2"/>
    <x v="0"/>
    <d v="2024-04-06T00:00:00"/>
    <s v="Actief"/>
    <m/>
    <s v="2026/2027"/>
    <s v="27-09-2026"/>
    <n v="115"/>
    <n v="0"/>
    <s v="Voldaan"/>
    <m/>
    <m/>
    <d v="2026-09-27T00:00:00"/>
  </r>
  <r>
    <n v="205"/>
    <s v="491-175YAS"/>
    <n v="491"/>
    <n v="175"/>
    <s v="Yassine"/>
    <s v="El Madaghri/El adoui"/>
    <s v="Man"/>
    <d v="2015-08-10T00:00:00"/>
    <s v="Niveau 1"/>
    <x v="3"/>
    <s v="Lokaal 1"/>
    <x v="0"/>
    <s v="24-mei-2025"/>
    <m/>
    <m/>
    <s v="2026/2027"/>
    <m/>
    <m/>
    <m/>
    <s v="NB"/>
    <m/>
    <m/>
    <s v="03-okt-2026"/>
  </r>
  <r>
    <n v="206"/>
    <s v="9008-178SAM"/>
    <n v="9008"/>
    <n v="178"/>
    <s v="Samira"/>
    <s v="Mustapha"/>
    <s v="Vrouw"/>
    <m/>
    <s v="Niveau 4"/>
    <x v="6"/>
    <s v="Lokaal 2"/>
    <x v="3"/>
    <m/>
    <m/>
    <m/>
    <m/>
    <m/>
    <m/>
    <m/>
    <s v="NB"/>
    <m/>
    <m/>
    <m/>
  </r>
  <r>
    <n v="207"/>
    <s v="1146-179MOH"/>
    <n v="1146"/>
    <n v="179"/>
    <s v="Mohamed"/>
    <s v="Douiri"/>
    <s v="Man"/>
    <d v="2016-03-02T00:00:00"/>
    <s v="Niveau 2"/>
    <x v="1"/>
    <s v="Lokaal 2"/>
    <x v="1"/>
    <m/>
    <s v="Actief"/>
    <m/>
    <s v="2026/2027"/>
    <s v="26-09-2026"/>
    <n v="115"/>
    <n v="0"/>
    <s v="Voldaan"/>
    <m/>
    <s v="Mohammed"/>
    <s v="10-okt-2026"/>
  </r>
  <r>
    <n v="208"/>
    <s v="461-180SAF"/>
    <n v="461"/>
    <n v="180"/>
    <s v="Safouan"/>
    <s v="Aissaoui/Kasmi"/>
    <s v="Man"/>
    <d v="2019-04-25T00:00:00"/>
    <s v="Beginner"/>
    <x v="5"/>
    <s v="Lokaal 5"/>
    <x v="1"/>
    <m/>
    <m/>
    <m/>
    <s v="2026/2027"/>
    <d v="2026-09-12T00:00:00"/>
    <n v="115"/>
    <n v="0"/>
    <s v="Voldaan"/>
    <s v="Kasmi"/>
    <s v="Mohammed"/>
    <d v="2026-09-12T00:00:00"/>
  </r>
  <r>
    <n v="209"/>
    <s v="411-181IMA"/>
    <n v="411"/>
    <n v="181"/>
    <s v="Imane"/>
    <s v="Abdelli"/>
    <s v="Vrouw"/>
    <s v="27-04-2019"/>
    <s v="Beginner"/>
    <x v="2"/>
    <s v="Lokaal 4"/>
    <x v="0"/>
    <d v="2025-11-22T00:00:00"/>
    <m/>
    <m/>
    <s v="2026/2027"/>
    <d v="2026-12-09T00:00:00"/>
    <n v="115"/>
    <n v="0"/>
    <s v="Voldaan"/>
    <m/>
    <s v="Mohammed"/>
    <d v="2026-09-12T00:00:00"/>
  </r>
  <r>
    <n v="210"/>
    <s v="411-181MAY"/>
    <n v="411"/>
    <n v="181"/>
    <s v="Maysae"/>
    <s v="Abdelli"/>
    <s v="Vrouw"/>
    <s v="13-01-2019"/>
    <s v="Beginner"/>
    <x v="2"/>
    <s v="Lokaal 4"/>
    <x v="0"/>
    <d v="2025-11-22T00:00:00"/>
    <m/>
    <m/>
    <s v="2026/2027"/>
    <d v="2026-12-09T00:00:00"/>
    <n v="115"/>
    <n v="0"/>
    <s v="Voldaan"/>
    <m/>
    <s v="Mohammed"/>
    <d v="2026-09-12T00:00:00"/>
  </r>
  <r>
    <n v="211"/>
    <s v="1091-182NAD"/>
    <n v="1091"/>
    <n v="182"/>
    <s v="Nadir"/>
    <s v="Tahiry"/>
    <s v="Man"/>
    <s v="29-12-2018"/>
    <s v="Beginner"/>
    <x v="2"/>
    <s v="Lokaal 4"/>
    <x v="0"/>
    <d v="2025-11-30T00:00:00"/>
    <m/>
    <m/>
    <s v="2026/2027"/>
    <d v="2026-04-10T00:00:00"/>
    <n v="115"/>
    <n v="0"/>
    <s v="Voldaan"/>
    <m/>
    <s v="Mostapha"/>
    <s v="04-okt-2026"/>
  </r>
  <r>
    <n v="213"/>
    <s v="585-186ILH"/>
    <n v="585"/>
    <n v="186"/>
    <s v="Ilham"/>
    <s v="Bouabid"/>
    <s v="Vrouw"/>
    <s v="30-06-2016"/>
    <s v="Niveau 1"/>
    <x v="1"/>
    <s v="Lokaal 2"/>
    <x v="0"/>
    <m/>
    <m/>
    <m/>
    <s v="2026/2027"/>
    <s v="26-09-2026"/>
    <n v="115"/>
    <n v="0"/>
    <s v="Voldaan"/>
    <m/>
    <s v="Mostapha"/>
    <d v="2026-09-26T00:00:00"/>
  </r>
  <r>
    <n v="214"/>
    <s v="1042-187ISH"/>
    <n v="1042"/>
    <n v="187"/>
    <s v="Ishaq"/>
    <s v="Masnaoui"/>
    <s v="Man"/>
    <d v="2019-12-01T00:00:00"/>
    <s v="Niveau 1"/>
    <x v="1"/>
    <s v="Lokaal 2"/>
    <x v="0"/>
    <m/>
    <m/>
    <m/>
    <s v="2026/2027"/>
    <s v="27-09-2026"/>
    <n v="115"/>
    <n v="0"/>
    <s v="Voldaan"/>
    <m/>
    <m/>
    <d v="2026-09-27T00:00:00"/>
  </r>
  <r>
    <n v="215"/>
    <s v="7777-188AYA"/>
    <n v="7777"/>
    <n v="188"/>
    <s v="Aya"/>
    <s v="Karoumi (meester)"/>
    <s v="Vrouw"/>
    <m/>
    <s v="Niveau 2"/>
    <x v="0"/>
    <s v="Lokaal 3"/>
    <x v="0"/>
    <d v="2022-11-05T00:00:00"/>
    <m/>
    <m/>
    <s v="2026/2027"/>
    <s v="27-09-2026"/>
    <m/>
    <m/>
    <s v="Regeling"/>
    <m/>
    <m/>
    <d v="2026-09-27T00:00:00"/>
  </r>
  <r>
    <m/>
    <s v="7777-188You"/>
    <n v="7777"/>
    <n v="188"/>
    <s v="Younes"/>
    <s v="Karoumi (meester)"/>
    <s v="Man"/>
    <m/>
    <s v="Niveau 2"/>
    <x v="2"/>
    <s v="Lokaal 4"/>
    <x v="0"/>
    <m/>
    <m/>
    <m/>
    <s v="2026/2028"/>
    <m/>
    <m/>
    <m/>
    <s v="Regeling"/>
    <m/>
    <m/>
    <m/>
  </r>
  <r>
    <n v="216"/>
    <s v="1008-191IMR"/>
    <n v="1008"/>
    <n v="191"/>
    <s v="Imraan"/>
    <s v="El Ouarradi"/>
    <s v="Man"/>
    <s v="26-12-2016"/>
    <s v="Niveau 1"/>
    <x v="0"/>
    <s v="Lokaal 2"/>
    <x v="1"/>
    <m/>
    <m/>
    <m/>
    <s v="2026/2027"/>
    <d v="2026-09-12T00:00:00"/>
    <n v="115"/>
    <n v="0"/>
    <s v="Voldaan"/>
    <m/>
    <s v="Mohammed"/>
    <d v="2026-09-12T00:00:00"/>
  </r>
  <r>
    <n v="217"/>
    <s v="571-192ADA"/>
    <n v="571"/>
    <n v="192"/>
    <s v="Adam"/>
    <s v="Ajaoud"/>
    <s v="Man"/>
    <d v="2012-02-06T00:00:00"/>
    <s v="Niveau 1"/>
    <x v="1"/>
    <s v="Lokaal 2"/>
    <x v="0"/>
    <m/>
    <m/>
    <m/>
    <m/>
    <m/>
    <m/>
    <m/>
    <s v="NB"/>
    <m/>
    <m/>
    <m/>
  </r>
  <r>
    <n v="220"/>
    <s v="296-194ASM"/>
    <n v="296"/>
    <n v="194"/>
    <s v="Asmae"/>
    <s v="Aissaoui"/>
    <s v="Vrouw"/>
    <s v="30-07-2012"/>
    <s v="Niveau 4"/>
    <x v="6"/>
    <s v="Lokaal 2"/>
    <x v="3"/>
    <m/>
    <m/>
    <m/>
    <m/>
    <m/>
    <m/>
    <m/>
    <s v="NB"/>
    <m/>
    <m/>
    <m/>
  </r>
  <r>
    <n v="221"/>
    <s v="1137-195IKR"/>
    <n v="1137"/>
    <n v="195"/>
    <s v="Ikram"/>
    <s v="Hitou"/>
    <s v="Vrouw"/>
    <s v="26-10-2016"/>
    <s v="Niveau 1"/>
    <x v="1"/>
    <s v="Lokaal 2"/>
    <x v="1"/>
    <m/>
    <m/>
    <m/>
    <s v="2026/2027"/>
    <d v="2026-09-12T00:00:00"/>
    <n v="115"/>
    <n v="0"/>
    <s v="Voldaan"/>
    <m/>
    <s v="Mohammed"/>
    <d v="2026-09-12T00:00:00"/>
  </r>
  <r>
    <n v="222"/>
    <s v="701-196NIS"/>
    <n v="701"/>
    <n v="196"/>
    <s v="Nissrine"/>
    <s v="Ramdani"/>
    <s v="Vrouw"/>
    <m/>
    <s v="Niveau 1"/>
    <x v="2"/>
    <s v="Lokaal 4"/>
    <x v="0"/>
    <m/>
    <s v="Actief"/>
    <m/>
    <s v="2026/2027"/>
    <m/>
    <m/>
    <m/>
    <s v="NB"/>
    <m/>
    <m/>
    <d v="2026-09-19T00:00:00"/>
  </r>
  <r>
    <n v="223"/>
    <s v="701-196YAS"/>
    <n v="701"/>
    <n v="196"/>
    <s v="Yasmin"/>
    <s v="Ramdani"/>
    <s v="Vrouw"/>
    <m/>
    <s v="Beginner"/>
    <x v="1"/>
    <s v="Lokaal 5"/>
    <x v="0"/>
    <d v="2024-01-13T00:00:00"/>
    <m/>
    <m/>
    <m/>
    <m/>
    <m/>
    <m/>
    <s v="NB"/>
    <m/>
    <m/>
    <m/>
  </r>
  <r>
    <n v="224"/>
    <s v="727-197YOU"/>
    <n v="727"/>
    <n v="197"/>
    <s v="Youssra"/>
    <s v="Balilou"/>
    <s v="Vrouw"/>
    <d v="2017-11-05T00:00:00"/>
    <s v="Beginner"/>
    <x v="2"/>
    <s v="Lokaal 4"/>
    <x v="0"/>
    <m/>
    <s v="Actief"/>
    <m/>
    <s v="2026/2027"/>
    <s v="27-09-2026"/>
    <n v="115"/>
    <n v="0"/>
    <s v="Voldaan"/>
    <m/>
    <m/>
    <d v="2026-09-27T00:00:00"/>
  </r>
  <r>
    <n v="225"/>
    <s v="888-198IBR"/>
    <n v="888"/>
    <n v="198"/>
    <s v="Ibrahim"/>
    <s v="Kissami"/>
    <s v="Man"/>
    <s v="31-05-2015"/>
    <s v="Beginner"/>
    <x v="2"/>
    <s v="Lokaal 4"/>
    <x v="0"/>
    <d v="2025-11-30T00:00:00"/>
    <m/>
    <m/>
    <s v="2026/2027"/>
    <s v="26-09-2026"/>
    <n v="115"/>
    <n v="0"/>
    <s v="Voldaan"/>
    <m/>
    <s v="Mostapha"/>
    <d v="2026-09-26T00:00:00"/>
  </r>
  <r>
    <n v="226"/>
    <s v="467-200AMA"/>
    <n v="467"/>
    <n v="200"/>
    <s v="Amatu Allah"/>
    <s v="Belhadi"/>
    <s v="Vrouw"/>
    <d v="2017-02-08T00:00:00"/>
    <s v="Beginner"/>
    <x v="1"/>
    <s v="Lokaal 2"/>
    <x v="1"/>
    <m/>
    <m/>
    <m/>
    <m/>
    <m/>
    <m/>
    <m/>
    <s v="NB"/>
    <m/>
    <m/>
    <m/>
  </r>
  <r>
    <n v="227"/>
    <s v="467-200INT"/>
    <n v="467"/>
    <n v="200"/>
    <s v="Intesar"/>
    <s v="Belhadi"/>
    <s v="Vrouw"/>
    <s v="27-05-2010"/>
    <s v="Niveau 5"/>
    <x v="6"/>
    <s v="Lokaal 2"/>
    <x v="3"/>
    <m/>
    <m/>
    <m/>
    <m/>
    <m/>
    <m/>
    <m/>
    <s v="NB"/>
    <m/>
    <m/>
    <m/>
  </r>
  <r>
    <n v="228"/>
    <s v="467-200NOU"/>
    <n v="467"/>
    <n v="200"/>
    <s v="Noussaiba"/>
    <s v="Belhadi"/>
    <s v="Vrouw"/>
    <d v="2014-02-11T00:00:00"/>
    <s v="Niveau 2"/>
    <x v="0"/>
    <s v="Lokaal 3"/>
    <x v="1"/>
    <m/>
    <s v="Actief"/>
    <m/>
    <s v="2026/2027"/>
    <m/>
    <m/>
    <m/>
    <s v="NB"/>
    <m/>
    <m/>
    <s v="03-okt-2026"/>
  </r>
  <r>
    <n v="229"/>
    <s v="723-201WAS"/>
    <n v="723"/>
    <n v="201"/>
    <s v="Wassim"/>
    <s v="Zaydi"/>
    <s v="Man"/>
    <s v="21-02-2020"/>
    <s v="Beginner"/>
    <x v="4"/>
    <s v="Lokaal 1"/>
    <x v="1"/>
    <d v="2025-11-30T00:00:00"/>
    <m/>
    <m/>
    <s v="2026/2027"/>
    <d v="2026-09-12T00:00:00"/>
    <n v="115"/>
    <n v="0"/>
    <s v="Voldaan"/>
    <m/>
    <s v="Mohammed"/>
    <d v="2026-12-09T00:00:00"/>
  </r>
  <r>
    <n v="230"/>
    <s v="723-201WIA"/>
    <n v="723"/>
    <n v="201"/>
    <s v="Wiam"/>
    <s v="Zaydi"/>
    <s v="Vrouw"/>
    <s v="21-02-2020"/>
    <s v="Beginner"/>
    <x v="4"/>
    <s v="Lokaal 1"/>
    <x v="1"/>
    <m/>
    <m/>
    <m/>
    <s v="2026/2027"/>
    <d v="2026-09-12T00:00:00"/>
    <n v="115"/>
    <n v="0"/>
    <s v="Voldaan"/>
    <m/>
    <s v="Mohammed"/>
    <d v="2026-12-09T00:00:00"/>
  </r>
  <r>
    <n v="231"/>
    <s v="732-203ADA"/>
    <n v="732"/>
    <n v="203"/>
    <s v="Adam"/>
    <s v="Bachiri"/>
    <s v="Man"/>
    <d v="2014-12-09T00:00:00"/>
    <s v="Niveau 1"/>
    <x v="0"/>
    <s v="Lokaal 3"/>
    <x v="1"/>
    <m/>
    <m/>
    <m/>
    <m/>
    <m/>
    <m/>
    <m/>
    <s v="NB"/>
    <m/>
    <m/>
    <m/>
  </r>
  <r>
    <n v="232"/>
    <s v="1016-204NAW"/>
    <n v="1016"/>
    <n v="204"/>
    <s v="Nawfal"/>
    <s v="Doudalla"/>
    <s v="Man"/>
    <s v="23-09-2014"/>
    <s v="Niveau 1"/>
    <x v="3"/>
    <s v="Lokaal 1"/>
    <x v="0"/>
    <d v="2022-11-05T00:00:00"/>
    <s v="Actief"/>
    <m/>
    <s v="2026/2027"/>
    <m/>
    <m/>
    <m/>
    <s v="NB"/>
    <m/>
    <m/>
    <d v="2026-09-19T00:00:00"/>
  </r>
  <r>
    <n v="233"/>
    <s v="1082-205MAR"/>
    <n v="1082"/>
    <n v="205"/>
    <s v="Marwan"/>
    <s v="Hamdi"/>
    <s v="Man"/>
    <d v="2020-01-01T00:00:00"/>
    <s v="Beginner"/>
    <x v="5"/>
    <s v="Lokaal 1"/>
    <x v="1"/>
    <m/>
    <s v="Actief"/>
    <m/>
    <s v="2026/2027"/>
    <s v="13-09-2026"/>
    <n v="115"/>
    <n v="0"/>
    <s v="Voldaan"/>
    <m/>
    <m/>
    <d v="2026-09-13T00:00:00"/>
  </r>
  <r>
    <n v="234"/>
    <s v="887-207SEL"/>
    <n v="887"/>
    <n v="207"/>
    <s v="Selma"/>
    <s v="Sakkour"/>
    <s v="Vrouw"/>
    <d v="2005-09-19T00:00:00"/>
    <s v="Beginner"/>
    <x v="5"/>
    <s v="Lokaal 5"/>
    <x v="1"/>
    <d v="2025-01-18T00:00:00"/>
    <m/>
    <m/>
    <m/>
    <m/>
    <m/>
    <m/>
    <s v="NB"/>
    <m/>
    <m/>
    <m/>
  </r>
  <r>
    <n v="235"/>
    <s v="967-209ZAK"/>
    <n v="967"/>
    <n v="209"/>
    <s v="Zakaria"/>
    <s v="El Kachouti"/>
    <s v="Man"/>
    <d v="2019-02-08T00:00:00"/>
    <s v="Beginner"/>
    <x v="5"/>
    <s v="Lokaal 5"/>
    <x v="1"/>
    <m/>
    <m/>
    <m/>
    <m/>
    <m/>
    <m/>
    <m/>
    <s v="NB"/>
    <m/>
    <m/>
    <m/>
  </r>
  <r>
    <n v="236"/>
    <s v="502-210OUM"/>
    <n v="502"/>
    <n v="210"/>
    <s v="Oumyra"/>
    <s v="Rahou"/>
    <s v="Vrouw"/>
    <d v="2017-06-10T00:00:00"/>
    <s v="Beginner"/>
    <x v="5"/>
    <s v="Lokaal 5"/>
    <x v="1"/>
    <m/>
    <m/>
    <m/>
    <s v="2026/2027"/>
    <s v="19-09-2026"/>
    <n v="115"/>
    <n v="0"/>
    <s v="Voldaan"/>
    <m/>
    <s v="Mohammed"/>
    <d v="2026-09-19T00:00:00"/>
  </r>
  <r>
    <n v="237"/>
    <s v="502-210MOUS"/>
    <n v="502"/>
    <n v="210"/>
    <s v="Moussa"/>
    <s v="Rahou"/>
    <s v="Man"/>
    <d v="2020-11-03T00:00:00"/>
    <s v="Beginner"/>
    <x v="2"/>
    <s v="Lokaal 4"/>
    <x v="1"/>
    <m/>
    <s v="Actief"/>
    <m/>
    <s v="2026/2027"/>
    <s v="19-09-2026"/>
    <n v="85"/>
    <n v="30"/>
    <s v="Deelbetaling"/>
    <m/>
    <s v="Mostapha"/>
    <s v="09-okt-2026"/>
  </r>
  <r>
    <n v="239"/>
    <s v="9010-213DIM"/>
    <n v="9010"/>
    <n v="213"/>
    <s v="Dimba"/>
    <s v="Dya"/>
    <s v="Man"/>
    <d v="2019-08-04T00:00:00"/>
    <s v="Beginner"/>
    <x v="5"/>
    <s v="Lokaal 5"/>
    <x v="1"/>
    <m/>
    <m/>
    <m/>
    <m/>
    <m/>
    <m/>
    <m/>
    <s v="NB"/>
    <m/>
    <m/>
    <m/>
  </r>
  <r>
    <n v="240"/>
    <s v="963-214NOU"/>
    <n v="963"/>
    <n v="214"/>
    <s v="Nouaim"/>
    <s v="Boutayeb"/>
    <s v="Vrouw"/>
    <d v="2018-01-11T00:00:00"/>
    <s v="Beginner"/>
    <x v="5"/>
    <s v="Lokaal 5"/>
    <x v="1"/>
    <m/>
    <m/>
    <m/>
    <m/>
    <m/>
    <m/>
    <m/>
    <s v="NB"/>
    <m/>
    <m/>
    <m/>
  </r>
  <r>
    <n v="241"/>
    <s v="963-214YAS"/>
    <n v="963"/>
    <n v="214"/>
    <s v="Yasmine"/>
    <s v="Boutayeb"/>
    <s v="Vrouw"/>
    <d v="2013-10-02T00:00:00"/>
    <s v="Beginner"/>
    <x v="5"/>
    <s v="Lokaal 5"/>
    <x v="1"/>
    <m/>
    <m/>
    <m/>
    <m/>
    <m/>
    <m/>
    <m/>
    <s v="NB"/>
    <m/>
    <m/>
    <m/>
  </r>
  <r>
    <n v="242"/>
    <s v="865-215IYA"/>
    <n v="865"/>
    <n v="215"/>
    <s v="Iyas"/>
    <s v="El Abbassi"/>
    <s v="Man"/>
    <d v="2020-07-07T00:00:00"/>
    <s v="Beginner"/>
    <x v="4"/>
    <s v="Lokaal 1"/>
    <x v="1"/>
    <d v="2024-01-13T00:00:00"/>
    <m/>
    <m/>
    <s v="2026/2027"/>
    <s v="26-09-2026"/>
    <n v="115"/>
    <n v="0"/>
    <s v="Voldaan"/>
    <m/>
    <m/>
    <d v="2026-09-26T00:00:00"/>
  </r>
  <r>
    <n v="243"/>
    <s v="300-216OUB"/>
    <n v="300"/>
    <n v="216"/>
    <s v="Oubada"/>
    <s v="Alyakoubi"/>
    <s v="Man"/>
    <s v="25-06-2018"/>
    <s v="Niveau 3"/>
    <x v="3"/>
    <s v="Lokaal 1"/>
    <x v="0"/>
    <m/>
    <s v="Actief"/>
    <m/>
    <s v="2026/2027"/>
    <s v="27-09-2026"/>
    <m/>
    <m/>
    <s v="Regeling"/>
    <m/>
    <m/>
    <d v="2026-09-27T00:00:00"/>
  </r>
  <r>
    <n v="244"/>
    <s v="300-216HAF"/>
    <n v="300"/>
    <n v="216"/>
    <s v="Hafsae"/>
    <s v="ELyakoubi"/>
    <s v="Vrouw"/>
    <s v="25-06-2018"/>
    <s v="Niveau 1"/>
    <x v="1"/>
    <s v="Lokaal 2"/>
    <x v="0"/>
    <m/>
    <s v="Actief"/>
    <m/>
    <s v="2026/2027"/>
    <s v="27-09-2026"/>
    <m/>
    <m/>
    <s v="Regeling"/>
    <m/>
    <m/>
    <d v="2026-09-27T00:00:00"/>
  </r>
  <r>
    <n v="245"/>
    <s v="7777-218JOU"/>
    <n v="7777"/>
    <n v="218"/>
    <s v="Jounayd"/>
    <s v="Lahrach"/>
    <s v="Vrouw"/>
    <s v="24-10-2016"/>
    <s v="Niveau 3"/>
    <x v="3"/>
    <s v="Lokaal 1"/>
    <x v="0"/>
    <m/>
    <m/>
    <m/>
    <s v="2026/2027"/>
    <s v="27-09-2026"/>
    <m/>
    <m/>
    <s v="Regeling"/>
    <m/>
    <m/>
    <d v="2026-09-27T00:00:00"/>
  </r>
  <r>
    <n v="249"/>
    <s v="959-220ISS"/>
    <n v="959"/>
    <n v="220"/>
    <s v="Issa"/>
    <s v="Moumni"/>
    <s v="Man"/>
    <d v="2019-03-12T00:00:00"/>
    <s v="Beginner"/>
    <x v="2"/>
    <s v="Lokaal 4"/>
    <x v="0"/>
    <m/>
    <m/>
    <m/>
    <s v="2026/2027"/>
    <s v="19-09-2026"/>
    <n v="115"/>
    <n v="0"/>
    <s v="Voldaan"/>
    <m/>
    <m/>
    <d v="2026-09-19T00:00:00"/>
  </r>
  <r>
    <n v="250"/>
    <s v="959-220NOU"/>
    <n v="959"/>
    <n v="220"/>
    <s v="Nouh"/>
    <s v="Moumni"/>
    <s v="Man"/>
    <s v="26-02-2017"/>
    <s v="Niveau 1"/>
    <x v="1"/>
    <s v="Lokaal 2"/>
    <x v="0"/>
    <d v="2025-11-30T00:00:00"/>
    <m/>
    <m/>
    <s v="2026/2027"/>
    <s v="19-09-2026"/>
    <n v="115"/>
    <n v="0"/>
    <s v="Voldaan"/>
    <m/>
    <m/>
    <d v="2026-09-19T00:00:00"/>
  </r>
  <r>
    <n v="251"/>
    <s v="817-221MAH"/>
    <n v="817"/>
    <n v="29"/>
    <s v="Maher"/>
    <s v="Esadik"/>
    <s v="Man"/>
    <s v="22-06-2018"/>
    <s v="Beginner"/>
    <x v="4"/>
    <s v="Lokaal 1"/>
    <x v="1"/>
    <m/>
    <s v="Actief"/>
    <m/>
    <s v="2026/2027"/>
    <s v="13-09-2026"/>
    <n v="115"/>
    <n v="0"/>
    <s v="Voldaan"/>
    <m/>
    <s v="Mohammed"/>
    <d v="2026-09-13T00:00:00"/>
  </r>
  <r>
    <n v="252"/>
    <s v="9011-222JOU"/>
    <n v="9011"/>
    <n v="222"/>
    <s v="joury"/>
    <s v="siraj"/>
    <s v="Vrouw"/>
    <s v="15-06-2015"/>
    <s v="Niveau 2"/>
    <x v="0"/>
    <s v="Lokaal 3"/>
    <x v="1"/>
    <m/>
    <s v="Actief"/>
    <m/>
    <s v="2026/2027"/>
    <s v="13-09-2026"/>
    <n v="115"/>
    <n v="0"/>
    <s v="Voldaan"/>
    <m/>
    <m/>
    <s v="03-okt-2026"/>
  </r>
  <r>
    <n v="253"/>
    <s v="9011-222TUL"/>
    <n v="9011"/>
    <n v="222"/>
    <s v="Tulip"/>
    <s v="Siraj"/>
    <s v="Vrouw"/>
    <s v="24-11-2019"/>
    <s v="Beginner"/>
    <x v="4"/>
    <s v="Lokaal 1"/>
    <x v="1"/>
    <m/>
    <s v="Actief"/>
    <m/>
    <s v="2026/2027"/>
    <s v="13-09-2026"/>
    <n v="115"/>
    <n v="0"/>
    <s v="Voldaan"/>
    <m/>
    <s v="Mohammed"/>
    <d v="2026-09-13T00:00:00"/>
  </r>
  <r>
    <n v="254"/>
    <s v="537-223AMB"/>
    <n v="537"/>
    <n v="12"/>
    <s v="Amber"/>
    <s v="Hitou"/>
    <s v="Vrouw"/>
    <s v="17-10-2018"/>
    <s v="Beginner"/>
    <x v="4"/>
    <s v="Lokaal 1"/>
    <x v="1"/>
    <m/>
    <s v="Actief"/>
    <m/>
    <s v="2026/2027"/>
    <s v="20-09-2026"/>
    <n v="115"/>
    <n v="0"/>
    <s v="Voldaan"/>
    <m/>
    <m/>
    <d v="2026-09-20T00:00:00"/>
  </r>
  <r>
    <n v="255"/>
    <s v="537-223AMI"/>
    <n v="537"/>
    <n v="12"/>
    <s v="Amin"/>
    <s v="Hitou"/>
    <s v="Man"/>
    <d v="2017-02-06T00:00:00"/>
    <s v="Beginner"/>
    <x v="4"/>
    <s v="Lokaal 1"/>
    <x v="1"/>
    <m/>
    <s v="Actief"/>
    <m/>
    <s v="2026/2027"/>
    <s v="20-09-2026"/>
    <n v="115"/>
    <n v="0"/>
    <s v="Voldaan"/>
    <m/>
    <m/>
    <d v="2026-09-20T00:00:00"/>
  </r>
  <r>
    <n v="256"/>
    <s v="768-224HIN"/>
    <n v="768"/>
    <n v="224"/>
    <s v="Hind"/>
    <s v="Ouari"/>
    <s v="Vrouw"/>
    <d v="2015-08-28T00:00:00"/>
    <s v="Beginner"/>
    <x v="5"/>
    <s v="Lokaal 5"/>
    <x v="1"/>
    <m/>
    <m/>
    <m/>
    <m/>
    <m/>
    <m/>
    <m/>
    <s v="NB"/>
    <m/>
    <m/>
    <m/>
  </r>
  <r>
    <n v="257"/>
    <s v="986-225MAR"/>
    <n v="986"/>
    <n v="225"/>
    <s v="Maryam"/>
    <s v="Attalbi"/>
    <s v="Vrouw"/>
    <s v="18-06-2019"/>
    <s v="Beginner"/>
    <x v="2"/>
    <s v="Lokaal 4"/>
    <x v="0"/>
    <d v="2025-11-30T00:00:00"/>
    <m/>
    <m/>
    <s v="2026/2027"/>
    <s v="13-09-2026"/>
    <n v="115"/>
    <n v="0"/>
    <s v="Voldaan"/>
    <m/>
    <m/>
    <d v="2026-09-13T00:00:00"/>
  </r>
  <r>
    <n v="258"/>
    <s v="986-225YOU"/>
    <n v="986"/>
    <n v="225"/>
    <s v="Youssef"/>
    <s v="Attalbi"/>
    <s v="Man"/>
    <d v="2017-03-03T00:00:00"/>
    <s v="Beginner"/>
    <x v="2"/>
    <s v="Lokaal 4"/>
    <x v="0"/>
    <m/>
    <m/>
    <m/>
    <s v="2026/2027"/>
    <s v="13-09-2026"/>
    <n v="115"/>
    <n v="0"/>
    <s v="Voldaan"/>
    <m/>
    <m/>
    <d v="2026-09-13T00:00:00"/>
  </r>
  <r>
    <n v="260"/>
    <s v="831-228NOU"/>
    <n v="831"/>
    <n v="228"/>
    <s v="Nourayn"/>
    <s v="Mahdad"/>
    <s v="Man"/>
    <d v="2016-10-05T00:00:00"/>
    <s v="Niveau 1"/>
    <x v="7"/>
    <m/>
    <x v="1"/>
    <d v="2022-11-05T00:00:00"/>
    <s v="Niet actief"/>
    <m/>
    <s v="2026/2027"/>
    <m/>
    <m/>
    <m/>
    <s v="NB"/>
    <m/>
    <m/>
    <s v="03-okt-2026"/>
  </r>
  <r>
    <n v="261"/>
    <s v="831-228SOF"/>
    <n v="831"/>
    <n v="228"/>
    <s v="Sofouane"/>
    <s v="Mahdad"/>
    <s v="Man"/>
    <d v="2016-05-10T00:00:00"/>
    <s v="Niveau 1"/>
    <x v="7"/>
    <m/>
    <x v="1"/>
    <m/>
    <s v="Niet actief"/>
    <m/>
    <s v="2026/2027"/>
    <m/>
    <m/>
    <m/>
    <s v="NB"/>
    <m/>
    <m/>
    <s v="03-okt-2026"/>
  </r>
  <r>
    <n v="262"/>
    <s v="927-230ABD"/>
    <n v="927"/>
    <n v="230"/>
    <s v="Abdullah"/>
    <s v="Sbaa"/>
    <s v="Man"/>
    <d v="2019-04-09T00:00:00"/>
    <s v="Beginner"/>
    <x v="2"/>
    <s v="Lokaal 4"/>
    <x v="0"/>
    <d v="2025-11-30T00:00:00"/>
    <m/>
    <m/>
    <s v="2026/2027"/>
    <d v="2026-12-09T00:00:00"/>
    <n v="115"/>
    <n v="0"/>
    <s v="Voldaan"/>
    <m/>
    <s v="Mohammed"/>
    <d v="2026-09-12T00:00:00"/>
  </r>
  <r>
    <n v="263"/>
    <s v="9999-231TUG"/>
    <n v="9999"/>
    <n v="231"/>
    <s v="Tuga"/>
    <s v="AL Khalaf"/>
    <s v="Vrouw"/>
    <d v="2019-08-11T00:00:00"/>
    <s v="Beginner"/>
    <x v="2"/>
    <s v="Lokaal 4"/>
    <x v="0"/>
    <d v="2025-11-30T00:00:00"/>
    <m/>
    <m/>
    <s v="2026/2027"/>
    <s v="19-09-2026"/>
    <n v="115"/>
    <n v="0"/>
    <s v="Voldaan"/>
    <m/>
    <s v="Mohammed"/>
    <d v="2026-09-19T00:00:00"/>
  </r>
  <r>
    <n v="264"/>
    <s v="740-232MOH"/>
    <n v="740"/>
    <n v="232"/>
    <s v="Mohamed Sabir"/>
    <s v="Aoulad l kadi"/>
    <s v="Man"/>
    <s v="30-12-2014"/>
    <s v="Niveau 1"/>
    <x v="1"/>
    <s v="Lokaal 2"/>
    <x v="1"/>
    <d v="2026-01-17T00:00:00"/>
    <m/>
    <m/>
    <m/>
    <m/>
    <m/>
    <m/>
    <s v="NB"/>
    <m/>
    <m/>
    <m/>
  </r>
  <r>
    <n v="265"/>
    <s v="740-232ZAK"/>
    <n v="740"/>
    <n v="232"/>
    <s v="Zakaria"/>
    <s v="Aoulad l Kadi"/>
    <s v="Man"/>
    <d v="2018-05-01T00:00:00"/>
    <s v="Niveau 1"/>
    <x v="1"/>
    <s v="Lokaal 2"/>
    <x v="1"/>
    <d v="2026-01-18T00:00:00"/>
    <m/>
    <m/>
    <m/>
    <m/>
    <m/>
    <m/>
    <s v="NB"/>
    <m/>
    <m/>
    <m/>
  </r>
  <r>
    <n v="268"/>
    <s v="859-235AMM"/>
    <n v="859"/>
    <n v="235"/>
    <s v="Ammira"/>
    <s v="Fallous"/>
    <s v="Vrouw"/>
    <s v="22-12-2016"/>
    <s v="Beginner"/>
    <x v="2"/>
    <s v="Lokaal 4"/>
    <x v="0"/>
    <m/>
    <s v="Actief"/>
    <m/>
    <s v="2026/2027"/>
    <m/>
    <m/>
    <m/>
    <s v="NB"/>
    <m/>
    <m/>
    <d v="2026-09-19T00:00:00"/>
  </r>
  <r>
    <n v="269"/>
    <s v="691-243AMI"/>
    <n v="691"/>
    <n v="243"/>
    <s v="Amira"/>
    <s v="Ikken"/>
    <s v="Vrouw"/>
    <s v="18-04-2014"/>
    <s v="Niveau 3"/>
    <x v="3"/>
    <s v="Lokaal 1"/>
    <x v="0"/>
    <m/>
    <m/>
    <m/>
    <m/>
    <m/>
    <m/>
    <m/>
    <s v="NB"/>
    <m/>
    <m/>
    <m/>
  </r>
  <r>
    <n v="270"/>
    <s v="691-243MAL"/>
    <n v="691"/>
    <n v="243"/>
    <s v="Malak"/>
    <s v="Ikken"/>
    <s v="Vrouw"/>
    <s v="18-04-2014"/>
    <s v="Niveau 1"/>
    <x v="1"/>
    <s v="Lokaal 2"/>
    <x v="0"/>
    <m/>
    <m/>
    <m/>
    <m/>
    <m/>
    <m/>
    <m/>
    <s v="NB"/>
    <m/>
    <m/>
    <m/>
  </r>
  <r>
    <n v="271"/>
    <s v="667-251SAF"/>
    <n v="667"/>
    <n v="251"/>
    <s v="Safa"/>
    <s v="Essadik"/>
    <s v="Vrouw"/>
    <d v="2012-02-01T00:00:00"/>
    <s v="Niveau 4"/>
    <x v="6"/>
    <s v="Lokaal 2"/>
    <x v="3"/>
    <m/>
    <m/>
    <m/>
    <m/>
    <m/>
    <m/>
    <m/>
    <s v="NB"/>
    <m/>
    <m/>
    <m/>
  </r>
  <r>
    <n v="273"/>
    <s v="98-296HOU"/>
    <n v="98"/>
    <n v="13"/>
    <s v="Houdaifa"/>
    <s v="Moussi"/>
    <s v="Man"/>
    <d v="2016-02-03T00:00:00"/>
    <s v="Niveau 2"/>
    <x v="1"/>
    <s v="Lokaal 2"/>
    <x v="1"/>
    <d v="2022-03-05T00:00:00"/>
    <s v="Actief"/>
    <m/>
    <s v="2026/2027"/>
    <s v="20-09-2026"/>
    <n v="115"/>
    <n v="0"/>
    <s v="Voldaan"/>
    <m/>
    <s v="Mostapha"/>
    <s v="10-okt-2026"/>
  </r>
  <r>
    <n v="274"/>
    <s v="98-296RED"/>
    <n v="98"/>
    <n v="13"/>
    <s v="Reda"/>
    <s v="Moussi"/>
    <s v="Man"/>
    <s v="30-07-2018"/>
    <s v="Beginner"/>
    <x v="2"/>
    <s v="Lokaal 4"/>
    <x v="0"/>
    <m/>
    <s v="Actief"/>
    <m/>
    <s v="2026/2027"/>
    <s v="20-09-2026"/>
    <n v="115"/>
    <n v="0"/>
    <s v="Voldaan"/>
    <m/>
    <s v="Mohammed"/>
    <d v="2026-09-20T00:00:00"/>
  </r>
  <r>
    <m/>
    <s v="8888-8YOUS"/>
    <n v="8888"/>
    <n v="8"/>
    <s v="Youssef"/>
    <s v="Bourarach"/>
    <s v="Man"/>
    <s v="21-08-2020"/>
    <s v="Beginner"/>
    <x v="4"/>
    <s v="Lokaal 1"/>
    <x v="1"/>
    <s v="04-okt-2026"/>
    <s v="Actief"/>
    <m/>
    <s v="2026/2027"/>
    <d v="2026-04-10T00:00:00"/>
    <n v="115"/>
    <n v="0"/>
    <s v="Voldaan"/>
    <m/>
    <s v="Mostapha"/>
    <s v="04-okt-2026"/>
  </r>
  <r>
    <m/>
    <s v="156-30"/>
    <n v="156"/>
    <n v="30"/>
    <s v="Amir "/>
    <s v="Ould Hamou"/>
    <s v="Man"/>
    <s v="24-05-2011"/>
    <s v="Niveau 3"/>
    <x v="0"/>
    <s v="Lokaal 3"/>
    <x v="1"/>
    <s v="04-okt-2026"/>
    <s v="Actief"/>
    <m/>
    <s v="2026/2027"/>
    <d v="2026-11-10T00:00:00"/>
    <n v="115"/>
    <n v="0"/>
    <s v="Voldaan"/>
    <m/>
    <m/>
    <s v="11-okt-2026"/>
  </r>
  <r>
    <m/>
    <s v="793-64ANOU"/>
    <n v="793"/>
    <n v="64"/>
    <s v="Anouar"/>
    <s v="Moussi"/>
    <s v="Man"/>
    <s v="17-11-2019"/>
    <s v="Beginner"/>
    <x v="2"/>
    <s v="Lokaal 4"/>
    <x v="1"/>
    <s v="09-okt-2026"/>
    <s v="Actief"/>
    <m/>
    <s v="2026/2027"/>
    <m/>
    <m/>
    <m/>
    <m/>
    <m/>
    <m/>
    <m/>
  </r>
  <r>
    <m/>
    <s v="332-32SALS"/>
    <n v="332"/>
    <n v="32"/>
    <s v="Salsabila"/>
    <s v="Lakbiach"/>
    <s v="Vrouw"/>
    <s v="15-04-2019"/>
    <s v="Beginner"/>
    <x v="2"/>
    <s v="Lokaal 4"/>
    <x v="1"/>
    <s v="09-okt-2026"/>
    <s v="Actief"/>
    <m/>
    <s v="2026/2027"/>
    <d v="2026-10-10T00:00:00"/>
    <n v="115"/>
    <n v="0"/>
    <s v="Voldaan"/>
    <m/>
    <s v="Mostapha"/>
    <s v="10-okt-2026"/>
  </r>
  <r>
    <m/>
    <s v="12-99LINA"/>
    <n v="12"/>
    <n v="99"/>
    <s v="Lina"/>
    <s v="Bouhjira"/>
    <s v="Vrouw"/>
    <s v="18-03-2021"/>
    <s v="Beginner"/>
    <x v="2"/>
    <s v="Lokaal 4"/>
    <x v="1"/>
    <s v="10-okt-2026"/>
    <m/>
    <m/>
    <s v="2026/2027"/>
    <d v="2026-11-10T00:00:00"/>
    <n v="115"/>
    <n v="0"/>
    <s v="Voldaan"/>
    <m/>
    <s v="Mostapha"/>
    <s v="11-okt-2026"/>
  </r>
  <r>
    <m/>
    <s v="9999-49ADAM"/>
    <n v="9999"/>
    <n v="49"/>
    <s v="Adama"/>
    <s v="Bari"/>
    <s v="Vrouw"/>
    <s v="13-09-2019"/>
    <s v="Beginner"/>
    <x v="2"/>
    <s v="Lokaal 4"/>
    <x v="1"/>
    <s v="10-okt-2026"/>
    <m/>
    <m/>
    <s v="2026/2027"/>
    <d v="2026-10-10T00:00:00"/>
    <n v="115"/>
    <n v="0"/>
    <s v="Voldaan"/>
    <m/>
    <s v="Khalid"/>
    <s v="10-okt-2026"/>
  </r>
  <r>
    <m/>
    <s v="57-47MOHA"/>
    <n v="57"/>
    <n v="47"/>
    <s v="Mohammed"/>
    <s v="El maryaoui"/>
    <s v="Man"/>
    <s v="30-01-2020"/>
    <s v="Beginner"/>
    <x v="2"/>
    <s v="Lokaal 4"/>
    <x v="1"/>
    <s v="10-okt-2026"/>
    <s v="Actief"/>
    <m/>
    <s v="2026/2027"/>
    <d v="2026-11-10T00:00:00"/>
    <n v="115"/>
    <n v="0"/>
    <s v="Voldaan"/>
    <m/>
    <s v="Mostapha"/>
    <s v="11-okt-2026"/>
  </r>
  <r>
    <m/>
    <s v="7-34FIRD"/>
    <n v="7"/>
    <n v="34"/>
    <s v="Firdaous"/>
    <s v="Ochen"/>
    <s v="Vrouw"/>
    <d v="2017-10-11T00:00:00"/>
    <s v="Beginner"/>
    <x v="2"/>
    <s v="Lokaal 4"/>
    <x v="1"/>
    <s v="10-okt-2026"/>
    <s v="Actief"/>
    <m/>
    <s v="2026/2027"/>
    <d v="2026-10-10T00:00:00"/>
    <n v="115"/>
    <n v="0"/>
    <s v="Voldaan"/>
    <m/>
    <s v="Mostapha"/>
    <s v="10-okt-2026"/>
  </r>
  <r>
    <m/>
    <s v="457-107WAIL"/>
    <n v="457"/>
    <n v="107"/>
    <s v="Wail"/>
    <s v="Erazzi"/>
    <s v="Man"/>
    <s v="25-07-2020"/>
    <s v="Niveau 1"/>
    <x v="2"/>
    <s v="Lokaal 4"/>
    <x v="1"/>
    <s v="10-okt-2026"/>
    <s v="Actief"/>
    <m/>
    <s v="2026/2027"/>
    <d v="2026-10-10T00:00:00"/>
    <n v="115"/>
    <n v="0"/>
    <s v="Voldaan"/>
    <m/>
    <s v="Mostapha"/>
    <s v="10-okt-2026"/>
  </r>
  <r>
    <m/>
    <s v="9999-41KHAL"/>
    <n v="9999"/>
    <n v="41"/>
    <s v="Khalil"/>
    <s v="Mehdaoui"/>
    <s v="Man"/>
    <s v="28-08-2018"/>
    <s v="Beginner"/>
    <x v="2"/>
    <s v="Lokaal 4"/>
    <x v="1"/>
    <s v="10-okt-2026"/>
    <s v="Actief"/>
    <m/>
    <s v="2026/2027"/>
    <d v="2026-10-10T00:00:00"/>
    <n v="115"/>
    <n v="0"/>
    <s v="Voldaan"/>
    <m/>
    <s v="Mostapha"/>
    <s v="10-okt-2026"/>
  </r>
  <r>
    <m/>
    <s v="736-116MOHA"/>
    <n v="736"/>
    <n v="116"/>
    <s v="Mohammed"/>
    <s v="Alkhouli"/>
    <s v="Man"/>
    <s v="14-12-2020"/>
    <s v="Beginner"/>
    <x v="2"/>
    <s v="Lokaal 4"/>
    <x v="1"/>
    <s v="10-okt-2026"/>
    <s v="Actief"/>
    <m/>
    <s v="2026/2027"/>
    <d v="2026-10-10T00:00:00"/>
    <n v="115"/>
    <n v="0"/>
    <s v="Voldaan"/>
    <m/>
    <s v="Mostapha"/>
    <s v="10-okt-2026"/>
  </r>
  <r>
    <m/>
    <s v="9999-51RAYA"/>
    <n v="9999"/>
    <n v="51"/>
    <s v="Rayan"/>
    <s v="Wachrine"/>
    <s v="Man"/>
    <s v="26-04-2012"/>
    <s v="Beginner"/>
    <x v="2"/>
    <s v="Lokaal 4"/>
    <x v="1"/>
    <s v="10-okt-2026"/>
    <s v="Actief"/>
    <m/>
    <s v="2026/2027"/>
    <m/>
    <m/>
    <m/>
    <m/>
    <m/>
    <s v="Mostapha"/>
    <s v="10-okt-2026"/>
  </r>
  <r>
    <m/>
    <s v="30-22OUMA"/>
    <n v="30"/>
    <n v="22"/>
    <s v="Oumaima"/>
    <s v="Akchich"/>
    <s v="Vrouw"/>
    <d v="2020-11-06T00:00:00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829-44SAMI"/>
    <n v="829"/>
    <n v="44"/>
    <s v="Caam Saif Al-Din"/>
    <s v="Chari"/>
    <s v="Man"/>
    <d v="2020-09-12T00:00:00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9002-50ALI"/>
    <n v="9002"/>
    <n v="50"/>
    <s v="Ali"/>
    <s v="Özgör"/>
    <s v="Man"/>
    <d v="2021-03-12T00:00:00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425-78HAJA"/>
    <n v="425"/>
    <n v="78"/>
    <s v="Hajar"/>
    <s v="el Abbassi"/>
    <s v="Vrouw"/>
    <s v="18-07-2021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595-73ADAM"/>
    <n v="595"/>
    <n v="73"/>
    <s v="Adam"/>
    <s v="Azaroual"/>
    <s v="Man"/>
    <s v="25-08-2021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349-218YOUS"/>
    <n v="349"/>
    <n v="218"/>
    <s v="Yousri"/>
    <s v="Lahrach"/>
    <s v="Man"/>
    <s v="27-10-2020"/>
    <s v="Beginner"/>
    <x v="2"/>
    <s v="Lokaal 4"/>
    <x v="1"/>
    <s v="11-okt-2026"/>
    <s v="Actief"/>
    <m/>
    <s v="2026/2027"/>
    <d v="2026-11-10T00:00:00"/>
    <m/>
    <m/>
    <s v="Regeling"/>
    <m/>
    <m/>
    <s v="11-okt-2026"/>
  </r>
  <r>
    <m/>
    <s v="898-58RAYA"/>
    <n v="898"/>
    <n v="58"/>
    <s v="Rayan"/>
    <s v="El Maadouri"/>
    <s v="Man"/>
    <d v="2020-03-06T00:00:00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989-40RAIH"/>
    <n v="989"/>
    <n v="40"/>
    <s v="Raihanna"/>
    <s v="El abadi"/>
    <s v="Vrouw"/>
    <s v="19-09-2026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  <r>
    <m/>
    <s v="814-60TASN"/>
    <n v="814"/>
    <n v="60"/>
    <s v="Tasnim"/>
    <s v="Bokhachkhach"/>
    <s v="Vrouw"/>
    <d v="2020-08-02T00:00:00"/>
    <s v="Beginner"/>
    <x v="2"/>
    <s v="Lokaal 4"/>
    <x v="1"/>
    <s v="11-okt-2026"/>
    <s v="Actief"/>
    <m/>
    <s v="2026/2027"/>
    <m/>
    <m/>
    <m/>
    <m/>
    <m/>
    <s v="Mostapha"/>
    <s v="11-okt-2026"/>
  </r>
  <r>
    <m/>
    <s v="9003-54HAMZ"/>
    <n v="9003"/>
    <n v="54"/>
    <s v="Hamza"/>
    <s v="Abdi"/>
    <s v="Man"/>
    <s v="27-04-2011"/>
    <s v="Niveau 2"/>
    <x v="3"/>
    <s v="Lokaal 1"/>
    <x v="0"/>
    <s v="11-okt-2026"/>
    <m/>
    <m/>
    <s v="2026/2027"/>
    <d v="2026-11-10T00:00:00"/>
    <n v="115"/>
    <n v="0"/>
    <s v="Voldaan"/>
    <m/>
    <m/>
    <s v="11-okt-2026"/>
  </r>
  <r>
    <m/>
    <s v="130-1HOUD"/>
    <n v="130"/>
    <n v="1"/>
    <s v="Houda"/>
    <s v="Marghich"/>
    <s v="Vrouw"/>
    <s v="29-01-2020"/>
    <s v="Beginner"/>
    <x v="2"/>
    <s v="Lokaal 4"/>
    <x v="1"/>
    <s v="11-okt-2026"/>
    <s v="Actief"/>
    <m/>
    <s v="2026/2027"/>
    <d v="2026-11-10T00:00:00"/>
    <n v="115"/>
    <n v="0"/>
    <s v="Voldaan"/>
    <m/>
    <m/>
    <s v="11-okt-202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">
  <r>
    <d v="2023-02-18T15:03:37"/>
    <n v="829"/>
    <x v="0"/>
    <s v="Mimoun"/>
    <s v="Ishaak"/>
    <x v="0"/>
    <m/>
    <m/>
    <m/>
    <n v="645652866"/>
    <m/>
    <s v="Man"/>
    <d v="2012-07-10T00:00:00"/>
    <s v="Niveau 1"/>
    <s v="Mostapha"/>
    <s v="Lokaal 5"/>
    <s v="Van 15:00 tot 17:00 uur"/>
    <m/>
  </r>
  <r>
    <d v="2022-12-31T16:41:20"/>
    <n v="600"/>
    <x v="1"/>
    <s v="Hakim"/>
    <s v="Insaf"/>
    <x v="1"/>
    <s v="A H goedhartlaan 70"/>
    <s v="Utrecht"/>
    <s v="3527CL"/>
    <s v="0610171625"/>
    <m/>
    <s v="Vrouw"/>
    <d v="2014-10-28T00:00:00"/>
    <s v="Beginner"/>
    <s v="Issa"/>
    <s v="Lokaal 5"/>
    <s v="Van 10:00 tot 12:00 uur"/>
    <d v="2022-11-05T00:00:00"/>
  </r>
  <r>
    <d v="2024-03-24T13:48:20"/>
    <s v="0000"/>
    <x v="2"/>
    <s v="Chirin "/>
    <s v="Rafif"/>
    <x v="2"/>
    <m/>
    <s v="Woerden"/>
    <m/>
    <s v="0685649219"/>
    <m/>
    <s v="Vrouw"/>
    <m/>
    <s v="Niveau 4"/>
    <s v="Optie 7"/>
    <s v="Lokaal 2"/>
    <s v="Van 15:00 tot 17:00 uur"/>
    <d v="2021-09-25T00:00:00"/>
  </r>
  <r>
    <d v="2024-03-24T14:05:13"/>
    <n v="762"/>
    <x v="3"/>
    <s v="Abdelhakim"/>
    <s v="Kaoutar"/>
    <x v="3"/>
    <s v="Rooseveltlaan 661"/>
    <s v="Utrecht"/>
    <m/>
    <s v="0687187806"/>
    <s v="hakimkattani@gmail.com"/>
    <s v="Vrouw"/>
    <d v="2014-09-09T00:00:00"/>
    <m/>
    <m/>
    <m/>
    <m/>
    <d v="2021-03-06T00:00:00"/>
  </r>
  <r>
    <d v="2024-03-24T14:05:13"/>
    <n v="762"/>
    <x v="3"/>
    <s v="Abdelhakim"/>
    <s v="Adam"/>
    <x v="3"/>
    <s v="Rooseveltlaan 661"/>
    <s v="Utrecht"/>
    <m/>
    <s v="0687187806"/>
    <s v="hakimkattani@gmail.com"/>
    <s v="Man"/>
    <d v="2015-12-22T00:00:00"/>
    <m/>
    <m/>
    <m/>
    <m/>
    <d v="2021-03-06T00:00:00"/>
  </r>
  <r>
    <d v="2024-03-24T14:12:01"/>
    <n v="393"/>
    <x v="4"/>
    <s v="Abdelouahed"/>
    <s v="Safouane"/>
    <x v="4"/>
    <m/>
    <s v="Utrecht"/>
    <m/>
    <s v="0619933763"/>
    <m/>
    <s v="Man"/>
    <m/>
    <m/>
    <m/>
    <m/>
    <m/>
    <d v="2021-02-13T00:00:00"/>
  </r>
  <r>
    <d v="2024-03-24T14:12:01"/>
    <n v="393"/>
    <x v="4"/>
    <s v="Abdelouahed"/>
    <s v="Youssef"/>
    <x v="4"/>
    <m/>
    <s v="Utrecht"/>
    <m/>
    <s v="0619933763"/>
    <m/>
    <s v="Man"/>
    <d v="2014-08-25T00:00:00"/>
    <m/>
    <m/>
    <m/>
    <m/>
    <d v="2021-02-13T00:00:00"/>
  </r>
  <r>
    <d v="2024-03-24T14:18:07"/>
    <n v="858"/>
    <x v="5"/>
    <s v="Ibrahim"/>
    <s v="Youness"/>
    <x v="5"/>
    <s v="Marchlaan 110"/>
    <s v="Utrecht"/>
    <s v="3527TN"/>
    <s v="0648614029"/>
    <m/>
    <s v="Man"/>
    <d v="2013-05-20T00:00:00"/>
    <m/>
    <m/>
    <m/>
    <m/>
    <d v="2023-10-15T00:00:00"/>
  </r>
  <r>
    <d v="2023-01-22T15:48:13"/>
    <n v="327"/>
    <x v="6"/>
    <s v="Mhamed"/>
    <s v="Fadma"/>
    <x v="6"/>
    <s v="Alexander de grootlaan 60"/>
    <s v="Utrecht"/>
    <s v="3526RK"/>
    <s v="0625126767"/>
    <m/>
    <s v="Vrouw"/>
    <d v="2008-05-03T00:00:00"/>
    <s v="Niveau 1"/>
    <s v="Mohammed"/>
    <s v="Lokaal 2"/>
    <s v="Van 15:00 tot 17:00 uur"/>
    <d v="2023-01-22T00:00:00"/>
  </r>
  <r>
    <d v="2023-01-22T15:49:59"/>
    <n v="327"/>
    <x v="6"/>
    <s v="Mhamed"/>
    <s v="Kawtar"/>
    <x v="6"/>
    <s v="Alexander de grootlaan 60"/>
    <s v="Utrecht"/>
    <s v="3526RK"/>
    <s v="0625126767"/>
    <m/>
    <s v="Vrouw"/>
    <d v="2012-11-27T00:00:00"/>
    <s v="Niveau 1"/>
    <s v="Mohammed"/>
    <s v="Lokaal 2"/>
    <s v="Van 15:00 tot 17:00 uur"/>
    <d v="2023-01-22T00:00:00"/>
  </r>
  <r>
    <d v="2023-01-22T15:49:10"/>
    <n v="327"/>
    <x v="6"/>
    <s v="Mhamed"/>
    <s v="Said"/>
    <x v="6"/>
    <s v="Alexander de grootlaan 60"/>
    <s v="Utrecht"/>
    <s v="3526RK"/>
    <s v="0625126767"/>
    <m/>
    <s v="Man"/>
    <d v="2010-12-11T00:00:00"/>
    <s v="Niveau 1"/>
    <s v="Mohammed"/>
    <s v="Lokaal 2"/>
    <s v="Van 15:00 tot 17:00 uur"/>
    <d v="2023-01-22T00:00:00"/>
  </r>
  <r>
    <d v="2024-03-24T14:23:09"/>
    <n v="249"/>
    <x v="7"/>
    <s v="Khalid"/>
    <s v="Youness"/>
    <x v="7"/>
    <s v="Batutalaan 6605"/>
    <s v="Utrecht"/>
    <n v="3526"/>
    <s v="0626661564"/>
    <m/>
    <s v="Man"/>
    <d v="2012-05-17T00:00:00"/>
    <m/>
    <m/>
    <m/>
    <m/>
    <d v="2023-11-05T00:00:00"/>
  </r>
  <r>
    <d v="2024-03-24T14:26:19"/>
    <n v="782"/>
    <x v="8"/>
    <s v="Abdessalaam"/>
    <s v="Mohammed Anouar"/>
    <x v="8"/>
    <s v="Rooseveltlaan 190"/>
    <s v="Urecht"/>
    <s v="3527AG"/>
    <s v="0617972582"/>
    <m/>
    <s v="Man"/>
    <d v="2014-05-27T00:00:00"/>
    <m/>
    <m/>
    <m/>
    <m/>
    <d v="2021-10-10T00:00:00"/>
  </r>
  <r>
    <d v="2023-03-04T15:18:16"/>
    <n v="109"/>
    <x v="9"/>
    <s v="Mostapha"/>
    <s v="Amira"/>
    <x v="9"/>
    <s v="Adenouerlaan 94"/>
    <s v="Utrcht"/>
    <s v="3527RJ"/>
    <s v="0685036066"/>
    <m/>
    <s v="Vrouw"/>
    <d v="2013-11-01T00:00:00"/>
    <s v="Niveau 1"/>
    <s v="Mohammed"/>
    <s v="Lokaal 2"/>
    <s v="Van 10:00 tot 12:00 uur"/>
    <d v="2023-02-04T00:00:00"/>
  </r>
  <r>
    <d v="2023-04-16T15:30:03"/>
    <n v="814"/>
    <x v="10"/>
    <s v="Brahim"/>
    <s v="Imane"/>
    <x v="10"/>
    <s v="Alexander de grootlaan 222"/>
    <s v="Utrecht"/>
    <s v="3526RP"/>
    <s v="0643582561"/>
    <m/>
    <s v="Vrouw"/>
    <d v="2013-06-05T00:00:00"/>
    <s v="Niveau 4"/>
    <s v="Ahmed"/>
    <s v="Lokaal 2"/>
    <s v="Van 10:00 tot 12:00 uur"/>
    <d v="2023-02-04T00:00:00"/>
  </r>
  <r>
    <d v="2024-03-24T14:31:28"/>
    <n v="566"/>
    <x v="11"/>
    <s v="Elkhoulati"/>
    <s v="Maroua"/>
    <x v="11"/>
    <m/>
    <s v="Utrecht"/>
    <m/>
    <s v="0624432866"/>
    <m/>
    <s v="Vrouw"/>
    <m/>
    <m/>
    <s v="Mostapha"/>
    <s v="Lokaal 5"/>
    <s v="Van 15:00 tot 17:00 uur"/>
    <d v="2021-10-16T00:00:00"/>
  </r>
  <r>
    <d v="2023-01-01T13:56:36"/>
    <n v="806"/>
    <x v="12"/>
    <s v="Rachid"/>
    <s v="Zeyneb"/>
    <x v="12"/>
    <s v="Derkinderstraat 27"/>
    <s v="Woerden"/>
    <s v="3443CX"/>
    <s v="0616441678"/>
    <m/>
    <s v="Vrouw"/>
    <d v="2015-10-29T00:00:00"/>
    <s v="Beginner"/>
    <s v="Mohsin"/>
    <s v="Lokaal 3"/>
    <s v="Van 15:00 tot 17:00 uur"/>
    <d v="2022-11-05T00:00:00"/>
  </r>
  <r>
    <d v="2023-02-18T14:56:01"/>
    <n v="806"/>
    <x v="12"/>
    <s v="Rachid"/>
    <s v="Ayoub"/>
    <x v="12"/>
    <s v="Derkinderstraat 27"/>
    <s v="Woerden"/>
    <s v="3443CX"/>
    <s v="0616441678"/>
    <m/>
    <s v="Man"/>
    <d v="2012-12-07T00:00:00"/>
    <s v="Niveau 1"/>
    <s v="Mostapha"/>
    <s v="Lokaal 5"/>
    <s v="Van 15:00 tot 17:00 uur"/>
    <m/>
  </r>
  <r>
    <d v="2023-03-18T15:40:45"/>
    <n v="82"/>
    <x v="13"/>
    <s v="salah Edine"/>
    <s v="Soraya"/>
    <x v="13"/>
    <s v="Livingstonlaan 549"/>
    <s v="Utrecht"/>
    <s v="3526HK"/>
    <s v="0687514326"/>
    <m/>
    <s v="Vrouw"/>
    <d v="2016-10-08T00:00:00"/>
    <s v="Beginner"/>
    <s v="Abdelilaah"/>
    <s v="Lokaal 4"/>
    <s v="Van 10:00 tot 12:00 uur"/>
    <d v="2023-03-04T00:00:00"/>
  </r>
  <r>
    <d v="2023-01-01T14:23:29"/>
    <n v="1123"/>
    <x v="14"/>
    <s v="Rachid"/>
    <s v="Hidaya"/>
    <x v="14"/>
    <s v="Amerikalaan 181"/>
    <s v="Utercht"/>
    <s v="3526 VD"/>
    <s v="0681838458"/>
    <m/>
    <s v="Vrouw"/>
    <d v="2016-04-02T00:00:00"/>
    <s v="Beginner"/>
    <s v="Issa"/>
    <s v="Lokaal 5"/>
    <s v="Van 10:00 tot 12:00 uur"/>
    <d v="2022-11-05T00:00:00"/>
  </r>
  <r>
    <d v="2023-03-18T15:37:49"/>
    <s v="0000"/>
    <x v="15"/>
    <s v="Banduim"/>
    <s v="Binta"/>
    <x v="15"/>
    <s v="Marchalaan 131"/>
    <s v="Utrecht"/>
    <s v="3527TC"/>
    <s v="0618916431"/>
    <m/>
    <s v="Vrouw"/>
    <m/>
    <s v="Beginner"/>
    <s v="Abdelilaah"/>
    <s v="Lokaal 4"/>
    <s v="Van 10:00 tot 12:00 uur"/>
    <d v="2023-03-04T00:00:00"/>
  </r>
  <r>
    <d v="2023-02-18T14:10:14"/>
    <n v="156"/>
    <x v="16"/>
    <s v="Mohamed"/>
    <s v="Amir"/>
    <x v="16"/>
    <s v="Egginklaan 12"/>
    <s v="Utrecht"/>
    <s v="3527 XR"/>
    <n v="641210518"/>
    <m/>
    <s v="Man"/>
    <d v="2011-05-24T00:00:00"/>
    <s v="Niveau 2"/>
    <s v="Mohsin"/>
    <s v="Lokaal 4"/>
    <s v="Van 15:00 tot 17:00 uur"/>
    <m/>
  </r>
  <r>
    <d v="2024-03-24T14:51:45"/>
    <n v="359"/>
    <x v="17"/>
    <s v="Farid"/>
    <s v="Adam"/>
    <x v="17"/>
    <m/>
    <s v="Utrecht"/>
    <m/>
    <s v="0636390176"/>
    <m/>
    <s v="Man"/>
    <m/>
    <m/>
    <m/>
    <m/>
    <m/>
    <d v="2021-09-19T00:00:00"/>
  </r>
  <r>
    <d v="2024-03-24T14:51:45"/>
    <n v="359"/>
    <x v="17"/>
    <s v="Farid"/>
    <s v="Farah"/>
    <x v="17"/>
    <m/>
    <s v="Utrecht"/>
    <m/>
    <s v="0636390176"/>
    <m/>
    <s v="Vrouw"/>
    <d v="2015-11-03T00:00:00"/>
    <m/>
    <m/>
    <m/>
    <m/>
    <d v="2021-09-19T00:00:00"/>
  </r>
  <r>
    <d v="2023-01-08T18:47:16"/>
    <n v="206"/>
    <x v="18"/>
    <s v="Hamid"/>
    <s v="Ilias"/>
    <x v="18"/>
    <s v="Magelhaenlaan 239"/>
    <s v="Utrecht"/>
    <s v="3526 CG"/>
    <s v="0651328913"/>
    <m/>
    <s v="Man"/>
    <d v="2009-08-09T00:00:00"/>
    <s v="Niveau 5"/>
    <s v="Ahmed"/>
    <s v="Lokaal 2"/>
    <s v="Van 10:00 tot 12:00 uur"/>
    <m/>
  </r>
  <r>
    <d v="2023-01-08T20:12:43"/>
    <n v="206"/>
    <x v="18"/>
    <s v="Hamid"/>
    <s v="Mohamed"/>
    <x v="19"/>
    <s v="Megelhaenlaan 239"/>
    <s v="Utrecht"/>
    <s v="3526 CG"/>
    <s v="0651328913"/>
    <m/>
    <s v="Man"/>
    <d v="2015-08-21T00:00:00"/>
    <s v="Niveau 1"/>
    <s v="Ahmed"/>
    <s v="Lokaal 1"/>
    <s v="Van 12:30 tot 14:30 uur"/>
    <m/>
  </r>
  <r>
    <d v="2023-01-21T10:11:12"/>
    <n v="206"/>
    <x v="18"/>
    <s v="Hamid"/>
    <s v="Ferdaous"/>
    <x v="20"/>
    <s v="Magelhaenlaan 239"/>
    <s v="Utrecht"/>
    <m/>
    <s v="0651328913"/>
    <m/>
    <s v="Vrouw"/>
    <d v="2011-07-27T00:00:00"/>
    <s v="Niveau 3"/>
    <s v="Mohammed"/>
    <s v="Lokaal 3"/>
    <s v="Van 12:30 tot 14:30 uur"/>
    <m/>
  </r>
  <r>
    <d v="2023-02-18T15:02:10"/>
    <n v="952"/>
    <x v="19"/>
    <s v="Ali"/>
    <s v="Safuan"/>
    <x v="21"/>
    <s v="Magelhaenlaan 20"/>
    <s v="Utrecht"/>
    <m/>
    <n v="628061369"/>
    <m/>
    <s v="Man"/>
    <d v="2011-05-03T00:00:00"/>
    <s v="Niveau 1"/>
    <s v="Mostapha"/>
    <s v="Lokaal 5"/>
    <s v="Van 15:00 tot 17:00 uur"/>
    <m/>
  </r>
  <r>
    <d v="2024-03-31T15:22:19"/>
    <n v="30"/>
    <x v="20"/>
    <s v="Abderrahim"/>
    <s v="Safae"/>
    <x v="22"/>
    <s v="Stanleylaan 103"/>
    <s v="Utrecht"/>
    <n v="35"/>
    <s v="0684180612 / 0648151923"/>
    <m/>
    <s v="Vrouw"/>
    <d v="2015-07-02T00:00:00"/>
    <m/>
    <m/>
    <m/>
    <m/>
    <d v="2021-11-06T00:00:00"/>
  </r>
  <r>
    <d v="2024-04-21T13:19:13"/>
    <n v="101"/>
    <x v="21"/>
    <s v="Abdelwaheb"/>
    <s v="Jaouhara"/>
    <x v="23"/>
    <s v="Pearsonlaan 92"/>
    <s v="Utrecht"/>
    <s v="3527CD"/>
    <s v="0684360117"/>
    <m/>
    <s v="Vrouw"/>
    <d v="2017-08-11T00:00:00"/>
    <m/>
    <m/>
    <m/>
    <m/>
    <d v="2023-10-14T00:00:00"/>
  </r>
  <r>
    <d v="2023-03-18T15:35:10"/>
    <n v="1164"/>
    <x v="21"/>
    <s v="Nouradine"/>
    <s v="Imane"/>
    <x v="24"/>
    <s v="Havezatedrift 45"/>
    <s v="Utrecht"/>
    <s v="3436 CD"/>
    <s v="0684787228"/>
    <m/>
    <s v="Vrouw"/>
    <d v="2017-12-23T00:00:00"/>
    <s v="Beginner"/>
    <s v="Abdelilaah"/>
    <s v="Lokaal 4"/>
    <s v="Van 10:00 tot 12:00 uur"/>
    <d v="2023-03-04T00:00:00"/>
  </r>
  <r>
    <d v="2023-02-18T14:42:07"/>
    <n v="694"/>
    <x v="22"/>
    <s v="Ismail"/>
    <s v="Naoufal"/>
    <x v="25"/>
    <s v="Citadeldrift 93"/>
    <s v="Nieuwegein"/>
    <s v="3436 CM"/>
    <n v="611249067"/>
    <m/>
    <s v="Man"/>
    <d v="2013-01-07T00:00:00"/>
    <s v="Niveau 1"/>
    <s v="Mostapha"/>
    <s v="Lokaal 5"/>
    <s v="Van 12:30 tot 14:30 uur"/>
    <m/>
  </r>
  <r>
    <d v="2024-03-31T15:31:11"/>
    <n v="510"/>
    <x v="23"/>
    <s v="Sadik"/>
    <s v="Yasmine"/>
    <x v="26"/>
    <m/>
    <s v="Utrecht"/>
    <m/>
    <s v="0684966001"/>
    <m/>
    <s v="Vrouw"/>
    <m/>
    <m/>
    <m/>
    <m/>
    <m/>
    <d v="2021-09-19T00:00:00"/>
  </r>
  <r>
    <d v="2024-03-31T15:31:11"/>
    <n v="510"/>
    <x v="23"/>
    <s v="Sadik"/>
    <s v="Ajoub"/>
    <x v="26"/>
    <m/>
    <s v="Utrecht"/>
    <m/>
    <s v="0684966001"/>
    <m/>
    <s v="Man"/>
    <d v="2016-02-17T00:00:00"/>
    <m/>
    <m/>
    <m/>
    <m/>
    <d v="2022-03-05T00:00:00"/>
  </r>
  <r>
    <d v="2023-03-18T15:32:42"/>
    <n v="937"/>
    <x v="24"/>
    <s v="Mohammed"/>
    <s v="Farah"/>
    <x v="27"/>
    <s v="Arnoldusguldenhof 13"/>
    <s v="Utrecht"/>
    <s v="3545GJ"/>
    <s v="0684216193"/>
    <m/>
    <s v="Vrouw"/>
    <d v="2016-08-13T00:00:00"/>
    <s v="Beginner"/>
    <s v="Abdelilaah"/>
    <s v="Lokaal 4"/>
    <s v="Van 10:00 tot 12:00 uur"/>
    <d v="2023-03-04T00:00:00"/>
  </r>
  <r>
    <d v="2023-03-18T14:30:54"/>
    <n v="535"/>
    <x v="25"/>
    <s v="Brahim"/>
    <s v="Safouan"/>
    <x v="28"/>
    <s v="Americalaan 118"/>
    <s v="Utrecht"/>
    <s v="3526VU"/>
    <n v="647873401"/>
    <m/>
    <s v="Man"/>
    <d v="2017-05-24T00:00:00"/>
    <s v="Beginner"/>
    <s v="Abdelilaah"/>
    <s v="Lokaal 4"/>
    <s v="Van 10:00 tot 12:00 uur"/>
    <d v="2023-03-04T00:00:00"/>
  </r>
  <r>
    <d v="2023-03-18T14:51:46"/>
    <n v="382"/>
    <x v="26"/>
    <s v="Abdelkader"/>
    <s v="Mohamed Amine"/>
    <x v="29"/>
    <s v="Anna Mariaschumanstraat 3Bis"/>
    <s v="Utrcht"/>
    <s v="3521XB"/>
    <s v="0615547746"/>
    <m/>
    <s v="Man"/>
    <d v="2016-12-18T00:00:00"/>
    <s v="Beginner"/>
    <s v="Abdelilaah"/>
    <s v="Lokaal 4"/>
    <s v="Van 10:00 tot 12:00 uur"/>
    <d v="2023-03-04T00:00:00"/>
  </r>
  <r>
    <d v="2023-03-18T14:44:07"/>
    <n v="373"/>
    <x v="27"/>
    <s v="Moussa"/>
    <s v="Farah"/>
    <x v="30"/>
    <s v="Marshallaan 120"/>
    <s v="Utrecht"/>
    <n v="3527"/>
    <s v="0684108849/0640461976"/>
    <m/>
    <s v="Vrouw"/>
    <d v="2013-09-27T00:00:00"/>
    <s v="Beginner"/>
    <s v="Abdelilaah"/>
    <s v="Lokaal 4"/>
    <s v="Van 10:00 tot 12:00 uur"/>
    <d v="2023-03-04T00:00:00"/>
  </r>
  <r>
    <d v="2023-01-08T20:05:35"/>
    <n v="99"/>
    <x v="28"/>
    <s v="Nordin"/>
    <s v="Mohamed"/>
    <x v="31"/>
    <s v="Sassafraslaan 52"/>
    <s v="Utrecht"/>
    <s v="3545 CM"/>
    <s v="0641995123"/>
    <m/>
    <s v="Man"/>
    <d v="2014-11-23T00:00:00"/>
    <s v="Niveau 1"/>
    <s v="Ahmed"/>
    <s v="Lokaal 1"/>
    <s v="Van 12:30 tot 14:30 uur"/>
    <m/>
  </r>
  <r>
    <d v="2024-01-28T15:33:53"/>
    <n v="99"/>
    <x v="28"/>
    <s v="Nouraddine"/>
    <s v="Adam"/>
    <x v="32"/>
    <s v="Sassafraslaan 52"/>
    <s v="Utrecht"/>
    <s v="3545CM"/>
    <s v="0641995123"/>
    <m/>
    <s v="Man"/>
    <d v="2017-06-10T00:00:00"/>
    <s v="Beginner"/>
    <s v="Mohsin"/>
    <s v="Lokaal 5"/>
    <s v="Van 12:30 tot 14:30 uur"/>
    <d v="2024-01-13T00:00:00"/>
  </r>
  <r>
    <d v="2023-03-18T14:55:30"/>
    <n v="567"/>
    <x v="29"/>
    <s v="Abdelilah"/>
    <s v="Amira"/>
    <x v="10"/>
    <s v="Pearsonlaan 40"/>
    <s v="Utrecht"/>
    <s v="3527CC"/>
    <s v="0643187400"/>
    <m/>
    <s v="Vrouw"/>
    <d v="2017-04-09T00:00:00"/>
    <s v="Beginner"/>
    <s v="Abdelilaah"/>
    <s v="Lokaal 4"/>
    <s v="Van 10:00 tot 12:00 uur"/>
    <d v="2023-03-04T00:00:00"/>
  </r>
  <r>
    <d v="2023-02-18T14:36:19"/>
    <n v="567"/>
    <x v="29"/>
    <s v="Abdelilah"/>
    <s v="Maysa"/>
    <x v="10"/>
    <s v="Pearsonlaan 40"/>
    <s v="Utrecht"/>
    <s v="3527 CC"/>
    <s v="0643187400"/>
    <m/>
    <s v="Vrouw"/>
    <m/>
    <s v="Niveau 1"/>
    <s v="Mostapha"/>
    <s v="Lokaal 5"/>
    <s v="Van 12:30 tot 14:30 uur"/>
    <m/>
  </r>
  <r>
    <d v="2024-04-06T13:45:29"/>
    <n v="1217"/>
    <x v="30"/>
    <s v="Youssef"/>
    <s v="Rofaide"/>
    <x v="33"/>
    <s v="Nansenlaan 7"/>
    <s v="Utrecht"/>
    <s v="3527 EE"/>
    <s v="0634834480"/>
    <m/>
    <s v="Vrouw"/>
    <d v="2012-06-08T00:00:00"/>
    <m/>
    <m/>
    <m/>
    <m/>
    <d v="2021-06-03T00:00:00"/>
  </r>
  <r>
    <d v="2023-01-08T19:37:46"/>
    <n v="983"/>
    <x v="31"/>
    <s v="Omar"/>
    <s v="Amal"/>
    <x v="34"/>
    <s v="Gasperilaan 46"/>
    <s v="Utrecht"/>
    <s v="3527 GE"/>
    <s v="0646664631"/>
    <m/>
    <s v="Vrouw"/>
    <d v="2007-12-12T00:00:00"/>
    <s v="Niveau 5"/>
    <s v="Ahmed"/>
    <s v="Lokaal 2"/>
    <s v="Van 10:00 tot 12:00 uur"/>
    <m/>
  </r>
  <r>
    <d v="2023-01-08T20:13:55"/>
    <n v="67"/>
    <x v="32"/>
    <s v="Abdelkarim"/>
    <s v="Nouara"/>
    <x v="35"/>
    <s v="Van Eechoudlaan 125"/>
    <s v="Utrecht"/>
    <s v="3526 KC"/>
    <s v="0645926761"/>
    <m/>
    <s v="Vrouw"/>
    <d v="2015-05-03T00:00:00"/>
    <s v="Niveau 1"/>
    <s v="Ahmed"/>
    <s v="Lokaal 1"/>
    <s v="Van 12:30 tot 14:30 uur"/>
    <m/>
  </r>
  <r>
    <d v="2023-03-18T14:37:36"/>
    <n v="390"/>
    <x v="33"/>
    <s v="Samir"/>
    <s v="Amira"/>
    <x v="36"/>
    <s v="Iepstraat 60"/>
    <m/>
    <s v="3443GG"/>
    <s v="0614671900"/>
    <m/>
    <s v="Man"/>
    <d v="2017-08-23T00:00:00"/>
    <s v="Beginner"/>
    <s v="Abdelilaah"/>
    <s v="Lokaal 4"/>
    <s v="Van 10:00 tot 12:00 uur"/>
    <d v="2023-03-04T00:00:00"/>
  </r>
  <r>
    <d v="2023-01-01T13:46:41"/>
    <n v="892"/>
    <x v="34"/>
    <s v="Rachid"/>
    <s v="Abdoullah"/>
    <x v="37"/>
    <s v="Stanleylaan 229"/>
    <s v="Utrecht"/>
    <s v="3526 TE"/>
    <s v="0628713529/0646855832"/>
    <m/>
    <s v="Man"/>
    <d v="2015-09-08T00:00:00"/>
    <s v="Beginner"/>
    <s v="Issa"/>
    <s v="Lokaal 5"/>
    <s v="Van 10:00 tot 12:00 uur"/>
    <d v="2022-11-05T00:00:00"/>
  </r>
  <r>
    <d v="2023-01-01T13:45:21"/>
    <n v="892"/>
    <x v="34"/>
    <s v="Rachid"/>
    <s v="Maryam"/>
    <x v="37"/>
    <s v="Stanleylaan 229"/>
    <s v="Utrecht"/>
    <s v="3526 TE"/>
    <s v="0628713529/0646855832"/>
    <m/>
    <s v="Vrouw"/>
    <d v="2016-12-13T00:00:00"/>
    <s v="Beginner"/>
    <s v="Issa"/>
    <s v="Lokaal 5"/>
    <s v="Van 10:00 tot 12:00 uur"/>
    <d v="2022-11-05T00:00:00"/>
  </r>
  <r>
    <d v="2024-04-06T13:29:00"/>
    <n v="951"/>
    <x v="35"/>
    <s v="AbdelHakim"/>
    <s v="Isra"/>
    <x v="38"/>
    <m/>
    <s v="Utrecht"/>
    <m/>
    <s v="0641950255"/>
    <m/>
    <s v="Vrouw"/>
    <d v="2014-07-09T00:00:00"/>
    <m/>
    <m/>
    <m/>
    <m/>
    <d v="2021-08-06T00:00:00"/>
  </r>
  <r>
    <d v="2023-02-18T15:00:03"/>
    <n v="48"/>
    <x v="36"/>
    <s v="Aziz"/>
    <s v="Marouan"/>
    <x v="39"/>
    <s v="Sassafraslaan "/>
    <s v="Utrecht"/>
    <s v="3545 Cm"/>
    <s v="0686200120"/>
    <m/>
    <s v="Man"/>
    <d v="2013-02-20T00:00:00"/>
    <s v="Niveau 1"/>
    <s v="Mostapha"/>
    <s v="Lokaal 5"/>
    <s v="Van 15:00 tot 17:00 uur"/>
    <m/>
  </r>
  <r>
    <d v="2023-02-18T14:54:43"/>
    <n v="286"/>
    <x v="37"/>
    <s v="Jamil"/>
    <s v="Adam"/>
    <x v="40"/>
    <s v="Pearsonlaan 17"/>
    <s v="Utrecht"/>
    <s v="3527 CA"/>
    <s v="0653765992"/>
    <m/>
    <s v="Man"/>
    <d v="2014-05-10T00:00:00"/>
    <s v="Niveau 1"/>
    <s v="Mostapha"/>
    <s v="Lokaal 5"/>
    <s v="Van 15:00 tot 17:00 uur"/>
    <m/>
  </r>
  <r>
    <d v="2023-01-21T10:05:43"/>
    <n v="286"/>
    <x v="37"/>
    <s v="Jamil"/>
    <s v="Hajar"/>
    <x v="40"/>
    <s v="Pearsonlaan 17"/>
    <s v="Utrecht"/>
    <s v="3527 CA"/>
    <s v="0653765992"/>
    <m/>
    <s v="Vrouw"/>
    <d v="2010-12-13T00:00:00"/>
    <s v="Niveau 3"/>
    <s v="Mohammed"/>
    <s v="Lokaal 2"/>
    <s v="Van 12:30 tot 14:30 uur"/>
    <m/>
  </r>
  <r>
    <d v="2023-01-21T10:05:43"/>
    <n v="286"/>
    <x v="37"/>
    <s v="Jamil"/>
    <s v="Douaa"/>
    <x v="40"/>
    <s v="Pearsonlaan 17"/>
    <s v="Utrecht"/>
    <s v="3527 CA"/>
    <s v="0653765992"/>
    <m/>
    <s v="Vrouw"/>
    <d v="2017-03-25T00:00:00"/>
    <m/>
    <m/>
    <m/>
    <m/>
    <m/>
  </r>
  <r>
    <d v="2022-12-31T16:15:45"/>
    <n v="755"/>
    <x v="38"/>
    <s v="Mohammed"/>
    <s v="Innas"/>
    <x v="41"/>
    <s v="spaaklaan 230"/>
    <s v="Utrecht"/>
    <s v="3527 SP"/>
    <s v="0643153440"/>
    <m/>
    <s v="Vrouw"/>
    <d v="2013-03-23T00:00:00"/>
    <s v="Beginner"/>
    <s v="Issa"/>
    <s v="Lokaal 5"/>
    <s v="Van 10:00 tot 12:00 uur"/>
    <d v="2022-11-05T00:00:00"/>
  </r>
  <r>
    <d v="2022-12-31T16:17:40"/>
    <n v="755"/>
    <x v="38"/>
    <s v="Mohammed"/>
    <s v="Nouaffel"/>
    <x v="41"/>
    <s v="spaaklaan 230"/>
    <s v="Utrecht"/>
    <s v="3527 SP"/>
    <s v="0643153440"/>
    <m/>
    <s v="Man"/>
    <d v="2014-09-17T00:00:00"/>
    <s v="Beginner"/>
    <s v="Issa"/>
    <s v="Lokaal 5"/>
    <s v="Van 10:00 tot 12:00 uur"/>
    <d v="2022-11-05T00:00:00"/>
  </r>
  <r>
    <d v="2024-04-06T13:34:15"/>
    <n v="21"/>
    <x v="39"/>
    <s v="Bouk"/>
    <s v="Tasnim"/>
    <x v="42"/>
    <m/>
    <m/>
    <m/>
    <s v="0652837355/0633666678"/>
    <m/>
    <s v="Vrouw"/>
    <d v="2011-05-26T00:00:00"/>
    <m/>
    <m/>
    <m/>
    <m/>
    <d v="2016-01-03T00:00:00"/>
  </r>
  <r>
    <d v="2024-04-06T13:34:15"/>
    <n v="21"/>
    <x v="39"/>
    <s v="Bouk"/>
    <s v="Nouaim"/>
    <x v="42"/>
    <m/>
    <m/>
    <m/>
    <s v="0652837355/0633666678"/>
    <m/>
    <s v="Man"/>
    <d v="2012-11-23T00:00:00"/>
    <m/>
    <m/>
    <m/>
    <m/>
    <d v="2016-01-03T00:00:00"/>
  </r>
  <r>
    <d v="2023-03-26T16:00:37"/>
    <n v="751"/>
    <x v="40"/>
    <s v="Boujma"/>
    <s v="Mohammed"/>
    <x v="43"/>
    <s v="Stanlylaan"/>
    <s v="Utrecht"/>
    <s v="3526 TP"/>
    <s v="ma 0687854066 / 0620630751pa"/>
    <m/>
    <s v="Man"/>
    <d v="2015-07-08T00:00:00"/>
    <s v="Beginner"/>
    <s v="Abdelilaah"/>
    <s v="Lokaal 1"/>
    <s v="Van 10:00 tot 12:00 uur"/>
    <d v="2023-03-03T00:00:00"/>
  </r>
  <r>
    <d v="2023-01-01T16:13:37"/>
    <n v="1081"/>
    <x v="41"/>
    <s v="Abdoulhamid"/>
    <s v="Zakarija"/>
    <x v="44"/>
    <m/>
    <m/>
    <m/>
    <s v="0645767787"/>
    <m/>
    <s v="Man"/>
    <d v="2016-03-01T00:00:00"/>
    <s v="Beginner"/>
    <s v="Mohammed"/>
    <s v="Lokaal 2"/>
    <s v="Van 10:00 tot 12:00 uur"/>
    <d v="2022-03-05T00:00:00"/>
  </r>
  <r>
    <d v="2024-04-06T13:36:51"/>
    <n v="225"/>
    <x v="42"/>
    <s v="Mohamed"/>
    <s v="Adam"/>
    <x v="45"/>
    <m/>
    <s v="Utrecht"/>
    <m/>
    <s v="0621823770"/>
    <m/>
    <s v="Man"/>
    <m/>
    <m/>
    <m/>
    <m/>
    <m/>
    <m/>
  </r>
  <r>
    <d v="2024-04-06T13:36:51"/>
    <n v="225"/>
    <x v="42"/>
    <s v="Mohamed"/>
    <s v="Oumnia"/>
    <x v="45"/>
    <m/>
    <s v="Utrecht"/>
    <m/>
    <s v="0621823770"/>
    <m/>
    <s v="Vrouw"/>
    <d v="2015-09-15T00:00:00"/>
    <m/>
    <m/>
    <m/>
    <m/>
    <d v="2021-11-06T00:00:00"/>
  </r>
  <r>
    <d v="2023-01-08T19:41:46"/>
    <n v="1178"/>
    <x v="43"/>
    <s v="Mustapha"/>
    <s v="Amin"/>
    <x v="46"/>
    <s v="De Brauwlaan 11"/>
    <s v="Utrecht"/>
    <s v="3526 XR"/>
    <n v="685317570"/>
    <m/>
    <s v="Man"/>
    <d v="2007-04-28T00:00:00"/>
    <s v="Niveau 5"/>
    <s v="Ahmed"/>
    <s v="Lokaal 2"/>
    <s v="Van 10:00 tot 12:00 uur"/>
    <m/>
  </r>
  <r>
    <d v="2023-01-08T19:43:01"/>
    <n v="1178"/>
    <x v="43"/>
    <s v="Mustapha"/>
    <s v="Hajar"/>
    <x v="46"/>
    <s v="De Brauwlaan 11"/>
    <s v="Utrecht"/>
    <s v="3526 XR"/>
    <n v="685317570"/>
    <m/>
    <s v="Vrouw"/>
    <d v="2009-09-07T00:00:00"/>
    <s v="Niveau 5"/>
    <s v="Ahmed"/>
    <s v="Lokaal 2"/>
    <s v="Van 10:00 tot 12:00 uur"/>
    <m/>
  </r>
  <r>
    <d v="2023-03-18T15:26:50"/>
    <n v="1028"/>
    <x v="44"/>
    <s v="Abdelouhab"/>
    <s v="Dikra"/>
    <x v="47"/>
    <s v="Trumanlaan 225"/>
    <s v="Utrecht"/>
    <s v="3527 BH"/>
    <n v="684304185"/>
    <m/>
    <s v="Vrouw"/>
    <d v="2017-05-12T00:00:00"/>
    <s v="Beginner"/>
    <s v="Abdelilaah"/>
    <s v="Lokaal 4"/>
    <s v="Van 10:00 tot 12:00 uur"/>
    <d v="2023-03-04T00:00:00"/>
  </r>
  <r>
    <d v="2024-01-28T15:50:40"/>
    <n v="823"/>
    <x v="45"/>
    <s v="Jamal"/>
    <s v="Anas"/>
    <x v="48"/>
    <s v="Winterkersslaan 23"/>
    <s v="Utrecht"/>
    <s v="3544 CH"/>
    <s v="0619813905"/>
    <m/>
    <s v="Man"/>
    <d v="2017-09-06T00:00:00"/>
    <s v="Beginner"/>
    <s v="Mohsin"/>
    <s v="Lokaal 5"/>
    <s v="Van 12:30 tot 14:30 uur"/>
    <d v="2024-01-13T00:00:00"/>
  </r>
  <r>
    <d v="2023-03-26T15:49:17"/>
    <n v="1094"/>
    <x v="46"/>
    <s v="Mohammed"/>
    <s v="Atoub"/>
    <x v="49"/>
    <s v="Columbuslaan 261"/>
    <s v="Utrecht"/>
    <s v="3526EG"/>
    <s v="0641119770"/>
    <m/>
    <s v="Man"/>
    <d v="2017-05-20T00:00:00"/>
    <s v="Beginner"/>
    <s v="Abdelilaah"/>
    <s v="Lokaal 1"/>
    <s v="Van 10:00 tot 12:00 uur"/>
    <d v="2023-03-03T00:00:00"/>
  </r>
  <r>
    <d v="2023-03-12T13:06:37"/>
    <n v="372"/>
    <x v="47"/>
    <s v="Hicham"/>
    <s v="Marouane    "/>
    <x v="50"/>
    <s v="Columbuslaan"/>
    <s v="Utrecht"/>
    <s v="3526EK"/>
    <s v="0614716453"/>
    <m/>
    <s v="Man"/>
    <d v="2013-02-28T00:00:00"/>
    <s v="Beginner"/>
    <s v="Mohammed"/>
    <s v="Lokaal 4"/>
    <s v="Van 15:00 tot 17:00 uur"/>
    <d v="2023-03-12T00:00:00"/>
  </r>
  <r>
    <d v="2023-03-12T13:06:37"/>
    <n v="372"/>
    <x v="47"/>
    <s v="Hicham"/>
    <s v="Redouane"/>
    <x v="50"/>
    <s v="Columbuslaan"/>
    <s v="Utrecht"/>
    <s v="3526EK"/>
    <s v="0614716453"/>
    <m/>
    <s v="Man"/>
    <d v="2013-02-28T00:00:00"/>
    <s v="Beginner"/>
    <s v="Abdelilaah"/>
    <s v="Lokaal 4"/>
    <s v="Van 10:00 tot 12:00 uur"/>
    <d v="2023-03-12T00:00:00"/>
  </r>
  <r>
    <d v="2024-04-06T13:42:21"/>
    <s v="0000"/>
    <x v="48"/>
    <m/>
    <s v="Eymen"/>
    <x v="51"/>
    <s v="Pearsonlaan 57"/>
    <s v="Utrecht"/>
    <s v="3527 CE"/>
    <s v="0631067235"/>
    <m/>
    <s v="Man"/>
    <d v="2010-07-06T00:00:00"/>
    <m/>
    <m/>
    <m/>
    <m/>
    <d v="2023-10-11T00:00:00"/>
  </r>
  <r>
    <d v="2024-01-29T15:46:28"/>
    <n v="669"/>
    <x v="49"/>
    <s v="Imaad"/>
    <s v="Amine"/>
    <x v="52"/>
    <s v="Sassafraslaan 67"/>
    <s v="Utrecht"/>
    <s v="3545CM"/>
    <s v="0683111117 / 0685545465"/>
    <m/>
    <s v="Man"/>
    <d v="2014-07-19T00:00:00"/>
    <s v="Beginner"/>
    <s v="Mohsin"/>
    <s v="Lokaal 5"/>
    <s v="Van 12:30 tot 14:30 uur"/>
    <d v="2024-01-14T00:00:00"/>
  </r>
  <r>
    <d v="2024-01-28T15:46:28"/>
    <n v="669"/>
    <x v="49"/>
    <s v="Imaad"/>
    <s v="Anis"/>
    <x v="52"/>
    <s v="Sassafraslaan 66"/>
    <s v="Utrecht"/>
    <s v="3545CM"/>
    <s v="0683111117 / 0685545465"/>
    <m/>
    <s v="Man"/>
    <d v="2017-02-13T00:00:00"/>
    <s v="Beginner"/>
    <s v="Mohsin"/>
    <s v="Lokaal 5"/>
    <s v="Van 12:30 tot 14:30 uur"/>
    <d v="2024-01-13T00:00:00"/>
  </r>
  <r>
    <d v="2024-06-01T15:16:58"/>
    <n v="1157"/>
    <x v="50"/>
    <s v="Mostapha"/>
    <s v="Lilyam"/>
    <x v="53"/>
    <s v="Trumanlaan 18"/>
    <s v="Utrecht"/>
    <s v="3527 BR"/>
    <s v="0631774428"/>
    <m/>
    <s v="Man"/>
    <d v="2012-08-10T00:00:00"/>
    <m/>
    <m/>
    <m/>
    <m/>
    <d v="2021-05-22T00:00:00"/>
  </r>
  <r>
    <d v="2024-06-01T15:16:58"/>
    <n v="1157"/>
    <x v="50"/>
    <s v="Mostapha"/>
    <s v="Mohamed Amine"/>
    <x v="53"/>
    <s v="Trumanlaan 18"/>
    <s v="Utrecht"/>
    <s v="3527 BR"/>
    <s v="0631774428"/>
    <m/>
    <s v="Man"/>
    <d v="2011-08-01T00:00:00"/>
    <m/>
    <m/>
    <m/>
    <m/>
    <d v="2021-05-22T00:00:00"/>
  </r>
  <r>
    <d v="2023-01-08T19:27:16"/>
    <n v="556"/>
    <x v="51"/>
    <s v="Driss"/>
    <s v="Anouar"/>
    <x v="54"/>
    <s v="Sassafraslaan 15"/>
    <s v="Utrecht"/>
    <s v="3545 CM"/>
    <s v="0646875570"/>
    <m/>
    <s v="Man"/>
    <d v="2006-08-15T00:00:00"/>
    <s v="Niveau 5"/>
    <s v="Ahmed"/>
    <s v="Lokaal 2"/>
    <s v="Van 10:00 tot 12:00 uur"/>
    <m/>
  </r>
  <r>
    <d v="2023-01-08T18:43:46"/>
    <n v="556"/>
    <x v="51"/>
    <s v="Driss"/>
    <s v="Rida"/>
    <x v="54"/>
    <s v="Sassafraslaan 15"/>
    <s v="Utrecht"/>
    <s v="3545 CM"/>
    <s v="0646875570"/>
    <m/>
    <s v="Man"/>
    <d v="2009-08-14T00:00:00"/>
    <s v="Niveau 5"/>
    <s v="Ahmed"/>
    <s v="Lokaal 2"/>
    <s v="Van 10:00 tot 12:00 uur"/>
    <m/>
  </r>
  <r>
    <d v="2023-04-16T15:15:38"/>
    <s v="0000"/>
    <x v="52"/>
    <s v="Abdi"/>
    <s v="Anwar"/>
    <x v="55"/>
    <s v="Spaaklaan 231"/>
    <s v="Utrecht"/>
    <s v="3527SJ"/>
    <s v="0687175400-0302926512"/>
    <m/>
    <s v="Man"/>
    <d v="2008-09-02T00:00:00"/>
    <s v="Niveau 1"/>
    <s v="Mostapha"/>
    <s v="Lokaal 4"/>
    <s v="Van 12:30 tot 14:30 uur"/>
    <d v="2023-04-16T00:00:00"/>
  </r>
  <r>
    <d v="2023-04-16T15:15:38"/>
    <s v="0000"/>
    <x v="52"/>
    <s v="Abdi"/>
    <s v="Hamza"/>
    <x v="55"/>
    <s v="Spaaklaan 231"/>
    <s v="Utrecht"/>
    <s v="3527SJ"/>
    <s v="0687175400-0302926512"/>
    <m/>
    <s v="Man"/>
    <d v="2011-04-27T00:00:00"/>
    <s v="Niveau 1"/>
    <s v="Mostapha"/>
    <s v="Lokaal 4"/>
    <s v="Van 12:30 tot 14:30 uur"/>
    <d v="2023-04-16T00:00:00"/>
  </r>
  <r>
    <d v="2023-04-16T15:15:38"/>
    <s v="0000"/>
    <x v="52"/>
    <s v="Abdi"/>
    <s v="Sumaya"/>
    <x v="55"/>
    <s v="Spaaklaan 231"/>
    <s v="Utrecht"/>
    <s v="3527SJ"/>
    <s v="0687175400-0302926512"/>
    <m/>
    <s v="Vrouw"/>
    <d v="2014-06-10T00:00:00"/>
    <s v="Beginner"/>
    <s v="Abdelilaah"/>
    <s v="Lokaal 1"/>
    <s v="Van 10:00 tot 12:00 uur"/>
    <d v="2023-04-16T00:00:00"/>
  </r>
  <r>
    <d v="2024-01-28T16:10:51"/>
    <n v="716"/>
    <x v="53"/>
    <s v="Jamaal"/>
    <s v="Souhajb"/>
    <x v="56"/>
    <s v="Livingstonelaan 91"/>
    <s v="Utrecht"/>
    <s v="3526HB"/>
    <s v="0641896763"/>
    <m/>
    <s v="Man"/>
    <d v="2017-09-27T00:00:00"/>
    <s v="Beginner"/>
    <s v="Mohsin"/>
    <s v="Lokaal 5"/>
    <s v="Van 12:30 tot 14:30 uur"/>
    <d v="2024-01-13T00:00:00"/>
  </r>
  <r>
    <d v="2024-01-28T16:13:55"/>
    <n v="1066"/>
    <x v="54"/>
    <s v="Abdeoulrazzak"/>
    <s v="Jounajd"/>
    <x v="57"/>
    <s v="Guldenplantsoen 10"/>
    <s v="Utrecht"/>
    <s v="3541GS"/>
    <s v="0626041411"/>
    <m/>
    <s v="Man"/>
    <d v="2018-01-24T00:00:00"/>
    <s v="Beginner"/>
    <s v="Mohsin"/>
    <s v="Lokaal 5"/>
    <s v="Van 12:30 tot 14:30 uur"/>
    <d v="2024-01-13T00:00:00"/>
  </r>
  <r>
    <d v="2023-03-18T15:29:21"/>
    <n v="118"/>
    <x v="55"/>
    <s v="Ali"/>
    <s v="Insafe"/>
    <x v="58"/>
    <s v="Schipovalaan 28"/>
    <s v="Utrecht"/>
    <s v="3545DC"/>
    <s v="0643545232"/>
    <m/>
    <s v="Vrouw"/>
    <d v="2017-07-30T00:00:00"/>
    <s v="Beginner"/>
    <s v="Abdelilaah"/>
    <s v="Lokaal 4"/>
    <s v="Van 10:00 tot 12:00 uur"/>
    <d v="2023-03-04T00:00:00"/>
  </r>
  <r>
    <d v="2023-03-18T14:24:34"/>
    <n v="384"/>
    <x v="56"/>
    <s v="Lahbib"/>
    <s v="Shakir"/>
    <x v="59"/>
    <s v="Rijnseguldenhof 4"/>
    <s v="Utrecht"/>
    <s v="3541GN"/>
    <s v="0611269541"/>
    <m/>
    <s v="Man"/>
    <d v="2015-12-02T00:00:00"/>
    <s v="Beginner"/>
    <s v="Abdelilaah"/>
    <s v="Lokaal 4"/>
    <s v="Van 10:00 tot 12:00 uur"/>
    <d v="2023-03-04T00:00:00"/>
  </r>
  <r>
    <d v="2023-03-18T14:24:34"/>
    <n v="384"/>
    <x v="56"/>
    <s v="Lahbib"/>
    <s v="Soraya"/>
    <x v="59"/>
    <s v="Rijnseguldenhof 4"/>
    <s v="Utrecht"/>
    <s v="3541GN"/>
    <s v="0611269541"/>
    <m/>
    <s v="Vrouw"/>
    <d v="2013-03-06T00:00:00"/>
    <s v="Beginner"/>
    <s v="Abdelilaah"/>
    <s v="Lokaal 4"/>
    <s v="Van 10:00 tot 12:00 uur"/>
    <d v="2023-03-04T00:00:00"/>
  </r>
  <r>
    <d v="2024-01-29T14:46:26"/>
    <n v="612"/>
    <x v="57"/>
    <s v="Toufik"/>
    <s v="Chaimaa"/>
    <x v="60"/>
    <s v="Atlleeplantsoen 35"/>
    <s v="Utrecht"/>
    <s v="3528 BA"/>
    <s v="0616234517-0687239294"/>
    <m/>
    <s v="Vrouw"/>
    <d v="2015-06-17T00:00:00"/>
    <s v="Beginner"/>
    <s v="Mohsin"/>
    <s v="Lokaal 5"/>
    <s v="Van 12:30 tot 14:30 uur"/>
    <d v="2024-01-14T00:00:00"/>
  </r>
  <r>
    <d v="2024-01-28T14:46:26"/>
    <n v="612"/>
    <x v="57"/>
    <s v="Toufik"/>
    <s v="Rouayda"/>
    <x v="60"/>
    <s v="Atlleeplantsoen 34"/>
    <s v="Utrecht"/>
    <s v="3527 BA"/>
    <s v="0616234517-0687239294"/>
    <m/>
    <s v="Vrouw"/>
    <d v="2013-04-14T00:00:00"/>
    <s v="Beginner"/>
    <s v="Mohsin"/>
    <s v="Lokaal 5"/>
    <s v="Van 12:30 tot 14:30 uur"/>
    <d v="2024-01-13T00:00:00"/>
  </r>
  <r>
    <d v="2024-04-06T14:15:52"/>
    <n v="860"/>
    <x v="58"/>
    <s v="Mohamed"/>
    <s v="Daoud"/>
    <x v="61"/>
    <m/>
    <s v="Utrecht"/>
    <m/>
    <s v="0643261976"/>
    <m/>
    <s v="Man"/>
    <m/>
    <m/>
    <m/>
    <m/>
    <m/>
    <m/>
  </r>
  <r>
    <d v="2024-04-06T14:17:52"/>
    <n v="548"/>
    <x v="59"/>
    <s v="Tarik"/>
    <s v="Mohamed"/>
    <x v="40"/>
    <s v="eerste Meester 45"/>
    <s v="Utrecht"/>
    <m/>
    <s v="0685863995"/>
    <m/>
    <s v="Man"/>
    <d v="2010-06-24T00:00:00"/>
    <m/>
    <m/>
    <m/>
    <m/>
    <d v="2021-04-04T00:00:00"/>
  </r>
  <r>
    <d v="2024-04-06T14:17:52"/>
    <n v="548"/>
    <x v="59"/>
    <s v="Tarik"/>
    <s v="Khadija"/>
    <x v="40"/>
    <s v="eerste Meester 45"/>
    <s v="Utrecht"/>
    <m/>
    <s v="0685863995"/>
    <m/>
    <s v="Vrouw"/>
    <d v="2014-11-08T00:00:00"/>
    <m/>
    <m/>
    <m/>
    <m/>
    <d v="2021-04-04T00:00:00"/>
  </r>
  <r>
    <d v="2024-04-06T14:22:22"/>
    <n v="288"/>
    <x v="60"/>
    <s v="Rachid"/>
    <s v="Amir"/>
    <x v="62"/>
    <m/>
    <s v="Utrecht"/>
    <m/>
    <s v="0645933116"/>
    <m/>
    <s v="Man"/>
    <d v="2011-02-14T00:00:00"/>
    <m/>
    <m/>
    <m/>
    <m/>
    <d v="2019-02-15T00:00:00"/>
  </r>
  <r>
    <d v="2024-04-06T14:22:22"/>
    <n v="288"/>
    <x v="60"/>
    <s v="Rachid"/>
    <s v="Yarah"/>
    <x v="62"/>
    <m/>
    <s v="Utrecht"/>
    <m/>
    <s v="0645933116"/>
    <m/>
    <s v="Vrouw"/>
    <d v="2010-02-13T00:00:00"/>
    <m/>
    <m/>
    <m/>
    <m/>
    <d v="2018-09-30T00:00:00"/>
  </r>
  <r>
    <d v="2024-01-28T15:05:05"/>
    <n v="653"/>
    <x v="61"/>
    <s v="Soufiane"/>
    <s v="Issam"/>
    <x v="63"/>
    <s v="Columbuslaan 295"/>
    <s v="Utrecht"/>
    <s v="3526 EH"/>
    <s v="0641604400"/>
    <m/>
    <s v="Man"/>
    <d v="2018-12-16T00:00:00"/>
    <s v="Beginner"/>
    <s v="Mohsin"/>
    <s v="Lokaal 5"/>
    <s v="Van 12:30 tot 14:30 uur"/>
    <d v="2024-01-13T00:00:00"/>
  </r>
  <r>
    <d v="2024-01-28T15:27:39"/>
    <n v="793"/>
    <x v="62"/>
    <s v="Abdellah"/>
    <s v="Safae"/>
    <x v="64"/>
    <s v="Stanleylaan 174"/>
    <s v="Utrecht"/>
    <s v="3526TR"/>
    <s v="0624686582"/>
    <m/>
    <s v="Vrouw"/>
    <d v="2015-11-07T00:00:00"/>
    <s v="Beginner"/>
    <s v="Mohsin"/>
    <s v="Lokaal 5"/>
    <s v="Van 12:30 tot 14:30 uur"/>
    <d v="2024-01-13T00:00:00"/>
  </r>
  <r>
    <d v="2024-05-11T14:30:48"/>
    <n v="849"/>
    <x v="63"/>
    <s v="Najim"/>
    <s v="Dina"/>
    <x v="65"/>
    <s v="Van Spanjelaan 3"/>
    <s v="Utrecht"/>
    <s v="3526 XL"/>
    <s v="0648687838"/>
    <m/>
    <s v="Vrouw"/>
    <d v="2016-10-01T00:00:00"/>
    <m/>
    <m/>
    <m/>
    <m/>
    <m/>
  </r>
  <r>
    <d v="2024-05-11T14:30:48"/>
    <n v="849"/>
    <x v="63"/>
    <s v="Najim"/>
    <s v="Omayra"/>
    <x v="65"/>
    <s v="Van Spanjelaan 3"/>
    <s v="Utrecht"/>
    <s v="3526 XL"/>
    <s v="0648687838"/>
    <m/>
    <s v="Vrouw"/>
    <d v="2018-05-31T00:00:00"/>
    <s v="Beginner"/>
    <s v="Mohsin"/>
    <s v="Lokaal 3"/>
    <s v="Van 15:00 tot 17:00 uur"/>
    <m/>
  </r>
  <r>
    <d v="2024-05-11T14:30:48"/>
    <n v="849"/>
    <x v="63"/>
    <s v="Najim"/>
    <s v="Safouan"/>
    <x v="65"/>
    <s v="Van Spanjelaan 3"/>
    <s v="Utrecht"/>
    <s v="3526 XL"/>
    <s v="0648687838"/>
    <m/>
    <s v="Man"/>
    <d v="2017-03-13T00:00:00"/>
    <s v="Beginner"/>
    <s v="Mohsin"/>
    <s v="Lokaal 3"/>
    <s v="Van 15:00 tot 17:00 uur"/>
    <m/>
  </r>
  <r>
    <d v="2023-01-08T19:59:32"/>
    <n v="777"/>
    <x v="64"/>
    <s v="Mimoun"/>
    <s v="Rayaan"/>
    <x v="66"/>
    <s v="Alexander de Grotelaan 114"/>
    <s v="Utrecht"/>
    <s v="3526 RL"/>
    <n v="641125287"/>
    <m/>
    <s v="Man"/>
    <d v="2012-11-23T00:00:00"/>
    <s v="Niveau 1"/>
    <s v="Ahmed"/>
    <s v="Lokaal 1"/>
    <s v="Van 12:30 tot 14:30 uur"/>
    <m/>
  </r>
  <r>
    <d v="2022-12-31T15:53:21"/>
    <n v="896"/>
    <x v="65"/>
    <s v="Aziz"/>
    <s v="Roumaisa"/>
    <x v="67"/>
    <s v="Stanleylaan 149"/>
    <s v="Utrecht"/>
    <s v="3526 TD"/>
    <s v="0628902898"/>
    <m/>
    <s v="Vrouw"/>
    <d v="2012-12-06T00:00:00"/>
    <s v="Beginner"/>
    <s v="Issa"/>
    <s v="Lokaal 5"/>
    <s v="Van 10:00 tot 12:00 uur"/>
    <d v="2022-11-05T00:00:00"/>
  </r>
  <r>
    <d v="2022-12-31T15:58:52"/>
    <n v="898"/>
    <x v="65"/>
    <s v="Aziz"/>
    <s v="Aya"/>
    <x v="67"/>
    <s v="Stanleylaan 149"/>
    <s v="Utrecht"/>
    <s v="3526 TD"/>
    <s v="0628902898"/>
    <m/>
    <s v="Vrouw"/>
    <d v="2015-09-19T00:00:00"/>
    <s v="Beginner"/>
    <s v="Issa"/>
    <s v="Lokaal 5"/>
    <s v="Van 10:00 tot 12:00 uur"/>
    <d v="2022-11-05T00:00:00"/>
  </r>
  <r>
    <d v="2024-04-06T14:27:59"/>
    <n v="749"/>
    <x v="66"/>
    <s v="Nourdine"/>
    <s v="Nisrine"/>
    <x v="68"/>
    <s v="Attleeplantsoen 36"/>
    <s v="Utrecht"/>
    <s v="3527 BA"/>
    <s v="0627349510"/>
    <m/>
    <s v="Vrouw"/>
    <d v="2013-01-22T00:00:00"/>
    <m/>
    <m/>
    <m/>
    <m/>
    <d v="2022-08-15T00:00:00"/>
  </r>
  <r>
    <d v="2023-02-18T15:14:48"/>
    <n v="524"/>
    <x v="67"/>
    <s v="Najim"/>
    <s v="Selma"/>
    <x v="69"/>
    <s v="Markt 320"/>
    <s v="Nieuwegein"/>
    <s v="3431 LH"/>
    <n v="648497223"/>
    <m/>
    <s v="Vrouw"/>
    <d v="2011-03-30T00:00:00"/>
    <s v="Niveau 1"/>
    <s v="Mostapha"/>
    <s v="Lokaal 5"/>
    <s v="Van 15:00 tot 17:00 uur"/>
    <m/>
  </r>
  <r>
    <d v="2024-05-19T14:28:19"/>
    <n v="223"/>
    <x v="68"/>
    <s v="Ilyas"/>
    <s v="Yasmine"/>
    <x v="70"/>
    <m/>
    <m/>
    <m/>
    <s v="0685285688 - 0684280743"/>
    <m/>
    <s v="Vrouw"/>
    <m/>
    <m/>
    <m/>
    <m/>
    <m/>
    <m/>
  </r>
  <r>
    <d v="2024-05-19T14:28:19"/>
    <n v="223"/>
    <x v="68"/>
    <s v="Ilyas"/>
    <s v="SaifDine"/>
    <x v="70"/>
    <m/>
    <m/>
    <m/>
    <s v="0685285688 - 0684280743"/>
    <m/>
    <s v="Man"/>
    <m/>
    <m/>
    <m/>
    <m/>
    <m/>
    <m/>
  </r>
  <r>
    <d v="2023-01-01T15:25:55"/>
    <n v="531"/>
    <x v="69"/>
    <s v="Abdelkadir"/>
    <s v="Adam"/>
    <x v="36"/>
    <s v="Afrikalaan 85"/>
    <s v="Utrecht"/>
    <s v="3526 VL"/>
    <s v="0684360144"/>
    <m/>
    <s v="Man"/>
    <d v="2016-01-01T00:00:00"/>
    <s v="Niveau 1"/>
    <s v="Issa"/>
    <s v="Lokaal 5"/>
    <s v="Van 12:30 tot 14:30 uur"/>
    <m/>
  </r>
  <r>
    <d v="2023-01-01T15:24:36"/>
    <n v="531"/>
    <x v="69"/>
    <s v="Abdelkadir"/>
    <s v="Mohamed Amine"/>
    <x v="36"/>
    <s v="Afrikalaan 85"/>
    <s v="Utrecht"/>
    <s v="3526 VL"/>
    <s v="0684360144"/>
    <m/>
    <s v="Man"/>
    <d v="2011-07-30T00:00:00"/>
    <s v="Niveau 1"/>
    <s v="Mostapha"/>
    <s v="Lokaal 3"/>
    <s v="Van 12:30 tot 14:30 uur"/>
    <m/>
  </r>
  <r>
    <d v="2023-01-01T15:23:06"/>
    <n v="531"/>
    <x v="69"/>
    <s v="Abdelkadir"/>
    <s v="Ranija"/>
    <x v="36"/>
    <s v="Afrikalaan 85"/>
    <s v="Utrecht"/>
    <s v="3526 VL"/>
    <s v="0684360144"/>
    <m/>
    <s v="Vrouw"/>
    <d v="2009-09-30T00:00:00"/>
    <s v="Niveau 1"/>
    <s v="Issa"/>
    <s v="Lokaal 5"/>
    <s v="Van 12:30 tot 14:30 uur"/>
    <m/>
  </r>
  <r>
    <d v="2023-01-08T18:33:34"/>
    <n v="182"/>
    <x v="70"/>
    <s v="Driss"/>
    <s v="Bader"/>
    <x v="71"/>
    <s v="Alexander de Grotelaan "/>
    <s v="Utrecht"/>
    <s v="3526 RM"/>
    <s v="0625593454"/>
    <m/>
    <s v="Man"/>
    <d v="2011-12-27T00:00:00"/>
    <s v="Niveau 5"/>
    <s v="Ahmed"/>
    <s v="Lokaal 2"/>
    <s v="Van 10:00 tot 12:00 uur"/>
    <m/>
  </r>
  <r>
    <d v="2024-04-07T13:32:35"/>
    <n v="646"/>
    <x v="71"/>
    <s v="Said"/>
    <s v="Amran"/>
    <x v="72"/>
    <m/>
    <s v="Utrecht"/>
    <m/>
    <s v="0685517261"/>
    <m/>
    <s v="Man"/>
    <d v="2013-11-01T00:00:00"/>
    <m/>
    <m/>
    <m/>
    <m/>
    <m/>
  </r>
  <r>
    <d v="2023-01-01T13:49:34"/>
    <n v="978"/>
    <x v="72"/>
    <s v="Ali"/>
    <s v="Ishaq-Amar"/>
    <x v="73"/>
    <s v="Postmalaan 33"/>
    <s v="Utrecht"/>
    <s v="3527XX"/>
    <n v="624815202"/>
    <m/>
    <s v="Man"/>
    <d v="2016-06-28T00:00:00"/>
    <s v="Beginner"/>
    <s v="Issa"/>
    <s v="Lokaal 5"/>
    <s v="Van 10:00 tot 12:00 uur"/>
    <d v="2022-11-05T00:00:00"/>
  </r>
  <r>
    <d v="2023-01-01T13:42:07"/>
    <n v="28"/>
    <x v="73"/>
    <s v="Said"/>
    <s v="Ganna"/>
    <x v="74"/>
    <s v="Eerste muntmeesterlaan 27"/>
    <s v="Utrecht"/>
    <s v="3541 GB"/>
    <n v="648557892"/>
    <m/>
    <s v="Vrouw"/>
    <d v="2016-10-24T00:00:00"/>
    <s v="Beginner"/>
    <s v="Issa"/>
    <s v="Lokaal 5"/>
    <s v="Van 10:00 tot 12:00 uur"/>
    <d v="2022-11-05T00:00:00"/>
  </r>
  <r>
    <d v="2023-01-11T18:08:13"/>
    <n v="28"/>
    <x v="73"/>
    <s v="Said"/>
    <s v="Lina"/>
    <x v="74"/>
    <s v="Eerste Muntmeesterslaan 27"/>
    <s v="Utrecht"/>
    <s v="3541 GB"/>
    <n v="648557892"/>
    <m/>
    <s v="Vrouw"/>
    <d v="2012-11-25T00:00:00"/>
    <s v="Niveau 1"/>
    <s v="Mohammed"/>
    <s v="Lokaal 1"/>
    <s v="Van 10:00 tot 12:00 uur"/>
    <m/>
  </r>
  <r>
    <d v="2023-01-21T10:27:43"/>
    <n v="871"/>
    <x v="74"/>
    <s v="Nordin"/>
    <s v="Marouan"/>
    <x v="75"/>
    <s v="Trumanlaan 253"/>
    <s v="Utrecht"/>
    <m/>
    <s v="0642215507"/>
    <m/>
    <s v="Man"/>
    <d v="2009-09-11T00:00:00"/>
    <s v="Niveau 3"/>
    <s v="Mohammed"/>
    <s v="Lokaal 2"/>
    <s v="Van 12:30 tot 14:30 uur"/>
    <m/>
  </r>
  <r>
    <d v="2023-01-01T16:28:39"/>
    <n v="871"/>
    <x v="74"/>
    <s v="Nordin"/>
    <s v="Nousayba"/>
    <x v="75"/>
    <s v="Trumanlaan 253"/>
    <s v="Utrecht"/>
    <s v="3527 BH"/>
    <s v="0642215507"/>
    <m/>
    <s v="Vrouw"/>
    <d v="2016-04-01T00:00:00"/>
    <s v="Beginner"/>
    <s v="Mohammed"/>
    <s v="Lokaal 2"/>
    <s v="Van 10:00 tot 12:00 uur"/>
    <d v="2022-03-05T00:00:00"/>
  </r>
  <r>
    <d v="2023-01-11T18:13:52"/>
    <n v="871"/>
    <x v="74"/>
    <s v="Nordin"/>
    <s v="Noussayba"/>
    <x v="75"/>
    <s v="Trumanlaan 253"/>
    <s v="Utrecht"/>
    <s v="3527 BH"/>
    <s v="0642215507"/>
    <m/>
    <s v="Vrouw"/>
    <d v="2016-04-01T00:00:00"/>
    <s v="Niveau 1"/>
    <s v="Mohammed"/>
    <s v="Lokaal 1"/>
    <s v="Van 10:00 tot 12:00 uur"/>
    <m/>
  </r>
  <r>
    <d v="2022-12-31T16:44:05"/>
    <n v="1210"/>
    <x v="75"/>
    <s v="Bennassar"/>
    <s v="Ishaaq"/>
    <x v="23"/>
    <s v="Kamilleweg 16A"/>
    <s v="Utrecht"/>
    <s v="3541RN"/>
    <s v="0627057803"/>
    <m/>
    <s v="Man"/>
    <d v="2018-01-03T00:00:00"/>
    <s v="Beginner"/>
    <s v="Issa"/>
    <s v="Lokaal 5"/>
    <s v="Van 10:00 tot 12:00 uur"/>
    <d v="2022-11-05T00:00:00"/>
  </r>
  <r>
    <d v="2023-01-21T10:45:34"/>
    <n v="1091"/>
    <x v="76"/>
    <s v="Karim"/>
    <s v="Adam"/>
    <x v="76"/>
    <s v="Livinhgstonelaan "/>
    <s v="Utrecht"/>
    <m/>
    <m/>
    <m/>
    <s v="Man"/>
    <d v="2012-01-19T00:00:00"/>
    <s v="Niveau 3"/>
    <s v="Mohammed"/>
    <s v="Lokaal 2"/>
    <s v="Van 12:30 tot 14:30 uur"/>
    <m/>
  </r>
  <r>
    <d v="2024-04-07T13:35:37"/>
    <n v="1074"/>
    <x v="77"/>
    <s v="Mohamed"/>
    <s v="Hiba"/>
    <x v="77"/>
    <s v="Rooseveltlaan 878"/>
    <s v="Utrecht"/>
    <s v="3526 BN"/>
    <s v="0648451122"/>
    <m/>
    <s v="Vrouw"/>
    <d v="2012-11-27T00:00:00"/>
    <m/>
    <m/>
    <m/>
    <m/>
    <d v="2023-09-10T00:00:00"/>
  </r>
  <r>
    <d v="2023-02-18T14:45:28"/>
    <n v="962"/>
    <x v="78"/>
    <s v="Brahim"/>
    <s v="Maryam"/>
    <x v="78"/>
    <s v="Vasco da Gamalaan 325"/>
    <s v="Utrecht"/>
    <s v="3526 ES"/>
    <m/>
    <m/>
    <s v="Vrouw"/>
    <d v="2015-08-04T00:00:00"/>
    <s v="Niveau 1"/>
    <s v="Mostapha"/>
    <s v="Lokaal 5"/>
    <s v="Van 12:30 tot 14:30 uur"/>
    <m/>
  </r>
  <r>
    <d v="2024-04-07T13:38:25"/>
    <s v="0000"/>
    <x v="79"/>
    <s v="Mohamed"/>
    <s v="Abdenasser"/>
    <x v="79"/>
    <s v="Van Bijnkershoekslaan 369"/>
    <s v="Utrecht"/>
    <s v="3527 XJ"/>
    <s v="0630051560"/>
    <m/>
    <s v="Man"/>
    <d v="2011-06-14T00:00:00"/>
    <m/>
    <m/>
    <m/>
    <m/>
    <d v="2020-03-25T00:00:00"/>
  </r>
  <r>
    <d v="2024-04-07T13:38:25"/>
    <s v="0000"/>
    <x v="79"/>
    <s v="Mohamed"/>
    <s v="Noujoum"/>
    <x v="79"/>
    <s v="Van Bijnkershoekslaan 369"/>
    <s v="Utrecht"/>
    <s v="3527 XJ"/>
    <s v="0630051560"/>
    <m/>
    <s v="Vrouw"/>
    <d v="2014-05-24T00:00:00"/>
    <m/>
    <m/>
    <m/>
    <m/>
    <d v="2020-03-25T00:00:00"/>
  </r>
  <r>
    <d v="2024-04-07T13:45:24"/>
    <n v="1029"/>
    <x v="80"/>
    <s v="Mohamed"/>
    <s v="Mohamed"/>
    <x v="80"/>
    <m/>
    <m/>
    <m/>
    <s v="0617773896/0686470708"/>
    <m/>
    <s v="Man"/>
    <d v="2010-08-04T00:00:00"/>
    <m/>
    <m/>
    <m/>
    <m/>
    <d v="2021-02-04T00:00:00"/>
  </r>
  <r>
    <d v="2024-04-07T13:45:24"/>
    <n v="1029"/>
    <x v="80"/>
    <s v="Mohamed"/>
    <s v="Amina"/>
    <x v="80"/>
    <m/>
    <m/>
    <m/>
    <s v="0617773896/0686470708"/>
    <m/>
    <s v="Vrouw"/>
    <d v="2013-02-28T00:00:00"/>
    <m/>
    <m/>
    <m/>
    <m/>
    <d v="2021-02-04T00:00:00"/>
  </r>
  <r>
    <d v="2023-01-01T14:07:31"/>
    <n v="479"/>
    <x v="81"/>
    <s v="Adil"/>
    <s v="Oumayer"/>
    <x v="81"/>
    <s v="Nanseulaan 75"/>
    <s v="Utrecht"/>
    <s v="3531EJ"/>
    <s v="0611781429"/>
    <m/>
    <s v="Man"/>
    <d v="2016-10-21T00:00:00"/>
    <s v="Beginner"/>
    <s v="Issa"/>
    <s v="Lokaal 5"/>
    <s v="Van 10:00 tot 12:00 uur"/>
    <d v="2022-11-05T00:00:00"/>
  </r>
  <r>
    <d v="2023-01-08T19:35:31"/>
    <n v="84"/>
    <x v="82"/>
    <s v="Mustapha"/>
    <s v="Aya"/>
    <x v="82"/>
    <s v="Pearsonlaan 43"/>
    <s v="Utrecht"/>
    <s v="3527 CA"/>
    <m/>
    <m/>
    <s v="Vrouw"/>
    <d v="2009-05-16T00:00:00"/>
    <s v="Niveau 5"/>
    <s v="Ahmed"/>
    <s v="Lokaal 2"/>
    <s v="Van 10:00 tot 12:00 uur"/>
    <m/>
  </r>
  <r>
    <d v="2024-04-07T14:08:49"/>
    <n v="31"/>
    <x v="83"/>
    <s v="Abdelaziz"/>
    <s v="Sara"/>
    <x v="83"/>
    <s v="Nansenlaan 27"/>
    <s v="Utrecht"/>
    <s v="3527 EE"/>
    <s v="0624128307"/>
    <m/>
    <s v="Vrouw"/>
    <d v="2015-03-21T00:00:00"/>
    <m/>
    <m/>
    <m/>
    <m/>
    <d v="2023-09-17T00:00:00"/>
  </r>
  <r>
    <d v="2023-01-21T10:12:48"/>
    <n v="416"/>
    <x v="84"/>
    <s v="Mostapha"/>
    <s v="Amina"/>
    <x v="84"/>
    <s v="Battutalaan 483"/>
    <s v="Utrecht"/>
    <m/>
    <n v="645160406"/>
    <m/>
    <s v="Vrouw"/>
    <d v="2010-07-25T00:00:00"/>
    <s v="Niveau 3"/>
    <s v="Mohammed"/>
    <s v="Lokaal 2"/>
    <s v="Van 12:30 tot 14:30 uur"/>
    <m/>
  </r>
  <r>
    <d v="2023-02-18T15:20:31"/>
    <n v="416"/>
    <x v="84"/>
    <s v="Mostafa"/>
    <s v="Salama"/>
    <x v="84"/>
    <s v="Battutalaan 483"/>
    <s v="Utrecht"/>
    <s v="3527 GX"/>
    <n v="645160406"/>
    <m/>
    <s v="Vrouw"/>
    <d v="2013-03-28T00:00:00"/>
    <s v="Niveau 1"/>
    <s v="Mostapha"/>
    <s v="Lokaal 5"/>
    <s v="Van 15:00 tot 17:00 uur"/>
    <m/>
  </r>
  <r>
    <d v="2023-02-18T13:58:55"/>
    <n v="213"/>
    <x v="85"/>
    <s v="Youness"/>
    <s v="Jabir"/>
    <x v="85"/>
    <s v="Televisiebaan 17"/>
    <s v="Ijsselstein"/>
    <s v="3402 VA"/>
    <m/>
    <m/>
    <s v="Man"/>
    <d v="2012-02-12T00:00:00"/>
    <s v="Niveau 2"/>
    <s v="Mohsin"/>
    <s v="Lokaal 4"/>
    <s v="Van 15:00 tot 17:00 uur"/>
    <m/>
  </r>
  <r>
    <d v="2024-04-07T14:15:24"/>
    <s v="0000"/>
    <x v="86"/>
    <s v="Mahmoud"/>
    <s v="Moumen"/>
    <x v="86"/>
    <s v="Vicarielaan 132"/>
    <s v="Ijsselstein"/>
    <s v="3401 AW"/>
    <s v="0687103359"/>
    <m/>
    <s v="Man"/>
    <d v="2012-01-19T00:00:00"/>
    <m/>
    <m/>
    <m/>
    <m/>
    <d v="2023-01-23T00:00:00"/>
  </r>
  <r>
    <d v="2024-04-07T14:15:24"/>
    <s v="0000"/>
    <x v="86"/>
    <s v="Mahmoud"/>
    <s v="Mhamed"/>
    <x v="86"/>
    <s v="Vicarielaan 132"/>
    <s v="Ijsselstein"/>
    <s v="3401 AW"/>
    <s v="0687103359"/>
    <m/>
    <s v="Man"/>
    <d v="2009-04-06T00:00:00"/>
    <m/>
    <m/>
    <m/>
    <m/>
    <d v="2023-09-23T00:00:00"/>
  </r>
  <r>
    <d v="2023-01-01T15:29:37"/>
    <n v="506"/>
    <x v="87"/>
    <s v="Wallid"/>
    <s v="Iljas"/>
    <x v="87"/>
    <m/>
    <s v="Utrecht"/>
    <m/>
    <s v="0628704083"/>
    <m/>
    <s v="Man"/>
    <d v="2015-12-20T00:00:00"/>
    <s v="Beginner"/>
    <s v="Issa"/>
    <s v="Lokaal 5"/>
    <s v="Van 12:30 tot 14:30 uur"/>
    <m/>
  </r>
  <r>
    <d v="2023-01-11T18:07:00"/>
    <n v="1213"/>
    <x v="88"/>
    <s v="Mohamadi"/>
    <s v="Toufik"/>
    <x v="88"/>
    <n v="165"/>
    <s v="Utrecht"/>
    <m/>
    <m/>
    <m/>
    <s v="Man"/>
    <d v="2015-04-21T00:00:00"/>
    <s v="Niveau 1"/>
    <s v="Mohammed"/>
    <s v="Lokaal 1"/>
    <s v="Van 10:00 tot 12:00 uur"/>
    <m/>
  </r>
  <r>
    <d v="2023-01-11T18:07:00"/>
    <n v="1213"/>
    <x v="88"/>
    <s v="Mohamadi"/>
    <s v="Romaisae"/>
    <x v="88"/>
    <n v="165"/>
    <s v="Utrecht"/>
    <m/>
    <m/>
    <m/>
    <s v="Vrouw"/>
    <d v="2015-04-21T00:00:00"/>
    <s v="Niveau 1"/>
    <s v="Mohammed"/>
    <s v="Lokaal 1"/>
    <s v="Van 10:00 tot 12:00 uur"/>
    <m/>
  </r>
  <r>
    <d v="2023-01-08T18:54:14"/>
    <n v="1213"/>
    <x v="88"/>
    <s v="Mohamadi"/>
    <s v="Nouaman"/>
    <x v="89"/>
    <s v="Van Boerlestraat 1 Bis"/>
    <s v="Utrecht"/>
    <s v="3521 VP"/>
    <s v="0623732815"/>
    <m/>
    <s v="Man"/>
    <d v="2007-10-28T00:00:00"/>
    <s v="Niveau 5"/>
    <s v="Ahmed"/>
    <s v="Lokaal 2"/>
    <s v="Van 10:00 tot 12:00 uur"/>
    <m/>
  </r>
  <r>
    <d v="2023-01-08T19:58:11"/>
    <n v="878"/>
    <x v="89"/>
    <s v="Rachid"/>
    <s v="Maroua"/>
    <x v="90"/>
    <s v="Egginklaan 22"/>
    <s v="Utrecht"/>
    <s v="3527 XR"/>
    <s v="0681903835"/>
    <m/>
    <s v="Vrouw"/>
    <d v="2015-05-05T00:00:00"/>
    <s v="Niveau 1"/>
    <s v="Ahmed"/>
    <s v="Lokaal 1"/>
    <s v="Van 12:30 tot 14:30 uur"/>
    <m/>
  </r>
  <r>
    <d v="2023-01-08T19:58:11"/>
    <n v="878"/>
    <x v="89"/>
    <s v="Rachid"/>
    <s v="Firdaous"/>
    <x v="90"/>
    <s v="Egginklaan 22"/>
    <s v="Utrecht"/>
    <s v="3527 XR"/>
    <s v="0681903835"/>
    <m/>
    <s v="Vrouw"/>
    <d v="2017-09-06T00:00:00"/>
    <s v="Niveau 1"/>
    <s v="Ahmed"/>
    <s v="Lokaal 1"/>
    <s v="Van 12:30 tot 14:30 uur"/>
    <d v="2023-10-14T00:00:00"/>
  </r>
  <r>
    <d v="2024-04-07T14:32:52"/>
    <n v="1149"/>
    <x v="90"/>
    <s v="Mimoun"/>
    <s v="Walid"/>
    <x v="91"/>
    <m/>
    <s v="Utrecht"/>
    <m/>
    <s v="0629943096/06408586090"/>
    <m/>
    <s v="Man"/>
    <m/>
    <m/>
    <m/>
    <m/>
    <m/>
    <m/>
  </r>
  <r>
    <d v="2024-04-07T14:32:52"/>
    <n v="1149"/>
    <x v="90"/>
    <s v="Mimoun"/>
    <s v="Raeed "/>
    <x v="91"/>
    <m/>
    <s v="Utrecht"/>
    <m/>
    <s v="0629943096/06408586090"/>
    <m/>
    <s v="Man"/>
    <d v="2015-01-08T00:00:00"/>
    <m/>
    <m/>
    <m/>
    <m/>
    <d v="2022-03-05T00:00:00"/>
  </r>
  <r>
    <d v="2023-01-01T16:39:13"/>
    <n v="1149"/>
    <x v="90"/>
    <s v="Mimoun"/>
    <s v="Raid"/>
    <x v="92"/>
    <s v="Spaaklaan 183"/>
    <s v="Utrecht"/>
    <s v="3527 SG"/>
    <s v="0640585090"/>
    <m/>
    <s v="Man"/>
    <d v="2015-07-08T00:00:00"/>
    <s v="Beginner"/>
    <s v="Mohammed"/>
    <s v="Lokaal 2"/>
    <s v="Van 10:00 tot 12:00 uur"/>
    <d v="2022-03-05T00:00:00"/>
  </r>
  <r>
    <d v="2024-04-07T15:29:27"/>
    <n v="1801"/>
    <x v="90"/>
    <s v="Mimoun"/>
    <s v="Mohamed"/>
    <x v="91"/>
    <m/>
    <s v="Utrecht"/>
    <m/>
    <s v="0629943096/06408586090"/>
    <m/>
    <s v="Man"/>
    <d v="2013-03-05T00:00:00"/>
    <m/>
    <m/>
    <m/>
    <m/>
    <m/>
  </r>
  <r>
    <d v="2024-04-21T12:59:53"/>
    <n v="940"/>
    <x v="91"/>
    <s v="El Hossien"/>
    <s v="Youssef"/>
    <x v="93"/>
    <s v="Mayelltaenlaan 76"/>
    <s v="Utrecht"/>
    <m/>
    <s v="0619995272"/>
    <m/>
    <s v="Man"/>
    <d v="2012-08-24T00:00:00"/>
    <m/>
    <m/>
    <m/>
    <m/>
    <m/>
  </r>
  <r>
    <d v="2024-01-28T14:56:54"/>
    <n v="839"/>
    <x v="92"/>
    <s v="Samir"/>
    <s v="Safouan"/>
    <x v="94"/>
    <s v="Isselsteinlaan 3"/>
    <s v="Utrecht"/>
    <s v="3525ES"/>
    <s v="0638929060"/>
    <m/>
    <s v="Man"/>
    <d v="2018-02-20T00:00:00"/>
    <s v="Beginner"/>
    <s v="Mohsin"/>
    <s v="Lokaal 5"/>
    <s v="Van 12:30 tot 14:30 uur"/>
    <d v="2024-01-13T00:00:00"/>
  </r>
  <r>
    <d v="2024-04-21T13:04:21"/>
    <s v="0000"/>
    <x v="93"/>
    <s v="Louiza"/>
    <s v="Mohamed"/>
    <x v="95"/>
    <s v="Columbuslaan 189"/>
    <s v="Utrecht"/>
    <m/>
    <s v="0684627791"/>
    <m/>
    <s v="Man"/>
    <d v="2011-11-26T00:00:00"/>
    <m/>
    <m/>
    <m/>
    <m/>
    <d v="2021-11-06T00:00:00"/>
  </r>
  <r>
    <d v="2024-04-21T13:06:45"/>
    <n v="361"/>
    <x v="94"/>
    <s v="El Mahdi"/>
    <s v="Houda"/>
    <x v="96"/>
    <s v="Rooseveltlaan 291"/>
    <s v="Utrecht"/>
    <s v="3527AD"/>
    <s v="0683500397"/>
    <m/>
    <s v="Vrouw"/>
    <d v="2013-07-24T00:00:00"/>
    <m/>
    <m/>
    <m/>
    <m/>
    <d v="2023-10-01T00:00:00"/>
  </r>
  <r>
    <d v="2024-04-21T13:12:08"/>
    <n v="1076"/>
    <x v="95"/>
    <s v="AbdelKarim"/>
    <s v="Zakaria"/>
    <x v="97"/>
    <s v="Pearsonlaan 73"/>
    <s v="Utrecht"/>
    <s v="3527CB"/>
    <s v="0685347428/0639057981"/>
    <m/>
    <s v="Man"/>
    <d v="2015-01-02T00:00:00"/>
    <m/>
    <m/>
    <m/>
    <m/>
    <d v="2021-11-06T00:00:00"/>
  </r>
  <r>
    <d v="2024-04-21T13:15:03"/>
    <n v="549"/>
    <x v="96"/>
    <s v="Rafik"/>
    <s v="Naoufal"/>
    <x v="98"/>
    <m/>
    <s v="Utrecht"/>
    <m/>
    <s v="0623849779"/>
    <m/>
    <s v="Man"/>
    <d v="2010-10-13T00:00:00"/>
    <m/>
    <m/>
    <m/>
    <m/>
    <m/>
  </r>
  <r>
    <d v="2023-03-18T15:50:03"/>
    <n v="767"/>
    <x v="97"/>
    <s v="Jousouf"/>
    <s v="Inaya"/>
    <x v="99"/>
    <s v="Afrikalaan 183"/>
    <s v="Utrecht"/>
    <s v="3526BM"/>
    <s v="0620638805"/>
    <m/>
    <s v="Vrouw"/>
    <d v="2017-08-10T00:00:00"/>
    <s v="Beginner"/>
    <s v="Abdelilaah"/>
    <s v="Lokaal 4"/>
    <s v="Van 10:00 tot 12:00 uur"/>
    <d v="2023-03-04T00:00:00"/>
  </r>
  <r>
    <d v="2023-02-18T14:50:58"/>
    <n v="767"/>
    <x v="97"/>
    <s v="Youssef"/>
    <s v="Redouan"/>
    <x v="39"/>
    <s v="Afrikalaan 183"/>
    <s v="Utrecht"/>
    <s v="3526 VM"/>
    <s v="0620638805"/>
    <m/>
    <s v="Man"/>
    <d v="2013-01-14T00:00:00"/>
    <s v="Niveau 1"/>
    <s v="Mostapha"/>
    <s v="Lokaal 5"/>
    <s v="Van 15:00 tot 17:00 uur"/>
    <m/>
  </r>
  <r>
    <d v="2023-02-18T14:08:36"/>
    <n v="66"/>
    <x v="98"/>
    <s v="Rachid"/>
    <s v="Israe"/>
    <x v="100"/>
    <s v="Transvaaldreef 45"/>
    <s v="Utrecht"/>
    <s v="3564 BW"/>
    <m/>
    <m/>
    <s v="Vrouw"/>
    <d v="2012-11-13T00:00:00"/>
    <s v="Niveau 2"/>
    <s v="Mohsin"/>
    <s v="Lokaal 4"/>
    <s v="Van 15:00 tot 17:00 uur"/>
    <m/>
  </r>
  <r>
    <d v="2024-01-28T16:05:20"/>
    <n v="427"/>
    <x v="99"/>
    <s v="Said"/>
    <s v="Israe"/>
    <x v="101"/>
    <s v="Globebloemlaan 21"/>
    <s v="Utrecht"/>
    <s v="3452CG"/>
    <s v="0614371450"/>
    <m/>
    <s v="Vrouw"/>
    <d v="2018-05-16T00:00:00"/>
    <s v="Beginner"/>
    <s v="Mohsin"/>
    <s v="Lokaal 5"/>
    <s v="Van 12:30 tot 14:30 uur"/>
    <d v="2024-01-13T00:00:00"/>
  </r>
  <r>
    <d v="2024-04-21T13:23:02"/>
    <n v="764"/>
    <x v="100"/>
    <s v="Mohamed"/>
    <s v="Safouan"/>
    <x v="102"/>
    <s v="Afrikalaan 61"/>
    <s v="Utrecht"/>
    <s v="3526 VK"/>
    <s v="0638442523/0687462405"/>
    <m/>
    <s v="Man"/>
    <d v="2017-09-25T00:00:00"/>
    <m/>
    <m/>
    <m/>
    <m/>
    <d v="2023-10-14T00:00:00"/>
  </r>
  <r>
    <d v="2024-04-21T13:24:57"/>
    <n v="202"/>
    <x v="101"/>
    <s v="Omar"/>
    <s v="Fahim"/>
    <x v="103"/>
    <m/>
    <s v="Utrecht"/>
    <m/>
    <s v="0615461907"/>
    <m/>
    <s v="Man"/>
    <d v="2017-09-11T00:00:00"/>
    <m/>
    <m/>
    <m/>
    <m/>
    <m/>
  </r>
  <r>
    <d v="2023-02-18T13:53:16"/>
    <n v="917"/>
    <x v="102"/>
    <s v="Karim"/>
    <m/>
    <x v="104"/>
    <s v="Afrikalaan 40"/>
    <s v="Utrecht"/>
    <m/>
    <s v="Nassim"/>
    <m/>
    <s v="Man"/>
    <d v="2012-12-01T00:00:00"/>
    <s v="Niveau 2"/>
    <s v="Mohsin"/>
    <s v="Lokaal 4"/>
    <s v="Van 15:00 tot 17:00 uur"/>
    <m/>
  </r>
  <r>
    <d v="2023-02-18T13:53:16"/>
    <n v="917"/>
    <x v="102"/>
    <s v="Karim"/>
    <s v="Naoufal"/>
    <x v="104"/>
    <s v="Afrikalaan 40"/>
    <s v="Utrecht"/>
    <m/>
    <s v="0638734173"/>
    <m/>
    <s v="Man"/>
    <d v="2018-09-07T00:00:00"/>
    <s v="Beginner"/>
    <s v="Mohsin"/>
    <s v="Lokaal 3"/>
    <s v="Van 15:00 tot 17:00 uur"/>
    <d v="2024-04-06T00:00:00"/>
  </r>
  <r>
    <d v="2023-02-18T13:53:16"/>
    <n v="917"/>
    <x v="102"/>
    <s v="Karim"/>
    <s v="Nour"/>
    <x v="104"/>
    <s v="Afrikalaan 40"/>
    <s v="Utrecht"/>
    <m/>
    <s v="0638734173"/>
    <m/>
    <s v="Man"/>
    <d v="2015-02-27T00:00:00"/>
    <s v="Beginner"/>
    <s v="Mohsin"/>
    <s v="Lokaal 3"/>
    <s v="Van 15:00 tot 17:00 uur"/>
    <d v="2020-01-01T00:00:00"/>
  </r>
  <r>
    <d v="2023-02-18T13:53:16"/>
    <n v="917"/>
    <x v="102"/>
    <s v="Karim"/>
    <s v="Nassim"/>
    <x v="104"/>
    <s v="Afrikalaan 40"/>
    <s v="Utrecht"/>
    <m/>
    <s v="0638734173"/>
    <m/>
    <s v="Man"/>
    <d v="2012-12-01T00:00:00"/>
    <s v="Beginner"/>
    <s v="Ahmed"/>
    <s v="Lokaal 4"/>
    <s v="Van 15:00 tot 17:00 uur"/>
    <d v="2019-09-05T00:00:00"/>
  </r>
  <r>
    <d v="2024-04-21T13:27:38"/>
    <n v="160"/>
    <x v="103"/>
    <s v="Ahmed"/>
    <s v="Abdelkarim"/>
    <x v="105"/>
    <s v="Adenauerlaan 197"/>
    <s v="Utrecht"/>
    <s v="3527 RF"/>
    <s v="0655869510"/>
    <m/>
    <s v="Man"/>
    <d v="2010-12-01T00:00:00"/>
    <m/>
    <m/>
    <m/>
    <m/>
    <d v="2023-11-15T00:00:00"/>
  </r>
  <r>
    <d v="2024-04-21T13:31:27"/>
    <n v="457"/>
    <x v="104"/>
    <s v="Abdelkhalek"/>
    <s v="Jaber"/>
    <x v="106"/>
    <s v="Van Eysingalaan 146"/>
    <s v="Utrecht"/>
    <s v="3527 VP"/>
    <s v="0619136235/0633802820"/>
    <m/>
    <s v="Man"/>
    <d v="2017-09-15T00:00:00"/>
    <m/>
    <m/>
    <m/>
    <m/>
    <d v="2023-10-14T00:00:00"/>
  </r>
  <r>
    <d v="2023-02-18T14:19:45"/>
    <n v="401"/>
    <x v="105"/>
    <s v="Mostapha"/>
    <s v="Obaid"/>
    <x v="107"/>
    <s v="Hooivlinder 16"/>
    <s v="Utrecht"/>
    <s v="3544 VZ"/>
    <m/>
    <m/>
    <s v="Man"/>
    <m/>
    <s v="Niveau 1"/>
    <s v="Mostapha"/>
    <s v="Lokaal 5"/>
    <s v="Van 12:30 tot 14:30 uur"/>
    <m/>
  </r>
  <r>
    <d v="2023-01-01T14:04:51"/>
    <n v="792"/>
    <x v="106"/>
    <s v="Hassan"/>
    <s v="Jawhara"/>
    <x v="108"/>
    <s v="magelhaenlaan 32"/>
    <s v="Utrecht"/>
    <s v="3526CH"/>
    <s v="06818474475"/>
    <m/>
    <s v="Vrouw"/>
    <d v="2014-10-22T00:00:00"/>
    <s v="Beginner"/>
    <s v="Issa"/>
    <s v="Lokaal 5"/>
    <s v="Van 10:00 tot 12:00 uur"/>
    <d v="2022-11-05T00:00:00"/>
  </r>
  <r>
    <d v="2024-01-28T16:01:22"/>
    <n v="753"/>
    <x v="107"/>
    <s v="Aziz"/>
    <s v="Izza"/>
    <x v="109"/>
    <s v="Magelhaenlaan 40"/>
    <s v="Utrcht"/>
    <s v="3526CH"/>
    <s v="0636334045"/>
    <m/>
    <s v="Vrouw"/>
    <d v="2018-09-17T00:00:00"/>
    <s v="Beginner"/>
    <s v="Mohsin"/>
    <s v="Lokaal 5"/>
    <s v="Van 12:30 tot 14:30 uur"/>
    <d v="2024-01-13T00:00:00"/>
  </r>
  <r>
    <d v="2022-12-31T16:31:37"/>
    <n v="753"/>
    <x v="107"/>
    <s v="Aziz"/>
    <s v="Mohamed"/>
    <x v="110"/>
    <s v="Magelhaanlan 40"/>
    <s v="Utrecht"/>
    <s v="3526 CH"/>
    <s v="0636334045"/>
    <m/>
    <s v="Man"/>
    <d v="2014-08-15T00:00:00"/>
    <s v="Beginner"/>
    <s v="Issa"/>
    <s v="Lokaal 5"/>
    <s v="Van 10:00 tot 12:00 uur"/>
    <d v="2022-11-05T00:00:00"/>
  </r>
  <r>
    <d v="2024-04-21T13:33:38"/>
    <n v="819"/>
    <x v="108"/>
    <s v="Abderrahim"/>
    <s v="Dina"/>
    <x v="111"/>
    <m/>
    <s v="Utrecht"/>
    <m/>
    <s v="0685268497"/>
    <m/>
    <s v="Vrouw"/>
    <m/>
    <m/>
    <m/>
    <m/>
    <m/>
    <m/>
  </r>
  <r>
    <d v="2024-04-21T13:33:38"/>
    <n v="819"/>
    <x v="108"/>
    <s v="Abderrahim"/>
    <s v="Hidaya"/>
    <x v="111"/>
    <m/>
    <s v="Utrecht"/>
    <m/>
    <s v="0685268497"/>
    <m/>
    <s v="Vrouw"/>
    <d v="2014-11-28T00:00:00"/>
    <m/>
    <m/>
    <m/>
    <m/>
    <d v="2021-04-15T00:00:00"/>
  </r>
  <r>
    <d v="2024-04-21T13:37:39"/>
    <n v="507"/>
    <x v="109"/>
    <s v="Mohamed"/>
    <s v="Lyana"/>
    <x v="112"/>
    <s v="Livingstonelaan 297"/>
    <s v="Utrecht"/>
    <s v="3526 HG"/>
    <s v="0626878600"/>
    <m/>
    <s v="Vrouw"/>
    <d v="2015-02-27T00:00:00"/>
    <m/>
    <m/>
    <m/>
    <m/>
    <d v="2023-10-14T00:00:00"/>
  </r>
  <r>
    <d v="2024-04-21T13:40:39"/>
    <n v="1182"/>
    <x v="110"/>
    <s v="Murad"/>
    <s v="Joubair"/>
    <x v="113"/>
    <m/>
    <m/>
    <m/>
    <s v="0682000322"/>
    <m/>
    <s v="Man"/>
    <d v="2011-01-23T00:00:00"/>
    <m/>
    <m/>
    <m/>
    <m/>
    <m/>
  </r>
  <r>
    <d v="2024-05-12T12:51:14"/>
    <m/>
    <x v="111"/>
    <s v="Mahmoud"/>
    <s v="Omar Farouk"/>
    <x v="114"/>
    <s v="Adenauerlaan 35"/>
    <s v="Utrecht"/>
    <s v="3526 XJ"/>
    <s v="0685053679"/>
    <m/>
    <s v="Man"/>
    <d v="2016-02-25T00:00:00"/>
    <m/>
    <m/>
    <m/>
    <m/>
    <d v="2023-10-14T00:00:00"/>
  </r>
  <r>
    <d v="2023-01-21T10:49:51"/>
    <n v="683"/>
    <x v="112"/>
    <s v="Ali"/>
    <s v="Chayma"/>
    <x v="115"/>
    <m/>
    <m/>
    <m/>
    <s v="0685589007"/>
    <m/>
    <s v="Vrouw"/>
    <m/>
    <s v="Niveau 3"/>
    <s v="Mohammed"/>
    <s v="Lokaal 2"/>
    <s v="Van 12:30 tot 14:30 uur"/>
    <m/>
  </r>
  <r>
    <d v="2024-01-28T16:08:28"/>
    <n v="736"/>
    <x v="113"/>
    <s v="Abdelbassit"/>
    <s v="Ajman"/>
    <x v="116"/>
    <s v="Stanleylaan 212"/>
    <s v="Utrecht"/>
    <s v="3526TS"/>
    <s v="0646876303"/>
    <m/>
    <s v="Man"/>
    <d v="2016-07-18T00:00:00"/>
    <s v="Beginner"/>
    <s v="Mohsin"/>
    <s v="Lokaal 5"/>
    <s v="Van 12:30 tot 14:30 uur"/>
    <d v="2024-01-13T00:00:00"/>
  </r>
  <r>
    <d v="2024-05-12T12:53:01"/>
    <n v="980"/>
    <x v="114"/>
    <s v="Riduan"/>
    <s v="Maruan"/>
    <x v="117"/>
    <s v="Rooseveltlaan 651"/>
    <s v="Utrecht"/>
    <m/>
    <s v="0634402343"/>
    <m/>
    <s v="Man"/>
    <d v="2017-09-13T00:00:00"/>
    <m/>
    <m/>
    <m/>
    <m/>
    <d v="2023-10-14T00:00:00"/>
  </r>
  <r>
    <d v="2024-05-12T12:54:54"/>
    <n v="202"/>
    <x v="115"/>
    <s v="Rachid"/>
    <s v="Massa"/>
    <x v="118"/>
    <s v="Afrikalaan 61"/>
    <s v="Utrecht"/>
    <m/>
    <s v="0619442194"/>
    <m/>
    <s v="Vrouw"/>
    <d v="2017-01-17T00:00:00"/>
    <m/>
    <m/>
    <m/>
    <m/>
    <d v="2023-10-14T00:00:00"/>
  </r>
  <r>
    <d v="2024-03-31T15:10:55"/>
    <n v="418"/>
    <x v="116"/>
    <s v="Omar"/>
    <s v="Sara"/>
    <x v="119"/>
    <s v="Van eechoudlaan 82"/>
    <s v="Utrecht"/>
    <s v="3526KG"/>
    <s v="0636382197"/>
    <m/>
    <s v="Vrouw"/>
    <d v="2015-07-04T00:00:00"/>
    <s v="Niveau 4"/>
    <s v="Khalid"/>
    <s v="Lokaal 4"/>
    <s v="Van 10:00 tot 12:00 uur"/>
    <d v="2023-10-14T00:00:00"/>
  </r>
  <r>
    <d v="2024-05-12T12:57:03"/>
    <n v="131"/>
    <x v="117"/>
    <s v="El Hassan"/>
    <s v="Ilham"/>
    <x v="120"/>
    <s v="Stanleylaan 371"/>
    <s v="Utrecht"/>
    <s v="3526 TK "/>
    <s v="0687751329"/>
    <m/>
    <s v="Vrouw"/>
    <d v="2012-08-03T00:00:00"/>
    <m/>
    <m/>
    <m/>
    <m/>
    <d v="2023-10-14T00:00:00"/>
  </r>
  <r>
    <d v="2024-05-12T12:59:43"/>
    <n v="405"/>
    <x v="118"/>
    <s v="Ayoub"/>
    <s v="Soufia"/>
    <x v="121"/>
    <s v="Marshalllaan 109"/>
    <s v="Utrecht"/>
    <s v="3527 TC"/>
    <s v="06180117387"/>
    <m/>
    <s v="Man"/>
    <d v="2015-05-01T00:00:00"/>
    <m/>
    <m/>
    <m/>
    <m/>
    <d v="2023-10-14T00:00:00"/>
  </r>
  <r>
    <d v="2023-01-01T14:45:25"/>
    <s v="373/337 ??"/>
    <x v="119"/>
    <s v="Abdoulhafid"/>
    <s v="Safouwan"/>
    <x v="122"/>
    <s v="Stayleylaan 246"/>
    <s v="Utrecht"/>
    <s v="3526 TV"/>
    <s v="0648321547"/>
    <m/>
    <s v="Man"/>
    <d v="2015-12-10T00:00:00"/>
    <s v="Beginner"/>
    <s v="Issa"/>
    <s v="Lokaal 5"/>
    <s v="Van 10:00 tot 12:00 uur"/>
    <d v="2022-11-05T00:00:00"/>
  </r>
  <r>
    <d v="2024-05-12T13:07:45"/>
    <n v="473"/>
    <x v="120"/>
    <s v="Amhamed"/>
    <s v="Douaa"/>
    <x v="123"/>
    <s v="Battutalaan 465"/>
    <s v="Utrecht"/>
    <s v="3526 VS  "/>
    <s v="0647887339"/>
    <m/>
    <s v="Vrouw"/>
    <d v="2013-01-22T00:00:00"/>
    <m/>
    <m/>
    <m/>
    <m/>
    <m/>
  </r>
  <r>
    <d v="2024-05-12T13:07:45"/>
    <n v="473"/>
    <x v="120"/>
    <s v="Amhamed"/>
    <s v="Aya"/>
    <x v="123"/>
    <s v="Battutalaan 465"/>
    <s v="Utrecht"/>
    <s v="3526 VS  "/>
    <s v="0647887339"/>
    <m/>
    <s v="Vrouw"/>
    <d v="2013-01-22T00:00:00"/>
    <m/>
    <m/>
    <m/>
    <m/>
    <m/>
  </r>
  <r>
    <d v="2024-05-12T13:10:46"/>
    <n v="326"/>
    <x v="121"/>
    <s v="Mustafa"/>
    <s v="Mariam"/>
    <x v="124"/>
    <s v="Livingstonelaan 63"/>
    <s v="Utrecht"/>
    <s v="3526 HB"/>
    <s v="0644993023"/>
    <m/>
    <s v="Vrouw"/>
    <d v="2017-04-27T00:00:00"/>
    <m/>
    <m/>
    <m/>
    <m/>
    <d v="2023-10-14T00:00:00"/>
  </r>
  <r>
    <d v="2024-01-28T15:42:49"/>
    <n v="125"/>
    <x v="122"/>
    <s v="Brahim"/>
    <s v="Adam"/>
    <x v="125"/>
    <s v="Spaaklaan 163"/>
    <s v="Utrecht"/>
    <m/>
    <s v="0614109902"/>
    <m/>
    <s v="Man"/>
    <d v="2018-06-28T00:00:00"/>
    <s v="Beginner"/>
    <s v="Mohsin"/>
    <s v="Lokaal 5"/>
    <s v="Van 12:30 tot 14:30 uur"/>
    <d v="2024-01-13T00:00:00"/>
  </r>
  <r>
    <d v="2024-05-12T13:14:57"/>
    <n v="1050"/>
    <x v="123"/>
    <s v="Abdelaziz"/>
    <s v="Salahddine"/>
    <x v="126"/>
    <m/>
    <m/>
    <m/>
    <s v="0643231648"/>
    <m/>
    <s v="Man"/>
    <m/>
    <m/>
    <m/>
    <m/>
    <m/>
    <m/>
  </r>
  <r>
    <d v="2024-05-12T13:14:57"/>
    <n v="1050"/>
    <x v="123"/>
    <s v="Abdelaziz"/>
    <s v="Zakaria"/>
    <x v="126"/>
    <m/>
    <m/>
    <m/>
    <s v="0643231648"/>
    <m/>
    <s v="Man"/>
    <m/>
    <m/>
    <m/>
    <m/>
    <m/>
    <m/>
  </r>
  <r>
    <d v="2024-05-12T13:17:55"/>
    <n v="147"/>
    <x v="124"/>
    <s v="Ali (opa)"/>
    <s v="Nourine"/>
    <x v="127"/>
    <s v="Rooseveltlaan 342"/>
    <s v="Utrecht"/>
    <s v="3527 AM"/>
    <s v="0624588566"/>
    <m/>
    <s v="Vrouw"/>
    <d v="2015-12-09T00:00:00"/>
    <m/>
    <m/>
    <m/>
    <m/>
    <d v="2023-10-14T00:00:00"/>
  </r>
  <r>
    <d v="2023-02-18T14:33:48"/>
    <n v="514"/>
    <x v="125"/>
    <s v="Khalid"/>
    <s v="Rofaida"/>
    <x v="128"/>
    <m/>
    <m/>
    <m/>
    <m/>
    <m/>
    <s v="Vrouw"/>
    <d v="2014-11-01T00:00:00"/>
    <s v="Niveau 1"/>
    <s v="Mostapha"/>
    <s v="Lokaal 5"/>
    <s v="Van 12:30 tot 14:30 uur"/>
    <m/>
  </r>
  <r>
    <d v="2023-02-18T14:30:47"/>
    <n v="136"/>
    <x v="126"/>
    <s v="Anouar"/>
    <s v="Lomay"/>
    <x v="129"/>
    <s v="Rijnseguldenhof 10"/>
    <s v="Utrecht"/>
    <s v="3541 GN"/>
    <m/>
    <m/>
    <s v="Man"/>
    <d v="2016-01-05T00:00:00"/>
    <s v="Niveau 1"/>
    <s v="Mostapha"/>
    <s v="Lokaal 5"/>
    <s v="Van 12:30 tot 14:30 uur"/>
    <m/>
  </r>
  <r>
    <d v="2023-02-18T14:26:56"/>
    <n v="136"/>
    <x v="126"/>
    <s v="Anouar"/>
    <s v="Maysae"/>
    <x v="129"/>
    <s v="Rijnsgaldenhof 10"/>
    <s v="Utrecht"/>
    <s v="3541 GN"/>
    <m/>
    <m/>
    <s v="Vrouw"/>
    <d v="2013-07-14T00:00:00"/>
    <s v="Niveau 1"/>
    <s v="Mostapha"/>
    <s v="Lokaal 5"/>
    <s v="Van 12:30 tot 14:30 uur"/>
    <m/>
  </r>
  <r>
    <d v="2024-05-12T13:22:42"/>
    <n v="136"/>
    <x v="126"/>
    <s v="Anuar"/>
    <s v="Messa"/>
    <x v="130"/>
    <s v="Rijnseguldenhof 10"/>
    <s v="Utrecht"/>
    <s v="3541GN"/>
    <s v="0684061958"/>
    <m/>
    <s v="Vrouw"/>
    <d v="2016-01-05T00:00:00"/>
    <m/>
    <m/>
    <m/>
    <m/>
    <d v="2021-03-06T00:00:00"/>
  </r>
  <r>
    <d v="2024-05-12T13:22:42"/>
    <n v="136"/>
    <x v="126"/>
    <s v="Anuar"/>
    <s v="Loay"/>
    <x v="130"/>
    <s v="Rijnseguldenhof 10"/>
    <s v="Utrecht"/>
    <s v="3541GN"/>
    <s v="0684061958"/>
    <m/>
    <s v="Man"/>
    <d v="2016-01-05T00:00:00"/>
    <m/>
    <m/>
    <m/>
    <m/>
    <d v="2021-03-06T00:00:00"/>
  </r>
  <r>
    <d v="2023-01-08T19:57:07"/>
    <n v="62"/>
    <x v="127"/>
    <s v="Jamal"/>
    <s v="Israe"/>
    <x v="131"/>
    <s v="Adenauerlaan 219"/>
    <s v="Utrecht"/>
    <s v="3527 RG"/>
    <m/>
    <m/>
    <s v="Vrouw"/>
    <d v="2014-04-21T00:00:00"/>
    <s v="Niveau 1"/>
    <s v="Ahmed"/>
    <s v="Lokaal 1"/>
    <s v="Van 12:30 tot 14:30 uur"/>
    <m/>
  </r>
  <r>
    <d v="2023-01-01T16:03:06"/>
    <n v="918"/>
    <x v="128"/>
    <s v="Mostapha"/>
    <s v="Abdourahmaan"/>
    <x v="37"/>
    <s v="Livingstonelaan  279"/>
    <s v="Utrecht"/>
    <s v="3526 HG"/>
    <s v="0647907786"/>
    <m/>
    <s v="Man"/>
    <d v="2016-04-07T00:00:00"/>
    <s v="Beginner"/>
    <s v="Mohammed"/>
    <s v="Lokaal 2"/>
    <s v="Van 10:00 tot 12:00 uur"/>
    <d v="2022-03-05T00:00:00"/>
  </r>
  <r>
    <d v="2023-01-08T19:36:42"/>
    <n v="918"/>
    <x v="128"/>
    <s v="Mustapha"/>
    <s v="Imane"/>
    <x v="37"/>
    <s v="Livingstonelaan 279"/>
    <s v="Utrecht"/>
    <s v="3526 HG"/>
    <s v="0647907786"/>
    <m/>
    <s v="Vrouw"/>
    <d v="2009-08-27T00:00:00"/>
    <s v="Niveau 5"/>
    <s v="Ahmed"/>
    <s v="Lokaal 2"/>
    <s v="Van 10:00 tot 12:00 uur"/>
    <m/>
  </r>
  <r>
    <d v="2023-02-18T14:52:31"/>
    <n v="245"/>
    <x v="129"/>
    <s v="Ghazi"/>
    <s v="Mohamed-Amin"/>
    <x v="64"/>
    <s v="Maghelhaenlaan 118"/>
    <s v="Utrecht"/>
    <n v="3526"/>
    <m/>
    <m/>
    <s v="Man"/>
    <d v="2013-04-08T00:00:00"/>
    <s v="Niveau 1"/>
    <s v="Mostapha"/>
    <s v="Lokaal 5"/>
    <s v="Van 15:00 tot 17:00 uur"/>
    <m/>
  </r>
  <r>
    <d v="2024-01-28T15:38:51"/>
    <n v="794"/>
    <x v="130"/>
    <s v="Otyman"/>
    <s v="Bilal"/>
    <x v="132"/>
    <s v="Culumbuslaan 183"/>
    <s v="Utrecht"/>
    <s v="3526ED"/>
    <s v="0644652141"/>
    <m/>
    <s v="Man"/>
    <d v="2018-09-23T00:00:00"/>
    <s v="Beginner"/>
    <s v="Mohsin"/>
    <s v="Lokaal 5"/>
    <s v="Van 12:30 tot 14:30 uur"/>
    <d v="2024-01-13T00:00:00"/>
  </r>
  <r>
    <d v="2024-05-12T13:27:28"/>
    <n v="615"/>
    <x v="131"/>
    <s v="Ibrahim"/>
    <s v="Ayoub"/>
    <x v="133"/>
    <m/>
    <s v="Nieuwegein"/>
    <m/>
    <s v="0638515300"/>
    <m/>
    <s v="Man"/>
    <d v="2014-10-22T00:00:00"/>
    <m/>
    <m/>
    <m/>
    <m/>
    <m/>
  </r>
  <r>
    <d v="2024-01-28T15:30:37"/>
    <n v="1062"/>
    <x v="132"/>
    <s v="Mhammed"/>
    <s v="Soufiane"/>
    <x v="134"/>
    <s v="Sassafraslaan "/>
    <s v="Utrecht"/>
    <s v="3545CM"/>
    <s v="0628685637"/>
    <m/>
    <s v="Man"/>
    <d v="2018-04-23T00:00:00"/>
    <s v="Beginner"/>
    <s v="Mohsin"/>
    <s v="Lokaal 5"/>
    <s v="Van 12:30 tot 14:30 uur"/>
    <d v="2024-01-13T00:00:00"/>
  </r>
  <r>
    <d v="2023-02-18T14:04:40"/>
    <n v="1062"/>
    <x v="132"/>
    <s v="Mhammed"/>
    <s v="Adam"/>
    <x v="135"/>
    <s v="Sassefralaan 67"/>
    <s v="Utrecht"/>
    <s v="3545 CM"/>
    <m/>
    <m/>
    <s v="Man"/>
    <d v="2011-05-05T00:00:00"/>
    <s v="Niveau 2"/>
    <s v="Mohsin"/>
    <s v="Lokaal 4"/>
    <s v="Van 15:00 tot 17:00 uur"/>
    <m/>
  </r>
  <r>
    <d v="2024-05-12T14:04:45"/>
    <n v="944"/>
    <x v="133"/>
    <s v="Jamal"/>
    <s v="Aya"/>
    <x v="136"/>
    <m/>
    <m/>
    <m/>
    <s v="0685084552"/>
    <m/>
    <s v="Vrouw"/>
    <d v="2010-11-23T00:00:00"/>
    <m/>
    <m/>
    <m/>
    <m/>
    <m/>
  </r>
  <r>
    <d v="2024-05-12T14:08:01"/>
    <n v="496"/>
    <x v="134"/>
    <s v="Said"/>
    <s v="Issam"/>
    <x v="137"/>
    <s v="Safaxonstraat 69"/>
    <s v="Utrecht"/>
    <s v="3545 CM"/>
    <s v="0686071774"/>
    <m/>
    <s v="Man"/>
    <m/>
    <m/>
    <m/>
    <m/>
    <m/>
    <m/>
  </r>
  <r>
    <d v="2024-05-12T14:08:01"/>
    <n v="496"/>
    <x v="134"/>
    <s v="Said"/>
    <s v="Yassine"/>
    <x v="137"/>
    <s v="Safaxonstraat 69"/>
    <s v="Utrecht"/>
    <s v="3545 CM"/>
    <s v="0686071774"/>
    <m/>
    <s v="Man"/>
    <d v="2012-07-01T00:00:00"/>
    <m/>
    <m/>
    <m/>
    <m/>
    <m/>
  </r>
  <r>
    <d v="2024-05-12T14:20:59"/>
    <n v="515"/>
    <x v="135"/>
    <s v="Ali"/>
    <s v="Zainab"/>
    <x v="138"/>
    <s v="Trumanlaan 393"/>
    <s v="Utrecht"/>
    <s v="3527 BA"/>
    <s v="0684500732"/>
    <m/>
    <s v="Vrouw"/>
    <d v="2012-09-20T00:00:00"/>
    <m/>
    <m/>
    <m/>
    <m/>
    <d v="2020-10-14T00:00:00"/>
  </r>
  <r>
    <d v="2024-05-12T14:20:59"/>
    <n v="515"/>
    <x v="135"/>
    <s v="Ali"/>
    <s v="Ayoub"/>
    <x v="138"/>
    <s v="Trumanlaan 393"/>
    <s v="Utrecht"/>
    <s v="3527 BA"/>
    <s v="0684500732"/>
    <m/>
    <s v="Man"/>
    <d v="2015-04-26T00:00:00"/>
    <m/>
    <m/>
    <m/>
    <m/>
    <d v="2023-10-14T00:00:00"/>
  </r>
  <r>
    <d v="2024-05-12T14:25:04"/>
    <s v="0000"/>
    <x v="136"/>
    <s v="Jamal"/>
    <s v="Hassan"/>
    <x v="139"/>
    <s v="Rooseveltlaan 215"/>
    <s v="Utrecht"/>
    <m/>
    <s v="0686123656"/>
    <m/>
    <s v="Man"/>
    <d v="2011-07-01T00:00:00"/>
    <m/>
    <m/>
    <m/>
    <m/>
    <d v="2023-10-15T00:00:00"/>
  </r>
  <r>
    <d v="2024-05-12T14:25:04"/>
    <s v="0000"/>
    <x v="136"/>
    <s v="Jamal"/>
    <s v="Lajine"/>
    <x v="139"/>
    <s v="Rooseveltlaan 215"/>
    <s v="Utrecht"/>
    <m/>
    <s v="0686123656"/>
    <m/>
    <s v="Vrouw"/>
    <d v="2015-07-01T00:00:00"/>
    <m/>
    <m/>
    <m/>
    <m/>
    <d v="2023-10-15T00:00:00"/>
  </r>
  <r>
    <d v="2024-05-12T14:30:43"/>
    <n v="407"/>
    <x v="137"/>
    <s v="Najim"/>
    <s v="Wassim"/>
    <x v="140"/>
    <s v="Maghelhanlaan 120"/>
    <m/>
    <s v="3526 CL"/>
    <s v="0686049612"/>
    <m/>
    <s v="Man"/>
    <d v="2018-01-05T00:00:00"/>
    <m/>
    <m/>
    <m/>
    <m/>
    <d v="2023-10-21T00:00:00"/>
  </r>
  <r>
    <d v="2023-02-18T14:14:27"/>
    <n v="273"/>
    <x v="138"/>
    <s v="Abderrahmane"/>
    <s v="Ayoub"/>
    <x v="141"/>
    <s v="Dukaatlaan 52"/>
    <s v="Utrecht"/>
    <s v="3541 HK"/>
    <s v="0659586999"/>
    <m/>
    <s v="Man"/>
    <d v="2011-10-27T00:00:00"/>
    <s v="Niveau 1"/>
    <s v="Mostapha"/>
    <s v="Lokaal 5"/>
    <s v="Van 12:30 tot 14:30 uur"/>
    <m/>
  </r>
  <r>
    <d v="2023-02-18T14:15:31"/>
    <n v="273"/>
    <x v="138"/>
    <s v="Abderrahmane"/>
    <s v="Hamza"/>
    <x v="141"/>
    <s v="Dukaatlaan 52"/>
    <s v="Utrecht"/>
    <s v="3541 HK"/>
    <s v="0659586999"/>
    <m/>
    <s v="Man"/>
    <d v="2014-03-05T00:00:00"/>
    <s v="Niveau 1"/>
    <s v="Mostapha"/>
    <s v="Lokaal 5"/>
    <s v="Van 12:30 tot 14:30 uur"/>
    <m/>
  </r>
  <r>
    <d v="2023-01-21T10:16:28"/>
    <n v="273"/>
    <x v="138"/>
    <s v="Abderrahmane"/>
    <s v="Rouwida"/>
    <x v="141"/>
    <s v="Dukaallaan"/>
    <s v="Utrecht"/>
    <s v="3541 HK"/>
    <s v="0659586999"/>
    <m/>
    <s v="Vrouw"/>
    <d v="2009-11-24T00:00:00"/>
    <s v="Niveau 3"/>
    <s v="Mohammed"/>
    <s v="Lokaal 2"/>
    <s v="Van 12:30 tot 14:30 uur"/>
    <m/>
  </r>
  <r>
    <d v="2024-05-12T14:34:20"/>
    <n v="312"/>
    <x v="139"/>
    <s v="Abdelmajid"/>
    <s v="Imran"/>
    <x v="142"/>
    <m/>
    <s v="Utrecht"/>
    <m/>
    <s v="0638110713"/>
    <m/>
    <s v="Man"/>
    <d v="2016-02-02T00:00:00"/>
    <m/>
    <m/>
    <m/>
    <m/>
    <d v="2023-10-21T00:00:00"/>
  </r>
  <r>
    <d v="2024-05-12T14:34:20"/>
    <n v="312"/>
    <x v="139"/>
    <s v="Abdelmajid"/>
    <s v="Safouan"/>
    <x v="142"/>
    <m/>
    <s v="Utrecht"/>
    <m/>
    <s v="0638110713"/>
    <m/>
    <s v="Man"/>
    <d v="2014-02-25T00:00:00"/>
    <m/>
    <m/>
    <m/>
    <m/>
    <d v="2023-10-21T00:00:00"/>
  </r>
  <r>
    <d v="2024-05-19T14:31:16"/>
    <n v="1107"/>
    <x v="140"/>
    <s v="Abdelkhalik"/>
    <s v="Anouar"/>
    <x v="143"/>
    <m/>
    <m/>
    <m/>
    <s v="0687603448"/>
    <m/>
    <s v="Man"/>
    <m/>
    <m/>
    <m/>
    <m/>
    <m/>
    <m/>
  </r>
  <r>
    <d v="2024-05-19T14:31:16"/>
    <n v="1107"/>
    <x v="140"/>
    <s v="Abdelkhalik"/>
    <s v="Louiza"/>
    <x v="143"/>
    <m/>
    <m/>
    <m/>
    <s v="0687603448"/>
    <m/>
    <s v="Vrouw"/>
    <m/>
    <m/>
    <m/>
    <m/>
    <m/>
    <m/>
  </r>
  <r>
    <d v="2024-05-19T14:33:52"/>
    <n v="419"/>
    <x v="141"/>
    <s v="Youssef"/>
    <s v="Damyin"/>
    <x v="144"/>
    <m/>
    <m/>
    <m/>
    <s v="0642476335"/>
    <m/>
    <s v="Man"/>
    <m/>
    <m/>
    <m/>
    <m/>
    <m/>
    <m/>
  </r>
  <r>
    <d v="2024-05-19T14:33:52"/>
    <n v="419"/>
    <x v="141"/>
    <s v="Youssef"/>
    <s v="Haroun"/>
    <x v="144"/>
    <m/>
    <m/>
    <m/>
    <s v="0642476335"/>
    <m/>
    <s v="Man"/>
    <m/>
    <m/>
    <m/>
    <m/>
    <m/>
    <m/>
  </r>
  <r>
    <d v="2023-01-01T17:02:14"/>
    <n v="778"/>
    <x v="142"/>
    <s v="Hamza"/>
    <s v="Imraan"/>
    <x v="145"/>
    <s v="Stanleylaan 179"/>
    <s v="Utrecht"/>
    <s v="3526 TE"/>
    <s v="0682322868"/>
    <m/>
    <s v="Man"/>
    <d v="2016-02-08T00:00:00"/>
    <s v="Beginner"/>
    <s v="Mohammed"/>
    <s v="Lokaal 2"/>
    <s v="Van 10:00 tot 12:00 uur"/>
    <d v="2022-03-05T00:00:00"/>
  </r>
  <r>
    <d v="2023-01-01T17:01:24"/>
    <n v="778"/>
    <x v="142"/>
    <s v="Hamza"/>
    <s v="Mohamed Amine"/>
    <x v="145"/>
    <s v="Stanleylaan 179"/>
    <s v="Utrecht"/>
    <s v="3526 TE"/>
    <s v="0682322868"/>
    <m/>
    <s v="Man"/>
    <d v="2014-08-02T00:00:00"/>
    <s v="Beginner"/>
    <s v="Mohammed"/>
    <s v="Lokaal 2"/>
    <s v="Van 10:00 tot 12:00 uur"/>
    <d v="2022-03-05T00:00:00"/>
  </r>
  <r>
    <d v="2023-01-11T17:53:05"/>
    <n v="431"/>
    <x v="143"/>
    <s v="Brahim"/>
    <s v="Maysa"/>
    <x v="146"/>
    <s v="Stanleylaan 263"/>
    <s v="Utrecht"/>
    <s v="3526 TG"/>
    <m/>
    <m/>
    <s v="Vrouw"/>
    <d v="2014-08-17T00:00:00"/>
    <s v="Niveau 1"/>
    <s v="Mohammed"/>
    <s v="Lokaal 1"/>
    <s v="Van 10:00 tot 12:00 uur"/>
    <m/>
  </r>
  <r>
    <d v="2023-01-11T17:52:00"/>
    <n v="431"/>
    <x v="143"/>
    <s v="Brahim"/>
    <s v="Wisal"/>
    <x v="146"/>
    <s v="Stanleylaan 263"/>
    <s v="Utrecht"/>
    <s v="3526 TG"/>
    <m/>
    <m/>
    <s v="Vrouw"/>
    <d v="2016-01-01T00:00:00"/>
    <s v="Niveau 1"/>
    <s v="Mohammed"/>
    <s v="Lokaal 1"/>
    <s v="Van 10:00 tot 12:00 uur"/>
    <m/>
  </r>
  <r>
    <d v="2023-01-11T17:56:01"/>
    <n v="629"/>
    <x v="144"/>
    <s v="Ahmed"/>
    <s v="Hafsa"/>
    <x v="147"/>
    <s v="Rooseveltlaan 194"/>
    <s v="Utrecht"/>
    <s v="3527 AJ"/>
    <m/>
    <m/>
    <s v="Vrouw"/>
    <d v="2016-11-21T00:00:00"/>
    <s v="Niveau 1"/>
    <s v="Mohammed"/>
    <s v="Lokaal 1"/>
    <s v="Van 10:00 tot 12:00 uur"/>
    <m/>
  </r>
  <r>
    <d v="2023-01-11T17:54:56"/>
    <n v="629"/>
    <x v="144"/>
    <s v="Ahmed"/>
    <s v="Malak"/>
    <x v="147"/>
    <s v="Rooseveltlaan 194"/>
    <s v="Utrecht"/>
    <s v="3527 AJ"/>
    <m/>
    <m/>
    <s v="Vrouw"/>
    <d v="2014-03-02T00:00:00"/>
    <s v="Niveau 1"/>
    <s v="Mohammed"/>
    <s v="Lokaal 1"/>
    <s v="Van 10:00 tot 12:00 uur"/>
    <m/>
  </r>
  <r>
    <d v="2023-01-01T16:11:26"/>
    <n v="629"/>
    <x v="144"/>
    <s v="Ahmad"/>
    <s v="Hafssa"/>
    <x v="148"/>
    <s v="Rooseveltlaan 194"/>
    <s v="Utrecht"/>
    <s v="3527 AL"/>
    <s v="0622271783"/>
    <m/>
    <s v="Vrouw"/>
    <d v="2016-11-21T00:00:00"/>
    <s v="Beginner"/>
    <s v="Mohammed"/>
    <s v="Lokaal 2"/>
    <s v="Van 10:00 tot 12:00 uur"/>
    <d v="2022-03-05T00:00:00"/>
  </r>
  <r>
    <d v="2024-05-19T14:35:19"/>
    <n v="530"/>
    <x v="145"/>
    <s v="Nourdinne"/>
    <s v="Dina"/>
    <x v="149"/>
    <m/>
    <m/>
    <m/>
    <s v="0684296782"/>
    <m/>
    <s v="Vrouw"/>
    <m/>
    <m/>
    <m/>
    <m/>
    <m/>
    <m/>
  </r>
  <r>
    <d v="2024-05-19T14:35:19"/>
    <n v="530"/>
    <x v="145"/>
    <s v="Nourdinne"/>
    <s v="Amran"/>
    <x v="149"/>
    <m/>
    <m/>
    <m/>
    <s v="0684296782"/>
    <m/>
    <s v="Man"/>
    <m/>
    <m/>
    <m/>
    <m/>
    <m/>
    <m/>
  </r>
  <r>
    <d v="2023-03-18T15:22:00"/>
    <n v="621"/>
    <x v="146"/>
    <s v="Ibrahim"/>
    <s v="Israa"/>
    <x v="150"/>
    <s v="Saxofoonlaan 19"/>
    <s v="Utrecht"/>
    <s v="3438 GV"/>
    <s v="0641968596"/>
    <m/>
    <s v="Vrouw"/>
    <d v="2016-11-10T00:00:00"/>
    <s v="Beginner"/>
    <s v="Abdelilaah"/>
    <s v="Lokaal 4"/>
    <s v="Van 10:00 tot 12:00 uur"/>
    <d v="2023-03-04T00:00:00"/>
  </r>
  <r>
    <d v="2023-02-18T14:21:06"/>
    <n v="621"/>
    <x v="146"/>
    <s v="Brahim"/>
    <s v="Inaya"/>
    <x v="151"/>
    <s v="Saxofoonlaan 19"/>
    <s v="Nieuwegein"/>
    <s v="3438 GV"/>
    <m/>
    <m/>
    <s v="Vrouw"/>
    <d v="2013-07-06T00:00:00"/>
    <s v="Niveau 1"/>
    <s v="Mostapha"/>
    <s v="Lokaal 5"/>
    <s v="Van 12:30 tot 14:30 uur"/>
    <m/>
  </r>
  <r>
    <d v="2024-06-01T15:22:00"/>
    <n v="323"/>
    <x v="147"/>
    <s v="Mourad"/>
    <s v="Adam"/>
    <x v="152"/>
    <s v="Maghelhaenlaan 40"/>
    <s v="Utrecht"/>
    <m/>
    <s v="0638588869"/>
    <m/>
    <s v="Man"/>
    <d v="2015-02-10T00:00:00"/>
    <m/>
    <m/>
    <m/>
    <m/>
    <d v="2021-11-06T00:00:00"/>
  </r>
  <r>
    <d v="2024-06-01T15:22:00"/>
    <n v="323"/>
    <x v="147"/>
    <s v="Mourad"/>
    <s v="Omar"/>
    <x v="152"/>
    <s v="Maghelhaenlaan 40"/>
    <s v="Utrecht"/>
    <m/>
    <s v="0638588869"/>
    <m/>
    <s v="Man"/>
    <m/>
    <m/>
    <m/>
    <m/>
    <m/>
    <m/>
  </r>
  <r>
    <d v="2023-01-21T10:20:37"/>
    <n v="1176"/>
    <x v="148"/>
    <s v="Najim"/>
    <s v="Oumaima"/>
    <x v="153"/>
    <s v="Herderlaan 13"/>
    <s v="Utrecht"/>
    <s v="3533 BH"/>
    <m/>
    <m/>
    <s v="Vrouw"/>
    <d v="2009-09-13T00:00:00"/>
    <s v="Niveau 3"/>
    <s v="Mohammed"/>
    <s v="Lokaal 2"/>
    <s v="Van 12:30 tot 14:30 uur"/>
    <m/>
  </r>
  <r>
    <d v="2023-02-18T15:15:58"/>
    <n v="622"/>
    <x v="149"/>
    <s v="Abderahim"/>
    <s v="Dina"/>
    <x v="154"/>
    <s v="Pearsonlaan 86"/>
    <s v="Utrecht"/>
    <s v="3527 CD"/>
    <m/>
    <m/>
    <s v="Vrouw"/>
    <d v="2012-05-11T00:00:00"/>
    <s v="Niveau 1"/>
    <s v="Mostapha"/>
    <s v="Lokaal 5"/>
    <s v="Van 15:00 tot 17:00 uur"/>
    <m/>
  </r>
  <r>
    <d v="2024-03-03T12:59:04"/>
    <n v="643"/>
    <x v="150"/>
    <s v="Mimoun"/>
    <s v="Adam"/>
    <x v="155"/>
    <s v="Stenylaan 180"/>
    <s v="Utrecht"/>
    <s v="3526TR"/>
    <s v="0624177045"/>
    <m/>
    <s v="Man"/>
    <d v="2013-10-31T00:00:00"/>
    <s v="Niveau 5"/>
    <s v="Ahmed"/>
    <s v="Lokaal 4"/>
    <s v="Van 15:00 tot 17:00 uur"/>
    <d v="2024-02-03T00:00:00"/>
  </r>
  <r>
    <d v="2024-02-25T15:44:34"/>
    <n v="643"/>
    <x v="150"/>
    <s v="Mimoun"/>
    <s v="Adam"/>
    <x v="155"/>
    <s v="Stenlylaan 180"/>
    <s v="Utrecht"/>
    <s v="3526TR"/>
    <s v="0624177045"/>
    <m/>
    <s v="Man"/>
    <d v="2013-10-31T00:00:00"/>
    <s v="Niveau 2"/>
    <s v="Mohsin"/>
    <s v="Lokaal 3"/>
    <s v="Van 15:00 tot 17:00 uur"/>
    <d v="2024-01-06T00:00:00"/>
  </r>
  <r>
    <d v="2024-03-03T12:55:15"/>
    <n v="192"/>
    <x v="151"/>
    <s v="Mostapha"/>
    <s v="Kanza"/>
    <x v="156"/>
    <s v="Hannalaan 7"/>
    <s v="Utrecht"/>
    <s v="3526RR"/>
    <s v="0614984260-0619037224"/>
    <m/>
    <s v="Vrouw"/>
    <d v="2016-01-01T00:00:00"/>
    <s v="Beginner"/>
    <s v="Mohsin"/>
    <s v="Lokaal 5"/>
    <s v="Van 12:30 tot 14:30 uur"/>
    <d v="2024-02-03T00:00:00"/>
  </r>
  <r>
    <d v="2024-03-24T13:13:14"/>
    <n v="564"/>
    <x v="152"/>
    <s v="Mohammed"/>
    <s v="Israa"/>
    <x v="157"/>
    <s v="Grebbstraat 38"/>
    <s v="Utrecht"/>
    <n v="3822"/>
    <s v="0646113972"/>
    <m/>
    <s v="Vrouw"/>
    <d v="2017-09-04T00:00:00"/>
    <s v="Beginner"/>
    <s v="Mohsin"/>
    <s v="Lokaal 5"/>
    <s v="Van 12:30 tot 14:30 uur"/>
    <d v="2024-01-13T00:00:00"/>
  </r>
  <r>
    <d v="2024-03-24T13:13:14"/>
    <n v="564"/>
    <x v="152"/>
    <s v="Mohammed"/>
    <s v="Yousr"/>
    <x v="157"/>
    <s v="Grebbstraat 38"/>
    <s v="Utrecht"/>
    <n v="3822"/>
    <s v="0646113972"/>
    <m/>
    <s v="Vrouw"/>
    <d v="2017-09-04T00:00:00"/>
    <s v="Beginner"/>
    <s v="Mohsin"/>
    <s v="Lokaal 5"/>
    <s v="Van 12:30 tot 14:30 uur"/>
    <d v="2024-01-13T00:00:00"/>
  </r>
  <r>
    <d v="2024-05-19T14:54:55"/>
    <n v="564"/>
    <x v="152"/>
    <s v="Mohamed"/>
    <s v="Yousra"/>
    <x v="158"/>
    <m/>
    <m/>
    <m/>
    <s v="0638761266"/>
    <m/>
    <s v="Vrouw"/>
    <m/>
    <m/>
    <m/>
    <m/>
    <m/>
    <m/>
  </r>
  <r>
    <d v="2024-05-19T14:54:55"/>
    <n v="564"/>
    <x v="152"/>
    <s v="Mohamed"/>
    <s v="Isra"/>
    <x v="158"/>
    <m/>
    <m/>
    <m/>
    <s v="0638761266"/>
    <m/>
    <s v="Vrouw"/>
    <m/>
    <m/>
    <m/>
    <m/>
    <m/>
    <m/>
  </r>
  <r>
    <d v="2024-05-11T14:54:27"/>
    <n v="481"/>
    <x v="153"/>
    <s v="Yahya"/>
    <s v="Wiaem"/>
    <x v="159"/>
    <s v="Rooseveltlaan 120"/>
    <s v="Utrecht"/>
    <s v="3527 AG"/>
    <s v="0619462340"/>
    <m/>
    <s v="Man"/>
    <d v="2012-09-12T00:00:00"/>
    <s v="Beginner"/>
    <s v="Mohsin"/>
    <s v="Lokaal 3"/>
    <s v="Van 15:00 tot 17:00 uur"/>
    <d v="2024-04-06T00:00:00"/>
  </r>
  <r>
    <d v="2024-05-11T14:54:27"/>
    <n v="481"/>
    <x v="153"/>
    <s v="Yahya"/>
    <s v="Mourad"/>
    <x v="159"/>
    <s v="Rooseveltlaan 120"/>
    <s v="Utrecht"/>
    <s v="3527 AG"/>
    <s v="0619462340"/>
    <m/>
    <s v="Man"/>
    <d v="2014-01-13T00:00:00"/>
    <s v="Beginner"/>
    <s v="Mohsin"/>
    <s v="Lokaal 3"/>
    <s v="Van 15:00 tot 17:00 uur"/>
    <d v="2024-04-06T00:00:00"/>
  </r>
  <r>
    <d v="2024-06-01T15:31:38"/>
    <n v="126"/>
    <x v="154"/>
    <s v="Abdelkader"/>
    <s v="Souhaib"/>
    <x v="160"/>
    <s v="Roseveltlaan 715"/>
    <s v="Utrecht"/>
    <m/>
    <m/>
    <m/>
    <s v="Man"/>
    <d v="2015-08-30T00:00:00"/>
    <m/>
    <m/>
    <m/>
    <m/>
    <d v="2021-11-06T00:00:00"/>
  </r>
  <r>
    <d v="2024-05-11T15:12:18"/>
    <n v="210"/>
    <x v="155"/>
    <s v="Amar (opa)"/>
    <s v="Nour"/>
    <x v="161"/>
    <s v="Nansenlaan 79"/>
    <s v="Utrecht"/>
    <s v="3527 EG"/>
    <s v="0651914115/0640154296"/>
    <m/>
    <s v="Vrouw"/>
    <d v="2016-07-13T00:00:00"/>
    <s v="Beginner"/>
    <s v="Mohsin"/>
    <s v="Lokaal 3"/>
    <s v="Van 15:00 tot 17:00 uur"/>
    <d v="2024-04-06T00:00:00"/>
  </r>
  <r>
    <d v="2024-05-11T15:09:21"/>
    <n v="680"/>
    <x v="156"/>
    <s v="Aderghal"/>
    <s v="Amira"/>
    <x v="162"/>
    <s v="Johan Brouwerlaan 45"/>
    <s v="Utrecht"/>
    <s v="3526 XJ  "/>
    <s v="0641896763"/>
    <m/>
    <s v="Vrouw"/>
    <d v="2018-10-19T00:00:00"/>
    <s v="Beginner"/>
    <s v="Mohsin"/>
    <s v="Lokaal 3"/>
    <s v="Van 15:00 tot 17:00 uur"/>
    <d v="2024-04-06T00:00:00"/>
  </r>
  <r>
    <d v="2024-05-11T14:17:46"/>
    <n v="90"/>
    <x v="157"/>
    <s v="Zakaria"/>
    <s v="Adam"/>
    <x v="163"/>
    <s v="Kervelhof 15"/>
    <s v="Utrecht"/>
    <s v="3544 BM"/>
    <s v="0627205903"/>
    <m/>
    <s v="Man"/>
    <d v="2015-11-03T00:00:00"/>
    <s v="Beginner"/>
    <s v="Mohsin"/>
    <s v="Lokaal 3"/>
    <s v="Van 15:00 tot 17:00 uur"/>
    <d v="2024-04-06T00:00:00"/>
  </r>
  <r>
    <d v="2024-05-11T14:17:46"/>
    <n v="90"/>
    <x v="157"/>
    <s v="Zakaria"/>
    <s v="Ilaaf"/>
    <x v="163"/>
    <s v="Kervelhof 15"/>
    <s v="Utrecht"/>
    <s v="3544 BM"/>
    <s v="0627205903"/>
    <m/>
    <s v="Vrouw"/>
    <d v="2014-07-26T00:00:00"/>
    <s v="Beginner"/>
    <s v="Mohsin"/>
    <s v="Lokaal 3"/>
    <s v="Van 15:00 tot 17:00 uur"/>
    <d v="2024-04-06T00:00:00"/>
  </r>
  <r>
    <d v="2024-05-11T15:07:00"/>
    <n v="533"/>
    <x v="158"/>
    <s v="Ali"/>
    <s v="Junayd"/>
    <x v="164"/>
    <s v="Wanninkhoflaan 16"/>
    <s v="Utrecht"/>
    <s v="3526 XP"/>
    <s v="0644474445"/>
    <m/>
    <s v="Man"/>
    <d v="2013-02-15T00:00:00"/>
    <s v="Beginner"/>
    <s v="Mohsin"/>
    <s v="Lokaal 3"/>
    <s v="Van 15:00 tot 17:00 uur"/>
    <d v="2024-04-06T00:00:00"/>
  </r>
  <r>
    <d v="2024-05-11T14:08:53"/>
    <m/>
    <x v="159"/>
    <s v="Abdelnasser"/>
    <s v="Amar"/>
    <x v="165"/>
    <s v="Rooseveltlaan 212"/>
    <s v="Utrecht"/>
    <m/>
    <s v="0684550586"/>
    <m/>
    <s v="Man"/>
    <d v="2016-01-31T00:00:00"/>
    <s v="Beginner"/>
    <s v="Mohsin"/>
    <s v="Lokaal 3"/>
    <s v="Van 15:00 tot 17:00 uur"/>
    <d v="2024-04-06T00:00:00"/>
  </r>
  <r>
    <d v="2024-05-11T14:08:53"/>
    <m/>
    <x v="159"/>
    <s v="Abdelnasser"/>
    <s v="Maais"/>
    <x v="165"/>
    <s v="Rooseveltlaan 212"/>
    <s v="Utrecht"/>
    <m/>
    <s v="0684550586"/>
    <m/>
    <s v="Man"/>
    <d v="2018-01-20T00:00:00"/>
    <s v="Beginner"/>
    <s v="Mohsin"/>
    <s v="Lokaal 3"/>
    <s v="Van 15:00 tot 17:00 uur"/>
    <d v="2024-04-06T00:00:00"/>
  </r>
  <r>
    <d v="2024-05-11T13:23:44"/>
    <n v="111"/>
    <x v="160"/>
    <s v="Abdullah"/>
    <s v="Soufian"/>
    <x v="166"/>
    <s v="Adenauerlaan 141"/>
    <s v=" Utrecht"/>
    <s v="3527 RD "/>
    <s v="0616557833"/>
    <m/>
    <s v="Man"/>
    <d v="2015-11-20T00:00:00"/>
    <s v="Beginner"/>
    <s v="Mohsin"/>
    <s v="Lokaal 3"/>
    <s v="Van 15:00 tot 17:00 uur"/>
    <d v="2024-04-06T00:00:00"/>
  </r>
  <r>
    <d v="2024-05-11T13:23:44"/>
    <n v="111"/>
    <x v="160"/>
    <s v="Abdullah"/>
    <s v="Omar"/>
    <x v="166"/>
    <s v="Adenauerlaan 141"/>
    <s v=" Utrecht"/>
    <s v="3527 RD "/>
    <s v="0616557833"/>
    <m/>
    <s v="Man"/>
    <d v="2015-11-20T00:00:00"/>
    <s v="Beginner"/>
    <s v="Mohsin"/>
    <s v="Lokaal 3"/>
    <s v="Van 15:00 tot 17:00 uur"/>
    <d v="2024-04-06T00:00:00"/>
  </r>
  <r>
    <d v="2022-12-31T15:24:34"/>
    <n v="435"/>
    <x v="161"/>
    <s v="Abdelouhab"/>
    <s v="Sara"/>
    <x v="167"/>
    <s v="Kamilleweg 41"/>
    <s v="Utrecht"/>
    <s v="3541RN"/>
    <s v="0681840270"/>
    <m/>
    <s v="Vrouw"/>
    <d v="2022-05-30T00:00:00"/>
    <s v="Beginner"/>
    <s v="Issa"/>
    <s v="Lokaal 5"/>
    <s v="Van 10:00 tot 12:00 uur"/>
    <d v="2022-11-05T00:00:00"/>
  </r>
  <r>
    <d v="2024-06-01T15:39:39"/>
    <n v="645"/>
    <x v="162"/>
    <s v="Malika"/>
    <s v="Amir"/>
    <x v="168"/>
    <s v="Stanleylaan 32"/>
    <s v="Utrecht"/>
    <s v="3526 TL"/>
    <s v="0685289574"/>
    <m/>
    <s v="Man"/>
    <d v="2013-02-14T00:00:00"/>
    <m/>
    <m/>
    <m/>
    <m/>
    <d v="2021-11-06T00:00:00"/>
  </r>
  <r>
    <d v="2024-06-01T15:41:51"/>
    <n v="158"/>
    <x v="163"/>
    <s v="AbdelAli"/>
    <s v="Hicham"/>
    <x v="169"/>
    <s v="Van Echandlaan 89"/>
    <s v="Utrecht"/>
    <s v="3526 KB"/>
    <s v="0633885997"/>
    <m/>
    <s v="Man"/>
    <d v="2013-01-23T00:00:00"/>
    <m/>
    <m/>
    <m/>
    <m/>
    <d v="2021-02-13T00:00:00"/>
  </r>
  <r>
    <d v="2023-01-21T10:09:57"/>
    <n v="678"/>
    <x v="164"/>
    <s v="Chaib"/>
    <s v="Nassira"/>
    <x v="170"/>
    <s v="Nansenlaan 80"/>
    <s v="Utrecht"/>
    <s v="3527 EK"/>
    <s v="0626473808"/>
    <m/>
    <s v="Vrouw"/>
    <d v="2011-07-30T00:00:00"/>
    <s v="Niveau 3"/>
    <s v="Mohammed"/>
    <s v="Lokaal 2"/>
    <s v="Van 12:30 tot 14:30 uur"/>
    <m/>
  </r>
  <r>
    <d v="2024-05-11T14:12:02"/>
    <n v="462"/>
    <x v="165"/>
    <s v="Said"/>
    <s v="Soulaiman"/>
    <x v="171"/>
    <s v="Bonenkuidstraat 34"/>
    <s v="Utrecht"/>
    <s v="3544 CL"/>
    <s v="0686464116"/>
    <m/>
    <s v="Man"/>
    <d v="2017-05-14T00:00:00"/>
    <s v="Beginner"/>
    <s v="Mohsin"/>
    <s v="Lokaal 3"/>
    <s v="Van 15:00 tot 17:00 uur"/>
    <d v="2024-04-06T00:00:00"/>
  </r>
  <r>
    <d v="2024-05-11T14:15:08"/>
    <n v="250"/>
    <x v="166"/>
    <s v="Amar"/>
    <s v="Sarah"/>
    <x v="172"/>
    <s v="Marshalllaan 200"/>
    <s v="Utrecht"/>
    <s v="3527 TR"/>
    <s v="0687194030/0687244962"/>
    <m/>
    <s v="Vrouw"/>
    <d v="2018-01-28T00:00:00"/>
    <s v="Beginner"/>
    <s v="Mohsin"/>
    <s v="Lokaal 3"/>
    <s v="Van 15:00 tot 17:00 uur"/>
    <d v="2024-04-06T00:00:00"/>
  </r>
  <r>
    <d v="2024-05-11T13:37:45"/>
    <n v="914"/>
    <x v="167"/>
    <s v="Samir"/>
    <s v="Zakaria"/>
    <x v="173"/>
    <s v="Guldenplantsoen 20"/>
    <s v="Utrecht"/>
    <n v="3527"/>
    <m/>
    <m/>
    <s v="Man"/>
    <d v="2016-10-31T00:00:00"/>
    <s v="Beginner"/>
    <s v="Mohsin"/>
    <s v="Lokaal 3"/>
    <s v="Van 15:00 tot 17:00 uur"/>
    <d v="2024-04-06T00:00:00"/>
  </r>
  <r>
    <d v="2024-05-11T13:37:45"/>
    <n v="914"/>
    <x v="167"/>
    <s v="Samir"/>
    <s v="Lina"/>
    <x v="173"/>
    <s v="Guldenplantsoen 20"/>
    <s v="Utrecht"/>
    <n v="3527"/>
    <m/>
    <m/>
    <s v="Vrouw"/>
    <d v="2018-10-05T00:00:00"/>
    <s v="Beginner"/>
    <s v="Mohsin"/>
    <s v="Lokaal 3"/>
    <s v="Van 15:00 tot 17:00 uur"/>
    <d v="2024-04-06T00:00:00"/>
  </r>
  <r>
    <d v="2024-05-11T15:15:41"/>
    <n v="884"/>
    <x v="168"/>
    <s v="Mohamed"/>
    <s v="Nour"/>
    <x v="174"/>
    <s v="Spaaklaan 154"/>
    <s v="Utrecht"/>
    <s v="3527 NS"/>
    <s v="0611214554"/>
    <m/>
    <s v="Vrouw"/>
    <d v="2012-01-27T00:00:00"/>
    <s v="Beginner"/>
    <s v="Mohsin"/>
    <s v="Lokaal 3"/>
    <s v="Van 15:00 tot 17:00 uur"/>
    <d v="2024-04-06T00:00:00"/>
  </r>
  <r>
    <d v="2024-05-11T15:15:41"/>
    <n v="884"/>
    <x v="168"/>
    <s v="Mohamed"/>
    <s v="Mohamed Ali"/>
    <x v="174"/>
    <s v="Spaaklaan 154"/>
    <s v="Utrecht"/>
    <s v="3527 NS"/>
    <s v="0611214554"/>
    <m/>
    <s v="Man"/>
    <d v="2013-12-19T00:00:00"/>
    <s v="Beginner"/>
    <s v="Mohsin"/>
    <s v="Lokaal 3"/>
    <s v="Van 15:00 tot 17:00 uur"/>
    <d v="2024-04-06T00:00:00"/>
  </r>
  <r>
    <d v="2024-05-11T15:14:06"/>
    <n v="491"/>
    <x v="169"/>
    <s v="Adoua"/>
    <s v="Yassine"/>
    <x v="175"/>
    <s v="Marshalllaan 62"/>
    <s v="Utrecht"/>
    <s v="3527 TM"/>
    <s v="0641825433"/>
    <m/>
    <s v="Man"/>
    <d v="2015-10-08T00:00:00"/>
    <s v="Beginner"/>
    <s v="Mohsin"/>
    <s v="Lokaal 3"/>
    <s v="Van 15:00 tot 17:00 uur"/>
    <d v="2024-04-06T00:00:00"/>
  </r>
  <r>
    <d v="2024-06-01T15:46:56"/>
    <n v="105"/>
    <x v="170"/>
    <s v="Ahmed"/>
    <s v="Adam"/>
    <x v="176"/>
    <m/>
    <m/>
    <m/>
    <s v="0620064704"/>
    <m/>
    <m/>
    <d v="2017-09-20T00:00:00"/>
    <m/>
    <m/>
    <m/>
    <m/>
    <m/>
  </r>
  <r>
    <d v="2024-05-11T15:04:09"/>
    <n v="521"/>
    <x v="171"/>
    <s v="Hakim (opa)"/>
    <s v="Nour"/>
    <x v="177"/>
    <s v="Spaaklaan 235"/>
    <s v="Utrecht"/>
    <s v="3527 SJ"/>
    <s v="0618509333"/>
    <m/>
    <s v="Vrouw"/>
    <d v="2017-10-19T00:00:00"/>
    <s v="Beginner"/>
    <s v="Mohsin"/>
    <s v="Lokaal 3"/>
    <s v="Van 15:00 tot 17:00 uur"/>
    <d v="2024-04-06T00:00:00"/>
  </r>
  <r>
    <d v="2023-01-08T19:49:55"/>
    <n v="215"/>
    <x v="172"/>
    <s v="Ahmed"/>
    <s v="Lina"/>
    <x v="178"/>
    <s v="Marshalllaan 34"/>
    <s v="Utrecht"/>
    <s v="3527 TL"/>
    <s v="0639126560"/>
    <m/>
    <s v="Vrouw"/>
    <d v="2014-03-16T00:00:00"/>
    <s v="Niveau 1"/>
    <s v="Ahmed"/>
    <s v="Lokaal 1"/>
    <s v="Van 12:30 tot 14:30 uur"/>
    <m/>
  </r>
  <r>
    <d v="2024-06-01T15:48:50"/>
    <n v="1212"/>
    <x v="173"/>
    <s v="Chaib"/>
    <s v="Souhaila"/>
    <x v="179"/>
    <m/>
    <s v="Utrecht"/>
    <m/>
    <s v="0616495075"/>
    <m/>
    <s v="Vrouw"/>
    <d v="2013-08-31T00:00:00"/>
    <m/>
    <m/>
    <m/>
    <m/>
    <d v="2021-03-06T00:00:00"/>
  </r>
  <r>
    <d v="2023-02-18T14:38:13"/>
    <n v="666"/>
    <x v="174"/>
    <s v="Ismail"/>
    <s v="Meryem"/>
    <x v="42"/>
    <m/>
    <m/>
    <m/>
    <m/>
    <m/>
    <s v="Vrouw"/>
    <m/>
    <s v="Niveau 1"/>
    <s v="Mostapha"/>
    <s v="Lokaal 5"/>
    <s v="Van 12:30 tot 14:30 uur"/>
    <m/>
  </r>
  <r>
    <d v="2023-01-21T10:07:04"/>
    <n v="666"/>
    <x v="174"/>
    <s v="Ismail"/>
    <s v="Tasneem"/>
    <x v="42"/>
    <s v="Magelhaenlaan 111"/>
    <s v="Utrecht"/>
    <s v="3527CA"/>
    <m/>
    <m/>
    <s v="Vrouw"/>
    <d v="2011-05-26T00:00:00"/>
    <s v="Niveau 3"/>
    <s v="Mohammed"/>
    <s v="Lokaal 2"/>
    <s v="Van 12:30 tot 14:30 uur"/>
    <m/>
  </r>
  <r>
    <d v="2023-01-08T19:31:26"/>
    <n v="467"/>
    <x v="175"/>
    <s v="Mohamed"/>
    <s v="Amatu Allah"/>
    <x v="37"/>
    <s v="Livingstonelaan 145"/>
    <s v="Utrecht"/>
    <s v="3526 HC"/>
    <s v="0634487382"/>
    <m/>
    <s v="Vrouw"/>
    <d v="2017-02-08T00:00:00"/>
    <s v="Beginner"/>
    <s v="Abdelilaah"/>
    <s v="Lokaal 1"/>
    <s v="Van 10:00 tot 12:00 uur"/>
    <d v="2023-03-04T00:00:00"/>
  </r>
  <r>
    <d v="2023-01-08T19:31:26"/>
    <n v="467"/>
    <x v="175"/>
    <s v="Mohamed"/>
    <s v="Firdaouss"/>
    <x v="37"/>
    <s v="Livingstonelaan 145"/>
    <s v="Utrecht"/>
    <s v="3526 HC"/>
    <s v="0634487382"/>
    <m/>
    <s v="Vrouw"/>
    <d v="2008-01-05T00:00:00"/>
    <s v="Niveau 5"/>
    <s v="Ahmed"/>
    <s v="Lokaal 2"/>
    <s v="Van 10:00 tot 12:00 uur"/>
    <m/>
  </r>
  <r>
    <d v="2023-01-08T19:33:24"/>
    <n v="467"/>
    <x v="175"/>
    <s v="Mohamed"/>
    <s v="Intesar"/>
    <x v="37"/>
    <s v="Livingstonelaan 145"/>
    <s v="Utrecht"/>
    <s v="3526 HC"/>
    <s v="0634487382"/>
    <m/>
    <s v="Vrouw"/>
    <d v="2010-05-27T00:00:00"/>
    <s v="Niveau 5"/>
    <s v="Ahmed"/>
    <s v="Lokaal 2"/>
    <s v="Van 10:00 tot 12:00 uur"/>
    <m/>
  </r>
  <r>
    <d v="2023-01-11T18:12:07"/>
    <n v="467"/>
    <x v="175"/>
    <s v="Mohamed"/>
    <s v="Noussaiba"/>
    <x v="37"/>
    <n v="145"/>
    <s v="Utrecht"/>
    <m/>
    <m/>
    <m/>
    <s v="Vrouw"/>
    <d v="2014-11-02T00:00:00"/>
    <s v="Niveau 1"/>
    <s v="Mohammed"/>
    <s v="Lokaal 1"/>
    <s v="Van 10:00 tot 12:00 uur"/>
    <m/>
  </r>
  <r>
    <d v="2023-02-18T14:43:42"/>
    <n v="732"/>
    <x v="176"/>
    <s v="Mohamed"/>
    <s v="Adam"/>
    <x v="180"/>
    <s v="Koningin Wilhelminalaan 58"/>
    <s v="Utrecht"/>
    <s v="3527 LE"/>
    <m/>
    <m/>
    <s v="Man"/>
    <d v="2014-12-09T00:00:00"/>
    <s v="Niveau 1"/>
    <s v="Mostapha"/>
    <s v="Lokaal 5"/>
    <s v="Van 12:30 tot 14:30 uur"/>
    <m/>
  </r>
  <r>
    <d v="2024-01-28T14:32:02"/>
    <n v="534"/>
    <x v="177"/>
    <s v="Samir"/>
    <s v="Imraan"/>
    <x v="181"/>
    <s v="Koetsdrift"/>
    <s v="Nieuwegein"/>
    <s v="3436XM"/>
    <s v="0624471124"/>
    <m/>
    <s v="Man"/>
    <d v="2016-06-30T00:00:00"/>
    <s v="Beginner"/>
    <s v="Mohsin"/>
    <s v="Lokaal 5"/>
    <s v="Van 12:30 tot 14:30 uur"/>
    <d v="2024-01-13T00:00:00"/>
  </r>
  <r>
    <d v="2023-01-01T16:16:01"/>
    <n v="985"/>
    <x v="178"/>
    <s v="Ali"/>
    <s v="Iljaas"/>
    <x v="182"/>
    <s v="Magelhaenlaan 144"/>
    <s v="Utrecht"/>
    <s v="3526 CL"/>
    <s v="0647828516"/>
    <m/>
    <s v="Man"/>
    <d v="2014-10-03T00:00:00"/>
    <s v="Beginner"/>
    <s v="Mohammed"/>
    <s v="Lokaal 2"/>
    <s v="Van 10:00 tot 12:00 uur"/>
    <d v="2022-03-05T00:00:00"/>
  </r>
  <r>
    <d v="2023-01-01T14:14:52"/>
    <n v="831"/>
    <x v="179"/>
    <s v="Hamza"/>
    <s v="Sofouane"/>
    <x v="183"/>
    <s v="Kamilleweg 14A"/>
    <s v="Utrecht"/>
    <s v="3541 RN"/>
    <s v="0614523635"/>
    <m/>
    <s v="Man"/>
    <d v="2016-10-05T00:00:00"/>
    <s v="Beginner"/>
    <s v="Issa"/>
    <s v="Lokaal 5"/>
    <s v="Van 10:00 tot 12:00 uur"/>
    <d v="2022-11-05T00:00:00"/>
  </r>
  <r>
    <d v="2023-02-18T13:45:07"/>
    <n v="459"/>
    <x v="180"/>
    <s v="Ahmed"/>
    <s v="Omayra"/>
    <x v="184"/>
    <s v="Rooseveltlaan 827"/>
    <s v="Utrecht"/>
    <m/>
    <m/>
    <m/>
    <s v="Vrouw"/>
    <d v="2014-02-01T00:00:00"/>
    <s v="Niveau 2"/>
    <s v="Mohsin"/>
    <s v="Lokaal 4"/>
    <s v="Van 15:00 tot 17:00 uur"/>
    <m/>
  </r>
  <r>
    <d v="2023-02-18T13:47:55"/>
    <n v="459"/>
    <x v="180"/>
    <s v="Ahmed"/>
    <s v="Selsabile"/>
    <x v="184"/>
    <s v="Rooseveltlaan 827"/>
    <s v="Utrecht"/>
    <m/>
    <m/>
    <m/>
    <s v="Vrouw"/>
    <d v="2012-05-26T00:00:00"/>
    <s v="Niveau 2"/>
    <s v="Mohsin"/>
    <s v="Lokaal 4"/>
    <s v="Van 15:00 tot 17:00 uur"/>
    <m/>
  </r>
  <r>
    <d v="2023-01-21T10:32:29"/>
    <n v="266"/>
    <x v="181"/>
    <s v="Mohammed"/>
    <s v="Ammar"/>
    <x v="185"/>
    <s v="Rooseveltlaan 70"/>
    <s v="Utrecht"/>
    <s v="3527AG"/>
    <m/>
    <m/>
    <s v="Man"/>
    <d v="2009-08-16T00:00:00"/>
    <s v="Niveau 3"/>
    <s v="Mohammed"/>
    <s v="Lokaal 2"/>
    <s v="Van 12:30 tot 14:30 uur"/>
    <m/>
  </r>
  <r>
    <d v="2024-01-28T14:12:47"/>
    <n v="859"/>
    <x v="182"/>
    <s v="Alami"/>
    <s v="Ammira"/>
    <x v="186"/>
    <s v="Livingstoenlaan 217"/>
    <s v="Utrecht"/>
    <s v="3526HE"/>
    <s v="0631130084"/>
    <m/>
    <s v="Vrouw"/>
    <d v="2016-12-22T00:00:00"/>
    <s v="Beginner"/>
    <s v="Mohsin"/>
    <s v="Lokaal 5"/>
    <s v="Van 12:30 tot 14:30 uur"/>
    <d v="2024-01-13T00:00:00"/>
  </r>
  <r>
    <d v="2023-02-18T14:31:33"/>
    <n v="691"/>
    <x v="183"/>
    <s v="Hassan"/>
    <s v="Malak"/>
    <x v="187"/>
    <m/>
    <m/>
    <m/>
    <m/>
    <m/>
    <s v="Vrouw"/>
    <d v="2014-04-18T00:00:00"/>
    <s v="Niveau 1"/>
    <s v="Mostapha"/>
    <s v="Lokaal 5"/>
    <s v="Van 12:30 tot 14:30 uur"/>
    <m/>
  </r>
  <r>
    <d v="2024-01-28T15:53:24"/>
    <n v="1156"/>
    <x v="184"/>
    <s v="Baghdad"/>
    <s v="Yarah"/>
    <x v="188"/>
    <s v="Sassefraslaan 5"/>
    <s v="Utrecht"/>
    <s v="3545CM"/>
    <s v="06522882278"/>
    <m/>
    <s v="Vrouw"/>
    <d v="2016-04-02T00:00:00"/>
    <s v="Beginner"/>
    <s v="Mohsin"/>
    <s v="Lokaal 5"/>
    <s v="Van 12:30 tot 14:30 uur"/>
    <d v="2024-01-13T00:00:00"/>
  </r>
  <r>
    <d v="2023-01-01T14:29:30"/>
    <n v="1156"/>
    <x v="184"/>
    <s v="Baghdad"/>
    <s v="Benjamin"/>
    <x v="188"/>
    <s v="Sassafraslaan  5 "/>
    <s v="Utrecht"/>
    <s v="3545CN"/>
    <s v="0652882278"/>
    <m/>
    <s v="Man"/>
    <d v="2016-08-09T00:00:00"/>
    <s v="Beginner"/>
    <s v="Issa"/>
    <s v="Lokaal 5"/>
    <s v="Van 10:00 tot 12:00 uur"/>
    <d v="2022-11-05T00:00:00"/>
  </r>
  <r>
    <d v="2024-06-01T15:57:04"/>
    <n v="667"/>
    <x v="185"/>
    <s v="Abdelhak"/>
    <s v="Safa"/>
    <x v="189"/>
    <m/>
    <m/>
    <m/>
    <s v="0641048916"/>
    <m/>
    <m/>
    <m/>
    <m/>
    <m/>
    <m/>
    <m/>
    <m/>
  </r>
  <r>
    <d v="2023-01-01T15:57:53"/>
    <n v="733"/>
    <x v="186"/>
    <s v="Mimoun"/>
    <s v="Jassine"/>
    <x v="190"/>
    <s v="Alexander de grootlaan 35"/>
    <s v="Utrecht"/>
    <s v="3526 RB"/>
    <s v="0638430769"/>
    <m/>
    <s v="Man"/>
    <d v="2014-11-27T00:00:00"/>
    <s v="Beginner"/>
    <s v="Mohammed"/>
    <s v="Lokaal 2"/>
    <s v="Van 10:00 tot 12:00 uur"/>
    <d v="2022-03-05T00:00:00"/>
  </r>
  <r>
    <d v="2023-01-21T10:19:25"/>
    <n v="37"/>
    <x v="187"/>
    <s v="Mostapha"/>
    <s v="Amira"/>
    <x v="191"/>
    <s v="Marshalllaan"/>
    <m/>
    <m/>
    <m/>
    <m/>
    <s v="Vrouw"/>
    <d v="2008-03-21T00:00:00"/>
    <s v="Niveau 3"/>
    <s v="Mohammed"/>
    <s v="Lokaal 2"/>
    <s v="Van 12:30 tot 14:30 uur"/>
    <m/>
  </r>
  <r>
    <d v="2024-01-28T14:36:16"/>
    <n v="727"/>
    <x v="188"/>
    <s v="Mohamed"/>
    <s v="Youssra"/>
    <x v="192"/>
    <s v="Adnourlaan 181"/>
    <s v="Utrecht"/>
    <s v="3527RE"/>
    <s v="0654748582"/>
    <m/>
    <s v="Vrouw"/>
    <d v="2017-11-05T00:00:00"/>
    <s v="Beginner"/>
    <s v="Mohsin"/>
    <s v="Lokaal 5"/>
    <s v="Van 12:30 tot 14:30 uur"/>
    <d v="2024-01-13T00:00:00"/>
  </r>
  <r>
    <d v="2023-03-18T15:46:52"/>
    <n v="536"/>
    <x v="189"/>
    <s v="Nouredine"/>
    <s v="Houdayfa"/>
    <x v="37"/>
    <s v="Stanleylaan 18"/>
    <s v="Utrecht"/>
    <s v="3526TC"/>
    <s v="0644341789"/>
    <m/>
    <s v="Man"/>
    <d v="2017-12-10T00:00:00"/>
    <s v="Beginner"/>
    <s v="Abdelilaah"/>
    <s v="Lokaal 4"/>
    <s v="Van 10:00 tot 12:00 uur"/>
    <d v="2023-03-04T00:00:00"/>
  </r>
  <r>
    <d v="2023-01-08T19:30:01"/>
    <n v="536"/>
    <x v="189"/>
    <s v="Nourdinne"/>
    <s v="Hajar"/>
    <x v="37"/>
    <s v="Stanleylaan 18"/>
    <s v="Utrecht"/>
    <s v="3526 TL"/>
    <s v="0644341789"/>
    <m/>
    <s v="Vrouw"/>
    <d v="2011-10-24T00:00:00"/>
    <s v="Niveau 5"/>
    <s v="Ahmed"/>
    <s v="Lokaal 2"/>
    <s v="Van 10:00 tot 12:00 uur"/>
    <m/>
  </r>
  <r>
    <d v="2023-01-08T19:39:20"/>
    <n v="536"/>
    <x v="189"/>
    <s v="Noureddine"/>
    <s v="Zaineb"/>
    <x v="37"/>
    <s v="Stanleylaan 18"/>
    <s v="Utrecht"/>
    <s v="3526 TL"/>
    <s v="0644341789"/>
    <m/>
    <s v="Vrouw"/>
    <d v="2010-04-22T00:00:00"/>
    <s v="Niveau 5"/>
    <s v="Ahmed"/>
    <s v="Lokaal 2"/>
    <s v="Van 10:00 tot 12:00 uur"/>
    <m/>
  </r>
  <r>
    <d v="2024-06-01T15:59:14"/>
    <n v="414"/>
    <x v="190"/>
    <s v="Mohamed"/>
    <s v="Rayan"/>
    <x v="193"/>
    <s v="Adenauerlaan 170"/>
    <s v="Utrecht"/>
    <s v="3527 RL"/>
    <s v="0684371674"/>
    <m/>
    <s v="Man"/>
    <d v="2015-01-07T00:00:00"/>
    <m/>
    <m/>
    <m/>
    <m/>
    <d v="2021-04-03T00:00:00"/>
  </r>
  <r>
    <d v="2023-01-11T17:57:52"/>
    <n v="98"/>
    <x v="191"/>
    <s v="Houssin"/>
    <s v="Houdaifa"/>
    <x v="64"/>
    <s v="Stanleylaan 205"/>
    <s v="Utrecht"/>
    <s v="3526 TE"/>
    <s v="0685864627"/>
    <m/>
    <s v="Man"/>
    <d v="2016-03-02T00:00:00"/>
    <s v="Niveau 1"/>
    <s v="Mohsin"/>
    <s v="Lokaal 1"/>
    <s v="Van 10:00 tot 12:00 uur"/>
    <m/>
  </r>
  <r>
    <d v="2023-01-01T16:48:45"/>
    <n v="98"/>
    <x v="191"/>
    <s v="Houssin"/>
    <s v="Reda"/>
    <x v="64"/>
    <s v="Stanleylaan 205"/>
    <s v="Utrecht"/>
    <s v="3526 TE"/>
    <s v="0685864627"/>
    <m/>
    <s v="Man"/>
    <d v="2018-07-30T00:00:00"/>
    <s v="Beginner"/>
    <s v="Mohsin"/>
    <s v="Lokaal 3"/>
    <s v="Van 15:00 tot 17:00 uur"/>
    <d v="2022-03-05T00:00:00"/>
  </r>
  <r>
    <d v="2024-06-01T16:09:38"/>
    <n v="143"/>
    <x v="192"/>
    <s v="Mohamed"/>
    <s v="Amani"/>
    <x v="194"/>
    <m/>
    <m/>
    <m/>
    <s v="0684126402"/>
    <m/>
    <s v="Vrouw"/>
    <d v="2010-11-12T00:00:00"/>
    <m/>
    <m/>
    <m/>
    <m/>
    <d v="2020-03-15T00:00:00"/>
  </r>
  <r>
    <d v="2024-06-01T16:09:38"/>
    <n v="143"/>
    <x v="192"/>
    <s v="Mohamed"/>
    <s v="Inaya"/>
    <x v="194"/>
    <m/>
    <m/>
    <m/>
    <s v="0684126402"/>
    <m/>
    <s v="Vrouw"/>
    <d v="2013-03-16T00:00:00"/>
    <m/>
    <m/>
    <m/>
    <m/>
    <m/>
  </r>
  <r>
    <d v="2024-06-01T16:09:38"/>
    <n v="143"/>
    <x v="192"/>
    <s v="Mohamed"/>
    <s v="Jounaid"/>
    <x v="194"/>
    <m/>
    <m/>
    <m/>
    <s v="0684126402"/>
    <m/>
    <s v="Man"/>
    <d v="2015-10-25T00:00:00"/>
    <m/>
    <m/>
    <m/>
    <m/>
    <d v="2022-03-05T00:00:00"/>
  </r>
  <r>
    <d v="2023-01-08T20:03:23"/>
    <n v="1146"/>
    <x v="193"/>
    <s v="Ahmed"/>
    <s v="Mohamed"/>
    <x v="195"/>
    <s v="Rooseveltlaan 322"/>
    <s v="Utrecht"/>
    <s v="3527 AM"/>
    <s v="0634247276"/>
    <m/>
    <s v="Man"/>
    <d v="2016-03-02T00:00:00"/>
    <s v="Niveau 1"/>
    <s v="Ahmed"/>
    <s v="Lokaal 1"/>
    <s v="Van 12:30 tot 14:30 uur"/>
    <m/>
  </r>
  <r>
    <d v="2023-01-01T15:44:24"/>
    <n v="279"/>
    <x v="194"/>
    <s v="Mimoun"/>
    <s v="Mohammed"/>
    <x v="196"/>
    <s v="Nansenlaan 14 "/>
    <s v="Utrecht"/>
    <s v="3527 EH"/>
    <s v="0620036149"/>
    <m/>
    <s v="Man"/>
    <d v="2016-02-06T00:00:00"/>
    <s v="Beginner"/>
    <s v="Mohammed"/>
    <s v="Lokaal 2"/>
    <s v="Van 10:00 tot 12:00 uur"/>
    <d v="2022-03-05T00:00:00"/>
  </r>
  <r>
    <d v="2023-01-11T18:05:32"/>
    <n v="279"/>
    <x v="194"/>
    <s v="Mimoun"/>
    <s v="Mohamed"/>
    <x v="196"/>
    <s v="Nansenlaan 14 "/>
    <s v="Utrecht"/>
    <s v="3527 EH"/>
    <s v="0620036149"/>
    <m/>
    <s v="Man"/>
    <d v="2016-02-09T00:00:00"/>
    <s v="Niveau 1"/>
    <s v="Mohammed"/>
    <s v="Lokaal 1"/>
    <s v="Van 10:00 tot 12:00 uur"/>
    <m/>
  </r>
  <r>
    <d v="2024-06-01T16:15:56"/>
    <n v="663"/>
    <x v="195"/>
    <s v="Tarik (Fatima)"/>
    <s v="Rayan"/>
    <x v="197"/>
    <m/>
    <m/>
    <m/>
    <s v="0638926678"/>
    <m/>
    <s v="Man"/>
    <d v="2016-10-01T00:00:00"/>
    <m/>
    <m/>
    <m/>
    <m/>
    <m/>
  </r>
  <r>
    <d v="2023-02-18T14:03:20"/>
    <n v="262"/>
    <x v="196"/>
    <s v="Mohammed"/>
    <s v="Issam"/>
    <x v="198"/>
    <s v="De Gasperilaan 170"/>
    <s v="Utrecht"/>
    <m/>
    <m/>
    <m/>
    <s v="Man"/>
    <d v="2012-12-15T00:00:00"/>
    <s v="Niveau 2"/>
    <s v="Mohsin"/>
    <s v="Lokaal 3"/>
    <s v="Van 15:00 tot 17:00 uur"/>
    <m/>
  </r>
  <r>
    <d v="2023-01-01T14:12:01"/>
    <n v="1082"/>
    <x v="197"/>
    <s v="Rachid"/>
    <s v="Bilaal"/>
    <x v="199"/>
    <s v="Adenaouerlaan 198"/>
    <s v="Utrecht"/>
    <s v="3527RL "/>
    <s v="0638365585"/>
    <m/>
    <s v="Man"/>
    <d v="2017-04-27T00:00:00"/>
    <s v="Beginner"/>
    <s v="Issa"/>
    <s v="Lokaal 5"/>
    <s v="Van 10:00 tot 12:00 uur"/>
    <d v="2022-11-05T00:00:00"/>
  </r>
  <r>
    <d v="2023-02-18T14:58:52"/>
    <n v="1082"/>
    <x v="197"/>
    <s v="Rachid"/>
    <s v="Nabil"/>
    <x v="199"/>
    <s v="Adenaouerlaan 198"/>
    <s v="Utrecht"/>
    <s v="3527 RL"/>
    <s v="0638365585"/>
    <m/>
    <s v="Man"/>
    <d v="2013-06-12T00:00:00"/>
    <s v="Niveau 1"/>
    <s v="Mostapha"/>
    <s v="Lokaal 5"/>
    <s v="Van 15:00 tot 17:00 uur"/>
    <m/>
  </r>
  <r>
    <d v="2023-02-18T14:35:10"/>
    <n v="296"/>
    <x v="198"/>
    <s v="Aissaoui"/>
    <s v="Asmae"/>
    <x v="200"/>
    <s v="Van Heuven Goedhartlaan 72"/>
    <s v="Utrecht"/>
    <s v="3527 CL"/>
    <m/>
    <m/>
    <s v="Vrouw"/>
    <d v="2012-07-30T00:00:00"/>
    <s v="Niveau 1"/>
    <s v="Mostapha"/>
    <s v="Lokaal 5"/>
    <s v="Van 12:30 tot 14:30 uur"/>
    <m/>
  </r>
  <r>
    <d v="2023-01-01T13:52:50"/>
    <n v="824"/>
    <x v="199"/>
    <s v="Abdoulrani/Jamila"/>
    <s v="Amaani"/>
    <x v="201"/>
    <s v="Battoutalaan"/>
    <s v="Utrecht"/>
    <s v="3526 VS"/>
    <s v="0641951478"/>
    <m/>
    <s v="Vrouw"/>
    <d v="2016-09-06T00:00:00"/>
    <s v="Beginner"/>
    <s v="Issa"/>
    <s v="Lokaal 5"/>
    <s v="Van 10:00 tot 12:00 uur"/>
    <d v="2022-11-05T00:00:00"/>
  </r>
  <r>
    <d v="2023-02-18T14:01:24"/>
    <n v="1012"/>
    <x v="200"/>
    <s v="Zaim"/>
    <s v="Mohammed"/>
    <x v="202"/>
    <s v="Magelhaenlaan 205"/>
    <s v="Utrecht"/>
    <s v="3526 CE"/>
    <m/>
    <m/>
    <s v="Man"/>
    <d v="2012-02-03T00:00:00"/>
    <s v="Niveau 2"/>
    <s v="Mohsin"/>
    <s v="Lokaal 4"/>
    <s v="Van 15:00 tot 17:00 uur"/>
    <m/>
  </r>
  <r>
    <d v="2023-01-21T10:08:33"/>
    <n v="713"/>
    <x v="201"/>
    <s v="Mohamed"/>
    <s v="Najwa"/>
    <x v="203"/>
    <s v="Lanslaan 13"/>
    <s v="Utrecht"/>
    <s v="3526 XG"/>
    <s v="0626473808"/>
    <m/>
    <s v="Vrouw"/>
    <d v="2010-04-02T00:00:00"/>
    <s v="Niveau 3"/>
    <s v="Mohammed"/>
    <s v="Lokaal 2"/>
    <s v="Van 12:30 tot 14:30 uur"/>
    <m/>
  </r>
  <r>
    <d v="2023-02-18T15:04:47"/>
    <n v="387"/>
    <x v="202"/>
    <s v="Ali"/>
    <s v="Imraan"/>
    <x v="23"/>
    <s v="Rooseveltlaan 108"/>
    <s v="Utrecht"/>
    <s v="3527 AP"/>
    <m/>
    <m/>
    <s v="Man"/>
    <d v="2010-09-16T00:00:00"/>
    <s v="Niveau 1"/>
    <s v="Mostapha"/>
    <s v="Lokaal 5"/>
    <s v="Van 15:00 tot 17:00 uur"/>
    <m/>
  </r>
  <r>
    <d v="2023-02-18T15:06:08"/>
    <n v="387"/>
    <x v="202"/>
    <s v="Ali"/>
    <s v="Ishaak"/>
    <x v="23"/>
    <s v="Rooseveltlaan 108"/>
    <s v="Utrecht"/>
    <s v="3527 Ap"/>
    <m/>
    <m/>
    <s v="Man"/>
    <d v="2013-09-16T00:00:00"/>
    <s v="Niveau 1"/>
    <s v="Mostapha"/>
    <s v="Lokaal 5"/>
    <s v="Van 15:00 tot 17:00 uur"/>
    <m/>
  </r>
  <r>
    <d v="2023-01-01T15:54:47"/>
    <n v="575"/>
    <x v="203"/>
    <s v="Khalid"/>
    <s v="Rowauda"/>
    <x v="204"/>
    <s v="Van echoualaan 71"/>
    <s v="Utrecht"/>
    <s v="3526 KB"/>
    <s v="0618088417"/>
    <m/>
    <s v="Vrouw"/>
    <d v="2013-07-30T00:00:00"/>
    <s v="Beginner"/>
    <s v="Mohammed"/>
    <s v="Lokaal 2"/>
    <s v="Van 10:00 tot 12:00 uur"/>
    <d v="2022-03-05T00:00:00"/>
  </r>
  <r>
    <d v="2023-03-18T15:56:31"/>
    <n v="343"/>
    <x v="204"/>
    <s v="Mohammed"/>
    <s v="Ibrahim"/>
    <x v="205"/>
    <s v="Shipovalaan 42"/>
    <s v="Utrecht"/>
    <s v="3545DL"/>
    <s v="0641978025"/>
    <m/>
    <s v="Man"/>
    <d v="2017-06-09T00:00:00"/>
    <s v="Beginner"/>
    <s v="Abdelilaah"/>
    <s v="Lokaal 4"/>
    <s v="Van 10:00 tot 12:00 uur"/>
    <d v="2023-03-04T00:00:00"/>
  </r>
  <r>
    <d v="2023-01-08T18:40:14"/>
    <n v="56"/>
    <x v="205"/>
    <s v="Abdelkader"/>
    <s v="Mohamed"/>
    <x v="206"/>
    <s v="Rooseveltlaan 259"/>
    <s v="Utrecht"/>
    <s v="3527 AC"/>
    <s v="0640841651"/>
    <m/>
    <s v="Man"/>
    <d v="2010-09-17T00:00:00"/>
    <s v="Niveau 5"/>
    <s v="Ahmed"/>
    <s v="Lokaal 2"/>
    <s v="Van 10:00 tot 12:00 uur"/>
    <m/>
  </r>
  <r>
    <d v="2024-01-28T14:22:16"/>
    <n v="725"/>
    <x v="206"/>
    <s v="Mohamed"/>
    <s v="Sarah"/>
    <x v="207"/>
    <s v="Afrikalaan 141"/>
    <s v="Utrecht"/>
    <s v="3526 VM"/>
    <s v="0640004467"/>
    <m/>
    <s v="Vrouw"/>
    <d v="2016-11-26T00:00:00"/>
    <s v="Beginner"/>
    <s v="Mohsin"/>
    <s v="Lokaal 5"/>
    <s v="Van 12:30 tot 14:30 uur"/>
    <d v="2024-01-13T00:00:00"/>
  </r>
  <r>
    <d v="2024-01-28T14:05:26"/>
    <n v="476"/>
    <x v="207"/>
    <s v="Hanan"/>
    <s v="Amira"/>
    <x v="208"/>
    <s v="Rooseveltlaan 974"/>
    <s v="Utrecht"/>
    <s v="3526BR"/>
    <s v="0625683980"/>
    <m/>
    <s v="Man"/>
    <m/>
    <s v="Beginner"/>
    <s v="Mohsin"/>
    <s v="Lokaal 3"/>
    <s v="Van 15:00 tot 17:00 uur"/>
    <m/>
  </r>
  <r>
    <d v="2023-02-18T14:37:28"/>
    <n v="1"/>
    <x v="208"/>
    <s v="Jilali"/>
    <s v="Ayoub"/>
    <x v="209"/>
    <s v="Johan Brouwerlaan 16"/>
    <s v="Utrecht"/>
    <s v="3526 XJ"/>
    <m/>
    <m/>
    <s v="Man"/>
    <d v="2012-05-12T00:00:00"/>
    <s v="Niveau 1"/>
    <s v="Mohammed"/>
    <s v="Lokaal 5"/>
    <s v="Van 12:30 tot 14:30 uur"/>
    <m/>
  </r>
  <r>
    <d v="2023-01-01T14:49:44"/>
    <n v="1"/>
    <x v="208"/>
    <s v="Jillali"/>
    <s v="Majsaa"/>
    <x v="210"/>
    <s v="Jan van brouwerlaan 16"/>
    <s v="Utrecht"/>
    <s v="3526 XU"/>
    <s v="06140213189"/>
    <m/>
    <s v="Vrouw"/>
    <d v="2015-01-26T00:00:00"/>
    <s v="Beginner"/>
    <s v="Issa"/>
    <s v="Lokaal 5"/>
    <s v="Van 10:00 tot 12:00 uur"/>
    <d v="2022-11-05T00:00:00"/>
  </r>
  <r>
    <d v="2024-01-28T14:09:13"/>
    <n v="658"/>
    <x v="209"/>
    <s v="Jamaal"/>
    <s v="Jassine"/>
    <x v="211"/>
    <s v="Pearsonhof 34"/>
    <s v="Utrecht"/>
    <s v="3527CT"/>
    <s v="0685875611/0648402128"/>
    <m/>
    <s v="Man"/>
    <d v="2016-05-28T00:00:00"/>
    <s v="Beginner"/>
    <s v="Mohsin"/>
    <s v="Lokaal 5"/>
    <s v="Van 12:30 tot 14:30 uur"/>
    <d v="2024-01-13T00:00:00"/>
  </r>
  <r>
    <d v="2023-01-21T10:48:03"/>
    <n v="1008"/>
    <x v="210"/>
    <s v="Ahmed"/>
    <s v="Sarah"/>
    <x v="212"/>
    <s v="Alexander de Grotelaan 263"/>
    <s v="Utrecht"/>
    <s v="3526 RN"/>
    <s v="0640649755"/>
    <m/>
    <s v="Vrouw"/>
    <d v="2011-03-12T00:00:00"/>
    <s v="Niveau 3"/>
    <s v="Mohammed"/>
    <s v="Lokaal 2"/>
    <s v="Van 12:30 tot 14:30 uur"/>
    <m/>
  </r>
  <r>
    <d v="2023-01-21T10:48:03"/>
    <n v="1008"/>
    <x v="210"/>
    <s v="Ahmed"/>
    <s v="Safae"/>
    <x v="212"/>
    <s v="Alexander de Grotelaan 263"/>
    <s v="Utrecht"/>
    <s v="3526 RN"/>
    <s v="0640649755"/>
    <m/>
    <s v="Vrouw"/>
    <m/>
    <s v="Niveau 3"/>
    <s v="Mohammed"/>
    <s v="Lokaal 2"/>
    <s v="Van 12:30 tot 14:30 uur"/>
    <m/>
  </r>
  <r>
    <d v="2023-01-01T14:17:22"/>
    <n v="1008"/>
    <x v="210"/>
    <s v="Ahmed"/>
    <s v="Imraan"/>
    <x v="212"/>
    <s v="Alexander de grooelaan 263"/>
    <s v="Utrecht "/>
    <s v="3526 RH"/>
    <s v="0640649755"/>
    <m/>
    <s v="Man"/>
    <d v="2016-12-26T00:00:00"/>
    <s v="Beginner"/>
    <s v="Issa"/>
    <s v="Lokaal 5"/>
    <s v="Van 10:00 tot 12:00 uur"/>
    <d v="2022-11-05T00:00:00"/>
  </r>
  <r>
    <d v="2024-06-01T16:21:18"/>
    <s v="0000"/>
    <x v="211"/>
    <s v="Alhou"/>
    <s v="Jounaid"/>
    <x v="213"/>
    <m/>
    <m/>
    <m/>
    <s v="0687797157"/>
    <m/>
    <m/>
    <m/>
    <m/>
    <m/>
    <m/>
    <m/>
    <m/>
  </r>
  <r>
    <d v="2024-06-01T16:24:30"/>
    <s v="0000"/>
    <x v="212"/>
    <s v="Karim"/>
    <s v="Ahmed"/>
    <x v="214"/>
    <m/>
    <s v="Utrecht"/>
    <m/>
    <s v="0684726373"/>
    <m/>
    <s v="Man"/>
    <d v="2014-04-24T00:00:00"/>
    <m/>
    <m/>
    <m/>
    <m/>
    <d v="2024-01-15T00:00:00"/>
  </r>
  <r>
    <d v="2024-06-01T16:26:34"/>
    <n v="130"/>
    <x v="213"/>
    <s v="Hamid"/>
    <s v="Adam"/>
    <x v="215"/>
    <s v="Livingstonelaan 211"/>
    <s v="Utrecht"/>
    <s v="3526 HE"/>
    <s v="0687586009"/>
    <m/>
    <s v="Man"/>
    <d v="2015-02-17T00:00:00"/>
    <m/>
    <m/>
    <m/>
    <m/>
    <d v="2022-03-05T00:00:00"/>
  </r>
  <r>
    <d v="2024-06-01T16:26:34"/>
    <n v="130"/>
    <x v="213"/>
    <s v="Hamid"/>
    <s v="Zakaria"/>
    <x v="215"/>
    <s v="Livingstonelaan 211"/>
    <s v="Utrecht"/>
    <s v="3526 HE"/>
    <s v="0687586009"/>
    <m/>
    <s v="Man"/>
    <d v="2017-12-02T00:00:00"/>
    <m/>
    <m/>
    <m/>
    <m/>
    <d v="2023-10-14T00:00:00"/>
  </r>
  <r>
    <d v="2023-01-01T15:36:30"/>
    <n v="278"/>
    <x v="214"/>
    <s v="Rachid"/>
    <s v="Majssam"/>
    <x v="216"/>
    <s v="Geelwortelweg 24"/>
    <s v="Utrecht"/>
    <s v="3541 SR"/>
    <s v="0684143131"/>
    <m/>
    <s v="Vrouw"/>
    <d v="2010-05-20T00:00:00"/>
    <s v="Niveau 1"/>
    <s v="Mohsin"/>
    <s v="Lokaal 4"/>
    <s v="Van 10:00 tot 12:00 uur"/>
    <m/>
  </r>
  <r>
    <d v="2023-01-01T15:37:27"/>
    <n v="278"/>
    <x v="214"/>
    <s v="Rachid"/>
    <s v="Marwa"/>
    <x v="216"/>
    <s v="Geelwortelweg 24"/>
    <s v="Utrecht"/>
    <s v="3541 SR"/>
    <s v="0684143131"/>
    <m/>
    <s v="Vrouw"/>
    <d v="2014-11-15T00:00:00"/>
    <s v="Niveau 1"/>
    <s v="Mohsin"/>
    <s v="Lokaal 4"/>
    <s v="Van 10:00 tot 12:00 uur"/>
    <m/>
  </r>
  <r>
    <d v="2024-01-28T15:57:53"/>
    <n v="300"/>
    <x v="215"/>
    <s v="Alhoussin"/>
    <s v="Obada"/>
    <x v="217"/>
    <s v="stanleylaan 61"/>
    <s v="Utrecht"/>
    <s v="3526TB"/>
    <s v="0640726781"/>
    <m/>
    <s v="Man"/>
    <d v="2018-06-25T00:00:00"/>
    <s v="Beginner"/>
    <s v="Mohammed"/>
    <s v="Lokaal 2"/>
    <s v="Van 12:30 tot 14:30 uur"/>
    <d v="2024-01-13T00:00:00"/>
  </r>
  <r>
    <d v="2023-03-18T15:54:17"/>
    <n v="337"/>
    <x v="214"/>
    <s v="Abdoulhafid"/>
    <s v="Maysa"/>
    <x v="39"/>
    <m/>
    <s v="Utrecht"/>
    <m/>
    <s v="0648321547"/>
    <m/>
    <s v="Vrouw"/>
    <d v="2017-06-18T00:00:00"/>
    <s v="Beginner"/>
    <s v="Abdelilaah"/>
    <s v="Lokaal 4"/>
    <s v="Van 10:00 tot 12:00 uur"/>
    <d v="2023-03-04T00:00:00"/>
  </r>
  <r>
    <d v="2023-03-18T15:52:20"/>
    <n v="1027"/>
    <x v="214"/>
    <s v="Brahim"/>
    <s v="Amina"/>
    <x v="218"/>
    <s v="Haarzichtlaan 62"/>
    <s v="Utrecht"/>
    <s v="3451DR"/>
    <s v="0611024442"/>
    <m/>
    <s v="Vrouw"/>
    <d v="2016-09-10T00:00:00"/>
    <s v="Beginner"/>
    <s v="Abdelilaah"/>
    <s v="Lokaal 4"/>
    <s v="Van 10:00 tot 12:00 uur"/>
    <d v="2023-03-04T00:00:00"/>
  </r>
  <r>
    <d v="2023-03-18T15:44:16"/>
    <n v="1164"/>
    <x v="214"/>
    <s v="El mariaoui"/>
    <s v="Aymane"/>
    <x v="219"/>
    <s v="Havezatedrift 45"/>
    <s v="Utrecht"/>
    <s v="3436CD"/>
    <s v="0684787228"/>
    <m/>
    <s v="Man"/>
    <d v="2017-12-23T00:00:00"/>
    <s v="Beginner"/>
    <s v="Abdelilaah"/>
    <s v="Lokaal 4"/>
    <s v="Van 10:00 tot 12:00 uur"/>
    <d v="2023-03-04T00:00:00"/>
  </r>
  <r>
    <d v="2023-01-21T10:46:48"/>
    <m/>
    <x v="214"/>
    <s v="Mohamed"/>
    <s v="Amal"/>
    <x v="220"/>
    <s v="Koningin Wilhelminalaan 58"/>
    <s v="Utrecht"/>
    <s v="3527 LE"/>
    <m/>
    <m/>
    <s v="Vrouw"/>
    <d v="2007-11-23T00:00:00"/>
    <s v="Niveau 3"/>
    <s v="Mohammed"/>
    <s v="Lokaal 2"/>
    <s v="Van 12:30 tot 14:30 uur"/>
    <m/>
  </r>
  <r>
    <d v="2023-02-18T13:43:06"/>
    <m/>
    <x v="214"/>
    <s v="Mhand"/>
    <s v="Chaima"/>
    <x v="221"/>
    <s v="Trumanlaan 397"/>
    <s v="Utrecht"/>
    <s v="3527 BL"/>
    <m/>
    <m/>
    <s v="Vrouw"/>
    <d v="2012-01-26T00:00:00"/>
    <s v="Niveau 2"/>
    <s v="Mohsin"/>
    <s v="Lokaal 4"/>
    <s v="Van 15:00 tot 17:00 uur"/>
    <m/>
  </r>
  <r>
    <d v="2023-01-21T10:52:26"/>
    <m/>
    <x v="214"/>
    <s v="M'hand"/>
    <s v="Oussama"/>
    <x v="221"/>
    <s v="Trumanlaan 397"/>
    <s v="Utrecht"/>
    <s v="3827 BL"/>
    <s v="0681814844"/>
    <m/>
    <s v="Man"/>
    <d v="2007-05-18T00:00:00"/>
    <s v="Niveau 3"/>
    <s v="Mohammed"/>
    <s v="Lokaal 2"/>
    <s v="Van 12:30 tot 14:30 uur"/>
    <m/>
  </r>
  <r>
    <d v="2023-01-08T20:00:57"/>
    <m/>
    <x v="214"/>
    <s v="Ahmed"/>
    <s v="Ismael"/>
    <x v="222"/>
    <s v="Marshalllaan 75"/>
    <s v="Utrecht"/>
    <s v="3526 TB"/>
    <m/>
    <m/>
    <s v="Man"/>
    <d v="2012-02-06T00:00:00"/>
    <s v="Niveau 1"/>
    <s v="Ahmed"/>
    <s v="Lokaal 1"/>
    <s v="Van 12:30 tot 14:30 uur"/>
    <m/>
  </r>
  <r>
    <d v="2023-02-18T13:39:52"/>
    <m/>
    <x v="214"/>
    <s v="Kalid"/>
    <s v="Safae"/>
    <x v="223"/>
    <s v="Columbuslaan 161"/>
    <s v="Utrecht"/>
    <m/>
    <m/>
    <m/>
    <s v="Vrouw"/>
    <d v="2012-12-03T00:00:00"/>
    <s v="Niveau 2"/>
    <s v="Mohsin"/>
    <s v="Lokaal 4"/>
    <s v="Van 15:00 tot 17:00 uur"/>
    <m/>
  </r>
  <r>
    <d v="2023-01-21T10:33:56"/>
    <m/>
    <x v="214"/>
    <s v="Mohamed"/>
    <s v="Rayan"/>
    <x v="224"/>
    <s v="Monitoreplein 15"/>
    <s v="Utrecht"/>
    <m/>
    <s v="0686469767"/>
    <m/>
    <s v="Man"/>
    <d v="2009-11-24T00:00:00"/>
    <s v="Niveau 3"/>
    <s v="Mohammed"/>
    <s v="Lokaal 2"/>
    <s v="Van 12:30 tot 14:30 uur"/>
    <m/>
  </r>
  <r>
    <d v="2023-01-01T16:42:49"/>
    <n v="130"/>
    <x v="214"/>
    <s v="Hamid"/>
    <s v="Adam"/>
    <x v="225"/>
    <s v="Livingstonelaan 211"/>
    <s v="Utrecht"/>
    <s v="3526 HE"/>
    <s v="0687586009"/>
    <m/>
    <s v="Man"/>
    <d v="2015-02-17T00:00:00"/>
    <s v="Beginner"/>
    <s v="Mohammed"/>
    <s v="Lokaal 2"/>
    <s v="Van 10:00 tot 12:00 uur"/>
    <d v="2022-03-05T00:00:00"/>
  </r>
  <r>
    <d v="2023-02-18T13:49:27"/>
    <m/>
    <x v="214"/>
    <s v="Abdeslam"/>
    <s v="Saloua"/>
    <x v="226"/>
    <s v="Columbuslaan 337"/>
    <s v="Utrecht"/>
    <s v="3526 EJ"/>
    <m/>
    <m/>
    <s v="Vrouw"/>
    <d v="2007-04-05T00:00:00"/>
    <s v="Niveau 2"/>
    <s v="Mohsin"/>
    <s v="Lokaal 4"/>
    <s v="Van 15:00 tot 17:00 uur"/>
    <m/>
  </r>
  <r>
    <d v="2023-01-01T16:34:52"/>
    <n v="318"/>
    <x v="214"/>
    <s v="Lahbib"/>
    <s v="Ali"/>
    <x v="227"/>
    <s v="Alexander de grootlaan 80"/>
    <s v="Utrecht"/>
    <s v="3526 RK"/>
    <s v="0641111390"/>
    <m/>
    <s v="Man"/>
    <d v="2014-06-06T00:00:00"/>
    <s v="Beginner"/>
    <s v="Mohammed"/>
    <s v="Lokaal 2"/>
    <s v="Van 10:00 tot 12:00 uur"/>
    <d v="2022-03-05T00:00:00"/>
  </r>
  <r>
    <d v="2023-02-18T14:06:50"/>
    <m/>
    <x v="214"/>
    <s v="Kamara"/>
    <s v="Narimane"/>
    <x v="228"/>
    <s v="Rooseveltlaan 348"/>
    <s v="Utrecht"/>
    <m/>
    <m/>
    <m/>
    <s v="Vrouw"/>
    <d v="2012-10-08T00:00:00"/>
    <s v="Niveau 2"/>
    <s v="Mohsin"/>
    <s v="Lokaal 4"/>
    <s v="Van 15:00 tot 17:00 uur"/>
    <m/>
  </r>
  <r>
    <d v="2023-01-08T20:06:45"/>
    <m/>
    <x v="214"/>
    <s v="Kamal"/>
    <s v="Zakaria"/>
    <x v="228"/>
    <s v="Rooseveltlaan 348"/>
    <s v="Utrecht"/>
    <s v="3527 AN"/>
    <m/>
    <m/>
    <s v="Man"/>
    <d v="2014-11-12T00:00:00"/>
    <s v="Niveau 1"/>
    <s v="Ahmed"/>
    <s v="Lokaal 1"/>
    <s v="Van 12:30 tot 14:30 uur"/>
    <m/>
  </r>
  <r>
    <d v="2023-02-18T14:16:47"/>
    <m/>
    <x v="214"/>
    <s v="Mohamed"/>
    <s v="Abdeljalil"/>
    <x v="229"/>
    <s v="Van Eysingalaan 140"/>
    <s v="Utrecht"/>
    <s v="3527 VP"/>
    <s v="0615313577"/>
    <m/>
    <s v="Man"/>
    <d v="2012-12-06T00:00:00"/>
    <s v="Niveau 1"/>
    <s v="Mostapha"/>
    <s v="Lokaal 5"/>
    <s v="Van 12:30 tot 14:30 uur"/>
    <m/>
  </r>
  <r>
    <d v="2023-02-18T14:18:12"/>
    <m/>
    <x v="214"/>
    <s v="Mohamed"/>
    <s v="Akram"/>
    <x v="229"/>
    <s v="Van Eysingalaan 140"/>
    <s v="Utrecht"/>
    <s v="3527 VP"/>
    <s v="0615313577"/>
    <m/>
    <s v="Man"/>
    <m/>
    <s v="Niveau 1"/>
    <s v="Mostapha"/>
    <s v="Lokaal 5"/>
    <s v="Van 12:30 tot 14:30 uur"/>
    <m/>
  </r>
  <r>
    <d v="2023-02-18T14:11:23"/>
    <m/>
    <x v="214"/>
    <s v="Houcine"/>
    <s v="Anas"/>
    <x v="37"/>
    <s v="Rooseveltlaan"/>
    <s v="3527 AT"/>
    <m/>
    <m/>
    <m/>
    <s v="Man"/>
    <d v="2010-11-21T00:00:00"/>
    <s v="Niveau 2"/>
    <s v="Mohsin"/>
    <s v="Lokaal 4"/>
    <s v="Van 15:00 tot 17:00 uur"/>
    <m/>
  </r>
  <r>
    <d v="2023-01-21T10:54:56"/>
    <m/>
    <x v="214"/>
    <m/>
    <s v="Jihane"/>
    <x v="230"/>
    <m/>
    <m/>
    <m/>
    <m/>
    <m/>
    <s v="Vrouw"/>
    <m/>
    <s v="Niveau 3"/>
    <s v="Mohammed"/>
    <s v="Lokaal 2"/>
    <s v="Van 12:30 tot 14:30 uur"/>
    <m/>
  </r>
  <r>
    <d v="2023-01-01T16:32:02"/>
    <n v="318"/>
    <x v="214"/>
    <s v="Lahbib"/>
    <s v="Salsabil"/>
    <x v="227"/>
    <s v="Alexander de grootlaan 80"/>
    <s v="Utrecht"/>
    <s v="3526 RK"/>
    <s v="0641111390"/>
    <m/>
    <s v="Vrouw"/>
    <d v="2010-03-30T00:00:00"/>
    <s v="Beginner"/>
    <s v="Mohammed"/>
    <s v="Lokaal 2"/>
    <s v="Van 10:00 tot 12:00 uur"/>
    <d v="2022-03-05T00:00:00"/>
  </r>
  <r>
    <d v="2023-01-21T10:29:34"/>
    <m/>
    <x v="214"/>
    <s v="Mostafa"/>
    <s v="Nabih"/>
    <x v="231"/>
    <s v="Nansenlaan "/>
    <s v="Utrecht"/>
    <m/>
    <m/>
    <m/>
    <s v="Man"/>
    <d v="2012-08-28T00:00:00"/>
    <s v="Niveau 3"/>
    <s v="Mohammed"/>
    <s v="Lokaal 3"/>
    <s v="Van 12:30 tot 14:30 uur"/>
    <m/>
  </r>
  <r>
    <d v="2023-01-08T19:51:17"/>
    <m/>
    <x v="214"/>
    <s v="Youssef"/>
    <s v="Aicha"/>
    <x v="232"/>
    <s v="Livingstonelaan 67"/>
    <s v="Utrecht"/>
    <s v="3526 HB"/>
    <s v="0626787742"/>
    <m/>
    <s v="Vrouw"/>
    <d v="2015-02-20T00:00:00"/>
    <s v="Niveau 1"/>
    <s v="Ahmed"/>
    <s v="Lokaal 1"/>
    <s v="Van 12:30 tot 14:30 uur"/>
    <m/>
  </r>
  <r>
    <d v="2023-01-01T16:35:43"/>
    <n v="318"/>
    <x v="214"/>
    <s v="Lahbib"/>
    <s v="Sundous"/>
    <x v="227"/>
    <s v="Alexander de grootlaan 80"/>
    <s v="Utrecht"/>
    <s v="3526 RK"/>
    <s v="0641111390"/>
    <m/>
    <s v="Vrouw"/>
    <d v="2012-06-06T00:00:00"/>
    <s v="Beginner"/>
    <s v="Mohammed"/>
    <s v="Lokaal 2"/>
    <s v="Van 10:00 tot 12:00 uur"/>
    <d v="2022-03-05T00:00:00"/>
  </r>
  <r>
    <d v="2023-02-18T14:40:27"/>
    <m/>
    <x v="214"/>
    <s v="Najim"/>
    <s v="Safae"/>
    <x v="233"/>
    <s v="Geelwortelweg 22"/>
    <s v="Utrecht"/>
    <s v="3541 SR"/>
    <m/>
    <m/>
    <s v="Vrouw"/>
    <d v="2013-01-07T00:00:00"/>
    <s v="Niveau 1"/>
    <s v="Mostapha"/>
    <s v="Lokaal 5"/>
    <s v="Van 12:30 tot 14:30 uur"/>
    <m/>
  </r>
  <r>
    <d v="2023-02-18T14:39:31"/>
    <m/>
    <x v="214"/>
    <s v="Najim"/>
    <s v="Yasmin"/>
    <x v="233"/>
    <s v="Geelwortelweg 22"/>
    <s v="Utrecht"/>
    <s v="3541 SR"/>
    <m/>
    <m/>
    <s v="Vrouw"/>
    <d v="2012-11-01T00:00:00"/>
    <s v="Niveau 1"/>
    <s v="Mostapha"/>
    <s v="Lokaal 5"/>
    <s v="Van 12:30 tot 14:30 uur"/>
    <m/>
  </r>
  <r>
    <d v="2023-01-01T16:33:31"/>
    <n v="318"/>
    <x v="214"/>
    <s v="Lahbib"/>
    <s v="Youssef"/>
    <x v="227"/>
    <s v="Alexander de grootlaan 80"/>
    <s v="Utrecht"/>
    <s v="3526 RK"/>
    <s v="0641111390"/>
    <m/>
    <s v="Man"/>
    <d v="2014-06-06T00:00:00"/>
    <s v="Beginner"/>
    <s v="Mohammed"/>
    <s v="Lokaal 2"/>
    <s v="Van 10:00 tot 12:00 uur"/>
    <d v="2022-03-05T00:00:00"/>
  </r>
  <r>
    <d v="2023-01-08T20:02:05"/>
    <m/>
    <x v="214"/>
    <s v="Mohamed"/>
    <s v="Mohamed"/>
    <x v="234"/>
    <s v="Columbuslaan 189"/>
    <s v="Utrecht"/>
    <s v="3526 ED"/>
    <s v="0638683164"/>
    <m/>
    <s v="Man"/>
    <d v="2011-11-26T00:00:00"/>
    <s v="Niveau 1"/>
    <s v="Ahmed"/>
    <s v="Lokaal 1"/>
    <s v="Van 12:30 tot 14:30 uur"/>
    <m/>
  </r>
  <r>
    <s v=" "/>
    <m/>
    <x v="214"/>
    <s v="Driss"/>
    <s v="Nihad"/>
    <x v="235"/>
    <s v=" "/>
    <s v="Utrecht"/>
    <s v="3527 BE"/>
    <m/>
    <m/>
    <s v="Vrouw"/>
    <d v="2008-12-22T00:00:00"/>
    <s v="Niveau 3"/>
    <s v="Mohammed"/>
    <s v="Lokaal 2"/>
    <s v="Van 12:30 tot 14:30 uur"/>
    <m/>
  </r>
  <r>
    <d v="2023-01-01T13:59:27"/>
    <n v="397"/>
    <x v="214"/>
    <s v="Ismail"/>
    <s v="Rouwayda"/>
    <x v="236"/>
    <s v="Rooseveltlaan 258"/>
    <s v="Utrecht"/>
    <s v="3527AL"/>
    <s v="0619940023"/>
    <m/>
    <s v="Vrouw"/>
    <d v="2014-09-10T00:00:00"/>
    <s v="Beginner"/>
    <s v="Issa"/>
    <s v="Lokaal 5"/>
    <s v="Van 10:00 tot 12:00 uur"/>
    <d v="2022-11-05T00:00:00"/>
  </r>
  <r>
    <d v="2023-01-08T19:54:10"/>
    <n v="553"/>
    <x v="214"/>
    <s v="Mohamed"/>
    <s v="Noor"/>
    <x v="237"/>
    <s v="Admiraal Helfrichstraat 16"/>
    <s v="Utrecht"/>
    <s v="3454 XB"/>
    <s v="0613201599"/>
    <m/>
    <s v="Vrouw"/>
    <d v="2013-01-16T00:00:00"/>
    <s v="Niveau 1"/>
    <s v="Ahmed"/>
    <s v="Lokaal 1"/>
    <s v="Van 12:30 tot 14:30 uur"/>
    <m/>
  </r>
  <r>
    <d v="2023-01-01T16:23:37"/>
    <n v="656"/>
    <x v="214"/>
    <s v="Houcine"/>
    <s v="Imran"/>
    <x v="238"/>
    <s v="Van Eysingalaan190"/>
    <s v="Utrecht"/>
    <s v="3527 VE"/>
    <s v="0642215507"/>
    <m/>
    <s v="Man"/>
    <d v="2016-01-08T00:00:00"/>
    <s v="Beginner"/>
    <s v="Mohammed"/>
    <s v="Lokaal 2"/>
    <s v="Van 10:00 tot 12:00 uur"/>
    <d v="2022-03-05T00:00:00"/>
  </r>
  <r>
    <d v="2023-02-18T14:22:38"/>
    <m/>
    <x v="214"/>
    <s v="Abdeslam"/>
    <s v="Mohamed"/>
    <x v="8"/>
    <s v="Rooseveltlaan 198"/>
    <s v="Utrecht"/>
    <s v="3527 AJ"/>
    <s v="0617972582"/>
    <m/>
    <s v="Man"/>
    <d v="2014-05-27T00:00:00"/>
    <s v="Niveau 1"/>
    <s v="Mostapha"/>
    <s v="Lokaal 5"/>
    <s v="Van 12:30 tot 14:30 uur"/>
    <m/>
  </r>
  <r>
    <d v="2023-01-08T20:09:58"/>
    <m/>
    <x v="214"/>
    <s v="Brahim"/>
    <s v="Mohamed"/>
    <x v="239"/>
    <s v="Afrikalaan 118"/>
    <s v="Utrecht"/>
    <s v="2536 VH"/>
    <s v="0687299457"/>
    <m/>
    <s v="Man"/>
    <d v="2014-06-05T00:00:00"/>
    <s v="Niveau 1"/>
    <s v="Ahmed"/>
    <s v="Lokaal 1"/>
    <s v="Van 12:30 tot 14:30 uur"/>
    <m/>
  </r>
  <r>
    <d v="2023-01-08T20:11:23"/>
    <m/>
    <x v="214"/>
    <s v="Brahim"/>
    <s v="Naoufal"/>
    <x v="239"/>
    <s v="Amerikalaan 118"/>
    <s v="Utrecht"/>
    <s v="3526 VH"/>
    <s v="0687299457"/>
    <m/>
    <s v="Man"/>
    <d v="2014-06-05T00:00:00"/>
    <s v="Niveau 1"/>
    <s v="Ahmed"/>
    <s v="Lokaal 1"/>
    <s v="Van 12:30 tot 14:30 uur"/>
    <m/>
  </r>
  <r>
    <d v="2022-12-31T16:03:00"/>
    <n v="811"/>
    <x v="214"/>
    <s v="Amarouch"/>
    <s v="Adam"/>
    <x v="240"/>
    <s v="Afrikalaan 73"/>
    <s v="Utrecht"/>
    <s v="3526VL"/>
    <s v="0685728254"/>
    <m/>
    <s v="Man"/>
    <d v="2014-02-06T00:00:00"/>
    <s v="Beginner"/>
    <s v="Issa"/>
    <s v="Lokaal 5"/>
    <s v="Van 10:00 tot 12:00 uur"/>
    <d v="2022-11-05T00:00:00"/>
  </r>
  <r>
    <d v="2023-01-21T10:54:13"/>
    <m/>
    <x v="214"/>
    <s v="Mohamed"/>
    <s v="Jawhara"/>
    <x v="241"/>
    <s v="Bazuinhof 34"/>
    <s v="Utrecht"/>
    <m/>
    <m/>
    <m/>
    <s v="Vrouw"/>
    <d v="2011-02-25T00:00:00"/>
    <s v="Niveau 3"/>
    <s v="Mohammed"/>
    <s v="Lokaal 2"/>
    <s v="Van 12:30 tot 14:30 uur"/>
    <m/>
  </r>
  <r>
    <d v="2023-02-18T14:25:28"/>
    <m/>
    <x v="214"/>
    <s v="Khalid"/>
    <s v="Rowayda"/>
    <x v="242"/>
    <s v="Van Eechoudlaan 71"/>
    <s v="Utrecht"/>
    <s v="3526 KB"/>
    <s v="0618088427"/>
    <m/>
    <s v="Vrouw"/>
    <d v="2013-07-30T00:00:00"/>
    <s v="Niveau 1"/>
    <s v="Mostapha"/>
    <s v="Lokaal 5"/>
    <s v="Van 12:30 tot 14:30 uur"/>
    <m/>
  </r>
  <r>
    <d v="2023-01-21T10:50:53"/>
    <m/>
    <x v="214"/>
    <s v="Hassan"/>
    <s v="Farah"/>
    <x v="243"/>
    <s v="Trumanlaan 249"/>
    <s v="Utrecht"/>
    <s v="3527 BH"/>
    <m/>
    <m/>
    <s v="Vrouw"/>
    <d v="2006-12-30T00:00:00"/>
    <s v="Niveau 3"/>
    <s v="Mohammed"/>
    <s v="Lokaal 2"/>
    <s v="Van 12:30 tot 14:30 uur"/>
    <m/>
  </r>
  <r>
    <d v="2023-01-08T18:29:54"/>
    <m/>
    <x v="214"/>
    <s v="Khalid"/>
    <s v="Anis"/>
    <x v="244"/>
    <s v="Van Heuven Goedhartlaan 39"/>
    <s v="Utrecht"/>
    <s v="3527 CE"/>
    <s v="0615492133"/>
    <m/>
    <s v="Man"/>
    <d v="2009-09-10T00:00:00"/>
    <s v="Niveau 5"/>
    <s v="Ahmed"/>
    <s v="Lokaal 2"/>
    <s v="Van 10:00 tot 12:00 uur"/>
    <m/>
  </r>
  <r>
    <d v="2023-02-18T15:23:08"/>
    <m/>
    <x v="214"/>
    <s v="Abdeslam"/>
    <s v="Firdaous"/>
    <x v="226"/>
    <s v="Columbuslaan 337"/>
    <s v="Utrecht"/>
    <s v="3526 EJ"/>
    <m/>
    <m/>
    <s v="Vrouw"/>
    <d v="2012-08-11T00:00:00"/>
    <s v="Niveau 1"/>
    <s v="Mostapha"/>
    <s v="Lokaal 5"/>
    <s v="Van 15:00 tot 17:00 uur"/>
    <m/>
  </r>
  <r>
    <d v="2023-01-21T10:22:38"/>
    <m/>
    <x v="214"/>
    <s v="Said"/>
    <s v="Hassan"/>
    <x v="245"/>
    <s v="Amerikalaan 76"/>
    <s v="Utrecht"/>
    <s v="3526 VB"/>
    <s v="0628296532"/>
    <m/>
    <s v="Man"/>
    <d v="2009-05-30T00:00:00"/>
    <s v="Niveau 3"/>
    <s v="Mohammed"/>
    <s v="Lokaal 2"/>
    <s v="Van 12:30 tot 14:30 uur"/>
    <m/>
  </r>
  <r>
    <d v="2023-01-01T16:45:41"/>
    <m/>
    <x v="214"/>
    <s v="Ahmed"/>
    <s v="Ridouan"/>
    <x v="66"/>
    <s v="Kamelen spoor 250"/>
    <s v="Maarssen"/>
    <s v="3605 EP"/>
    <s v="0643079136"/>
    <m/>
    <s v="Man"/>
    <d v="2015-07-04T00:00:00"/>
    <s v="Beginner"/>
    <s v="Mohammed"/>
    <s v="Lokaal 2"/>
    <s v="Van 10:00 tot 12:00 uur"/>
    <d v="2022-03-05T00:00:00"/>
  </r>
  <r>
    <d v="2023-01-08T19:45:07"/>
    <m/>
    <x v="214"/>
    <s v="Brahim"/>
    <s v="Salahaddine"/>
    <x v="246"/>
    <s v="Marjoleinweg 15"/>
    <s v="Utrecht"/>
    <s v="3541 SM "/>
    <s v="0646890227"/>
    <m/>
    <s v="Man"/>
    <d v="2010-07-10T00:00:00"/>
    <s v="Niveau 5"/>
    <s v="Ahmed"/>
    <s v="Lokaal 2"/>
    <s v="Van 10:00 tot 12:00 uur"/>
    <m/>
  </r>
  <r>
    <d v="2023-02-18T13:50:44"/>
    <m/>
    <x v="214"/>
    <s v="Tijani"/>
    <s v="Adam"/>
    <x v="247"/>
    <s v="Lange Hagelstraat 64"/>
    <s v="Utrecht"/>
    <s v="3531 BK"/>
    <m/>
    <m/>
    <s v="Man"/>
    <d v="2008-10-10T00:00:00"/>
    <s v="Niveau 2"/>
    <s v="Mohsin"/>
    <s v="Lokaal 4"/>
    <s v="Van 15:00 tot 17:00 uur"/>
    <m/>
  </r>
  <r>
    <d v="2023-02-18T13:51:56"/>
    <m/>
    <x v="214"/>
    <s v="Tijani"/>
    <s v="Imran"/>
    <x v="247"/>
    <s v="Lange Hagelstraat 64"/>
    <s v="Utrecht"/>
    <s v="3531 BK"/>
    <m/>
    <m/>
    <s v="Man"/>
    <d v="2012-08-24T00:00:00"/>
    <s v="Niveau 2"/>
    <s v="Mohsin"/>
    <s v="Lokaal 4"/>
    <s v="Van 15:00 tot 17:00 uur"/>
    <m/>
  </r>
  <r>
    <d v="2023-02-18T13:41:46"/>
    <m/>
    <x v="214"/>
    <s v="Tijani"/>
    <s v="Safanour"/>
    <x v="247"/>
    <s v="Lange Hagelstraat 64"/>
    <s v="Utrecht"/>
    <s v="3531 BK"/>
    <m/>
    <m/>
    <s v="Vrouw"/>
    <d v="2011-06-11T00:00:00"/>
    <s v="Niveau 2"/>
    <s v="Mohsin"/>
    <s v="Lokaal 4"/>
    <s v="Van 15:00 tot 17:00 uur"/>
    <m/>
  </r>
  <r>
    <d v="2023-01-08T20:08:03"/>
    <m/>
    <x v="214"/>
    <s v="Mohamed"/>
    <s v="Imad"/>
    <x v="183"/>
    <s v="Afrikalaan 87"/>
    <s v="Utrecht"/>
    <s v="3526 VL"/>
    <s v="0687831590"/>
    <m/>
    <s v="Man"/>
    <d v="2011-07-20T00:00:00"/>
    <s v="Niveau 1"/>
    <s v="Ahmed"/>
    <s v="Lokaal 1"/>
    <s v="Van 12:30 tot 14:30 uur"/>
    <m/>
  </r>
  <r>
    <d v="2023-01-08T18:45:22"/>
    <m/>
    <x v="214"/>
    <s v="Bilal"/>
    <s v="Muad"/>
    <x v="232"/>
    <s v="Afrikalaan 121"/>
    <s v="Utrecht"/>
    <s v="3526 VM "/>
    <s v="0634372841"/>
    <m/>
    <s v="Man"/>
    <d v="2011-03-09T00:00:00"/>
    <s v="Niveau 5"/>
    <s v="Ahmed"/>
    <s v="Lokaal 2"/>
    <s v="Van 10:00 tot 12:00 uur"/>
    <m/>
  </r>
  <r>
    <d v="2023-01-21T10:26:37"/>
    <m/>
    <x v="214"/>
    <s v="Marouan"/>
    <s v="Imraan"/>
    <x v="248"/>
    <s v="raoul wallenberglaan "/>
    <s v="Utrecht"/>
    <m/>
    <m/>
    <m/>
    <s v="Man"/>
    <d v="2009-03-01T00:00:00"/>
    <s v="Niveau 3"/>
    <s v="Mohammed"/>
    <s v="Lokaal 2"/>
    <s v="Van 12:30 tot 14:30 uur"/>
    <m/>
  </r>
  <r>
    <d v="2023-02-18T14:48:37"/>
    <m/>
    <x v="214"/>
    <s v="Ahmed"/>
    <s v="Safae"/>
    <x v="249"/>
    <s v="Marco pololaan 270"/>
    <s v="Utrecht"/>
    <s v="3526 GP"/>
    <m/>
    <m/>
    <s v="Vrouw"/>
    <d v="2015-07-23T00:00:00"/>
    <s v="Niveau 1"/>
    <s v="Mostapha"/>
    <s v="Lokaal 5"/>
    <s v="Van 12:30 tot 14:30 uur"/>
    <m/>
  </r>
  <r>
    <d v="2023-01-08T19:47:43"/>
    <m/>
    <x v="214"/>
    <s v="Mimoun"/>
    <s v="Yasmine"/>
    <x v="250"/>
    <s v="Rooseveltlaan 116"/>
    <s v="Utrecht"/>
    <s v="3527 AG"/>
    <s v="0643556610"/>
    <m/>
    <s v="Vrouw"/>
    <d v="2013-06-10T00:00:00"/>
    <s v="Niveau 1"/>
    <s v="Ahmed"/>
    <s v="Lokaal 1"/>
    <s v="Van 12:30 tot 14:30 uur"/>
    <m/>
  </r>
  <r>
    <d v="2023-02-18T13:55:16"/>
    <m/>
    <x v="214"/>
    <s v="Abdel"/>
    <s v="Safouan"/>
    <x v="251"/>
    <s v="Terschellingen 108"/>
    <s v="Utrecht"/>
    <s v="3524 AZ"/>
    <m/>
    <m/>
    <s v="Man"/>
    <d v="2012-10-10T00:00:00"/>
    <s v="Niveau 2"/>
    <s v="Mohsin"/>
    <s v="Lokaal 4"/>
    <s v="Van 15:00 tot 17:00 uur"/>
    <m/>
  </r>
  <r>
    <d v="2023-02-18T13:56:47"/>
    <m/>
    <x v="214"/>
    <s v="Abdel"/>
    <s v="Youssef"/>
    <x v="252"/>
    <s v="Terschelling 108"/>
    <s v="Utrecht"/>
    <s v="3524 AZ"/>
    <m/>
    <m/>
    <s v="Man"/>
    <d v="2014-01-01T00:00:00"/>
    <s v="Niveau 2"/>
    <s v="Mohsin"/>
    <s v="Lokaal 4"/>
    <s v="Van 15:00 tot 17:00 uur"/>
    <m/>
  </r>
  <r>
    <d v="2023-01-08T16:06:27"/>
    <m/>
    <x v="214"/>
    <s v="Abdelouhab"/>
    <s v="Safae"/>
    <x v="253"/>
    <s v="Kamilleweg 41"/>
    <s v="Utrecht"/>
    <m/>
    <m/>
    <m/>
    <s v="Vrouw"/>
    <d v="2011-06-13T00:00:00"/>
    <s v="Niveau 1"/>
    <s v="Mohammed"/>
    <s v="Lokaal 1"/>
    <s v="Van 10:00 tot 12:00 uur"/>
    <m/>
  </r>
  <r>
    <d v="2023-02-18T15:21:53"/>
    <m/>
    <x v="214"/>
    <s v="Mohand"/>
    <s v="Maroua"/>
    <x v="254"/>
    <s v="Livingstonelaan"/>
    <s v="Utrecht"/>
    <s v="3526 HH"/>
    <m/>
    <m/>
    <s v="Vrouw"/>
    <d v="2014-01-18T00:00:00"/>
    <s v="Niveau 1"/>
    <s v="Mostapha"/>
    <s v="Lokaal 5"/>
    <s v="Van 15:00 tot 17:00 uur"/>
    <m/>
  </r>
  <r>
    <d v="2023-01-11T18:15:06"/>
    <m/>
    <x v="214"/>
    <s v="Bilal"/>
    <s v="Nuaym"/>
    <x v="255"/>
    <s v="Afrikalaan 121"/>
    <s v="Utrecht"/>
    <s v="3526 VM"/>
    <m/>
    <m/>
    <s v="Man"/>
    <d v="2012-10-03T00:00:00"/>
    <s v="Niveau 1"/>
    <s v="Mohammed"/>
    <s v="Lokaal 1"/>
    <s v="Van 10:00 tot 12:00 uur"/>
    <m/>
  </r>
  <r>
    <d v="2023-02-18T15:25:31"/>
    <m/>
    <x v="214"/>
    <s v="Abdelaziz"/>
    <s v="Salaheddine"/>
    <x v="256"/>
    <s v="Azielaan 44"/>
    <s v="Utrecht"/>
    <s v="3526 JB"/>
    <m/>
    <m/>
    <s v="Man"/>
    <d v="2012-08-29T00:00:00"/>
    <s v="Niveau 1"/>
    <s v="Mostapha"/>
    <s v="Lokaal 5"/>
    <s v="Van 15:00 tot 17:00 uur"/>
    <m/>
  </r>
  <r>
    <d v="2023-02-18T14:49:26"/>
    <m/>
    <x v="214"/>
    <s v="Mostafa"/>
    <s v="Rayan"/>
    <x v="128"/>
    <m/>
    <m/>
    <m/>
    <m/>
    <m/>
    <s v="Man"/>
    <d v="2011-12-29T00:00:00"/>
    <s v="Niveau 1"/>
    <s v="Mostapha"/>
    <s v="Lokaal 5"/>
    <s v="Van 12:30 tot 14:30 uur"/>
    <m/>
  </r>
  <r>
    <d v="2023-01-21T10:17:43"/>
    <m/>
    <x v="214"/>
    <s v="Moukhtar"/>
    <s v="Fatima"/>
    <x v="257"/>
    <s v="Nansenlaan 66"/>
    <s v="Utrecht"/>
    <s v="3527 EJ"/>
    <m/>
    <m/>
    <s v="Vrouw"/>
    <d v="2011-02-28T00:00:00"/>
    <s v="Niveau 3"/>
    <s v="Mohammed"/>
    <s v="Lokaal 2"/>
    <s v="Van 12:30 tot 14:30 uur"/>
    <m/>
  </r>
  <r>
    <d v="2023-02-18T15:13:46"/>
    <m/>
    <x v="214"/>
    <s v="Mudtafa"/>
    <s v="Ismail"/>
    <x v="258"/>
    <s v="Alexande de Grotelaan 167"/>
    <s v="Utrecht"/>
    <s v="3526 RE"/>
    <m/>
    <m/>
    <s v="Man"/>
    <d v="2010-10-09T00:00:00"/>
    <s v="Niveau 1"/>
    <s v="Mostapha"/>
    <s v="Lokaal 5"/>
    <s v="Van 15:00 tot 17:00 uur"/>
    <m/>
  </r>
  <r>
    <d v="2023-01-11T18:03:30"/>
    <m/>
    <x v="214"/>
    <s v="Mimoun"/>
    <s v="Yassine"/>
    <x v="146"/>
    <s v="Alexander de Grotelaan 53"/>
    <s v="Utrecht"/>
    <s v="3526 RC"/>
    <m/>
    <m/>
    <s v="Man"/>
    <d v="2014-11-27T00:00:00"/>
    <s v="Niveau 1"/>
    <s v="Mohammed"/>
    <s v="Lokaal 1"/>
    <s v="Van 10:00 tot 12:00 uur"/>
    <m/>
  </r>
  <r>
    <d v="2023-02-18T15:17:45"/>
    <m/>
    <x v="214"/>
    <s v="Mochtar"/>
    <s v="Dua"/>
    <x v="240"/>
    <s v="Rooseveltlaan 90"/>
    <s v="Utrecht"/>
    <s v="3527 AG"/>
    <m/>
    <m/>
    <s v="Vrouw"/>
    <d v="2012-09-08T00:00:00"/>
    <s v="Niveau 1"/>
    <s v="Mostapha"/>
    <s v="Lokaal 5"/>
    <s v="Van 15:00 tot 17:00 uur"/>
    <m/>
  </r>
  <r>
    <d v="2023-01-01T16:05:31"/>
    <m/>
    <x v="214"/>
    <s v="Abaas"/>
    <s v="Absil"/>
    <x v="259"/>
    <s v="Marcopololaan"/>
    <s v="Utrecht"/>
    <s v="3527 GS"/>
    <s v="0684998250"/>
    <m/>
    <s v="Vrouw"/>
    <d v="2011-06-29T00:00:00"/>
    <s v="Beginner"/>
    <s v="Mohammed"/>
    <s v="Lokaal 2"/>
    <s v="Van 10:00 tot 12:00 uur"/>
    <d v="2022-03-05T00:00:00"/>
  </r>
  <r>
    <d v="2023-01-01T16:06:40"/>
    <m/>
    <x v="214"/>
    <s v="Abaas"/>
    <s v="Alfa"/>
    <x v="259"/>
    <s v="Marcopololaan"/>
    <s v="Utrecht"/>
    <s v="3527 GS"/>
    <s v="0684998250"/>
    <m/>
    <s v="Man"/>
    <d v="2009-07-05T00:00:00"/>
    <s v="Beginner"/>
    <s v="Mohammed"/>
    <s v="Lokaal 2"/>
    <s v="Van 10:00 tot 12:00 uur"/>
    <d v="2022-03-05T00:00:00"/>
  </r>
  <r>
    <d v="2023-01-01T15:50:54"/>
    <m/>
    <x v="214"/>
    <s v="Murthuza"/>
    <s v="Mohammed"/>
    <x v="260"/>
    <s v="Trumanhof 9"/>
    <s v="Utrecht"/>
    <s v="3527 CZ"/>
    <s v="0612363007"/>
    <m/>
    <s v="Man"/>
    <d v="2015-10-28T00:00:00"/>
    <s v="Beginner"/>
    <s v="Mohammed"/>
    <s v="Lokaal 2"/>
    <s v="Van 10:00 tot 12:00 uur"/>
    <d v="2022-03-05T00:00:00"/>
  </r>
  <r>
    <d v="2023-01-11T18:00:30"/>
    <m/>
    <x v="214"/>
    <s v="Lahbib"/>
    <s v="Ali"/>
    <x v="261"/>
    <s v="columbuslaan 529"/>
    <s v="Utrecht"/>
    <s v="3526 EN"/>
    <m/>
    <m/>
    <s v="Man"/>
    <d v="2014-06-06T00:00:00"/>
    <s v="Niveau 1"/>
    <s v="Mohammed"/>
    <s v="Lokaal 1"/>
    <s v="Van 10:00 tot 12:00 uur"/>
    <m/>
  </r>
  <r>
    <d v="2023-01-11T18:01:41"/>
    <m/>
    <x v="214"/>
    <s v="Lahbib"/>
    <s v="Sundous"/>
    <x v="261"/>
    <s v="Columbuslaan 529"/>
    <s v="Utrecht"/>
    <s v="3526 EN"/>
    <m/>
    <m/>
    <s v="Vrouw"/>
    <d v="2012-01-01T00:00:00"/>
    <s v="Niveau 1"/>
    <s v="Mohammed"/>
    <s v="Lokaal 1"/>
    <s v="Van 10:00 tot 12:00 uur"/>
    <m/>
  </r>
  <r>
    <d v="2023-01-11T17:59:28"/>
    <m/>
    <x v="214"/>
    <s v="Lahbib"/>
    <s v="Youssef"/>
    <x v="261"/>
    <s v="columbuslaan 529"/>
    <s v="Utrecht"/>
    <s v="3526 EN"/>
    <m/>
    <m/>
    <s v="Man"/>
    <d v="2014-06-06T00:00:00"/>
    <s v="Niveau 1"/>
    <s v="Mohammed"/>
    <s v="Lokaal 1"/>
    <s v="Van 10:00 tot 12:00 uur"/>
    <m/>
  </r>
  <r>
    <d v="2023-01-08T18:36:25"/>
    <m/>
    <x v="214"/>
    <s v="Ahmed"/>
    <s v="Sohaib"/>
    <x v="182"/>
    <s v="Snaphaanhof 6"/>
    <s v="Utrecht"/>
    <s v="3571 HG"/>
    <s v="0687348811"/>
    <m/>
    <s v="Man"/>
    <d v="2008-09-19T00:00:00"/>
    <s v="Niveau 5"/>
    <s v="Ahmed"/>
    <s v="Lokaal 2"/>
    <s v="Van 10:00 tot 12:00 uur"/>
    <m/>
  </r>
  <r>
    <d v="2023-02-18T15:18:51"/>
    <m/>
    <x v="214"/>
    <s v="Moukhtar"/>
    <s v="Khadija"/>
    <x v="257"/>
    <s v="Nanselnaal 66"/>
    <s v="Utrecht"/>
    <s v="3527 Ej"/>
    <m/>
    <m/>
    <s v="Vrouw"/>
    <d v="2010-02-06T00:00:00"/>
    <s v="Niveau 1"/>
    <s v="Mostapha"/>
    <s v="Lokaal 5"/>
    <s v="Van 15:00 tot 17:00 uur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723BC8-AEC6-4CC7-BD39-DE5F29864EE2}" name="PivotTable1" cacheId="3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9:D26" firstHeaderRow="1" firstDataRow="1" firstDataCol="0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71A71C-F718-4374-9218-981EF9D36A85}" name="PivotTable1" cacheId="3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4:C24" firstHeaderRow="1" firstDataRow="1" firstDataCol="1"/>
  <pivotFields count="23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1"/>
        <item x="3"/>
        <item x="6"/>
        <item x="0"/>
        <item m="1" x="10"/>
        <item x="2"/>
        <item m="1" x="9"/>
        <item x="4"/>
        <item x="5"/>
        <item sd="0" x="7"/>
        <item m="1" x="8"/>
        <item t="default"/>
      </items>
    </pivotField>
    <pivotField showAll="0"/>
    <pivotField axis="axisRow" showAll="0">
      <items count="7">
        <item x="2"/>
        <item x="1"/>
        <item x="0"/>
        <item x="3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9"/>
    <field x="11"/>
  </rowFields>
  <rowItems count="20">
    <i>
      <x/>
    </i>
    <i r="1">
      <x v="1"/>
    </i>
    <i r="1">
      <x v="2"/>
    </i>
    <i>
      <x v="1"/>
    </i>
    <i r="1">
      <x/>
    </i>
    <i r="1">
      <x v="2"/>
    </i>
    <i>
      <x v="2"/>
    </i>
    <i r="1">
      <x v="3"/>
    </i>
    <i>
      <x v="3"/>
    </i>
    <i r="1">
      <x v="1"/>
    </i>
    <i r="1">
      <x v="2"/>
    </i>
    <i>
      <x v="5"/>
    </i>
    <i r="1">
      <x v="1"/>
    </i>
    <i r="1">
      <x v="2"/>
    </i>
    <i>
      <x v="7"/>
    </i>
    <i r="1">
      <x v="1"/>
    </i>
    <i>
      <x v="8"/>
    </i>
    <i r="1">
      <x v="1"/>
    </i>
    <i>
      <x v="9"/>
    </i>
    <i t="grand">
      <x/>
    </i>
  </rowItems>
  <colItems count="1">
    <i/>
  </colItems>
  <dataFields count="1">
    <dataField name="Count of ID Leerling" fld="1" subtotal="count" baseField="0" baseItem="0"/>
  </dataFields>
  <formats count="47">
    <format dxfId="1165">
      <pivotArea collapsedLevelsAreSubtotals="1" fieldPosition="0">
        <references count="1">
          <reference field="9" count="1">
            <x v="3"/>
          </reference>
        </references>
      </pivotArea>
    </format>
    <format dxfId="1164">
      <pivotArea dataOnly="0" labelOnly="1" fieldPosition="0">
        <references count="1">
          <reference field="9" count="1">
            <x v="3"/>
          </reference>
        </references>
      </pivotArea>
    </format>
    <format dxfId="1163">
      <pivotArea collapsedLevelsAreSubtotals="1" fieldPosition="0">
        <references count="1">
          <reference field="9" count="1">
            <x v="2"/>
          </reference>
        </references>
      </pivotArea>
    </format>
    <format dxfId="1162">
      <pivotArea dataOnly="0" labelOnly="1" fieldPosition="0">
        <references count="1">
          <reference field="9" count="1">
            <x v="2"/>
          </reference>
        </references>
      </pivotArea>
    </format>
    <format dxfId="1161">
      <pivotArea collapsedLevelsAreSubtotals="1" fieldPosition="0">
        <references count="1">
          <reference field="9" count="1">
            <x v="6"/>
          </reference>
        </references>
      </pivotArea>
    </format>
    <format dxfId="1160">
      <pivotArea dataOnly="0" labelOnly="1" fieldPosition="0">
        <references count="1">
          <reference field="9" count="1">
            <x v="6"/>
          </reference>
        </references>
      </pivotArea>
    </format>
    <format dxfId="1159">
      <pivotArea collapsedLevelsAreSubtotals="1" fieldPosition="0">
        <references count="1">
          <reference field="9" count="1">
            <x v="7"/>
          </reference>
        </references>
      </pivotArea>
    </format>
    <format dxfId="1158">
      <pivotArea dataOnly="0" labelOnly="1" fieldPosition="0">
        <references count="1">
          <reference field="9" count="1">
            <x v="7"/>
          </reference>
        </references>
      </pivotArea>
    </format>
    <format dxfId="1157">
      <pivotArea collapsedLevelsAreSubtotals="1" fieldPosition="0">
        <references count="1">
          <reference field="9" count="1">
            <x v="8"/>
          </reference>
        </references>
      </pivotArea>
    </format>
    <format dxfId="1156">
      <pivotArea dataOnly="0" labelOnly="1" fieldPosition="0">
        <references count="1">
          <reference field="9" count="1">
            <x v="8"/>
          </reference>
        </references>
      </pivotArea>
    </format>
    <format dxfId="1155">
      <pivotArea collapsedLevelsAreSubtotals="1" fieldPosition="0">
        <references count="1">
          <reference field="9" count="1">
            <x v="5"/>
          </reference>
        </references>
      </pivotArea>
    </format>
    <format dxfId="1154">
      <pivotArea dataOnly="0" labelOnly="1" fieldPosition="0">
        <references count="1">
          <reference field="9" count="1">
            <x v="5"/>
          </reference>
        </references>
      </pivotArea>
    </format>
    <format dxfId="1153">
      <pivotArea collapsedLevelsAreSubtotals="1" fieldPosition="0">
        <references count="1">
          <reference field="9" count="1">
            <x v="1"/>
          </reference>
        </references>
      </pivotArea>
    </format>
    <format dxfId="1152">
      <pivotArea dataOnly="0" labelOnly="1" fieldPosition="0">
        <references count="1">
          <reference field="9" count="1">
            <x v="1"/>
          </reference>
        </references>
      </pivotArea>
    </format>
    <format dxfId="1151">
      <pivotArea collapsedLevelsAreSubtotals="1" fieldPosition="0">
        <references count="1">
          <reference field="9" count="1">
            <x v="0"/>
          </reference>
        </references>
      </pivotArea>
    </format>
    <format dxfId="1150">
      <pivotArea dataOnly="0" labelOnly="1" fieldPosition="0">
        <references count="1">
          <reference field="9" count="1">
            <x v="0"/>
          </reference>
        </references>
      </pivotArea>
    </format>
    <format dxfId="1149">
      <pivotArea dataOnly="0" fieldPosition="0">
        <references count="1">
          <reference field="11" count="2">
            <x v="1"/>
            <x v="2"/>
          </reference>
        </references>
      </pivotArea>
    </format>
    <format dxfId="1148">
      <pivotArea dataOnly="0" fieldPosition="0">
        <references count="1">
          <reference field="11" count="1">
            <x v="0"/>
          </reference>
        </references>
      </pivotArea>
    </format>
    <format dxfId="1147">
      <pivotArea collapsedLevelsAreSubtotals="1" fieldPosition="0">
        <references count="1">
          <reference field="9" count="1">
            <x v="0"/>
          </reference>
        </references>
      </pivotArea>
    </format>
    <format dxfId="1146">
      <pivotArea collapsedLevelsAreSubtotals="1" fieldPosition="0">
        <references count="1">
          <reference field="9" count="1">
            <x v="1"/>
          </reference>
        </references>
      </pivotArea>
    </format>
    <format dxfId="1145">
      <pivotArea dataOnly="0" labelOnly="1" fieldPosition="0">
        <references count="1">
          <reference field="9" count="1">
            <x v="1"/>
          </reference>
        </references>
      </pivotArea>
    </format>
    <format dxfId="1144">
      <pivotArea collapsedLevelsAreSubtotals="1" fieldPosition="0">
        <references count="1">
          <reference field="9" count="1">
            <x v="2"/>
          </reference>
        </references>
      </pivotArea>
    </format>
    <format dxfId="1143">
      <pivotArea dataOnly="0" labelOnly="1" fieldPosition="0">
        <references count="1">
          <reference field="9" count="1">
            <x v="2"/>
          </reference>
        </references>
      </pivotArea>
    </format>
    <format dxfId="1142">
      <pivotArea dataOnly="0" fieldPosition="0">
        <references count="1">
          <reference field="11" count="1">
            <x v="3"/>
          </reference>
        </references>
      </pivotArea>
    </format>
    <format dxfId="1141">
      <pivotArea collapsedLevelsAreSubtotals="1" fieldPosition="0">
        <references count="1">
          <reference field="9" count="1">
            <x v="2"/>
          </reference>
        </references>
      </pivotArea>
    </format>
    <format dxfId="1140">
      <pivotArea outline="0" collapsedLevelsAreSubtotals="1" fieldPosition="0"/>
    </format>
    <format dxfId="1139">
      <pivotArea dataOnly="0" labelOnly="1" fieldPosition="0">
        <references count="1">
          <reference field="9" count="0"/>
        </references>
      </pivotArea>
    </format>
    <format dxfId="1138">
      <pivotArea dataOnly="0" labelOnly="1" grandRow="1" outline="0" fieldPosition="0"/>
    </format>
    <format dxfId="1137">
      <pivotArea dataOnly="0" labelOnly="1" fieldPosition="0">
        <references count="2">
          <reference field="9" count="1" selected="0">
            <x v="0"/>
          </reference>
          <reference field="11" count="2">
            <x v="1"/>
            <x v="2"/>
          </reference>
        </references>
      </pivotArea>
    </format>
    <format dxfId="1136">
      <pivotArea dataOnly="0" labelOnly="1" fieldPosition="0">
        <references count="2">
          <reference field="9" count="1" selected="0">
            <x v="1"/>
          </reference>
          <reference field="11" count="2">
            <x v="0"/>
            <x v="2"/>
          </reference>
        </references>
      </pivotArea>
    </format>
    <format dxfId="1135">
      <pivotArea dataOnly="0" labelOnly="1" fieldPosition="0">
        <references count="2">
          <reference field="9" count="1" selected="0">
            <x v="2"/>
          </reference>
          <reference field="11" count="1">
            <x v="3"/>
          </reference>
        </references>
      </pivotArea>
    </format>
    <format dxfId="1134">
      <pivotArea dataOnly="0" labelOnly="1" fieldPosition="0">
        <references count="2">
          <reference field="9" count="1" selected="0">
            <x v="3"/>
          </reference>
          <reference field="11" count="2">
            <x v="1"/>
            <x v="2"/>
          </reference>
        </references>
      </pivotArea>
    </format>
    <format dxfId="1133">
      <pivotArea dataOnly="0" labelOnly="1" fieldPosition="0">
        <references count="2">
          <reference field="9" count="1" selected="0">
            <x v="5"/>
          </reference>
          <reference field="11" count="2">
            <x v="1"/>
            <x v="2"/>
          </reference>
        </references>
      </pivotArea>
    </format>
    <format dxfId="1132">
      <pivotArea dataOnly="0" labelOnly="1" fieldPosition="0">
        <references count="2">
          <reference field="9" count="1" selected="0">
            <x v="6"/>
          </reference>
          <reference field="11" count="2">
            <x v="0"/>
            <x v="2"/>
          </reference>
        </references>
      </pivotArea>
    </format>
    <format dxfId="1131">
      <pivotArea dataOnly="0" labelOnly="1" fieldPosition="0">
        <references count="2">
          <reference field="9" count="1" selected="0">
            <x v="7"/>
          </reference>
          <reference field="11" count="1">
            <x v="1"/>
          </reference>
        </references>
      </pivotArea>
    </format>
    <format dxfId="1130">
      <pivotArea dataOnly="0" labelOnly="1" fieldPosition="0">
        <references count="2">
          <reference field="9" count="1" selected="0">
            <x v="8"/>
          </reference>
          <reference field="11" count="1">
            <x v="1"/>
          </reference>
        </references>
      </pivotArea>
    </format>
    <format dxfId="1129">
      <pivotArea collapsedLevelsAreSubtotals="1" fieldPosition="0">
        <references count="1">
          <reference field="9" count="1">
            <x v="3"/>
          </reference>
        </references>
      </pivotArea>
    </format>
    <format dxfId="1128">
      <pivotArea dataOnly="0" labelOnly="1" fieldPosition="0">
        <references count="1">
          <reference field="9" count="1">
            <x v="3"/>
          </reference>
        </references>
      </pivotArea>
    </format>
    <format dxfId="1127">
      <pivotArea dataOnly="0" fieldPosition="0">
        <references count="1">
          <reference field="9" count="1">
            <x v="5"/>
          </reference>
        </references>
      </pivotArea>
    </format>
    <format dxfId="1126">
      <pivotArea collapsedLevelsAreSubtotals="1" fieldPosition="0">
        <references count="1">
          <reference field="9" count="1">
            <x v="6"/>
          </reference>
        </references>
      </pivotArea>
    </format>
    <format dxfId="1125">
      <pivotArea dataOnly="0" labelOnly="1" fieldPosition="0">
        <references count="1">
          <reference field="9" count="1">
            <x v="6"/>
          </reference>
        </references>
      </pivotArea>
    </format>
    <format dxfId="1124">
      <pivotArea collapsedLevelsAreSubtotals="1" fieldPosition="0">
        <references count="1">
          <reference field="9" count="1">
            <x v="7"/>
          </reference>
        </references>
      </pivotArea>
    </format>
    <format dxfId="1123">
      <pivotArea dataOnly="0" labelOnly="1" fieldPosition="0">
        <references count="1">
          <reference field="9" count="1">
            <x v="7"/>
          </reference>
        </references>
      </pivotArea>
    </format>
    <format dxfId="1122">
      <pivotArea collapsedLevelsAreSubtotals="1" fieldPosition="0">
        <references count="1">
          <reference field="9" count="1">
            <x v="8"/>
          </reference>
        </references>
      </pivotArea>
    </format>
    <format dxfId="1121">
      <pivotArea dataOnly="0" labelOnly="1" fieldPosition="0">
        <references count="1">
          <reference field="9" count="1">
            <x v="8"/>
          </reference>
        </references>
      </pivotArea>
    </format>
    <format dxfId="1120">
      <pivotArea grandRow="1" outline="0" collapsedLevelsAreSubtotals="1" fieldPosition="0"/>
    </format>
    <format dxfId="111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900F8-72F4-48A0-BF35-54B211F7C856}" name="Draaitabel1" cacheId="0" applyNumberFormats="0" applyBorderFormats="0" applyFontFormats="0" applyPatternFormats="0" applyAlignmentFormats="0" applyWidthHeightFormats="1" dataCaption="Waarden" updatedVersion="8" minRefreshableVersion="3" useAutoFormatting="1" rowGrandTotals="0" itemPrintTitles="1" createdVersion="8" indent="0" compact="0" compactData="0" multipleFieldFilters="0">
  <location ref="A6:B383" firstHeaderRow="1" firstDataRow="1" firstDataCol="2" rowPageCount="1" colPageCount="1"/>
  <pivotFields count="85">
    <pivotField compact="0" outline="0" showAll="0" defaultSubtotal="0"/>
    <pivotField compact="0" numFmtId="1" outline="0" subtotalTop="0" showAll="0" defaultSubtotal="0"/>
    <pivotField compact="0" outline="0" showAll="0" defaultSubtotal="0"/>
    <pivotField axis="axisRow" compact="0" outline="0" showAll="0" sortType="ascending" defaultSubtotal="0">
      <items count="218">
        <item x="0"/>
        <item x="1"/>
        <item x="2"/>
        <item m="1" x="216"/>
        <item x="3"/>
        <item x="4"/>
        <item x="5"/>
        <item m="1" x="217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m="1" x="21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m="1" x="21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m="1" x="214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215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</items>
    </pivotField>
    <pivotField compact="0" outline="0" showAll="0" defaultSubtotal="0"/>
    <pivotField axis="axisRow" compact="0" outline="0" subtotalTop="0" showAll="0" defaultSubtotal="0">
      <items count="244">
        <item sd="0" x="176"/>
        <item sd="0" x="177"/>
        <item sd="0" x="118"/>
        <item sd="0" x="33"/>
        <item sd="0" x="139"/>
        <item sd="0" x="158"/>
        <item sd="0" x="1"/>
        <item sd="0" x="173"/>
        <item sd="0" x="180"/>
        <item sd="0" x="226"/>
        <item sd="0" x="126"/>
        <item sd="0" x="30"/>
        <item sd="0" x="159"/>
        <item sd="0" x="232"/>
        <item sd="0" x="95"/>
        <item sd="0" x="161"/>
        <item sd="0" x="179"/>
        <item sd="0" x="201"/>
        <item sd="0" x="54"/>
        <item sd="0" x="168"/>
        <item sd="0" x="197"/>
        <item sd="0" x="45"/>
        <item sd="0" x="19"/>
        <item sd="0" x="10"/>
        <item sd="0" x="209"/>
        <item sd="0" x="47"/>
        <item sd="0" x="51"/>
        <item sd="0" x="187"/>
        <item sd="0" x="73"/>
        <item sd="0" x="137"/>
        <item sd="0" x="13"/>
        <item sd="0" x="78"/>
        <item sd="0" x="184"/>
        <item sd="0" x="203"/>
        <item sd="0" x="141"/>
        <item sd="0" x="18"/>
        <item sd="0" x="221"/>
        <item sd="0" x="63"/>
        <item sd="0" x="125"/>
        <item sd="0" x="50"/>
        <item sd="0" x="64"/>
        <item sd="0" x="46"/>
        <item sd="0" x="155"/>
        <item sd="0" x="37"/>
        <item sd="0" x="49"/>
        <item sd="0" x="8"/>
        <item sd="0" x="20"/>
        <item sd="0" x="21"/>
        <item sd="0" x="104"/>
        <item sd="0" x="211"/>
        <item sd="0" x="43"/>
        <item sd="0" x="214"/>
        <item sd="0" x="38"/>
        <item sd="0" x="2"/>
        <item sd="0" x="151"/>
        <item sd="0" x="147"/>
        <item sd="0" x="90"/>
        <item sd="0" x="171"/>
        <item sd="0" x="17"/>
        <item sd="0" x="212"/>
        <item sd="0" x="115"/>
        <item sd="0" x="181"/>
        <item sd="0" x="88"/>
        <item sd="0" x="166"/>
        <item sd="0" x="182"/>
        <item sd="0" m="1" x="238"/>
        <item sd="0" x="100"/>
        <item sd="0" x="231"/>
        <item sd="0" x="11"/>
        <item sd="0" x="152"/>
        <item sd="0" x="142"/>
        <item sd="0" x="53"/>
        <item sd="0" x="40"/>
        <item sd="0" x="4"/>
        <item sd="0" x="199"/>
        <item sd="0" x="186"/>
        <item sd="0" x="87"/>
        <item sd="0" x="80"/>
        <item sd="0" x="185"/>
        <item sd="0" x="35"/>
        <item sd="0" x="156"/>
        <item sd="0" x="114"/>
        <item sd="0" x="67"/>
        <item sd="0" x="121"/>
        <item sd="0" x="119"/>
        <item sd="0" x="136"/>
        <item sd="0" x="113"/>
        <item sd="0" x="133"/>
        <item sd="0" x="83"/>
        <item sd="0" x="127"/>
        <item sd="0" x="123"/>
        <item sd="0" x="52"/>
        <item sd="0" m="1" x="236"/>
        <item sd="0" x="59"/>
        <item sd="0" x="82"/>
        <item sd="0" x="85"/>
        <item sd="0" x="167"/>
        <item sd="0" m="1" x="239"/>
        <item sd="0" m="1" x="240"/>
        <item sd="0" x="65"/>
        <item sd="0" x="148"/>
        <item sd="0" x="160"/>
        <item sd="0" x="219"/>
        <item sd="0" x="84"/>
        <item sd="0" x="135"/>
        <item sd="0" x="122"/>
        <item sd="0" x="169"/>
        <item sd="0" x="217"/>
        <item sd="0" x="154"/>
        <item sd="0" x="131"/>
        <item sd="0" x="12"/>
        <item sd="0" x="36"/>
        <item sd="0" x="218"/>
        <item sd="0" x="34"/>
        <item sd="0" x="111"/>
        <item sd="0" x="28"/>
        <item sd="0" x="55"/>
        <item sd="0" x="196"/>
        <item sd="0" x="98"/>
        <item sd="0" x="14"/>
        <item sd="0" x="175"/>
        <item sd="0" x="26"/>
        <item sd="0" x="140"/>
        <item sd="0" x="9"/>
        <item sd="0" x="7"/>
        <item sd="0" x="99"/>
        <item sd="0" x="163"/>
        <item sd="0" x="227"/>
        <item sd="0" x="31"/>
        <item sd="0" x="143"/>
        <item sd="0" x="91"/>
        <item sd="0" x="24"/>
        <item sd="0" x="112"/>
        <item sd="0" x="116"/>
        <item sd="0" x="172"/>
        <item sd="0" x="68"/>
        <item sd="0" x="205"/>
        <item sd="0" x="39"/>
        <item sd="0" x="41"/>
        <item sd="0" x="101"/>
        <item sd="0" x="32"/>
        <item sd="0" x="92"/>
        <item sd="0" x="117"/>
        <item sd="0" x="134"/>
        <item sd="0" x="206"/>
        <item sd="0" x="86"/>
        <item sd="0" x="198"/>
        <item sd="0" x="120"/>
        <item sd="0" x="157"/>
        <item sd="0" x="124"/>
        <item sd="0" x="69"/>
        <item sd="0" x="215"/>
        <item sd="0" x="81"/>
        <item sd="0" x="93"/>
        <item sd="0" x="222"/>
        <item sd="0" m="1" x="235"/>
        <item sd="0" x="105"/>
        <item sd="0" m="1" x="237"/>
        <item sd="0" x="71"/>
        <item sd="0" x="138"/>
        <item sd="0" x="213"/>
        <item sd="0" x="110"/>
        <item sd="0" x="48"/>
        <item sd="0" x="224"/>
        <item sd="0" x="29"/>
        <item sd="0" x="102"/>
        <item sd="0" x="62"/>
        <item sd="0" x="70"/>
        <item sd="0" x="72"/>
        <item sd="0" x="229"/>
        <item sd="0" x="210"/>
        <item sd="0" x="23"/>
        <item sd="0" x="230"/>
        <item sd="0" x="25"/>
        <item sd="0" x="5"/>
        <item sd="0" x="130"/>
        <item sd="0" x="22"/>
        <item sd="0" m="1" x="241"/>
        <item x="76"/>
        <item sd="0" x="225"/>
        <item sd="0" x="132"/>
        <item sd="0" x="228"/>
        <item sd="0" x="97"/>
        <item sd="0" x="223"/>
        <item sd="0" x="109"/>
        <item sd="0" x="96"/>
        <item sd="0" x="3"/>
        <item sd="0" x="208"/>
        <item sd="0" x="61"/>
        <item sd="0" x="79"/>
        <item sd="0" x="207"/>
        <item sd="0" x="234"/>
        <item sd="0" x="16"/>
        <item sd="0" x="129"/>
        <item sd="0" x="170"/>
        <item sd="0" x="144"/>
        <item sd="0" x="165"/>
        <item sd="0" x="178"/>
        <item sd="0" x="58"/>
        <item sd="0" x="174"/>
        <item sd="0" x="57"/>
        <item sd="0" x="233"/>
        <item sd="0" x="195"/>
        <item sd="0" x="42"/>
        <item sd="0" x="103"/>
        <item sd="0" x="106"/>
        <item sd="0" x="149"/>
        <item sd="0" x="164"/>
        <item sd="0" x="153"/>
        <item sd="0" x="66"/>
        <item sd="0" x="189"/>
        <item sd="0" x="77"/>
        <item sd="0" x="145"/>
        <item sd="0" m="1" x="242"/>
        <item sd="0" x="162"/>
        <item sd="0" x="6"/>
        <item sd="0" x="191"/>
        <item sd="0" x="146"/>
        <item sd="0" x="193"/>
        <item sd="0" x="0"/>
        <item sd="0" x="44"/>
        <item sd="0" x="15"/>
        <item sd="0" x="192"/>
        <item sd="0" x="60"/>
        <item sd="0" x="74"/>
        <item sd="0" x="89"/>
        <item sd="0" x="107"/>
        <item sd="0" x="108"/>
        <item sd="0" x="128"/>
        <item sd="0" x="150"/>
        <item sd="0" x="183"/>
        <item sd="0" x="188"/>
        <item sd="0" x="190"/>
        <item sd="0" x="194"/>
        <item sd="0" x="200"/>
        <item sd="0" x="202"/>
        <item sd="0" x="220"/>
        <item sd="0" m="1" x="243"/>
        <item x="94"/>
        <item x="75"/>
        <item x="27"/>
        <item x="204"/>
        <item x="56"/>
        <item x="216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howAll="0" defaultSubtotal="0">
      <items count="9">
        <item x="1"/>
        <item x="8"/>
        <item x="2"/>
        <item x="4"/>
        <item x="5"/>
        <item x="3"/>
        <item x="6"/>
        <item x="0"/>
        <item x="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3"/>
    <field x="5"/>
  </rowFields>
  <rowItems count="377">
    <i>
      <x/>
      <x v="6"/>
    </i>
    <i r="1">
      <x v="219"/>
    </i>
    <i>
      <x v="1"/>
      <x v="53"/>
    </i>
    <i r="1">
      <x v="186"/>
    </i>
    <i>
      <x v="2"/>
      <x v="73"/>
    </i>
    <i>
      <x v="4"/>
      <x v="174"/>
    </i>
    <i r="1">
      <x v="215"/>
    </i>
    <i>
      <x v="5"/>
      <x v="124"/>
    </i>
    <i>
      <x v="6"/>
      <x v="45"/>
    </i>
    <i>
      <x v="8"/>
      <x v="123"/>
    </i>
    <i>
      <x v="9"/>
      <x v="23"/>
    </i>
    <i>
      <x v="10"/>
      <x v="68"/>
    </i>
    <i>
      <x v="11"/>
      <x v="110"/>
    </i>
    <i>
      <x v="12"/>
      <x v="30"/>
    </i>
    <i r="1">
      <x v="119"/>
    </i>
    <i r="1">
      <x v="221"/>
    </i>
    <i>
      <x v="13"/>
      <x v="192"/>
    </i>
    <i>
      <x v="14"/>
      <x v="58"/>
    </i>
    <i>
      <x v="15"/>
      <x v="35"/>
    </i>
    <i>
      <x v="16"/>
      <x v="22"/>
    </i>
    <i>
      <x v="17"/>
      <x v="6"/>
    </i>
    <i r="1">
      <x v="46"/>
    </i>
    <i>
      <x v="18"/>
      <x v="47"/>
    </i>
    <i r="1">
      <x v="119"/>
    </i>
    <i>
      <x v="19"/>
      <x v="176"/>
    </i>
    <i>
      <x v="20"/>
      <x v="171"/>
    </i>
    <i>
      <x v="21"/>
      <x v="131"/>
    </i>
    <i>
      <x v="22"/>
      <x v="30"/>
    </i>
    <i>
      <x v="23"/>
      <x v="46"/>
    </i>
    <i>
      <x v="24"/>
      <x v="119"/>
    </i>
    <i r="1">
      <x v="131"/>
    </i>
    <i r="1">
      <x v="173"/>
    </i>
    <i>
      <x v="25"/>
      <x v="121"/>
    </i>
    <i>
      <x v="26"/>
      <x v="46"/>
    </i>
    <i>
      <x v="27"/>
      <x v="6"/>
    </i>
    <i r="1">
      <x v="240"/>
    </i>
    <i>
      <x v="28"/>
      <x v="23"/>
    </i>
    <i r="1">
      <x v="115"/>
    </i>
    <i>
      <x v="29"/>
      <x v="164"/>
    </i>
    <i>
      <x v="30"/>
      <x v="11"/>
    </i>
    <i r="1">
      <x v="128"/>
    </i>
    <i>
      <x v="31"/>
      <x v="140"/>
    </i>
    <i>
      <x v="32"/>
      <x v="23"/>
    </i>
    <i>
      <x v="33"/>
      <x v="3"/>
    </i>
    <i r="1">
      <x v="113"/>
    </i>
    <i>
      <x v="34"/>
      <x v="79"/>
    </i>
    <i>
      <x v="35"/>
      <x v="22"/>
    </i>
    <i r="1">
      <x v="111"/>
    </i>
    <i>
      <x v="36"/>
      <x v="6"/>
    </i>
    <i r="1">
      <x v="43"/>
    </i>
    <i r="1">
      <x v="52"/>
    </i>
    <i>
      <x v="37"/>
      <x v="72"/>
    </i>
    <i r="1">
      <x v="137"/>
    </i>
    <i>
      <x v="38"/>
      <x v="138"/>
    </i>
    <i r="1">
      <x v="203"/>
    </i>
    <i>
      <x v="39"/>
      <x v="124"/>
    </i>
    <i>
      <x v="40"/>
      <x v="50"/>
    </i>
    <i r="1">
      <x v="220"/>
    </i>
    <i>
      <x v="41"/>
      <x v="6"/>
    </i>
    <i r="1">
      <x v="21"/>
    </i>
    <i>
      <x v="42"/>
      <x v="52"/>
    </i>
    <i>
      <x v="43"/>
      <x v="41"/>
    </i>
    <i>
      <x v="44"/>
      <x v="25"/>
    </i>
    <i>
      <x v="45"/>
      <x v="30"/>
    </i>
    <i r="1">
      <x v="171"/>
    </i>
    <i>
      <x v="46"/>
      <x v="162"/>
    </i>
    <i>
      <x v="47"/>
      <x v="44"/>
    </i>
    <i>
      <x v="48"/>
      <x v="26"/>
    </i>
    <i r="1">
      <x v="39"/>
    </i>
    <i>
      <x v="49"/>
      <x v="18"/>
    </i>
    <i r="1">
      <x v="71"/>
    </i>
    <i r="1">
      <x v="91"/>
    </i>
    <i>
      <x v="50"/>
      <x v="116"/>
    </i>
    <i r="1">
      <x v="242"/>
    </i>
    <i>
      <x v="51"/>
      <x v="53"/>
    </i>
    <i r="1">
      <x v="200"/>
    </i>
    <i>
      <x v="52"/>
      <x v="198"/>
    </i>
    <i>
      <x v="53"/>
      <x v="93"/>
    </i>
    <i>
      <x v="54"/>
      <x v="79"/>
    </i>
    <i r="1">
      <x v="223"/>
    </i>
    <i>
      <x v="55"/>
      <x v="188"/>
    </i>
    <i r="1">
      <x v="192"/>
    </i>
    <i>
      <x v="56"/>
      <x v="37"/>
    </i>
    <i r="1">
      <x v="166"/>
    </i>
    <i>
      <x v="57"/>
      <x v="40"/>
    </i>
    <i>
      <x v="58"/>
      <x v="99"/>
    </i>
    <i r="1">
      <x v="119"/>
    </i>
    <i>
      <x v="59"/>
      <x v="22"/>
    </i>
    <i r="1">
      <x v="209"/>
    </i>
    <i>
      <x v="60"/>
      <x v="82"/>
    </i>
    <i>
      <x v="61"/>
      <x v="171"/>
    </i>
    <i>
      <x v="62"/>
      <x v="135"/>
    </i>
    <i r="1">
      <x v="150"/>
    </i>
    <i r="1">
      <x v="167"/>
    </i>
    <i r="1">
      <x v="173"/>
    </i>
    <i>
      <x v="63"/>
      <x v="158"/>
    </i>
    <i>
      <x v="64"/>
      <x v="28"/>
    </i>
    <i r="1">
      <x v="168"/>
    </i>
    <i>
      <x v="65"/>
      <x v="224"/>
    </i>
    <i>
      <x v="66"/>
      <x v="239"/>
    </i>
    <i>
      <x v="67"/>
      <x v="178"/>
    </i>
    <i r="1">
      <x v="211"/>
    </i>
    <i>
      <x v="68"/>
      <x v="6"/>
    </i>
    <i r="1">
      <x v="121"/>
    </i>
    <i>
      <x v="69"/>
      <x v="31"/>
    </i>
    <i r="1">
      <x v="189"/>
    </i>
    <i>
      <x v="71"/>
      <x v="77"/>
    </i>
    <i r="1">
      <x v="94"/>
    </i>
    <i r="1">
      <x v="152"/>
    </i>
    <i>
      <x v="72"/>
      <x v="88"/>
    </i>
    <i r="1">
      <x v="103"/>
    </i>
    <i>
      <x v="73"/>
      <x v="95"/>
    </i>
    <i r="1">
      <x v="111"/>
    </i>
    <i r="1">
      <x v="145"/>
    </i>
    <i>
      <x v="74"/>
      <x v="62"/>
    </i>
    <i r="1">
      <x v="76"/>
    </i>
    <i>
      <x v="75"/>
      <x v="6"/>
    </i>
    <i>
      <x v="76"/>
      <x v="56"/>
    </i>
    <i r="1">
      <x v="225"/>
    </i>
    <i>
      <x v="77"/>
      <x v="6"/>
    </i>
    <i r="1">
      <x v="130"/>
    </i>
    <i>
      <x v="78"/>
      <x v="141"/>
    </i>
    <i>
      <x v="79"/>
      <x v="21"/>
    </i>
    <i>
      <x v="80"/>
      <x v="14"/>
    </i>
    <i r="1">
      <x v="153"/>
    </i>
    <i r="1">
      <x v="238"/>
    </i>
    <i>
      <x v="81"/>
      <x v="115"/>
    </i>
    <i r="1">
      <x v="119"/>
    </i>
    <i>
      <x v="82"/>
      <x v="185"/>
    </i>
    <i>
      <x v="83"/>
      <x v="21"/>
    </i>
    <i r="1">
      <x v="182"/>
    </i>
    <i>
      <x v="84"/>
      <x v="91"/>
    </i>
    <i>
      <x v="85"/>
      <x v="118"/>
    </i>
    <i r="1">
      <x v="125"/>
    </i>
    <i>
      <x v="86"/>
      <x v="66"/>
    </i>
    <i r="1">
      <x v="171"/>
    </i>
    <i>
      <x v="87"/>
      <x v="139"/>
    </i>
    <i r="1">
      <x v="165"/>
    </i>
    <i r="1">
      <x v="204"/>
    </i>
    <i>
      <x v="88"/>
      <x v="48"/>
    </i>
    <i r="1">
      <x v="110"/>
    </i>
    <i>
      <x v="89"/>
      <x v="119"/>
    </i>
    <i r="1">
      <x v="156"/>
    </i>
    <i r="1">
      <x v="205"/>
    </i>
    <i>
      <x v="90"/>
      <x v="121"/>
    </i>
    <i>
      <x v="91"/>
      <x v="173"/>
    </i>
    <i>
      <x v="92"/>
      <x v="119"/>
    </i>
    <i>
      <x v="93"/>
      <x v="226"/>
    </i>
    <i r="1">
      <x v="227"/>
    </i>
    <i>
      <x v="94"/>
      <x v="184"/>
    </i>
    <i r="1">
      <x v="219"/>
    </i>
    <i>
      <x v="96"/>
      <x v="71"/>
    </i>
    <i r="1">
      <x v="161"/>
    </i>
    <i>
      <x v="97"/>
      <x v="114"/>
    </i>
    <i r="1">
      <x v="132"/>
    </i>
    <i r="1">
      <x v="219"/>
    </i>
    <i>
      <x v="98"/>
      <x v="86"/>
    </i>
    <i>
      <x v="99"/>
      <x v="71"/>
    </i>
    <i r="1">
      <x v="81"/>
    </i>
    <i>
      <x v="100"/>
      <x v="173"/>
    </i>
    <i>
      <x v="101"/>
      <x v="50"/>
    </i>
    <i r="1">
      <x v="60"/>
    </i>
    <i>
      <x v="102"/>
      <x v="131"/>
    </i>
    <i r="1">
      <x v="133"/>
    </i>
    <i r="1">
      <x v="142"/>
    </i>
    <i>
      <x v="103"/>
      <x v="2"/>
    </i>
    <i>
      <x v="104"/>
      <x v="84"/>
    </i>
    <i>
      <x v="105"/>
      <x v="23"/>
    </i>
    <i r="1">
      <x v="147"/>
    </i>
    <i>
      <x v="106"/>
      <x v="86"/>
    </i>
    <i>
      <x v="107"/>
      <x v="83"/>
    </i>
    <i r="1">
      <x v="119"/>
    </i>
    <i>
      <x v="108"/>
      <x v="58"/>
    </i>
    <i>
      <x v="109"/>
      <x v="105"/>
    </i>
    <i>
      <x v="110"/>
      <x v="90"/>
    </i>
    <i>
      <x v="111"/>
      <x v="149"/>
    </i>
    <i>
      <x v="112"/>
      <x v="38"/>
    </i>
    <i>
      <x v="113"/>
      <x v="10"/>
    </i>
    <i>
      <x v="114"/>
      <x v="89"/>
    </i>
    <i>
      <x v="115"/>
      <x v="116"/>
    </i>
    <i>
      <x v="116"/>
      <x v="185"/>
    </i>
    <i>
      <x v="117"/>
      <x v="228"/>
    </i>
    <i>
      <x v="118"/>
      <x v="193"/>
    </i>
    <i>
      <x v="119"/>
      <x v="115"/>
    </i>
    <i r="1">
      <x v="175"/>
    </i>
    <i>
      <x v="120"/>
      <x v="28"/>
    </i>
    <i>
      <x v="122"/>
      <x v="109"/>
    </i>
    <i>
      <x v="123"/>
      <x v="6"/>
    </i>
    <i>
      <x v="124"/>
      <x v="180"/>
    </i>
    <i r="1">
      <x v="219"/>
    </i>
    <i>
      <x v="125"/>
      <x v="87"/>
    </i>
    <i r="1">
      <x v="143"/>
    </i>
    <i>
      <x v="126"/>
      <x v="164"/>
    </i>
    <i>
      <x v="127"/>
      <x v="71"/>
    </i>
    <i r="1">
      <x v="104"/>
    </i>
    <i r="1">
      <x v="116"/>
    </i>
    <i>
      <x v="128"/>
      <x v="85"/>
    </i>
    <i>
      <x v="129"/>
      <x v="29"/>
    </i>
    <i r="1">
      <x v="159"/>
    </i>
    <i>
      <x v="130"/>
      <x v="4"/>
    </i>
    <i r="1">
      <x v="68"/>
    </i>
    <i>
      <x v="131"/>
      <x v="122"/>
    </i>
    <i>
      <x v="132"/>
      <x v="34"/>
    </i>
    <i>
      <x v="133"/>
      <x v="30"/>
    </i>
    <i r="1">
      <x v="70"/>
    </i>
    <i r="1">
      <x v="129"/>
    </i>
    <i>
      <x v="134"/>
      <x v="6"/>
    </i>
    <i r="1">
      <x v="195"/>
    </i>
    <i>
      <x v="135"/>
      <x v="28"/>
    </i>
    <i>
      <x v="136"/>
      <x v="212"/>
    </i>
    <i>
      <x v="137"/>
      <x v="30"/>
    </i>
    <i r="1">
      <x v="217"/>
    </i>
    <i>
      <x v="138"/>
      <x v="55"/>
    </i>
    <i r="1">
      <x v="100"/>
    </i>
    <i>
      <x v="139"/>
      <x v="206"/>
    </i>
    <i>
      <x v="140"/>
      <x v="30"/>
    </i>
    <i r="1">
      <x v="53"/>
    </i>
    <i>
      <x v="141"/>
      <x v="70"/>
    </i>
    <i r="1">
      <x v="173"/>
    </i>
    <i>
      <x v="142"/>
      <x v="229"/>
    </i>
    <i>
      <x v="143"/>
      <x v="39"/>
    </i>
    <i r="1">
      <x v="54"/>
    </i>
    <i>
      <x v="144"/>
      <x v="69"/>
    </i>
    <i r="1">
      <x v="121"/>
    </i>
    <i r="1">
      <x v="215"/>
    </i>
    <i>
      <x v="145"/>
      <x v="115"/>
    </i>
    <i r="1">
      <x v="208"/>
    </i>
    <i>
      <x v="146"/>
      <x v="50"/>
    </i>
    <i r="1">
      <x v="108"/>
    </i>
    <i>
      <x v="147"/>
      <x v="42"/>
    </i>
    <i r="1">
      <x v="70"/>
    </i>
    <i>
      <x v="148"/>
      <x v="71"/>
    </i>
    <i r="1">
      <x v="80"/>
    </i>
    <i>
      <x v="149"/>
      <x v="6"/>
    </i>
    <i r="1">
      <x v="148"/>
    </i>
    <i>
      <x v="150"/>
      <x v="5"/>
    </i>
    <i r="1">
      <x v="12"/>
    </i>
    <i>
      <x v="151"/>
      <x v="101"/>
    </i>
    <i r="1">
      <x v="152"/>
    </i>
    <i>
      <x v="152"/>
      <x v="15"/>
    </i>
    <i>
      <x v="153"/>
      <x v="6"/>
    </i>
    <i>
      <x v="155"/>
      <x v="80"/>
    </i>
    <i r="1">
      <x v="214"/>
    </i>
    <i>
      <x v="156"/>
      <x v="126"/>
    </i>
    <i r="1">
      <x v="207"/>
    </i>
    <i>
      <x v="157"/>
      <x v="196"/>
    </i>
    <i>
      <x v="158"/>
      <x v="142"/>
    </i>
    <i>
      <x v="159"/>
      <x v="23"/>
    </i>
    <i>
      <x v="160"/>
      <x v="6"/>
    </i>
    <i r="1">
      <x v="63"/>
    </i>
    <i>
      <x v="161"/>
      <x v="96"/>
    </i>
    <i>
      <x v="162"/>
      <x v="19"/>
    </i>
    <i r="1">
      <x v="106"/>
    </i>
    <i>
      <x v="163"/>
      <x v="148"/>
    </i>
    <i r="1">
      <x v="194"/>
    </i>
    <i>
      <x v="164"/>
      <x v="171"/>
    </i>
    <i r="1">
      <x v="185"/>
    </i>
    <i>
      <x v="165"/>
      <x v="22"/>
    </i>
    <i>
      <x v="166"/>
      <x v="57"/>
    </i>
    <i>
      <x v="167"/>
      <x v="7"/>
    </i>
    <i r="1">
      <x v="134"/>
    </i>
    <i>
      <x v="168"/>
      <x v="199"/>
    </i>
    <i>
      <x v="169"/>
      <x v="28"/>
    </i>
    <i r="1">
      <x v="186"/>
    </i>
    <i>
      <x v="170"/>
      <x v="103"/>
    </i>
    <i r="1">
      <x v="219"/>
    </i>
    <i>
      <x v="171"/>
      <x v="120"/>
    </i>
    <i r="1">
      <x v="142"/>
    </i>
    <i>
      <x v="172"/>
      <x v="212"/>
    </i>
    <i>
      <x v="173"/>
      <x v="6"/>
    </i>
    <i>
      <x v="174"/>
      <x v="142"/>
    </i>
    <i>
      <x v="175"/>
      <x/>
    </i>
    <i r="1">
      <x v="1"/>
    </i>
    <i r="1">
      <x v="184"/>
    </i>
    <i>
      <x v="176"/>
      <x v="119"/>
    </i>
    <i>
      <x v="177"/>
      <x v="197"/>
    </i>
    <i>
      <x v="178"/>
      <x v="16"/>
    </i>
    <i>
      <x v="179"/>
      <x v="29"/>
    </i>
    <i r="1">
      <x v="142"/>
    </i>
    <i>
      <x v="180"/>
      <x v="82"/>
    </i>
    <i>
      <x v="181"/>
      <x v="8"/>
    </i>
    <i r="1">
      <x v="61"/>
    </i>
    <i>
      <x v="182"/>
      <x v="64"/>
    </i>
    <i>
      <x v="183"/>
      <x v="230"/>
    </i>
    <i>
      <x v="184"/>
      <x v="28"/>
    </i>
    <i>
      <x v="185"/>
      <x v="32"/>
    </i>
    <i r="1">
      <x v="209"/>
    </i>
    <i>
      <x v="186"/>
      <x v="135"/>
    </i>
    <i>
      <x v="187"/>
      <x v="69"/>
    </i>
    <i>
      <x v="188"/>
      <x v="6"/>
    </i>
    <i r="1">
      <x v="78"/>
    </i>
    <i>
      <x v="189"/>
      <x v="69"/>
    </i>
    <i r="1">
      <x v="75"/>
    </i>
    <i>
      <x v="190"/>
      <x v="27"/>
    </i>
    <i>
      <x v="191"/>
      <x v="231"/>
    </i>
    <i>
      <x v="192"/>
      <x v="210"/>
    </i>
    <i r="1">
      <x v="232"/>
    </i>
    <i>
      <x v="193"/>
      <x v="216"/>
    </i>
    <i>
      <x v="194"/>
      <x v="52"/>
    </i>
    <i r="1">
      <x v="60"/>
    </i>
    <i r="1">
      <x v="218"/>
    </i>
    <i r="1">
      <x v="222"/>
    </i>
    <i>
      <x v="195"/>
      <x v="117"/>
    </i>
    <i r="1">
      <x v="202"/>
    </i>
    <i r="1">
      <x v="233"/>
    </i>
    <i>
      <x v="196"/>
      <x v="20"/>
    </i>
    <i r="1">
      <x v="74"/>
    </i>
    <i r="1">
      <x v="146"/>
    </i>
    <i>
      <x v="197"/>
      <x v="234"/>
    </i>
    <i>
      <x v="198"/>
      <x v="219"/>
    </i>
    <i>
      <x v="199"/>
      <x v="6"/>
    </i>
    <i r="1">
      <x v="17"/>
    </i>
    <i>
      <x v="200"/>
      <x v="235"/>
    </i>
    <i>
      <x v="201"/>
      <x v="33"/>
    </i>
    <i r="1">
      <x v="128"/>
    </i>
    <i>
      <x v="202"/>
      <x v="34"/>
    </i>
    <i r="1">
      <x v="62"/>
    </i>
    <i r="1">
      <x v="241"/>
    </i>
    <i>
      <x v="203"/>
      <x v="69"/>
    </i>
    <i>
      <x v="204"/>
      <x v="136"/>
    </i>
    <i>
      <x v="205"/>
      <x v="22"/>
    </i>
    <i>
      <x v="206"/>
      <x v="144"/>
    </i>
    <i r="1">
      <x v="190"/>
    </i>
    <i>
      <x v="207"/>
      <x v="150"/>
    </i>
    <i r="1">
      <x v="187"/>
    </i>
    <i>
      <x v="208"/>
      <x v="24"/>
    </i>
    <i>
      <x v="209"/>
      <x v="23"/>
    </i>
    <i r="1">
      <x v="108"/>
    </i>
    <i>
      <x v="210"/>
      <x v="170"/>
    </i>
    <i>
      <x v="211"/>
      <x v="49"/>
    </i>
    <i r="1">
      <x v="103"/>
    </i>
    <i>
      <x v="212"/>
      <x v="59"/>
    </i>
    <i r="1">
      <x v="160"/>
    </i>
    <i>
      <x v="213"/>
      <x v="159"/>
    </i>
    <i>
      <x v="214"/>
      <x v="119"/>
    </i>
    <i>
      <x v="215"/>
      <x v="119"/>
    </i>
    <i>
      <x v="216"/>
      <x v="212"/>
    </i>
    <i>
      <x v="217"/>
      <x v="6"/>
    </i>
    <i r="1">
      <x v="9"/>
    </i>
    <i r="1">
      <x v="11"/>
    </i>
    <i r="1">
      <x v="13"/>
    </i>
    <i r="1">
      <x v="21"/>
    </i>
    <i r="1">
      <x v="25"/>
    </i>
    <i r="1">
      <x v="29"/>
    </i>
    <i r="1">
      <x v="36"/>
    </i>
    <i r="1">
      <x v="48"/>
    </i>
    <i r="1">
      <x v="51"/>
    </i>
    <i r="1">
      <x v="67"/>
    </i>
    <i r="1">
      <x v="78"/>
    </i>
    <i r="1">
      <x v="86"/>
    </i>
    <i r="1">
      <x v="99"/>
    </i>
    <i r="1">
      <x v="102"/>
    </i>
    <i r="1">
      <x v="103"/>
    </i>
    <i r="1">
      <x v="107"/>
    </i>
    <i r="1">
      <x v="110"/>
    </i>
    <i r="1">
      <x v="112"/>
    </i>
    <i r="1">
      <x v="121"/>
    </i>
    <i r="1">
      <x v="124"/>
    </i>
    <i r="1">
      <x v="127"/>
    </i>
    <i r="1">
      <x v="151"/>
    </i>
    <i r="1">
      <x v="154"/>
    </i>
    <i r="1">
      <x v="159"/>
    </i>
    <i r="1">
      <x v="163"/>
    </i>
    <i r="1">
      <x v="169"/>
    </i>
    <i r="1">
      <x v="171"/>
    </i>
    <i r="1">
      <x v="172"/>
    </i>
    <i r="1">
      <x v="173"/>
    </i>
    <i r="1">
      <x v="176"/>
    </i>
    <i r="1">
      <x v="179"/>
    </i>
    <i r="1">
      <x v="181"/>
    </i>
    <i r="1">
      <x v="183"/>
    </i>
    <i r="1">
      <x v="191"/>
    </i>
    <i r="1">
      <x v="201"/>
    </i>
    <i r="1">
      <x v="210"/>
    </i>
    <i r="1">
      <x v="215"/>
    </i>
    <i r="1">
      <x v="236"/>
    </i>
    <i r="1">
      <x v="243"/>
    </i>
  </rowItems>
  <colItems count="1">
    <i/>
  </colItems>
  <pageFields count="1">
    <pageField fld="14" hier="-1"/>
  </pageFields>
  <formats count="33">
    <format dxfId="1071">
      <pivotArea field="3" type="button" dataOnly="0" labelOnly="1" outline="0" axis="axisRow" fieldPosition="0"/>
    </format>
    <format dxfId="1070">
      <pivotArea type="all" dataOnly="0" outline="0" fieldPosition="0"/>
    </format>
    <format dxfId="1069">
      <pivotArea field="3" type="button" dataOnly="0" labelOnly="1" outline="0" axis="axisRow" fieldPosition="0"/>
    </format>
    <format dxfId="1068">
      <pivotArea dataOnly="0" labelOnly="1" outline="0" fieldPosition="0">
        <references count="1">
          <reference field="3" count="49">
            <x v="0"/>
            <x v="2"/>
            <x v="4"/>
            <x v="5"/>
            <x v="6"/>
            <x v="9"/>
            <x v="13"/>
            <x v="14"/>
            <x v="15"/>
            <x v="17"/>
            <x v="20"/>
            <x v="22"/>
            <x v="23"/>
            <x v="25"/>
            <x v="26"/>
            <x v="28"/>
            <x v="30"/>
            <x v="32"/>
            <x v="36"/>
            <x v="37"/>
            <x v="39"/>
            <x v="41"/>
            <x v="42"/>
            <x v="43"/>
            <x v="45"/>
            <x v="47"/>
            <x v="49"/>
            <x v="50"/>
            <x v="51"/>
            <x v="54"/>
            <x v="55"/>
            <x v="58"/>
            <x v="59"/>
            <x v="62"/>
            <x v="64"/>
            <x v="65"/>
            <x v="67"/>
            <x v="68"/>
            <x v="71"/>
            <x v="72"/>
            <x v="73"/>
            <x v="79"/>
            <x v="80"/>
            <x v="84"/>
            <x v="87"/>
            <x v="89"/>
            <x v="94"/>
            <x v="95"/>
            <x v="96"/>
          </reference>
        </references>
      </pivotArea>
    </format>
    <format dxfId="1067">
      <pivotArea dataOnly="0" labelOnly="1" outline="0" fieldPosition="0">
        <references count="1">
          <reference field="3" count="38">
            <x v="97"/>
            <x v="99"/>
            <x v="100"/>
            <x v="104"/>
            <x v="108"/>
            <x v="109"/>
            <x v="110"/>
            <x v="114"/>
            <x v="115"/>
            <x v="116"/>
            <x v="117"/>
            <x v="118"/>
            <x v="119"/>
            <x v="122"/>
            <x v="125"/>
            <x v="128"/>
            <x v="129"/>
            <x v="130"/>
            <x v="133"/>
            <x v="137"/>
            <x v="138"/>
            <x v="141"/>
            <x v="143"/>
            <x v="145"/>
            <x v="147"/>
            <x v="148"/>
            <x v="164"/>
            <x v="166"/>
            <x v="167"/>
            <x v="181"/>
            <x v="183"/>
            <x v="196"/>
            <x v="205"/>
            <x v="206"/>
            <x v="211"/>
            <x v="212"/>
            <x v="214"/>
            <x v="217"/>
          </reference>
        </references>
      </pivotArea>
    </format>
    <format dxfId="1066">
      <pivotArea dataOnly="0" labelOnly="1" grandRow="1" outline="0" fieldPosition="0"/>
    </format>
    <format dxfId="1065">
      <pivotArea field="3" type="button" dataOnly="0" labelOnly="1" outline="0" axis="axisRow" fieldPosition="0"/>
    </format>
    <format dxfId="1064">
      <pivotArea type="all" dataOnly="0" outline="0" fieldPosition="0"/>
    </format>
    <format dxfId="1063">
      <pivotArea field="3" type="button" dataOnly="0" labelOnly="1" outline="0" axis="axisRow" fieldPosition="0"/>
    </format>
    <format dxfId="1062">
      <pivotArea dataOnly="0" labelOnly="1" outline="0" fieldPosition="0">
        <references count="1">
          <reference field="3" count="20">
            <x v="17"/>
            <x v="22"/>
            <x v="30"/>
            <x v="41"/>
            <x v="50"/>
            <x v="59"/>
            <x v="62"/>
            <x v="68"/>
            <x v="71"/>
            <x v="72"/>
            <x v="87"/>
            <x v="89"/>
            <x v="110"/>
            <x v="133"/>
            <x v="137"/>
            <x v="167"/>
            <x v="183"/>
            <x v="211"/>
            <x v="214"/>
            <x v="217"/>
          </reference>
        </references>
      </pivotArea>
    </format>
    <format dxfId="1061">
      <pivotArea dataOnly="0" labelOnly="1" grandRow="1" outline="0" fieldPosition="0"/>
    </format>
    <format dxfId="1060">
      <pivotArea dataOnly="0" labelOnly="1" outline="0" fieldPosition="0">
        <references count="1">
          <reference field="3" count="49">
            <x v="0"/>
            <x v="2"/>
            <x v="4"/>
            <x v="5"/>
            <x v="6"/>
            <x v="9"/>
            <x v="13"/>
            <x v="14"/>
            <x v="15"/>
            <x v="17"/>
            <x v="20"/>
            <x v="22"/>
            <x v="23"/>
            <x v="25"/>
            <x v="26"/>
            <x v="28"/>
            <x v="30"/>
            <x v="32"/>
            <x v="36"/>
            <x v="37"/>
            <x v="39"/>
            <x v="41"/>
            <x v="42"/>
            <x v="43"/>
            <x v="45"/>
            <x v="47"/>
            <x v="49"/>
            <x v="50"/>
            <x v="51"/>
            <x v="54"/>
            <x v="55"/>
            <x v="58"/>
            <x v="59"/>
            <x v="62"/>
            <x v="64"/>
            <x v="65"/>
            <x v="67"/>
            <x v="68"/>
            <x v="71"/>
            <x v="72"/>
            <x v="73"/>
            <x v="79"/>
            <x v="80"/>
            <x v="84"/>
            <x v="87"/>
            <x v="89"/>
            <x v="94"/>
            <x v="95"/>
            <x v="96"/>
          </reference>
        </references>
      </pivotArea>
    </format>
    <format dxfId="1059">
      <pivotArea dataOnly="0" labelOnly="1" outline="0" fieldPosition="0">
        <references count="1">
          <reference field="3" count="38">
            <x v="97"/>
            <x v="99"/>
            <x v="100"/>
            <x v="104"/>
            <x v="108"/>
            <x v="109"/>
            <x v="110"/>
            <x v="114"/>
            <x v="115"/>
            <x v="116"/>
            <x v="117"/>
            <x v="118"/>
            <x v="119"/>
            <x v="122"/>
            <x v="125"/>
            <x v="128"/>
            <x v="129"/>
            <x v="130"/>
            <x v="133"/>
            <x v="137"/>
            <x v="138"/>
            <x v="141"/>
            <x v="143"/>
            <x v="145"/>
            <x v="147"/>
            <x v="148"/>
            <x v="164"/>
            <x v="166"/>
            <x v="167"/>
            <x v="181"/>
            <x v="183"/>
            <x v="196"/>
            <x v="205"/>
            <x v="206"/>
            <x v="211"/>
            <x v="212"/>
            <x v="214"/>
            <x v="217"/>
          </reference>
        </references>
      </pivotArea>
    </format>
    <format dxfId="1058">
      <pivotArea dataOnly="0" labelOnly="1" grandRow="1" outline="0" fieldPosition="0"/>
    </format>
    <format dxfId="1057">
      <pivotArea dataOnly="0" labelOnly="1" outline="0" fieldPosition="0">
        <references count="1">
          <reference field="3" count="49">
            <x v="0"/>
            <x v="2"/>
            <x v="4"/>
            <x v="5"/>
            <x v="6"/>
            <x v="9"/>
            <x v="13"/>
            <x v="14"/>
            <x v="15"/>
            <x v="17"/>
            <x v="20"/>
            <x v="22"/>
            <x v="23"/>
            <x v="25"/>
            <x v="26"/>
            <x v="28"/>
            <x v="30"/>
            <x v="32"/>
            <x v="36"/>
            <x v="37"/>
            <x v="39"/>
            <x v="41"/>
            <x v="42"/>
            <x v="43"/>
            <x v="45"/>
            <x v="47"/>
            <x v="49"/>
            <x v="50"/>
            <x v="51"/>
            <x v="54"/>
            <x v="55"/>
            <x v="58"/>
            <x v="59"/>
            <x v="62"/>
            <x v="64"/>
            <x v="65"/>
            <x v="67"/>
            <x v="68"/>
            <x v="71"/>
            <x v="72"/>
            <x v="73"/>
            <x v="79"/>
            <x v="80"/>
            <x v="84"/>
            <x v="87"/>
            <x v="89"/>
            <x v="94"/>
            <x v="95"/>
            <x v="96"/>
          </reference>
        </references>
      </pivotArea>
    </format>
    <format dxfId="1056">
      <pivotArea dataOnly="0" labelOnly="1" outline="0" fieldPosition="0">
        <references count="1">
          <reference field="3" count="38">
            <x v="97"/>
            <x v="99"/>
            <x v="100"/>
            <x v="104"/>
            <x v="108"/>
            <x v="109"/>
            <x v="110"/>
            <x v="114"/>
            <x v="115"/>
            <x v="116"/>
            <x v="117"/>
            <x v="118"/>
            <x v="119"/>
            <x v="122"/>
            <x v="125"/>
            <x v="128"/>
            <x v="129"/>
            <x v="130"/>
            <x v="133"/>
            <x v="137"/>
            <x v="138"/>
            <x v="141"/>
            <x v="143"/>
            <x v="145"/>
            <x v="147"/>
            <x v="148"/>
            <x v="164"/>
            <x v="166"/>
            <x v="167"/>
            <x v="181"/>
            <x v="183"/>
            <x v="196"/>
            <x v="205"/>
            <x v="206"/>
            <x v="211"/>
            <x v="212"/>
            <x v="214"/>
            <x v="217"/>
          </reference>
        </references>
      </pivotArea>
    </format>
    <format dxfId="1055">
      <pivotArea dataOnly="0" labelOnly="1" grandRow="1" outline="0" fieldPosition="0"/>
    </format>
    <format dxfId="1054">
      <pivotArea dataOnly="0" labelOnly="1" grandRow="1" outline="0" offset="E256:L256" fieldPosition="0"/>
    </format>
    <format dxfId="1053">
      <pivotArea dataOnly="0" labelOnly="1" grandRow="1" outline="0" offset="M256:T256" fieldPosition="0"/>
    </format>
    <format dxfId="1052">
      <pivotArea dataOnly="0" labelOnly="1" grandRow="1" outline="0" offset="M256:T256" fieldPosition="0"/>
    </format>
    <format dxfId="1051">
      <pivotArea dataOnly="0" labelOnly="1" grandRow="1" outline="0" offset="U256:AC256" fieldPosition="0"/>
    </format>
    <format dxfId="1050">
      <pivotArea dataOnly="0" labelOnly="1" grandRow="1" outline="0" offset="AD256:IV256" fieldPosition="0"/>
    </format>
    <format dxfId="1049">
      <pivotArea field="3" type="button" dataOnly="0" labelOnly="1" outline="0" axis="axisRow" fieldPosition="0"/>
    </format>
    <format dxfId="1048">
      <pivotArea field="3" type="button" dataOnly="0" labelOnly="1" outline="0" axis="axisRow" fieldPosition="0"/>
    </format>
    <format dxfId="1047">
      <pivotArea field="5" type="button" dataOnly="0" labelOnly="1" outline="0" axis="axisRow" fieldPosition="1"/>
    </format>
    <format dxfId="1046">
      <pivotArea field="5" type="button" dataOnly="0" labelOnly="1" outline="0" axis="axisRow" fieldPosition="1"/>
    </format>
    <format dxfId="1045">
      <pivotArea type="all" dataOnly="0" outline="0" fieldPosition="0"/>
    </format>
    <format dxfId="1044">
      <pivotArea field="3" type="button" dataOnly="0" labelOnly="1" outline="0" axis="axisRow" fieldPosition="0"/>
    </format>
    <format dxfId="1043">
      <pivotArea field="5" type="button" dataOnly="0" labelOnly="1" outline="0" axis="axisRow" fieldPosition="1"/>
    </format>
    <format dxfId="1042">
      <pivotArea type="all" dataOnly="0" outline="0" fieldPosition="0"/>
    </format>
    <format dxfId="1041">
      <pivotArea field="3" type="button" dataOnly="0" labelOnly="1" outline="0" axis="axisRow" fieldPosition="0"/>
    </format>
    <format dxfId="1040">
      <pivotArea field="5" type="button" dataOnly="0" labelOnly="1" outline="0" axis="axisRow" fieldPosition="1"/>
    </format>
    <format dxfId="1039">
      <pivotArea dataOnly="0" labelOnly="1" outline="0" fieldPosition="0">
        <references count="1">
          <reference field="3" count="15">
            <x v="8"/>
            <x v="18"/>
            <x v="24"/>
            <x v="27"/>
            <x v="63"/>
            <x v="66"/>
            <x v="82"/>
            <x v="88"/>
            <x v="92"/>
            <x v="121"/>
            <x v="128"/>
            <x v="137"/>
            <x v="176"/>
            <x v="202"/>
            <x v="20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176DCC-F372-498C-A790-A0EF6C31377A}" name="Draaitabel1" cacheId="0" applyNumberFormats="0" applyBorderFormats="0" applyFontFormats="0" applyPatternFormats="0" applyAlignmentFormats="0" applyWidthHeightFormats="1" dataCaption="Waarden" updatedVersion="8" minRefreshableVersion="3" useAutoFormatting="1" rowGrandTotals="0" itemPrintTitles="1" createdVersion="8" indent="0" compact="0" compactData="0" multipleFieldFilters="0">
  <location ref="A6:B383" firstHeaderRow="1" firstDataRow="1" firstDataCol="2" rowPageCount="1" colPageCount="1"/>
  <pivotFields count="85">
    <pivotField compact="0" outline="0" showAll="0" defaultSubtotal="0"/>
    <pivotField compact="0" numFmtId="1" outline="0" subtotalTop="0" showAll="0" defaultSubtotal="0"/>
    <pivotField compact="0" outline="0" showAll="0" defaultSubtotal="0"/>
    <pivotField axis="axisRow" compact="0" outline="0" showAll="0" sortType="ascending" defaultSubtotal="0">
      <items count="218">
        <item x="0"/>
        <item x="1"/>
        <item x="2"/>
        <item m="1" x="216"/>
        <item x="3"/>
        <item x="4"/>
        <item x="5"/>
        <item m="1" x="217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m="1" x="21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m="1" x="21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m="1" x="214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215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</items>
    </pivotField>
    <pivotField compact="0" outline="0" showAll="0" defaultSubtotal="0"/>
    <pivotField axis="axisRow" compact="0" outline="0" subtotalTop="0" showAll="0" defaultSubtotal="0">
      <items count="244">
        <item sd="0" x="176"/>
        <item sd="0" x="177"/>
        <item sd="0" x="118"/>
        <item sd="0" x="33"/>
        <item sd="0" x="139"/>
        <item sd="0" x="158"/>
        <item sd="0" x="1"/>
        <item sd="0" x="173"/>
        <item sd="0" x="180"/>
        <item sd="0" x="226"/>
        <item sd="0" x="126"/>
        <item sd="0" x="30"/>
        <item sd="0" x="159"/>
        <item sd="0" x="232"/>
        <item sd="0" x="95"/>
        <item sd="0" x="161"/>
        <item sd="0" x="179"/>
        <item sd="0" x="201"/>
        <item sd="0" x="54"/>
        <item sd="0" x="168"/>
        <item sd="0" x="197"/>
        <item sd="0" x="45"/>
        <item sd="0" x="19"/>
        <item sd="0" x="10"/>
        <item sd="0" x="209"/>
        <item sd="0" x="47"/>
        <item sd="0" x="51"/>
        <item sd="0" x="187"/>
        <item sd="0" x="73"/>
        <item sd="0" x="137"/>
        <item sd="0" x="13"/>
        <item sd="0" x="78"/>
        <item sd="0" x="184"/>
        <item sd="0" x="203"/>
        <item sd="0" x="141"/>
        <item sd="0" x="18"/>
        <item sd="0" x="221"/>
        <item sd="0" x="63"/>
        <item sd="0" x="125"/>
        <item sd="0" x="50"/>
        <item sd="0" x="64"/>
        <item sd="0" x="46"/>
        <item sd="0" x="155"/>
        <item sd="0" x="37"/>
        <item sd="0" x="49"/>
        <item sd="0" x="8"/>
        <item sd="0" x="20"/>
        <item sd="0" x="21"/>
        <item sd="0" x="104"/>
        <item sd="0" x="211"/>
        <item sd="0" x="43"/>
        <item sd="0" x="214"/>
        <item sd="0" x="38"/>
        <item sd="0" x="2"/>
        <item sd="0" x="151"/>
        <item sd="0" x="147"/>
        <item sd="0" x="90"/>
        <item sd="0" x="171"/>
        <item sd="0" x="17"/>
        <item sd="0" x="212"/>
        <item sd="0" x="115"/>
        <item sd="0" x="181"/>
        <item sd="0" x="88"/>
        <item sd="0" x="166"/>
        <item sd="0" x="182"/>
        <item sd="0" m="1" x="238"/>
        <item sd="0" x="100"/>
        <item sd="0" x="231"/>
        <item sd="0" x="11"/>
        <item sd="0" x="152"/>
        <item sd="0" x="142"/>
        <item sd="0" x="53"/>
        <item sd="0" x="40"/>
        <item sd="0" x="4"/>
        <item sd="0" x="199"/>
        <item sd="0" x="186"/>
        <item sd="0" x="87"/>
        <item sd="0" x="80"/>
        <item sd="0" x="185"/>
        <item sd="0" x="35"/>
        <item sd="0" x="156"/>
        <item sd="0" x="114"/>
        <item sd="0" x="67"/>
        <item sd="0" x="121"/>
        <item sd="0" x="119"/>
        <item sd="0" x="136"/>
        <item sd="0" x="113"/>
        <item sd="0" x="133"/>
        <item sd="0" x="83"/>
        <item sd="0" x="127"/>
        <item sd="0" x="123"/>
        <item sd="0" x="52"/>
        <item sd="0" m="1" x="236"/>
        <item sd="0" x="59"/>
        <item sd="0" x="82"/>
        <item sd="0" x="85"/>
        <item sd="0" x="167"/>
        <item sd="0" m="1" x="239"/>
        <item sd="0" m="1" x="240"/>
        <item sd="0" x="65"/>
        <item sd="0" x="148"/>
        <item sd="0" x="160"/>
        <item sd="0" x="219"/>
        <item sd="0" x="84"/>
        <item sd="0" x="135"/>
        <item sd="0" x="122"/>
        <item sd="0" x="169"/>
        <item sd="0" x="217"/>
        <item sd="0" x="154"/>
        <item sd="0" x="131"/>
        <item sd="0" x="12"/>
        <item sd="0" x="36"/>
        <item sd="0" x="218"/>
        <item sd="0" x="34"/>
        <item sd="0" x="111"/>
        <item sd="0" x="28"/>
        <item sd="0" x="55"/>
        <item sd="0" x="196"/>
        <item sd="0" x="98"/>
        <item sd="0" x="14"/>
        <item sd="0" x="175"/>
        <item sd="0" x="26"/>
        <item sd="0" x="140"/>
        <item sd="0" x="9"/>
        <item sd="0" x="7"/>
        <item sd="0" x="99"/>
        <item sd="0" x="163"/>
        <item sd="0" x="227"/>
        <item sd="0" x="31"/>
        <item sd="0" x="143"/>
        <item sd="0" x="91"/>
        <item sd="0" x="24"/>
        <item sd="0" x="112"/>
        <item sd="0" x="116"/>
        <item sd="0" x="172"/>
        <item sd="0" x="68"/>
        <item sd="0" x="205"/>
        <item sd="0" x="39"/>
        <item sd="0" x="41"/>
        <item sd="0" x="101"/>
        <item sd="0" x="32"/>
        <item sd="0" x="92"/>
        <item sd="0" x="117"/>
        <item sd="0" x="134"/>
        <item sd="0" x="206"/>
        <item sd="0" x="86"/>
        <item sd="0" x="198"/>
        <item sd="0" x="120"/>
        <item sd="0" x="157"/>
        <item sd="0" x="124"/>
        <item sd="0" x="69"/>
        <item sd="0" x="215"/>
        <item sd="0" x="81"/>
        <item sd="0" x="93"/>
        <item sd="0" x="222"/>
        <item sd="0" m="1" x="235"/>
        <item sd="0" x="105"/>
        <item sd="0" m="1" x="237"/>
        <item sd="0" x="71"/>
        <item sd="0" x="138"/>
        <item sd="0" x="213"/>
        <item sd="0" x="110"/>
        <item sd="0" x="48"/>
        <item sd="0" x="224"/>
        <item sd="0" x="29"/>
        <item sd="0" x="102"/>
        <item sd="0" x="62"/>
        <item sd="0" x="70"/>
        <item sd="0" x="72"/>
        <item sd="0" x="229"/>
        <item sd="0" x="210"/>
        <item sd="0" x="23"/>
        <item sd="0" x="230"/>
        <item sd="0" x="25"/>
        <item sd="0" x="5"/>
        <item sd="0" x="130"/>
        <item sd="0" x="22"/>
        <item sd="0" m="1" x="241"/>
        <item x="76"/>
        <item sd="0" x="225"/>
        <item sd="0" x="132"/>
        <item sd="0" x="228"/>
        <item sd="0" x="97"/>
        <item sd="0" x="223"/>
        <item sd="0" x="109"/>
        <item sd="0" x="96"/>
        <item sd="0" x="3"/>
        <item sd="0" x="208"/>
        <item sd="0" x="61"/>
        <item sd="0" x="79"/>
        <item sd="0" x="207"/>
        <item sd="0" x="234"/>
        <item sd="0" x="16"/>
        <item sd="0" x="129"/>
        <item sd="0" x="170"/>
        <item sd="0" x="144"/>
        <item sd="0" x="165"/>
        <item sd="0" x="178"/>
        <item sd="0" x="58"/>
        <item sd="0" x="174"/>
        <item sd="0" x="57"/>
        <item sd="0" x="233"/>
        <item sd="0" x="195"/>
        <item sd="0" x="42"/>
        <item sd="0" x="103"/>
        <item sd="0" x="106"/>
        <item sd="0" x="149"/>
        <item sd="0" x="164"/>
        <item sd="0" x="153"/>
        <item sd="0" x="66"/>
        <item sd="0" x="189"/>
        <item sd="0" x="77"/>
        <item sd="0" x="145"/>
        <item sd="0" m="1" x="242"/>
        <item sd="0" x="162"/>
        <item sd="0" x="6"/>
        <item sd="0" x="191"/>
        <item sd="0" x="146"/>
        <item sd="0" x="193"/>
        <item sd="0" x="0"/>
        <item sd="0" x="44"/>
        <item sd="0" x="15"/>
        <item sd="0" x="192"/>
        <item sd="0" x="60"/>
        <item sd="0" x="74"/>
        <item sd="0" x="89"/>
        <item sd="0" x="107"/>
        <item sd="0" x="108"/>
        <item sd="0" x="128"/>
        <item sd="0" x="150"/>
        <item sd="0" x="183"/>
        <item sd="0" x="188"/>
        <item sd="0" x="190"/>
        <item sd="0" x="194"/>
        <item sd="0" x="200"/>
        <item sd="0" x="202"/>
        <item sd="0" x="220"/>
        <item sd="0" m="1" x="243"/>
        <item x="94"/>
        <item x="75"/>
        <item x="27"/>
        <item x="204"/>
        <item x="56"/>
        <item x="216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howAll="0" defaultSubtotal="0">
      <items count="9">
        <item x="1"/>
        <item x="8"/>
        <item x="2"/>
        <item x="4"/>
        <item x="5"/>
        <item x="3"/>
        <item x="6"/>
        <item x="0"/>
        <item x="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3"/>
    <field x="5"/>
  </rowFields>
  <rowItems count="377">
    <i>
      <x/>
      <x v="6"/>
    </i>
    <i r="1">
      <x v="219"/>
    </i>
    <i>
      <x v="1"/>
      <x v="53"/>
    </i>
    <i r="1">
      <x v="186"/>
    </i>
    <i>
      <x v="2"/>
      <x v="73"/>
    </i>
    <i>
      <x v="4"/>
      <x v="174"/>
    </i>
    <i r="1">
      <x v="215"/>
    </i>
    <i>
      <x v="5"/>
      <x v="124"/>
    </i>
    <i>
      <x v="6"/>
      <x v="45"/>
    </i>
    <i>
      <x v="8"/>
      <x v="123"/>
    </i>
    <i>
      <x v="9"/>
      <x v="23"/>
    </i>
    <i>
      <x v="10"/>
      <x v="68"/>
    </i>
    <i>
      <x v="11"/>
      <x v="110"/>
    </i>
    <i>
      <x v="12"/>
      <x v="30"/>
    </i>
    <i r="1">
      <x v="119"/>
    </i>
    <i r="1">
      <x v="221"/>
    </i>
    <i>
      <x v="13"/>
      <x v="192"/>
    </i>
    <i>
      <x v="14"/>
      <x v="58"/>
    </i>
    <i>
      <x v="15"/>
      <x v="35"/>
    </i>
    <i>
      <x v="16"/>
      <x v="22"/>
    </i>
    <i>
      <x v="17"/>
      <x v="6"/>
    </i>
    <i r="1">
      <x v="46"/>
    </i>
    <i>
      <x v="18"/>
      <x v="47"/>
    </i>
    <i r="1">
      <x v="119"/>
    </i>
    <i>
      <x v="19"/>
      <x v="176"/>
    </i>
    <i>
      <x v="20"/>
      <x v="171"/>
    </i>
    <i>
      <x v="21"/>
      <x v="131"/>
    </i>
    <i>
      <x v="22"/>
      <x v="30"/>
    </i>
    <i>
      <x v="23"/>
      <x v="46"/>
    </i>
    <i>
      <x v="24"/>
      <x v="119"/>
    </i>
    <i r="1">
      <x v="131"/>
    </i>
    <i r="1">
      <x v="173"/>
    </i>
    <i>
      <x v="25"/>
      <x v="121"/>
    </i>
    <i>
      <x v="26"/>
      <x v="46"/>
    </i>
    <i>
      <x v="27"/>
      <x v="6"/>
    </i>
    <i r="1">
      <x v="240"/>
    </i>
    <i>
      <x v="28"/>
      <x v="23"/>
    </i>
    <i r="1">
      <x v="115"/>
    </i>
    <i>
      <x v="29"/>
      <x v="164"/>
    </i>
    <i>
      <x v="30"/>
      <x v="11"/>
    </i>
    <i r="1">
      <x v="128"/>
    </i>
    <i>
      <x v="31"/>
      <x v="140"/>
    </i>
    <i>
      <x v="32"/>
      <x v="23"/>
    </i>
    <i>
      <x v="33"/>
      <x v="3"/>
    </i>
    <i r="1">
      <x v="113"/>
    </i>
    <i>
      <x v="34"/>
      <x v="79"/>
    </i>
    <i>
      <x v="35"/>
      <x v="22"/>
    </i>
    <i r="1">
      <x v="111"/>
    </i>
    <i>
      <x v="36"/>
      <x v="6"/>
    </i>
    <i r="1">
      <x v="43"/>
    </i>
    <i r="1">
      <x v="52"/>
    </i>
    <i>
      <x v="37"/>
      <x v="72"/>
    </i>
    <i r="1">
      <x v="137"/>
    </i>
    <i>
      <x v="38"/>
      <x v="138"/>
    </i>
    <i r="1">
      <x v="203"/>
    </i>
    <i>
      <x v="39"/>
      <x v="124"/>
    </i>
    <i>
      <x v="40"/>
      <x v="50"/>
    </i>
    <i r="1">
      <x v="220"/>
    </i>
    <i>
      <x v="41"/>
      <x v="6"/>
    </i>
    <i r="1">
      <x v="21"/>
    </i>
    <i>
      <x v="42"/>
      <x v="52"/>
    </i>
    <i>
      <x v="43"/>
      <x v="41"/>
    </i>
    <i>
      <x v="44"/>
      <x v="25"/>
    </i>
    <i>
      <x v="45"/>
      <x v="30"/>
    </i>
    <i r="1">
      <x v="171"/>
    </i>
    <i>
      <x v="46"/>
      <x v="162"/>
    </i>
    <i>
      <x v="47"/>
      <x v="44"/>
    </i>
    <i>
      <x v="48"/>
      <x v="26"/>
    </i>
    <i r="1">
      <x v="39"/>
    </i>
    <i>
      <x v="49"/>
      <x v="18"/>
    </i>
    <i r="1">
      <x v="71"/>
    </i>
    <i r="1">
      <x v="91"/>
    </i>
    <i>
      <x v="50"/>
      <x v="116"/>
    </i>
    <i r="1">
      <x v="242"/>
    </i>
    <i>
      <x v="51"/>
      <x v="53"/>
    </i>
    <i r="1">
      <x v="200"/>
    </i>
    <i>
      <x v="52"/>
      <x v="198"/>
    </i>
    <i>
      <x v="53"/>
      <x v="93"/>
    </i>
    <i>
      <x v="54"/>
      <x v="79"/>
    </i>
    <i r="1">
      <x v="223"/>
    </i>
    <i>
      <x v="55"/>
      <x v="188"/>
    </i>
    <i r="1">
      <x v="192"/>
    </i>
    <i>
      <x v="56"/>
      <x v="37"/>
    </i>
    <i r="1">
      <x v="166"/>
    </i>
    <i>
      <x v="57"/>
      <x v="40"/>
    </i>
    <i>
      <x v="58"/>
      <x v="99"/>
    </i>
    <i r="1">
      <x v="119"/>
    </i>
    <i>
      <x v="59"/>
      <x v="22"/>
    </i>
    <i r="1">
      <x v="209"/>
    </i>
    <i>
      <x v="60"/>
      <x v="82"/>
    </i>
    <i>
      <x v="61"/>
      <x v="171"/>
    </i>
    <i>
      <x v="62"/>
      <x v="135"/>
    </i>
    <i r="1">
      <x v="150"/>
    </i>
    <i r="1">
      <x v="167"/>
    </i>
    <i r="1">
      <x v="173"/>
    </i>
    <i>
      <x v="63"/>
      <x v="158"/>
    </i>
    <i>
      <x v="64"/>
      <x v="28"/>
    </i>
    <i r="1">
      <x v="168"/>
    </i>
    <i>
      <x v="65"/>
      <x v="224"/>
    </i>
    <i>
      <x v="66"/>
      <x v="239"/>
    </i>
    <i>
      <x v="67"/>
      <x v="178"/>
    </i>
    <i r="1">
      <x v="211"/>
    </i>
    <i>
      <x v="68"/>
      <x v="6"/>
    </i>
    <i r="1">
      <x v="121"/>
    </i>
    <i>
      <x v="69"/>
      <x v="31"/>
    </i>
    <i r="1">
      <x v="189"/>
    </i>
    <i>
      <x v="71"/>
      <x v="77"/>
    </i>
    <i r="1">
      <x v="94"/>
    </i>
    <i r="1">
      <x v="152"/>
    </i>
    <i>
      <x v="72"/>
      <x v="88"/>
    </i>
    <i r="1">
      <x v="103"/>
    </i>
    <i>
      <x v="73"/>
      <x v="95"/>
    </i>
    <i r="1">
      <x v="111"/>
    </i>
    <i r="1">
      <x v="145"/>
    </i>
    <i>
      <x v="74"/>
      <x v="62"/>
    </i>
    <i r="1">
      <x v="76"/>
    </i>
    <i>
      <x v="75"/>
      <x v="6"/>
    </i>
    <i>
      <x v="76"/>
      <x v="56"/>
    </i>
    <i r="1">
      <x v="225"/>
    </i>
    <i>
      <x v="77"/>
      <x v="6"/>
    </i>
    <i r="1">
      <x v="130"/>
    </i>
    <i>
      <x v="78"/>
      <x v="141"/>
    </i>
    <i>
      <x v="79"/>
      <x v="21"/>
    </i>
    <i>
      <x v="80"/>
      <x v="14"/>
    </i>
    <i r="1">
      <x v="153"/>
    </i>
    <i r="1">
      <x v="238"/>
    </i>
    <i>
      <x v="81"/>
      <x v="115"/>
    </i>
    <i r="1">
      <x v="119"/>
    </i>
    <i>
      <x v="82"/>
      <x v="185"/>
    </i>
    <i>
      <x v="83"/>
      <x v="21"/>
    </i>
    <i r="1">
      <x v="182"/>
    </i>
    <i>
      <x v="84"/>
      <x v="91"/>
    </i>
    <i>
      <x v="85"/>
      <x v="118"/>
    </i>
    <i r="1">
      <x v="125"/>
    </i>
    <i>
      <x v="86"/>
      <x v="66"/>
    </i>
    <i r="1">
      <x v="171"/>
    </i>
    <i>
      <x v="87"/>
      <x v="139"/>
    </i>
    <i r="1">
      <x v="165"/>
    </i>
    <i r="1">
      <x v="204"/>
    </i>
    <i>
      <x v="88"/>
      <x v="48"/>
    </i>
    <i r="1">
      <x v="110"/>
    </i>
    <i>
      <x v="89"/>
      <x v="119"/>
    </i>
    <i r="1">
      <x v="156"/>
    </i>
    <i r="1">
      <x v="205"/>
    </i>
    <i>
      <x v="90"/>
      <x v="121"/>
    </i>
    <i>
      <x v="91"/>
      <x v="173"/>
    </i>
    <i>
      <x v="92"/>
      <x v="119"/>
    </i>
    <i>
      <x v="93"/>
      <x v="226"/>
    </i>
    <i r="1">
      <x v="227"/>
    </i>
    <i>
      <x v="94"/>
      <x v="184"/>
    </i>
    <i r="1">
      <x v="219"/>
    </i>
    <i>
      <x v="96"/>
      <x v="71"/>
    </i>
    <i r="1">
      <x v="161"/>
    </i>
    <i>
      <x v="97"/>
      <x v="114"/>
    </i>
    <i r="1">
      <x v="132"/>
    </i>
    <i r="1">
      <x v="219"/>
    </i>
    <i>
      <x v="98"/>
      <x v="86"/>
    </i>
    <i>
      <x v="99"/>
      <x v="71"/>
    </i>
    <i r="1">
      <x v="81"/>
    </i>
    <i>
      <x v="100"/>
      <x v="173"/>
    </i>
    <i>
      <x v="101"/>
      <x v="50"/>
    </i>
    <i r="1">
      <x v="60"/>
    </i>
    <i>
      <x v="102"/>
      <x v="131"/>
    </i>
    <i r="1">
      <x v="133"/>
    </i>
    <i r="1">
      <x v="142"/>
    </i>
    <i>
      <x v="103"/>
      <x v="2"/>
    </i>
    <i>
      <x v="104"/>
      <x v="84"/>
    </i>
    <i>
      <x v="105"/>
      <x v="23"/>
    </i>
    <i r="1">
      <x v="147"/>
    </i>
    <i>
      <x v="106"/>
      <x v="86"/>
    </i>
    <i>
      <x v="107"/>
      <x v="83"/>
    </i>
    <i r="1">
      <x v="119"/>
    </i>
    <i>
      <x v="108"/>
      <x v="58"/>
    </i>
    <i>
      <x v="109"/>
      <x v="105"/>
    </i>
    <i>
      <x v="110"/>
      <x v="90"/>
    </i>
    <i>
      <x v="111"/>
      <x v="149"/>
    </i>
    <i>
      <x v="112"/>
      <x v="38"/>
    </i>
    <i>
      <x v="113"/>
      <x v="10"/>
    </i>
    <i>
      <x v="114"/>
      <x v="89"/>
    </i>
    <i>
      <x v="115"/>
      <x v="116"/>
    </i>
    <i>
      <x v="116"/>
      <x v="185"/>
    </i>
    <i>
      <x v="117"/>
      <x v="228"/>
    </i>
    <i>
      <x v="118"/>
      <x v="193"/>
    </i>
    <i>
      <x v="119"/>
      <x v="115"/>
    </i>
    <i r="1">
      <x v="175"/>
    </i>
    <i>
      <x v="120"/>
      <x v="28"/>
    </i>
    <i>
      <x v="122"/>
      <x v="109"/>
    </i>
    <i>
      <x v="123"/>
      <x v="6"/>
    </i>
    <i>
      <x v="124"/>
      <x v="180"/>
    </i>
    <i r="1">
      <x v="219"/>
    </i>
    <i>
      <x v="125"/>
      <x v="87"/>
    </i>
    <i r="1">
      <x v="143"/>
    </i>
    <i>
      <x v="126"/>
      <x v="164"/>
    </i>
    <i>
      <x v="127"/>
      <x v="71"/>
    </i>
    <i r="1">
      <x v="104"/>
    </i>
    <i r="1">
      <x v="116"/>
    </i>
    <i>
      <x v="128"/>
      <x v="85"/>
    </i>
    <i>
      <x v="129"/>
      <x v="29"/>
    </i>
    <i r="1">
      <x v="159"/>
    </i>
    <i>
      <x v="130"/>
      <x v="4"/>
    </i>
    <i r="1">
      <x v="68"/>
    </i>
    <i>
      <x v="131"/>
      <x v="122"/>
    </i>
    <i>
      <x v="132"/>
      <x v="34"/>
    </i>
    <i>
      <x v="133"/>
      <x v="30"/>
    </i>
    <i r="1">
      <x v="70"/>
    </i>
    <i r="1">
      <x v="129"/>
    </i>
    <i>
      <x v="134"/>
      <x v="6"/>
    </i>
    <i r="1">
      <x v="195"/>
    </i>
    <i>
      <x v="135"/>
      <x v="28"/>
    </i>
    <i>
      <x v="136"/>
      <x v="212"/>
    </i>
    <i>
      <x v="137"/>
      <x v="30"/>
    </i>
    <i r="1">
      <x v="217"/>
    </i>
    <i>
      <x v="138"/>
      <x v="55"/>
    </i>
    <i r="1">
      <x v="100"/>
    </i>
    <i>
      <x v="139"/>
      <x v="206"/>
    </i>
    <i>
      <x v="140"/>
      <x v="30"/>
    </i>
    <i r="1">
      <x v="53"/>
    </i>
    <i>
      <x v="141"/>
      <x v="70"/>
    </i>
    <i r="1">
      <x v="173"/>
    </i>
    <i>
      <x v="142"/>
      <x v="229"/>
    </i>
    <i>
      <x v="143"/>
      <x v="39"/>
    </i>
    <i r="1">
      <x v="54"/>
    </i>
    <i>
      <x v="144"/>
      <x v="69"/>
    </i>
    <i r="1">
      <x v="121"/>
    </i>
    <i r="1">
      <x v="215"/>
    </i>
    <i>
      <x v="145"/>
      <x v="115"/>
    </i>
    <i r="1">
      <x v="208"/>
    </i>
    <i>
      <x v="146"/>
      <x v="50"/>
    </i>
    <i r="1">
      <x v="108"/>
    </i>
    <i>
      <x v="147"/>
      <x v="42"/>
    </i>
    <i r="1">
      <x v="70"/>
    </i>
    <i>
      <x v="148"/>
      <x v="71"/>
    </i>
    <i r="1">
      <x v="80"/>
    </i>
    <i>
      <x v="149"/>
      <x v="6"/>
    </i>
    <i r="1">
      <x v="148"/>
    </i>
    <i>
      <x v="150"/>
      <x v="5"/>
    </i>
    <i r="1">
      <x v="12"/>
    </i>
    <i>
      <x v="151"/>
      <x v="101"/>
    </i>
    <i r="1">
      <x v="152"/>
    </i>
    <i>
      <x v="152"/>
      <x v="15"/>
    </i>
    <i>
      <x v="153"/>
      <x v="6"/>
    </i>
    <i>
      <x v="155"/>
      <x v="80"/>
    </i>
    <i r="1">
      <x v="214"/>
    </i>
    <i>
      <x v="156"/>
      <x v="126"/>
    </i>
    <i r="1">
      <x v="207"/>
    </i>
    <i>
      <x v="157"/>
      <x v="196"/>
    </i>
    <i>
      <x v="158"/>
      <x v="142"/>
    </i>
    <i>
      <x v="159"/>
      <x v="23"/>
    </i>
    <i>
      <x v="160"/>
      <x v="6"/>
    </i>
    <i r="1">
      <x v="63"/>
    </i>
    <i>
      <x v="161"/>
      <x v="96"/>
    </i>
    <i>
      <x v="162"/>
      <x v="19"/>
    </i>
    <i r="1">
      <x v="106"/>
    </i>
    <i>
      <x v="163"/>
      <x v="148"/>
    </i>
    <i r="1">
      <x v="194"/>
    </i>
    <i>
      <x v="164"/>
      <x v="171"/>
    </i>
    <i r="1">
      <x v="185"/>
    </i>
    <i>
      <x v="165"/>
      <x v="22"/>
    </i>
    <i>
      <x v="166"/>
      <x v="57"/>
    </i>
    <i>
      <x v="167"/>
      <x v="7"/>
    </i>
    <i r="1">
      <x v="134"/>
    </i>
    <i>
      <x v="168"/>
      <x v="199"/>
    </i>
    <i>
      <x v="169"/>
      <x v="28"/>
    </i>
    <i r="1">
      <x v="186"/>
    </i>
    <i>
      <x v="170"/>
      <x v="103"/>
    </i>
    <i r="1">
      <x v="219"/>
    </i>
    <i>
      <x v="171"/>
      <x v="120"/>
    </i>
    <i r="1">
      <x v="142"/>
    </i>
    <i>
      <x v="172"/>
      <x v="212"/>
    </i>
    <i>
      <x v="173"/>
      <x v="6"/>
    </i>
    <i>
      <x v="174"/>
      <x v="142"/>
    </i>
    <i>
      <x v="175"/>
      <x/>
    </i>
    <i r="1">
      <x v="1"/>
    </i>
    <i r="1">
      <x v="184"/>
    </i>
    <i>
      <x v="176"/>
      <x v="119"/>
    </i>
    <i>
      <x v="177"/>
      <x v="197"/>
    </i>
    <i>
      <x v="178"/>
      <x v="16"/>
    </i>
    <i>
      <x v="179"/>
      <x v="29"/>
    </i>
    <i r="1">
      <x v="142"/>
    </i>
    <i>
      <x v="180"/>
      <x v="82"/>
    </i>
    <i>
      <x v="181"/>
      <x v="8"/>
    </i>
    <i r="1">
      <x v="61"/>
    </i>
    <i>
      <x v="182"/>
      <x v="64"/>
    </i>
    <i>
      <x v="183"/>
      <x v="230"/>
    </i>
    <i>
      <x v="184"/>
      <x v="28"/>
    </i>
    <i>
      <x v="185"/>
      <x v="32"/>
    </i>
    <i r="1">
      <x v="209"/>
    </i>
    <i>
      <x v="186"/>
      <x v="135"/>
    </i>
    <i>
      <x v="187"/>
      <x v="69"/>
    </i>
    <i>
      <x v="188"/>
      <x v="6"/>
    </i>
    <i r="1">
      <x v="78"/>
    </i>
    <i>
      <x v="189"/>
      <x v="69"/>
    </i>
    <i r="1">
      <x v="75"/>
    </i>
    <i>
      <x v="190"/>
      <x v="27"/>
    </i>
    <i>
      <x v="191"/>
      <x v="231"/>
    </i>
    <i>
      <x v="192"/>
      <x v="210"/>
    </i>
    <i r="1">
      <x v="232"/>
    </i>
    <i>
      <x v="193"/>
      <x v="216"/>
    </i>
    <i>
      <x v="194"/>
      <x v="52"/>
    </i>
    <i r="1">
      <x v="60"/>
    </i>
    <i r="1">
      <x v="218"/>
    </i>
    <i r="1">
      <x v="222"/>
    </i>
    <i>
      <x v="195"/>
      <x v="117"/>
    </i>
    <i r="1">
      <x v="202"/>
    </i>
    <i r="1">
      <x v="233"/>
    </i>
    <i>
      <x v="196"/>
      <x v="20"/>
    </i>
    <i r="1">
      <x v="74"/>
    </i>
    <i r="1">
      <x v="146"/>
    </i>
    <i>
      <x v="197"/>
      <x v="234"/>
    </i>
    <i>
      <x v="198"/>
      <x v="219"/>
    </i>
    <i>
      <x v="199"/>
      <x v="6"/>
    </i>
    <i r="1">
      <x v="17"/>
    </i>
    <i>
      <x v="200"/>
      <x v="235"/>
    </i>
    <i>
      <x v="201"/>
      <x v="33"/>
    </i>
    <i r="1">
      <x v="128"/>
    </i>
    <i>
      <x v="202"/>
      <x v="34"/>
    </i>
    <i r="1">
      <x v="62"/>
    </i>
    <i r="1">
      <x v="241"/>
    </i>
    <i>
      <x v="203"/>
      <x v="69"/>
    </i>
    <i>
      <x v="204"/>
      <x v="136"/>
    </i>
    <i>
      <x v="205"/>
      <x v="22"/>
    </i>
    <i>
      <x v="206"/>
      <x v="144"/>
    </i>
    <i r="1">
      <x v="190"/>
    </i>
    <i>
      <x v="207"/>
      <x v="150"/>
    </i>
    <i r="1">
      <x v="187"/>
    </i>
    <i>
      <x v="208"/>
      <x v="24"/>
    </i>
    <i>
      <x v="209"/>
      <x v="23"/>
    </i>
    <i r="1">
      <x v="108"/>
    </i>
    <i>
      <x v="210"/>
      <x v="170"/>
    </i>
    <i>
      <x v="211"/>
      <x v="49"/>
    </i>
    <i r="1">
      <x v="103"/>
    </i>
    <i>
      <x v="212"/>
      <x v="59"/>
    </i>
    <i r="1">
      <x v="160"/>
    </i>
    <i>
      <x v="213"/>
      <x v="159"/>
    </i>
    <i>
      <x v="214"/>
      <x v="119"/>
    </i>
    <i>
      <x v="215"/>
      <x v="119"/>
    </i>
    <i>
      <x v="216"/>
      <x v="212"/>
    </i>
    <i>
      <x v="217"/>
      <x v="6"/>
    </i>
    <i r="1">
      <x v="9"/>
    </i>
    <i r="1">
      <x v="11"/>
    </i>
    <i r="1">
      <x v="13"/>
    </i>
    <i r="1">
      <x v="21"/>
    </i>
    <i r="1">
      <x v="25"/>
    </i>
    <i r="1">
      <x v="29"/>
    </i>
    <i r="1">
      <x v="36"/>
    </i>
    <i r="1">
      <x v="48"/>
    </i>
    <i r="1">
      <x v="51"/>
    </i>
    <i r="1">
      <x v="67"/>
    </i>
    <i r="1">
      <x v="78"/>
    </i>
    <i r="1">
      <x v="86"/>
    </i>
    <i r="1">
      <x v="99"/>
    </i>
    <i r="1">
      <x v="102"/>
    </i>
    <i r="1">
      <x v="103"/>
    </i>
    <i r="1">
      <x v="107"/>
    </i>
    <i r="1">
      <x v="110"/>
    </i>
    <i r="1">
      <x v="112"/>
    </i>
    <i r="1">
      <x v="121"/>
    </i>
    <i r="1">
      <x v="124"/>
    </i>
    <i r="1">
      <x v="127"/>
    </i>
    <i r="1">
      <x v="151"/>
    </i>
    <i r="1">
      <x v="154"/>
    </i>
    <i r="1">
      <x v="159"/>
    </i>
    <i r="1">
      <x v="163"/>
    </i>
    <i r="1">
      <x v="169"/>
    </i>
    <i r="1">
      <x v="171"/>
    </i>
    <i r="1">
      <x v="172"/>
    </i>
    <i r="1">
      <x v="173"/>
    </i>
    <i r="1">
      <x v="176"/>
    </i>
    <i r="1">
      <x v="179"/>
    </i>
    <i r="1">
      <x v="181"/>
    </i>
    <i r="1">
      <x v="183"/>
    </i>
    <i r="1">
      <x v="191"/>
    </i>
    <i r="1">
      <x v="201"/>
    </i>
    <i r="1">
      <x v="210"/>
    </i>
    <i r="1">
      <x v="215"/>
    </i>
    <i r="1">
      <x v="236"/>
    </i>
    <i r="1">
      <x v="243"/>
    </i>
  </rowItems>
  <colItems count="1">
    <i/>
  </colItems>
  <pageFields count="1">
    <pageField fld="14" hier="-1"/>
  </pageFields>
  <formats count="37">
    <format dxfId="1038">
      <pivotArea field="3" type="button" dataOnly="0" labelOnly="1" outline="0" axis="axisRow" fieldPosition="0"/>
    </format>
    <format dxfId="1037">
      <pivotArea type="all" dataOnly="0" outline="0" fieldPosition="0"/>
    </format>
    <format dxfId="1036">
      <pivotArea field="3" type="button" dataOnly="0" labelOnly="1" outline="0" axis="axisRow" fieldPosition="0"/>
    </format>
    <format dxfId="1035">
      <pivotArea dataOnly="0" labelOnly="1" outline="0" fieldPosition="0">
        <references count="1">
          <reference field="3" count="49">
            <x v="0"/>
            <x v="2"/>
            <x v="4"/>
            <x v="5"/>
            <x v="6"/>
            <x v="9"/>
            <x v="13"/>
            <x v="14"/>
            <x v="15"/>
            <x v="17"/>
            <x v="20"/>
            <x v="22"/>
            <x v="23"/>
            <x v="25"/>
            <x v="26"/>
            <x v="28"/>
            <x v="30"/>
            <x v="32"/>
            <x v="36"/>
            <x v="37"/>
            <x v="39"/>
            <x v="41"/>
            <x v="42"/>
            <x v="43"/>
            <x v="45"/>
            <x v="47"/>
            <x v="49"/>
            <x v="50"/>
            <x v="51"/>
            <x v="54"/>
            <x v="55"/>
            <x v="58"/>
            <x v="59"/>
            <x v="62"/>
            <x v="64"/>
            <x v="65"/>
            <x v="67"/>
            <x v="68"/>
            <x v="71"/>
            <x v="72"/>
            <x v="73"/>
            <x v="79"/>
            <x v="80"/>
            <x v="84"/>
            <x v="87"/>
            <x v="89"/>
            <x v="94"/>
            <x v="95"/>
            <x v="96"/>
          </reference>
        </references>
      </pivotArea>
    </format>
    <format dxfId="1034">
      <pivotArea dataOnly="0" labelOnly="1" outline="0" fieldPosition="0">
        <references count="1">
          <reference field="3" count="38">
            <x v="97"/>
            <x v="99"/>
            <x v="100"/>
            <x v="104"/>
            <x v="108"/>
            <x v="109"/>
            <x v="110"/>
            <x v="114"/>
            <x v="115"/>
            <x v="116"/>
            <x v="117"/>
            <x v="118"/>
            <x v="119"/>
            <x v="122"/>
            <x v="125"/>
            <x v="128"/>
            <x v="129"/>
            <x v="130"/>
            <x v="133"/>
            <x v="137"/>
            <x v="138"/>
            <x v="141"/>
            <x v="143"/>
            <x v="145"/>
            <x v="147"/>
            <x v="148"/>
            <x v="164"/>
            <x v="166"/>
            <x v="167"/>
            <x v="181"/>
            <x v="183"/>
            <x v="196"/>
            <x v="205"/>
            <x v="206"/>
            <x v="211"/>
            <x v="212"/>
            <x v="214"/>
            <x v="217"/>
          </reference>
        </references>
      </pivotArea>
    </format>
    <format dxfId="1033">
      <pivotArea dataOnly="0" labelOnly="1" grandRow="1" outline="0" fieldPosition="0"/>
    </format>
    <format dxfId="1032">
      <pivotArea field="3" type="button" dataOnly="0" labelOnly="1" outline="0" axis="axisRow" fieldPosition="0"/>
    </format>
    <format dxfId="1031">
      <pivotArea type="all" dataOnly="0" outline="0" fieldPosition="0"/>
    </format>
    <format dxfId="1030">
      <pivotArea field="3" type="button" dataOnly="0" labelOnly="1" outline="0" axis="axisRow" fieldPosition="0"/>
    </format>
    <format dxfId="1029">
      <pivotArea dataOnly="0" labelOnly="1" outline="0" fieldPosition="0">
        <references count="1">
          <reference field="3" count="20">
            <x v="17"/>
            <x v="22"/>
            <x v="30"/>
            <x v="41"/>
            <x v="50"/>
            <x v="59"/>
            <x v="62"/>
            <x v="68"/>
            <x v="71"/>
            <x v="72"/>
            <x v="87"/>
            <x v="89"/>
            <x v="110"/>
            <x v="133"/>
            <x v="137"/>
            <x v="167"/>
            <x v="183"/>
            <x v="211"/>
            <x v="214"/>
            <x v="217"/>
          </reference>
        </references>
      </pivotArea>
    </format>
    <format dxfId="1028">
      <pivotArea dataOnly="0" labelOnly="1" grandRow="1" outline="0" fieldPosition="0"/>
    </format>
    <format dxfId="1027">
      <pivotArea dataOnly="0" labelOnly="1" outline="0" fieldPosition="0">
        <references count="1">
          <reference field="3" count="49">
            <x v="0"/>
            <x v="2"/>
            <x v="4"/>
            <x v="5"/>
            <x v="6"/>
            <x v="9"/>
            <x v="13"/>
            <x v="14"/>
            <x v="15"/>
            <x v="17"/>
            <x v="20"/>
            <x v="22"/>
            <x v="23"/>
            <x v="25"/>
            <x v="26"/>
            <x v="28"/>
            <x v="30"/>
            <x v="32"/>
            <x v="36"/>
            <x v="37"/>
            <x v="39"/>
            <x v="41"/>
            <x v="42"/>
            <x v="43"/>
            <x v="45"/>
            <x v="47"/>
            <x v="49"/>
            <x v="50"/>
            <x v="51"/>
            <x v="54"/>
            <x v="55"/>
            <x v="58"/>
            <x v="59"/>
            <x v="62"/>
            <x v="64"/>
            <x v="65"/>
            <x v="67"/>
            <x v="68"/>
            <x v="71"/>
            <x v="72"/>
            <x v="73"/>
            <x v="79"/>
            <x v="80"/>
            <x v="84"/>
            <x v="87"/>
            <x v="89"/>
            <x v="94"/>
            <x v="95"/>
            <x v="96"/>
          </reference>
        </references>
      </pivotArea>
    </format>
    <format dxfId="1026">
      <pivotArea dataOnly="0" labelOnly="1" outline="0" fieldPosition="0">
        <references count="1">
          <reference field="3" count="38">
            <x v="97"/>
            <x v="99"/>
            <x v="100"/>
            <x v="104"/>
            <x v="108"/>
            <x v="109"/>
            <x v="110"/>
            <x v="114"/>
            <x v="115"/>
            <x v="116"/>
            <x v="117"/>
            <x v="118"/>
            <x v="119"/>
            <x v="122"/>
            <x v="125"/>
            <x v="128"/>
            <x v="129"/>
            <x v="130"/>
            <x v="133"/>
            <x v="137"/>
            <x v="138"/>
            <x v="141"/>
            <x v="143"/>
            <x v="145"/>
            <x v="147"/>
            <x v="148"/>
            <x v="164"/>
            <x v="166"/>
            <x v="167"/>
            <x v="181"/>
            <x v="183"/>
            <x v="196"/>
            <x v="205"/>
            <x v="206"/>
            <x v="211"/>
            <x v="212"/>
            <x v="214"/>
            <x v="217"/>
          </reference>
        </references>
      </pivotArea>
    </format>
    <format dxfId="1025">
      <pivotArea dataOnly="0" labelOnly="1" grandRow="1" outline="0" fieldPosition="0"/>
    </format>
    <format dxfId="1024">
      <pivotArea dataOnly="0" labelOnly="1" outline="0" fieldPosition="0">
        <references count="1">
          <reference field="3" count="49">
            <x v="0"/>
            <x v="2"/>
            <x v="4"/>
            <x v="5"/>
            <x v="6"/>
            <x v="9"/>
            <x v="13"/>
            <x v="14"/>
            <x v="15"/>
            <x v="17"/>
            <x v="20"/>
            <x v="22"/>
            <x v="23"/>
            <x v="25"/>
            <x v="26"/>
            <x v="28"/>
            <x v="30"/>
            <x v="32"/>
            <x v="36"/>
            <x v="37"/>
            <x v="39"/>
            <x v="41"/>
            <x v="42"/>
            <x v="43"/>
            <x v="45"/>
            <x v="47"/>
            <x v="49"/>
            <x v="50"/>
            <x v="51"/>
            <x v="54"/>
            <x v="55"/>
            <x v="58"/>
            <x v="59"/>
            <x v="62"/>
            <x v="64"/>
            <x v="65"/>
            <x v="67"/>
            <x v="68"/>
            <x v="71"/>
            <x v="72"/>
            <x v="73"/>
            <x v="79"/>
            <x v="80"/>
            <x v="84"/>
            <x v="87"/>
            <x v="89"/>
            <x v="94"/>
            <x v="95"/>
            <x v="96"/>
          </reference>
        </references>
      </pivotArea>
    </format>
    <format dxfId="1023">
      <pivotArea dataOnly="0" labelOnly="1" outline="0" fieldPosition="0">
        <references count="1">
          <reference field="3" count="38">
            <x v="97"/>
            <x v="99"/>
            <x v="100"/>
            <x v="104"/>
            <x v="108"/>
            <x v="109"/>
            <x v="110"/>
            <x v="114"/>
            <x v="115"/>
            <x v="116"/>
            <x v="117"/>
            <x v="118"/>
            <x v="119"/>
            <x v="122"/>
            <x v="125"/>
            <x v="128"/>
            <x v="129"/>
            <x v="130"/>
            <x v="133"/>
            <x v="137"/>
            <x v="138"/>
            <x v="141"/>
            <x v="143"/>
            <x v="145"/>
            <x v="147"/>
            <x v="148"/>
            <x v="164"/>
            <x v="166"/>
            <x v="167"/>
            <x v="181"/>
            <x v="183"/>
            <x v="196"/>
            <x v="205"/>
            <x v="206"/>
            <x v="211"/>
            <x v="212"/>
            <x v="214"/>
            <x v="217"/>
          </reference>
        </references>
      </pivotArea>
    </format>
    <format dxfId="1022">
      <pivotArea dataOnly="0" labelOnly="1" grandRow="1" outline="0" fieldPosition="0"/>
    </format>
    <format dxfId="1021">
      <pivotArea dataOnly="0" labelOnly="1" grandRow="1" outline="0" offset="E256:L256" fieldPosition="0"/>
    </format>
    <format dxfId="1020">
      <pivotArea dataOnly="0" labelOnly="1" grandRow="1" outline="0" offset="M256:T256" fieldPosition="0"/>
    </format>
    <format dxfId="1019">
      <pivotArea dataOnly="0" labelOnly="1" grandRow="1" outline="0" offset="M256:T256" fieldPosition="0"/>
    </format>
    <format dxfId="1018">
      <pivotArea dataOnly="0" labelOnly="1" grandRow="1" outline="0" offset="U256:AC256" fieldPosition="0"/>
    </format>
    <format dxfId="1017">
      <pivotArea dataOnly="0" labelOnly="1" grandRow="1" outline="0" offset="AD256:IV256" fieldPosition="0"/>
    </format>
    <format dxfId="1016">
      <pivotArea field="3" type="button" dataOnly="0" labelOnly="1" outline="0" axis="axisRow" fieldPosition="0"/>
    </format>
    <format dxfId="1015">
      <pivotArea field="3" type="button" dataOnly="0" labelOnly="1" outline="0" axis="axisRow" fieldPosition="0"/>
    </format>
    <format dxfId="1014">
      <pivotArea field="5" type="button" dataOnly="0" labelOnly="1" outline="0" axis="axisRow" fieldPosition="1"/>
    </format>
    <format dxfId="1013">
      <pivotArea field="5" type="button" dataOnly="0" labelOnly="1" outline="0" axis="axisRow" fieldPosition="1"/>
    </format>
    <format dxfId="1012">
      <pivotArea type="all" dataOnly="0" outline="0" fieldPosition="0"/>
    </format>
    <format dxfId="1011">
      <pivotArea field="3" type="button" dataOnly="0" labelOnly="1" outline="0" axis="axisRow" fieldPosition="0"/>
    </format>
    <format dxfId="1010">
      <pivotArea field="5" type="button" dataOnly="0" labelOnly="1" outline="0" axis="axisRow" fieldPosition="1"/>
    </format>
    <format dxfId="1009">
      <pivotArea type="all" dataOnly="0" outline="0" fieldPosition="0"/>
    </format>
    <format dxfId="1008">
      <pivotArea field="3" type="button" dataOnly="0" labelOnly="1" outline="0" axis="axisRow" fieldPosition="0"/>
    </format>
    <format dxfId="1007">
      <pivotArea field="5" type="button" dataOnly="0" labelOnly="1" outline="0" axis="axisRow" fieldPosition="1"/>
    </format>
    <format dxfId="1006">
      <pivotArea dataOnly="0" labelOnly="1" outline="0" fieldPosition="0">
        <references count="1">
          <reference field="3" count="15">
            <x v="8"/>
            <x v="18"/>
            <x v="24"/>
            <x v="27"/>
            <x v="63"/>
            <x v="66"/>
            <x v="82"/>
            <x v="88"/>
            <x v="92"/>
            <x v="121"/>
            <x v="128"/>
            <x v="137"/>
            <x v="176"/>
            <x v="202"/>
            <x v="204"/>
          </reference>
        </references>
      </pivotArea>
    </format>
    <format dxfId="1005">
      <pivotArea type="all" dataOnly="0" outline="0" fieldPosition="0"/>
    </format>
    <format dxfId="1004">
      <pivotArea field="3" type="button" dataOnly="0" labelOnly="1" outline="0" axis="axisRow" fieldPosition="0"/>
    </format>
    <format dxfId="1003">
      <pivotArea field="5" type="button" dataOnly="0" labelOnly="1" outline="0" axis="axisRow" fieldPosition="1"/>
    </format>
    <format dxfId="1002">
      <pivotArea dataOnly="0" labelOnly="1" outline="0" fieldPosition="0">
        <references count="1">
          <reference field="3" count="19">
            <x v="10"/>
            <x v="18"/>
            <x v="36"/>
            <x v="38"/>
            <x v="42"/>
            <x v="50"/>
            <x v="71"/>
            <x v="72"/>
            <x v="73"/>
            <x v="77"/>
            <x v="83"/>
            <x v="130"/>
            <x v="151"/>
            <x v="164"/>
            <x v="167"/>
            <x v="169"/>
            <x v="175"/>
            <x v="194"/>
            <x v="19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D05B5-111A-4797-A3D6-F1EF429C1C3A}" name="Draaitabel1" cacheId="38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compact="0" compactData="0" multipleFieldFilters="0">
  <location ref="A3:C208" firstHeaderRow="1" firstDataRow="1" firstDataCol="3"/>
  <pivotFields count="23">
    <pivotField compact="0" outline="0" showAll="0"/>
    <pivotField compact="0" numFmtId="1" outline="0" showAll="0"/>
    <pivotField axis="axisRow" compact="0" outline="0" showAll="0">
      <items count="230">
        <item x="13"/>
        <item m="1" x="220"/>
        <item x="36"/>
        <item x="89"/>
        <item x="66"/>
        <item x="18"/>
        <item x="75"/>
        <item x="166"/>
        <item x="33"/>
        <item x="194"/>
        <item m="1" x="223"/>
        <item x="88"/>
        <item x="29"/>
        <item x="11"/>
        <item x="74"/>
        <item x="147"/>
        <item x="191"/>
        <item x="25"/>
        <item x="159"/>
        <item x="7"/>
        <item x="149"/>
        <item x="50"/>
        <item x="113"/>
        <item x="144"/>
        <item x="0"/>
        <item m="1" x="218"/>
        <item x="117"/>
        <item x="46"/>
        <item x="115"/>
        <item x="14"/>
        <item x="152"/>
        <item x="94"/>
        <item x="64"/>
        <item m="1" x="207"/>
        <item x="106"/>
        <item x="16"/>
        <item x="145"/>
        <item x="197"/>
        <item m="1" x="215"/>
        <item x="39"/>
        <item x="190"/>
        <item x="121"/>
        <item m="1" x="202"/>
        <item x="155"/>
        <item x="163"/>
        <item x="129"/>
        <item x="198"/>
        <item x="4"/>
        <item x="34"/>
        <item x="55"/>
        <item x="170"/>
        <item x="196"/>
        <item x="130"/>
        <item m="1" x="224"/>
        <item x="138"/>
        <item x="112"/>
        <item x="5"/>
        <item x="110"/>
        <item x="181"/>
        <item x="15"/>
        <item m="1" x="225"/>
        <item x="44"/>
        <item x="24"/>
        <item x="23"/>
        <item x="51"/>
        <item x="169"/>
        <item x="30"/>
        <item x="3"/>
        <item m="1" x="222"/>
        <item x="96"/>
        <item x="109"/>
        <item x="128"/>
        <item x="119"/>
        <item x="76"/>
        <item x="107"/>
        <item x="132"/>
        <item x="90"/>
        <item x="134"/>
        <item x="150"/>
        <item x="95"/>
        <item x="186"/>
        <item x="154"/>
        <item x="176"/>
        <item m="1" x="205"/>
        <item m="1" x="219"/>
        <item x="73"/>
        <item x="143"/>
        <item x="158"/>
        <item x="126"/>
        <item x="77"/>
        <item x="100"/>
        <item x="20"/>
        <item x="116"/>
        <item x="127"/>
        <item x="160"/>
        <item m="1" x="208"/>
        <item x="136"/>
        <item x="63"/>
        <item x="148"/>
        <item x="182"/>
        <item x="22"/>
        <item x="174"/>
        <item x="54"/>
        <item m="1" x="204"/>
        <item x="183"/>
        <item x="47"/>
        <item x="142"/>
        <item x="9"/>
        <item x="26"/>
        <item x="168"/>
        <item x="61"/>
        <item x="2"/>
        <item x="52"/>
        <item x="123"/>
        <item x="137"/>
        <item m="1" x="206"/>
        <item x="135"/>
        <item x="141"/>
        <item x="151"/>
        <item m="1" x="203"/>
        <item x="56"/>
        <item m="1" x="226"/>
        <item x="195"/>
        <item x="192"/>
        <item x="175"/>
        <item x="189"/>
        <item x="45"/>
        <item x="153"/>
        <item x="146"/>
        <item x="103"/>
        <item x="188"/>
        <item x="19"/>
        <item x="71"/>
        <item x="48"/>
        <item x="1"/>
        <item x="173"/>
        <item x="178"/>
        <item x="118"/>
        <item x="104"/>
        <item m="1" x="214"/>
        <item x="37"/>
        <item x="98"/>
        <item x="35"/>
        <item m="1" x="227"/>
        <item x="91"/>
        <item x="87"/>
        <item x="59"/>
        <item x="133"/>
        <item x="6"/>
        <item x="97"/>
        <item x="57"/>
        <item x="122"/>
        <item x="10"/>
        <item m="1" x="221"/>
        <item x="8"/>
        <item x="99"/>
        <item m="1" x="211"/>
        <item x="140"/>
        <item m="1" x="209"/>
        <item x="185"/>
        <item x="83"/>
        <item x="58"/>
        <item m="1" x="210"/>
        <item x="187"/>
        <item x="53"/>
        <item x="67"/>
        <item x="79"/>
        <item x="157"/>
        <item x="31"/>
        <item m="1" x="213"/>
        <item m="1" x="212"/>
        <item x="156"/>
        <item x="93"/>
        <item x="120"/>
        <item x="21"/>
        <item m="1" x="216"/>
        <item x="125"/>
        <item x="32"/>
        <item x="17"/>
        <item m="1" x="228"/>
        <item x="65"/>
        <item m="1" x="217"/>
        <item x="28"/>
        <item x="184"/>
        <item x="167"/>
        <item x="193"/>
        <item x="199"/>
        <item x="41"/>
        <item x="72"/>
        <item x="114"/>
        <item x="124"/>
        <item x="49"/>
        <item x="70"/>
        <item x="86"/>
        <item x="38"/>
        <item x="180"/>
        <item x="69"/>
        <item x="43"/>
        <item x="131"/>
        <item x="12"/>
        <item x="161"/>
        <item x="80"/>
        <item x="165"/>
        <item x="200"/>
        <item x="201"/>
        <item x="139"/>
        <item x="40"/>
        <item x="101"/>
        <item x="68"/>
        <item x="162"/>
        <item x="78"/>
        <item x="27"/>
        <item x="81"/>
        <item x="102"/>
        <item x="42"/>
        <item x="60"/>
        <item x="62"/>
        <item x="82"/>
        <item x="84"/>
        <item x="85"/>
        <item x="92"/>
        <item x="105"/>
        <item x="108"/>
        <item x="111"/>
        <item x="164"/>
        <item x="171"/>
        <item x="172"/>
        <item x="177"/>
        <item x="179"/>
        <item t="default"/>
      </items>
    </pivotField>
    <pivotField axis="axisRow" compact="0" outline="0" showAll="0" defaultSubtotal="0">
      <items count="237">
        <item x="0"/>
        <item x="1"/>
        <item x="2"/>
        <item m="1" x="216"/>
        <item x="3"/>
        <item x="4"/>
        <item x="5"/>
        <item m="1" x="217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m="1" x="222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m="1" x="21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m="1" x="21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m="1" x="214"/>
        <item x="117"/>
        <item x="118"/>
        <item x="119"/>
        <item x="120"/>
        <item x="121"/>
        <item x="122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215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235"/>
        <item x="171"/>
        <item x="172"/>
        <item x="173"/>
        <item x="174"/>
        <item x="175"/>
        <item x="177"/>
        <item x="178"/>
        <item x="189"/>
        <item x="190"/>
        <item x="193"/>
        <item x="197"/>
        <item x="198"/>
        <item x="199"/>
        <item x="200"/>
        <item x="201"/>
        <item x="202"/>
        <item x="203"/>
        <item m="1" x="223"/>
        <item x="204"/>
        <item m="1" x="224"/>
        <item x="205"/>
        <item m="1" x="225"/>
        <item m="1" x="226"/>
        <item m="1" x="236"/>
        <item x="206"/>
        <item m="1" x="227"/>
        <item m="1" x="220"/>
        <item x="207"/>
        <item m="1" x="228"/>
        <item m="1" x="229"/>
        <item m="1" x="219"/>
        <item x="208"/>
        <item m="1" x="230"/>
        <item m="1" x="221"/>
        <item m="1" x="218"/>
        <item x="209"/>
        <item m="1" x="231"/>
        <item m="1" x="232"/>
        <item m="1" x="233"/>
        <item x="210"/>
        <item m="1" x="234"/>
        <item x="211"/>
        <item x="124"/>
        <item x="90"/>
        <item x="116"/>
        <item x="176"/>
        <item x="179"/>
        <item x="180"/>
        <item x="181"/>
        <item x="182"/>
        <item x="183"/>
        <item x="184"/>
        <item x="185"/>
        <item x="186"/>
        <item x="187"/>
        <item x="188"/>
        <item x="191"/>
        <item x="192"/>
        <item x="194"/>
        <item x="195"/>
        <item x="19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5"/>
        <item x="4"/>
        <item x="0"/>
        <item h="1" x="1"/>
        <item h="1" x="3"/>
        <item h="1" x="2"/>
        <item t="default"/>
      </items>
    </pivotField>
    <pivotField compact="0" outline="0" showAll="0"/>
    <pivotField compact="0" outline="0" showAll="0"/>
    <pivotField compact="0" outline="0" showAll="0"/>
  </pivotFields>
  <rowFields count="3">
    <field x="19"/>
    <field x="3"/>
    <field x="2"/>
  </rowFields>
  <rowItems count="205">
    <i>
      <x/>
      <x v="217"/>
      <x v="213"/>
    </i>
    <i t="default">
      <x/>
    </i>
    <i>
      <x v="1"/>
      <x v="217"/>
      <x v="213"/>
    </i>
    <i t="default">
      <x v="1"/>
    </i>
    <i>
      <x v="2"/>
      <x/>
      <x v="24"/>
    </i>
    <i r="1">
      <x v="1"/>
      <x v="134"/>
    </i>
    <i r="1">
      <x v="2"/>
      <x v="111"/>
    </i>
    <i r="1">
      <x v="4"/>
      <x v="67"/>
    </i>
    <i r="1">
      <x v="5"/>
      <x v="47"/>
    </i>
    <i r="1">
      <x v="8"/>
      <x v="148"/>
    </i>
    <i r="1">
      <x v="9"/>
      <x v="19"/>
    </i>
    <i r="1">
      <x v="10"/>
      <x v="154"/>
    </i>
    <i r="1">
      <x v="11"/>
      <x v="107"/>
    </i>
    <i r="1">
      <x v="12"/>
      <x v="152"/>
    </i>
    <i r="1">
      <x v="13"/>
      <x v="13"/>
    </i>
    <i r="1">
      <x v="14"/>
      <x v="199"/>
    </i>
    <i r="1">
      <x v="15"/>
      <x/>
    </i>
    <i r="1">
      <x v="16"/>
      <x v="29"/>
    </i>
    <i r="1">
      <x v="17"/>
      <x v="59"/>
    </i>
    <i r="1">
      <x v="18"/>
      <x v="35"/>
    </i>
    <i r="1">
      <x v="19"/>
      <x v="178"/>
    </i>
    <i r="1">
      <x v="20"/>
      <x v="5"/>
    </i>
    <i r="1">
      <x v="22"/>
      <x v="131"/>
    </i>
    <i r="1">
      <x v="23"/>
      <x v="91"/>
    </i>
    <i r="1">
      <x v="24"/>
      <x v="174"/>
    </i>
    <i r="1">
      <x v="25"/>
      <x v="100"/>
    </i>
    <i r="1">
      <x v="26"/>
      <x v="63"/>
    </i>
    <i r="1">
      <x v="27"/>
      <x v="62"/>
    </i>
    <i r="1">
      <x v="28"/>
      <x v="17"/>
    </i>
    <i r="1">
      <x v="29"/>
      <x v="108"/>
    </i>
    <i r="1">
      <x v="30"/>
      <x v="211"/>
    </i>
    <i r="1">
      <x v="31"/>
      <x v="182"/>
    </i>
    <i r="1">
      <x v="33"/>
      <x v="66"/>
    </i>
    <i r="1">
      <x v="34"/>
      <x v="168"/>
    </i>
    <i r="1">
      <x v="35"/>
      <x v="177"/>
    </i>
    <i r="1">
      <x v="36"/>
      <x v="8"/>
    </i>
    <i r="1">
      <x v="37"/>
      <x v="48"/>
    </i>
    <i r="1">
      <x v="38"/>
      <x v="142"/>
    </i>
    <i r="1">
      <x v="39"/>
      <x v="2"/>
    </i>
    <i r="1">
      <x v="40"/>
      <x v="140"/>
    </i>
    <i r="1">
      <x v="41"/>
      <x v="194"/>
    </i>
    <i r="1">
      <x v="42"/>
      <x v="39"/>
    </i>
    <i r="1">
      <x v="43"/>
      <x v="206"/>
    </i>
    <i r="1">
      <x v="44"/>
      <x v="187"/>
    </i>
    <i r="1">
      <x v="45"/>
      <x v="214"/>
    </i>
    <i r="1">
      <x v="46"/>
      <x v="197"/>
    </i>
    <i r="1">
      <x v="47"/>
      <x v="61"/>
    </i>
    <i r="1">
      <x v="48"/>
      <x/>
    </i>
    <i r="1">
      <x v="49"/>
      <x v="126"/>
    </i>
    <i r="1">
      <x v="50"/>
      <x v="27"/>
    </i>
    <i r="1">
      <x v="51"/>
      <x v="105"/>
    </i>
    <i r="1">
      <x v="52"/>
      <x/>
    </i>
    <i r="1">
      <x v="53"/>
      <x v="133"/>
    </i>
    <i r="1">
      <x v="54"/>
      <x v="191"/>
    </i>
    <i r="1">
      <x v="55"/>
      <x v="21"/>
    </i>
    <i r="1">
      <x v="56"/>
      <x v="64"/>
    </i>
    <i r="1">
      <x v="57"/>
      <x v="112"/>
    </i>
    <i r="1">
      <x v="58"/>
      <x v="164"/>
    </i>
    <i r="1">
      <x v="59"/>
      <x v="102"/>
    </i>
    <i r="1">
      <x v="60"/>
      <x v="49"/>
    </i>
    <i r="1">
      <x v="61"/>
      <x v="120"/>
    </i>
    <i r="1">
      <x v="62"/>
      <x v="150"/>
    </i>
    <i r="1">
      <x v="63"/>
      <x v="161"/>
    </i>
    <i r="1">
      <x v="64"/>
      <x v="146"/>
    </i>
    <i r="1">
      <x v="65"/>
      <x v="66"/>
    </i>
    <i r="1">
      <x v="66"/>
      <x v="215"/>
    </i>
    <i r="1">
      <x v="67"/>
      <x v="110"/>
    </i>
    <i r="1">
      <x v="68"/>
      <x v="216"/>
    </i>
    <i r="1">
      <x v="69"/>
      <x v="97"/>
    </i>
    <i r="1">
      <x v="70"/>
      <x v="32"/>
    </i>
    <i r="1">
      <x v="72"/>
      <x v="180"/>
    </i>
    <i r="1">
      <x v="73"/>
      <x v="4"/>
    </i>
    <i r="1">
      <x v="74"/>
      <x v="165"/>
    </i>
    <i r="1">
      <x v="75"/>
      <x v="208"/>
    </i>
    <i r="1">
      <x v="76"/>
      <x v="196"/>
    </i>
    <i r="1">
      <x v="77"/>
      <x v="192"/>
    </i>
    <i r="1">
      <x v="78"/>
      <x v="132"/>
    </i>
    <i r="1">
      <x v="79"/>
      <x/>
    </i>
    <i r="1">
      <x v="80"/>
      <x v="188"/>
    </i>
    <i r="1">
      <x v="81"/>
      <x v="85"/>
    </i>
    <i r="1">
      <x v="82"/>
      <x v="14"/>
    </i>
    <i r="1">
      <x v="83"/>
      <x v="6"/>
    </i>
    <i r="1">
      <x v="84"/>
      <x v="73"/>
    </i>
    <i r="1">
      <x v="85"/>
      <x/>
    </i>
    <i r="1">
      <x v="87"/>
      <x v="89"/>
    </i>
    <i r="1">
      <x v="88"/>
      <x v="210"/>
    </i>
    <i r="1">
      <x v="89"/>
      <x v="166"/>
    </i>
    <i r="1">
      <x v="90"/>
      <x v="201"/>
    </i>
    <i r="2">
      <x v="212"/>
    </i>
    <i r="1">
      <x v="91"/>
      <x v="217"/>
    </i>
    <i r="1">
      <x v="92"/>
      <x v="160"/>
    </i>
    <i r="1">
      <x v="93"/>
      <x v="218"/>
    </i>
    <i r="1">
      <x v="94"/>
      <x v="193"/>
    </i>
    <i r="1">
      <x v="96"/>
      <x v="145"/>
    </i>
    <i r="1">
      <x v="97"/>
      <x v="11"/>
    </i>
    <i r="1">
      <x v="98"/>
      <x v="3"/>
    </i>
    <i r="1">
      <x v="99"/>
      <x v="76"/>
    </i>
    <i r="1">
      <x v="100"/>
      <x v="144"/>
    </i>
    <i r="1">
      <x v="101"/>
      <x v="220"/>
    </i>
    <i r="1">
      <x v="102"/>
      <x v="172"/>
    </i>
    <i r="1">
      <x v="103"/>
      <x v="31"/>
    </i>
    <i r="1">
      <x v="104"/>
      <x v="79"/>
    </i>
    <i r="1">
      <x v="106"/>
      <x v="149"/>
    </i>
    <i r="1">
      <x v="107"/>
      <x v="141"/>
    </i>
    <i r="1">
      <x v="108"/>
      <x v="155"/>
    </i>
    <i r="1">
      <x v="109"/>
      <x v="90"/>
    </i>
    <i r="1">
      <x v="110"/>
      <x v="207"/>
    </i>
    <i r="1">
      <x v="113"/>
      <x v="138"/>
    </i>
    <i r="1">
      <x v="114"/>
      <x v="221"/>
    </i>
    <i r="1">
      <x v="115"/>
      <x v="34"/>
    </i>
    <i r="1">
      <x v="116"/>
      <x v="74"/>
    </i>
    <i r="1">
      <x v="117"/>
      <x v="222"/>
    </i>
    <i r="1">
      <x v="118"/>
      <x v="70"/>
    </i>
    <i r="1">
      <x v="119"/>
      <x v="57"/>
    </i>
    <i r="1">
      <x v="121"/>
      <x v="55"/>
    </i>
    <i r="1">
      <x v="122"/>
      <x v="22"/>
    </i>
    <i r="1">
      <x v="123"/>
      <x v="189"/>
    </i>
    <i r="1">
      <x v="124"/>
      <x v="28"/>
    </i>
    <i r="1">
      <x v="125"/>
      <x v="92"/>
    </i>
    <i r="1">
      <x v="126"/>
      <x v="26"/>
    </i>
    <i r="1">
      <x v="127"/>
      <x v="137"/>
    </i>
    <i r="1">
      <x v="128"/>
      <x v="173"/>
    </i>
    <i r="1">
      <x v="129"/>
      <x v="41"/>
    </i>
    <i r="1">
      <x v="130"/>
      <x v="151"/>
    </i>
    <i r="1">
      <x v="131"/>
      <x v="113"/>
    </i>
    <i r="1">
      <x v="132"/>
      <x v="190"/>
    </i>
    <i r="1">
      <x v="134"/>
      <x v="88"/>
    </i>
    <i r="1">
      <x v="135"/>
      <x v="93"/>
    </i>
    <i r="1">
      <x v="136"/>
      <x/>
    </i>
    <i r="1">
      <x v="138"/>
      <x v="45"/>
    </i>
    <i r="1">
      <x v="139"/>
      <x v="52"/>
    </i>
    <i r="1">
      <x v="141"/>
      <x v="75"/>
    </i>
    <i r="1">
      <x v="142"/>
      <x v="147"/>
    </i>
    <i r="1">
      <x v="143"/>
      <x v="77"/>
    </i>
    <i r="1">
      <x v="144"/>
      <x v="116"/>
    </i>
    <i r="1">
      <x v="145"/>
      <x v="96"/>
    </i>
    <i r="1">
      <x v="146"/>
      <x v="114"/>
    </i>
    <i r="1">
      <x v="147"/>
      <x v="54"/>
    </i>
    <i r="1">
      <x v="148"/>
      <x v="213"/>
    </i>
    <i r="1">
      <x v="149"/>
      <x v="205"/>
    </i>
    <i r="1">
      <x v="150"/>
      <x v="157"/>
    </i>
    <i r="1">
      <x v="151"/>
      <x v="117"/>
    </i>
    <i r="1">
      <x v="153"/>
      <x v="106"/>
    </i>
    <i r="1">
      <x v="154"/>
      <x v="86"/>
    </i>
    <i r="1">
      <x v="155"/>
      <x v="23"/>
    </i>
    <i r="1">
      <x v="156"/>
      <x v="36"/>
    </i>
    <i r="1">
      <x v="157"/>
      <x v="128"/>
    </i>
    <i r="1">
      <x v="158"/>
      <x v="15"/>
    </i>
    <i r="1">
      <x v="159"/>
      <x v="98"/>
    </i>
    <i r="1">
      <x v="160"/>
      <x v="213"/>
    </i>
    <i r="1">
      <x v="161"/>
      <x v="20"/>
    </i>
    <i r="1">
      <x v="162"/>
      <x v="78"/>
    </i>
    <i r="1">
      <x v="164"/>
      <x v="30"/>
    </i>
    <i r="1">
      <x v="165"/>
      <x v="127"/>
    </i>
    <i r="1">
      <x v="166"/>
      <x v="81"/>
    </i>
    <i r="1">
      <x v="167"/>
      <x v="43"/>
    </i>
    <i r="1">
      <x v="168"/>
      <x v="171"/>
    </i>
    <i r="1">
      <x v="169"/>
      <x v="167"/>
    </i>
    <i r="1">
      <x v="170"/>
      <x v="87"/>
    </i>
    <i r="1">
      <x v="172"/>
      <x v="94"/>
    </i>
    <i r="1">
      <x v="173"/>
      <x v="213"/>
    </i>
    <i r="1">
      <x v="174"/>
      <x v="200"/>
    </i>
    <i r="1">
      <x v="176"/>
      <x v="209"/>
    </i>
    <i r="1">
      <x v="177"/>
      <x v="213"/>
    </i>
    <i r="1">
      <x v="178"/>
      <x v="213"/>
    </i>
    <i r="1">
      <x v="179"/>
      <x v="44"/>
    </i>
    <i r="1">
      <x v="180"/>
      <x/>
    </i>
    <i r="1">
      <x v="181"/>
      <x v="224"/>
    </i>
    <i r="1">
      <x v="182"/>
      <x v="213"/>
    </i>
    <i r="1">
      <x v="183"/>
      <x v="124"/>
    </i>
    <i r="1">
      <x v="184"/>
      <x v="82"/>
    </i>
    <i r="1">
      <x v="185"/>
      <x v="136"/>
    </i>
    <i r="1">
      <x v="186"/>
      <x v="99"/>
    </i>
    <i r="1">
      <x v="187"/>
      <x v="104"/>
    </i>
    <i r="1">
      <x v="188"/>
      <x v="183"/>
    </i>
    <i r="1">
      <x v="189"/>
      <x v="159"/>
    </i>
    <i r="1">
      <x v="190"/>
      <x v="80"/>
    </i>
    <i r="1">
      <x v="191"/>
      <x v="163"/>
    </i>
    <i r="1">
      <x v="192"/>
      <x v="130"/>
    </i>
    <i r="1">
      <x v="194"/>
      <x v="125"/>
    </i>
    <i r="1">
      <x v="196"/>
      <x v="40"/>
    </i>
    <i r="1">
      <x v="200"/>
      <x v="16"/>
    </i>
    <i r="1">
      <x v="207"/>
      <x v="185"/>
    </i>
    <i r="1">
      <x v="211"/>
      <x v="9"/>
    </i>
    <i r="1">
      <x v="215"/>
      <x v="122"/>
    </i>
    <i r="1">
      <x v="217"/>
      <x v="51"/>
    </i>
    <i r="2">
      <x v="203"/>
    </i>
    <i r="2">
      <x v="213"/>
    </i>
    <i r="1">
      <x v="218"/>
      <x v="72"/>
    </i>
    <i r="1">
      <x v="219"/>
      <x v="219"/>
    </i>
    <i r="1">
      <x v="222"/>
      <x v="202"/>
    </i>
    <i r="1">
      <x v="223"/>
      <x v="7"/>
    </i>
    <i r="1">
      <x v="224"/>
      <x v="184"/>
    </i>
    <i r="1">
      <x v="225"/>
      <x v="109"/>
    </i>
    <i r="1">
      <x v="226"/>
      <x v="65"/>
    </i>
    <i r="1">
      <x v="227"/>
      <x v="50"/>
    </i>
    <i r="1">
      <x v="228"/>
      <x v="225"/>
    </i>
    <i r="1">
      <x v="230"/>
      <x v="135"/>
    </i>
    <i r="1">
      <x v="231"/>
      <x v="101"/>
    </i>
    <i r="1">
      <x v="233"/>
      <x v="227"/>
    </i>
    <i r="1">
      <x v="234"/>
      <x v="228"/>
    </i>
    <i r="1">
      <x v="235"/>
      <x v="195"/>
    </i>
    <i r="1">
      <x v="236"/>
      <x v="58"/>
    </i>
    <i t="default"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1ED96C-3612-4B71-A276-BC9C16BE2911}" name="Draaitabel2" cacheId="38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compact="0" compactData="0" multipleFieldFilters="0">
  <location ref="A3:D209" firstHeaderRow="1" firstDataRow="1" firstDataCol="4"/>
  <pivotFields count="24">
    <pivotField compact="0" outline="0" showAll="0"/>
    <pivotField compact="0" numFmtId="1" outline="0" showAll="0"/>
    <pivotField axis="axisRow" compact="0" outline="0" showAll="0" defaultSubtotal="0">
      <items count="229">
        <item x="13"/>
        <item m="1" x="225"/>
        <item x="36"/>
        <item x="89"/>
        <item x="66"/>
        <item x="18"/>
        <item x="75"/>
        <item x="166"/>
        <item x="33"/>
        <item x="194"/>
        <item m="1" x="217"/>
        <item x="88"/>
        <item x="29"/>
        <item x="11"/>
        <item x="74"/>
        <item x="147"/>
        <item x="191"/>
        <item x="25"/>
        <item x="159"/>
        <item x="7"/>
        <item x="149"/>
        <item x="50"/>
        <item x="113"/>
        <item x="144"/>
        <item x="0"/>
        <item m="1" x="221"/>
        <item x="117"/>
        <item x="46"/>
        <item x="115"/>
        <item x="14"/>
        <item x="152"/>
        <item x="94"/>
        <item x="64"/>
        <item m="1" x="206"/>
        <item x="106"/>
        <item x="16"/>
        <item x="145"/>
        <item x="197"/>
        <item m="1" x="223"/>
        <item x="39"/>
        <item x="190"/>
        <item x="121"/>
        <item m="1" x="207"/>
        <item x="155"/>
        <item x="163"/>
        <item x="129"/>
        <item x="198"/>
        <item x="4"/>
        <item x="34"/>
        <item x="55"/>
        <item x="170"/>
        <item x="196"/>
        <item x="130"/>
        <item m="1" x="218"/>
        <item x="138"/>
        <item x="112"/>
        <item x="5"/>
        <item x="110"/>
        <item x="181"/>
        <item x="15"/>
        <item m="1" x="219"/>
        <item x="44"/>
        <item x="24"/>
        <item x="23"/>
        <item x="51"/>
        <item x="169"/>
        <item x="30"/>
        <item x="3"/>
        <item m="1" x="211"/>
        <item x="96"/>
        <item x="109"/>
        <item x="128"/>
        <item x="119"/>
        <item x="76"/>
        <item x="107"/>
        <item x="132"/>
        <item x="90"/>
        <item x="134"/>
        <item x="150"/>
        <item x="95"/>
        <item x="186"/>
        <item x="154"/>
        <item x="176"/>
        <item m="1" x="205"/>
        <item m="1" x="216"/>
        <item x="73"/>
        <item x="143"/>
        <item x="158"/>
        <item x="126"/>
        <item x="77"/>
        <item x="100"/>
        <item x="20"/>
        <item x="116"/>
        <item x="127"/>
        <item x="160"/>
        <item m="1" x="208"/>
        <item x="136"/>
        <item x="63"/>
        <item x="148"/>
        <item x="182"/>
        <item x="22"/>
        <item x="174"/>
        <item x="54"/>
        <item m="1" x="204"/>
        <item x="183"/>
        <item x="47"/>
        <item x="142"/>
        <item x="9"/>
        <item x="26"/>
        <item x="168"/>
        <item x="61"/>
        <item x="2"/>
        <item x="52"/>
        <item x="123"/>
        <item x="137"/>
        <item m="1" x="202"/>
        <item x="135"/>
        <item x="141"/>
        <item x="151"/>
        <item m="1" x="203"/>
        <item x="56"/>
        <item m="1" x="212"/>
        <item x="195"/>
        <item x="192"/>
        <item x="175"/>
        <item x="189"/>
        <item x="45"/>
        <item x="153"/>
        <item x="146"/>
        <item x="103"/>
        <item x="188"/>
        <item x="19"/>
        <item x="71"/>
        <item x="48"/>
        <item x="1"/>
        <item x="173"/>
        <item x="178"/>
        <item x="118"/>
        <item x="104"/>
        <item m="1" x="222"/>
        <item x="37"/>
        <item x="98"/>
        <item x="35"/>
        <item m="1" x="213"/>
        <item x="91"/>
        <item x="87"/>
        <item x="59"/>
        <item x="133"/>
        <item x="6"/>
        <item x="97"/>
        <item x="57"/>
        <item x="122"/>
        <item x="10"/>
        <item m="1" x="220"/>
        <item x="8"/>
        <item x="99"/>
        <item m="1" x="228"/>
        <item x="140"/>
        <item m="1" x="209"/>
        <item x="185"/>
        <item x="83"/>
        <item x="58"/>
        <item m="1" x="210"/>
        <item x="187"/>
        <item x="53"/>
        <item x="67"/>
        <item x="79"/>
        <item x="157"/>
        <item x="31"/>
        <item m="1" x="226"/>
        <item m="1" x="227"/>
        <item x="156"/>
        <item x="93"/>
        <item x="120"/>
        <item x="21"/>
        <item m="1" x="214"/>
        <item x="125"/>
        <item x="32"/>
        <item x="17"/>
        <item m="1" x="215"/>
        <item x="65"/>
        <item m="1" x="224"/>
        <item x="28"/>
        <item x="184"/>
        <item x="167"/>
        <item x="193"/>
        <item x="199"/>
        <item x="41"/>
        <item x="72"/>
        <item x="114"/>
        <item x="124"/>
        <item x="49"/>
        <item x="70"/>
        <item x="86"/>
        <item x="38"/>
        <item x="180"/>
        <item x="69"/>
        <item x="43"/>
        <item x="131"/>
        <item x="12"/>
        <item x="161"/>
        <item x="80"/>
        <item x="165"/>
        <item x="200"/>
        <item x="201"/>
        <item x="139"/>
        <item x="40"/>
        <item x="101"/>
        <item x="68"/>
        <item x="162"/>
        <item x="78"/>
        <item x="27"/>
        <item x="81"/>
        <item x="102"/>
        <item x="84"/>
        <item x="42"/>
        <item x="172"/>
        <item x="82"/>
        <item x="92"/>
        <item x="60"/>
        <item x="85"/>
        <item x="105"/>
        <item x="164"/>
        <item x="62"/>
        <item x="177"/>
        <item x="179"/>
        <item x="108"/>
        <item x="111"/>
        <item x="171"/>
      </items>
    </pivotField>
    <pivotField axis="axisRow" compact="0" outline="0" showAll="0" defaultSubtotal="0">
      <items count="237">
        <item x="0"/>
        <item x="1"/>
        <item x="2"/>
        <item m="1" x="216"/>
        <item x="3"/>
        <item x="4"/>
        <item x="5"/>
        <item m="1" x="217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m="1" x="22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m="1" x="21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m="1" x="21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m="1" x="214"/>
        <item x="117"/>
        <item x="118"/>
        <item x="119"/>
        <item x="120"/>
        <item x="121"/>
        <item x="122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215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235"/>
        <item x="171"/>
        <item x="172"/>
        <item x="173"/>
        <item x="174"/>
        <item x="175"/>
        <item x="177"/>
        <item x="178"/>
        <item x="189"/>
        <item x="190"/>
        <item x="193"/>
        <item x="197"/>
        <item x="198"/>
        <item x="199"/>
        <item x="200"/>
        <item x="201"/>
        <item x="202"/>
        <item x="203"/>
        <item m="1" x="229"/>
        <item x="204"/>
        <item m="1" x="230"/>
        <item x="205"/>
        <item m="1" x="227"/>
        <item m="1" x="226"/>
        <item m="1" x="236"/>
        <item x="206"/>
        <item m="1" x="231"/>
        <item m="1" x="220"/>
        <item x="207"/>
        <item m="1" x="225"/>
        <item m="1" x="228"/>
        <item m="1" x="218"/>
        <item x="208"/>
        <item m="1" x="232"/>
        <item m="1" x="221"/>
        <item m="1" x="219"/>
        <item x="209"/>
        <item m="1" x="222"/>
        <item m="1" x="223"/>
        <item m="1" x="233"/>
        <item x="210"/>
        <item m="1" x="234"/>
        <item x="211"/>
        <item x="124"/>
        <item x="179"/>
        <item x="180"/>
        <item x="181"/>
        <item x="182"/>
        <item x="183"/>
        <item x="184"/>
        <item x="187"/>
        <item x="186"/>
        <item x="90"/>
        <item x="188"/>
        <item x="191"/>
        <item x="192"/>
        <item x="194"/>
        <item x="116"/>
        <item x="176"/>
        <item x="185"/>
        <item x="195"/>
        <item x="196"/>
      </items>
    </pivotField>
    <pivotField axis="axisRow" compact="0" outline="0" showAll="0" defaultSubtotal="0">
      <items count="146">
        <item x="85"/>
        <item x="118"/>
        <item x="94"/>
        <item x="58"/>
        <item x="68"/>
        <item x="105"/>
        <item x="27"/>
        <item x="22"/>
        <item x="19"/>
        <item x="52"/>
        <item x="25"/>
        <item x="65"/>
        <item x="81"/>
        <item x="47"/>
        <item x="80"/>
        <item x="91"/>
        <item x="3"/>
        <item x="34"/>
        <item x="64"/>
        <item x="42"/>
        <item m="1" x="123"/>
        <item x="15"/>
        <item x="79"/>
        <item x="6"/>
        <item x="40"/>
        <item x="71"/>
        <item x="32"/>
        <item x="86"/>
        <item x="92"/>
        <item x="89"/>
        <item x="57"/>
        <item x="97"/>
        <item x="56"/>
        <item x="101"/>
        <item x="104"/>
        <item x="110"/>
        <item x="14"/>
        <item x="73"/>
        <item x="59"/>
        <item x="96"/>
        <item x="88"/>
        <item m="1" x="134"/>
        <item m="1" x="125"/>
        <item x="74"/>
        <item x="70"/>
        <item x="28"/>
        <item x="100"/>
        <item x="12"/>
        <item x="106"/>
        <item x="54"/>
        <item x="69"/>
        <item x="31"/>
        <item x="30"/>
        <item x="8"/>
        <item x="95"/>
        <item m="1" x="122"/>
        <item x="39"/>
        <item m="1" x="140"/>
        <item m="1" x="131"/>
        <item m="1" x="133"/>
        <item x="111"/>
        <item x="13"/>
        <item x="75"/>
        <item x="2"/>
        <item x="98"/>
        <item x="0"/>
        <item x="82"/>
        <item m="1" x="132"/>
        <item x="66"/>
        <item x="36"/>
        <item x="114"/>
        <item x="107"/>
        <item x="77"/>
        <item x="51"/>
        <item x="38"/>
        <item x="16"/>
        <item x="99"/>
        <item x="41"/>
        <item x="35"/>
        <item x="29"/>
        <item m="1" x="143"/>
        <item m="1" x="144"/>
        <item x="55"/>
        <item x="50"/>
        <item x="43"/>
        <item m="1" x="145"/>
        <item x="60"/>
        <item x="93"/>
        <item m="1" x="137"/>
        <item x="5"/>
        <item x="78"/>
        <item x="112"/>
        <item x="113"/>
        <item x="4"/>
        <item m="1" x="136"/>
        <item x="62"/>
        <item x="1"/>
        <item x="18"/>
        <item x="9"/>
        <item x="119"/>
        <item x="7"/>
        <item x="120"/>
        <item x="84"/>
        <item x="20"/>
        <item x="115"/>
        <item x="67"/>
        <item x="117"/>
        <item x="72"/>
        <item x="33"/>
        <item x="48"/>
        <item x="21"/>
        <item m="1" x="128"/>
        <item m="1" x="138"/>
        <item m="1" x="141"/>
        <item x="83"/>
        <item x="102"/>
        <item m="1" x="130"/>
        <item x="24"/>
        <item m="1" x="129"/>
        <item x="10"/>
        <item m="1" x="124"/>
        <item m="1" x="142"/>
        <item x="17"/>
        <item x="53"/>
        <item x="11"/>
        <item x="26"/>
        <item x="46"/>
        <item x="45"/>
        <item x="108"/>
        <item x="116"/>
        <item x="44"/>
        <item x="61"/>
        <item x="87"/>
        <item m="1" x="135"/>
        <item x="23"/>
        <item x="109"/>
        <item x="90"/>
        <item x="37"/>
        <item x="63"/>
        <item x="49"/>
        <item x="103"/>
        <item m="1" x="139"/>
        <item m="1" x="126"/>
        <item m="1" x="127"/>
        <item x="76"/>
        <item m="1" x="12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5"/>
        <item x="4"/>
        <item x="0"/>
        <item h="1" x="1"/>
        <item h="1" x="3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4">
    <field x="19"/>
    <field x="3"/>
    <field x="2"/>
    <field x="4"/>
  </rowFields>
  <rowItems count="206">
    <i>
      <x/>
      <x v="217"/>
      <x v="213"/>
      <x v="109"/>
    </i>
    <i t="default">
      <x/>
    </i>
    <i>
      <x v="1"/>
      <x v="217"/>
      <x v="213"/>
      <x v="96"/>
    </i>
    <i t="default">
      <x v="1"/>
    </i>
    <i>
      <x v="2"/>
      <x/>
      <x v="24"/>
      <x v="65"/>
    </i>
    <i r="1">
      <x v="1"/>
      <x v="134"/>
      <x v="96"/>
    </i>
    <i r="1">
      <x v="2"/>
      <x v="111"/>
      <x v="63"/>
    </i>
    <i r="1">
      <x v="4"/>
      <x v="67"/>
      <x v="16"/>
    </i>
    <i r="1">
      <x v="5"/>
      <x v="47"/>
      <x v="93"/>
    </i>
    <i r="1">
      <x v="8"/>
      <x v="148"/>
      <x v="23"/>
    </i>
    <i r="1">
      <x v="9"/>
      <x v="19"/>
      <x v="100"/>
    </i>
    <i r="1">
      <x v="10"/>
      <x v="154"/>
      <x v="53"/>
    </i>
    <i r="1">
      <x v="11"/>
      <x v="107"/>
      <x v="98"/>
    </i>
    <i r="1">
      <x v="12"/>
      <x v="152"/>
      <x v="119"/>
    </i>
    <i r="1">
      <x v="13"/>
      <x v="13"/>
      <x v="124"/>
    </i>
    <i r="1">
      <x v="14"/>
      <x v="199"/>
      <x v="119"/>
    </i>
    <i r="1">
      <x v="15"/>
      <x/>
      <x v="47"/>
    </i>
    <i r="1">
      <x v="16"/>
      <x v="29"/>
      <x v="96"/>
    </i>
    <i r="1">
      <x v="17"/>
      <x v="59"/>
      <x v="61"/>
    </i>
    <i r="1">
      <x v="18"/>
      <x v="35"/>
      <x v="65"/>
    </i>
    <i r="1">
      <x v="19"/>
      <x v="178"/>
      <x v="36"/>
    </i>
    <i r="1">
      <x v="20"/>
      <x v="5"/>
      <x v="21"/>
    </i>
    <i r="1">
      <x v="22"/>
      <x v="131"/>
      <x v="75"/>
    </i>
    <i r="1">
      <x v="23"/>
      <x v="91"/>
      <x v="122"/>
    </i>
    <i r="1">
      <x v="24"/>
      <x v="174"/>
      <x v="97"/>
    </i>
    <i r="1">
      <x v="25"/>
      <x v="100"/>
      <x v="53"/>
    </i>
    <i r="1">
      <x v="26"/>
      <x v="63"/>
      <x v="8"/>
    </i>
    <i r="1">
      <x v="27"/>
      <x v="62"/>
      <x v="103"/>
    </i>
    <i r="1">
      <x v="28"/>
      <x v="17"/>
      <x v="110"/>
    </i>
    <i r="1">
      <x v="29"/>
      <x v="108"/>
      <x v="7"/>
    </i>
    <i r="1">
      <x v="30"/>
      <x v="211"/>
      <x v="134"/>
    </i>
    <i r="1">
      <x v="31"/>
      <x v="182"/>
      <x v="117"/>
    </i>
    <i r="1">
      <x v="33"/>
      <x v="66"/>
      <x v="125"/>
    </i>
    <i r="1">
      <x v="34"/>
      <x v="168"/>
      <x v="119"/>
    </i>
    <i r="1">
      <x v="35"/>
      <x v="177"/>
      <x v="6"/>
    </i>
    <i r="1">
      <x v="36"/>
      <x v="8"/>
      <x v="45"/>
    </i>
    <i r="1">
      <x v="37"/>
      <x v="48"/>
      <x v="79"/>
    </i>
    <i r="1">
      <x v="38"/>
      <x v="142"/>
      <x v="97"/>
    </i>
    <i r="1">
      <x v="39"/>
      <x v="2"/>
      <x v="52"/>
    </i>
    <i r="1">
      <x v="40"/>
      <x v="140"/>
      <x v="51"/>
    </i>
    <i r="1">
      <x v="41"/>
      <x v="194"/>
      <x v="26"/>
    </i>
    <i r="1">
      <x v="42"/>
      <x v="39"/>
      <x v="96"/>
    </i>
    <i r="1">
      <x v="43"/>
      <x v="206"/>
      <x v="108"/>
    </i>
    <i r="1">
      <x v="44"/>
      <x v="187"/>
      <x v="17"/>
    </i>
    <i r="1">
      <x v="45"/>
      <x v="215"/>
      <x v="78"/>
    </i>
    <i r="1">
      <x v="46"/>
      <x v="197"/>
      <x v="97"/>
    </i>
    <i r="1">
      <x v="47"/>
      <x v="61"/>
      <x v="69"/>
    </i>
    <i r="1">
      <x v="48"/>
      <x/>
      <x v="137"/>
    </i>
    <i r="1">
      <x v="49"/>
      <x v="126"/>
      <x v="74"/>
    </i>
    <i r="1">
      <x v="50"/>
      <x v="27"/>
      <x v="96"/>
    </i>
    <i r="1">
      <x v="51"/>
      <x v="105"/>
      <x v="56"/>
    </i>
    <i r="1">
      <x v="52"/>
      <x/>
      <x v="24"/>
    </i>
    <i r="1">
      <x v="53"/>
      <x v="133"/>
      <x v="77"/>
    </i>
    <i r="1">
      <x v="54"/>
      <x v="191"/>
      <x v="19"/>
    </i>
    <i r="1">
      <x v="55"/>
      <x v="21"/>
      <x v="36"/>
    </i>
    <i r="1">
      <x v="56"/>
      <x v="64"/>
      <x v="84"/>
    </i>
    <i r="1">
      <x v="57"/>
      <x v="112"/>
      <x v="130"/>
    </i>
    <i r="1">
      <x v="58"/>
      <x v="164"/>
      <x v="96"/>
    </i>
    <i r="1">
      <x v="59"/>
      <x v="102"/>
      <x v="127"/>
    </i>
    <i r="1">
      <x v="60"/>
      <x v="49"/>
      <x v="119"/>
    </i>
    <i r="1">
      <x v="61"/>
      <x v="120"/>
      <x v="126"/>
    </i>
    <i r="1">
      <x v="62"/>
      <x v="150"/>
      <x v="13"/>
    </i>
    <i r="1">
      <x v="63"/>
      <x v="161"/>
      <x v="109"/>
    </i>
    <i r="1">
      <x v="64"/>
      <x v="146"/>
      <x v="93"/>
    </i>
    <i r="1">
      <x v="65"/>
      <x v="66"/>
      <x v="45"/>
    </i>
    <i r="1">
      <x v="66"/>
      <x v="219"/>
      <x v="139"/>
    </i>
    <i r="1">
      <x v="67"/>
      <x v="110"/>
      <x v="83"/>
    </i>
    <i r="1">
      <x v="68"/>
      <x v="223"/>
      <x v="73"/>
    </i>
    <i r="1">
      <x v="69"/>
      <x v="97"/>
      <x v="9"/>
    </i>
    <i r="1">
      <x v="70"/>
      <x v="32"/>
      <x v="56"/>
    </i>
    <i r="1">
      <x v="72"/>
      <x v="180"/>
      <x v="36"/>
    </i>
    <i r="1">
      <x v="73"/>
      <x v="4"/>
      <x v="123"/>
    </i>
    <i r="1">
      <x v="74"/>
      <x v="165"/>
      <x v="110"/>
    </i>
    <i r="1">
      <x v="75"/>
      <x v="208"/>
      <x v="49"/>
    </i>
    <i r="1">
      <x v="76"/>
      <x v="196"/>
      <x v="82"/>
    </i>
    <i r="1">
      <x v="77"/>
      <x v="192"/>
      <x v="96"/>
    </i>
    <i r="1">
      <x v="78"/>
      <x v="132"/>
      <x v="96"/>
    </i>
    <i r="1">
      <x v="79"/>
      <x/>
      <x v="96"/>
    </i>
    <i r="1">
      <x v="80"/>
      <x v="188"/>
      <x v="32"/>
    </i>
    <i r="1">
      <x v="81"/>
      <x v="85"/>
      <x v="30"/>
    </i>
    <i r="1">
      <x v="82"/>
      <x v="14"/>
      <x v="108"/>
    </i>
    <i r="1">
      <x v="83"/>
      <x v="6"/>
      <x v="3"/>
    </i>
    <i r="1">
      <x v="84"/>
      <x v="73"/>
      <x v="100"/>
    </i>
    <i r="1">
      <x v="85"/>
      <x/>
      <x v="38"/>
    </i>
    <i r="1">
      <x v="87"/>
      <x v="89"/>
      <x v="131"/>
    </i>
    <i r="1">
      <x v="88"/>
      <x v="210"/>
      <x v="95"/>
    </i>
    <i r="1">
      <x v="89"/>
      <x v="166"/>
      <x v="119"/>
    </i>
    <i r="1">
      <x v="90"/>
      <x v="201"/>
      <x v="93"/>
    </i>
    <i r="2">
      <x v="212"/>
      <x v="93"/>
    </i>
    <i r="1">
      <x v="91"/>
      <x v="217"/>
      <x v="96"/>
    </i>
    <i r="1">
      <x v="92"/>
      <x v="160"/>
      <x v="125"/>
    </i>
    <i r="1">
      <x v="93"/>
      <x v="214"/>
      <x v="138"/>
    </i>
    <i r="1">
      <x v="94"/>
      <x v="193"/>
      <x v="10"/>
    </i>
    <i r="1">
      <x v="96"/>
      <x v="145"/>
      <x v="134"/>
    </i>
    <i r="1">
      <x v="97"/>
      <x v="11"/>
      <x v="137"/>
    </i>
    <i r="1">
      <x v="98"/>
      <x v="3"/>
      <x v="18"/>
    </i>
    <i r="1">
      <x v="99"/>
      <x v="76"/>
      <x v="123"/>
    </i>
    <i r="1">
      <x v="100"/>
      <x v="144"/>
      <x v="96"/>
    </i>
    <i r="1">
      <x v="101"/>
      <x v="218"/>
      <x v="96"/>
    </i>
    <i r="1">
      <x v="102"/>
      <x v="172"/>
      <x v="82"/>
    </i>
    <i r="1">
      <x v="103"/>
      <x v="31"/>
      <x v="32"/>
    </i>
    <i r="1">
      <x v="104"/>
      <x v="79"/>
      <x v="11"/>
    </i>
    <i r="1">
      <x v="106"/>
      <x v="149"/>
      <x v="68"/>
    </i>
    <i r="1">
      <x v="107"/>
      <x v="141"/>
      <x v="45"/>
    </i>
    <i r="1">
      <x v="108"/>
      <x v="155"/>
      <x v="21"/>
    </i>
    <i r="1">
      <x v="109"/>
      <x v="90"/>
      <x v="96"/>
    </i>
    <i r="1">
      <x v="110"/>
      <x v="207"/>
      <x v="105"/>
    </i>
    <i r="1">
      <x v="113"/>
      <x v="138"/>
      <x v="4"/>
    </i>
    <i r="1">
      <x v="114"/>
      <x v="221"/>
      <x v="78"/>
    </i>
    <i r="1">
      <x v="115"/>
      <x v="34"/>
      <x v="119"/>
    </i>
    <i r="1">
      <x v="116"/>
      <x v="74"/>
      <x v="117"/>
    </i>
    <i r="1">
      <x v="117"/>
      <x v="226"/>
      <x v="50"/>
    </i>
    <i r="1">
      <x v="118"/>
      <x v="70"/>
      <x v="44"/>
    </i>
    <i r="1">
      <x v="119"/>
      <x v="57"/>
      <x v="25"/>
    </i>
    <i r="1">
      <x v="121"/>
      <x v="55"/>
      <x v="107"/>
    </i>
    <i r="1">
      <x v="122"/>
      <x v="22"/>
      <x v="53"/>
    </i>
    <i r="1">
      <x v="123"/>
      <x v="189"/>
      <x v="3"/>
    </i>
    <i r="1">
      <x v="124"/>
      <x v="28"/>
      <x v="37"/>
    </i>
    <i r="1">
      <x v="125"/>
      <x v="92"/>
      <x v="83"/>
    </i>
    <i r="1">
      <x v="126"/>
      <x v="26"/>
      <x v="43"/>
    </i>
    <i r="1">
      <x v="127"/>
      <x v="137"/>
      <x v="93"/>
    </i>
    <i r="1">
      <x v="128"/>
      <x v="173"/>
      <x v="100"/>
    </i>
    <i r="3">
      <x v="108"/>
    </i>
    <i r="1">
      <x v="129"/>
      <x v="41"/>
      <x v="62"/>
    </i>
    <i r="1">
      <x v="130"/>
      <x v="151"/>
      <x v="144"/>
    </i>
    <i r="1">
      <x v="131"/>
      <x v="113"/>
      <x v="72"/>
    </i>
    <i r="1">
      <x v="132"/>
      <x v="190"/>
      <x v="90"/>
    </i>
    <i r="1">
      <x v="134"/>
      <x v="88"/>
      <x v="123"/>
    </i>
    <i r="1">
      <x v="135"/>
      <x v="93"/>
      <x v="36"/>
    </i>
    <i r="1">
      <x v="136"/>
      <x/>
      <x v="78"/>
    </i>
    <i r="1">
      <x v="138"/>
      <x v="45"/>
      <x v="22"/>
    </i>
    <i r="1">
      <x v="139"/>
      <x v="52"/>
      <x v="14"/>
    </i>
    <i r="1">
      <x v="141"/>
      <x v="75"/>
      <x v="134"/>
    </i>
    <i r="1">
      <x v="142"/>
      <x v="147"/>
      <x v="66"/>
    </i>
    <i r="1">
      <x v="143"/>
      <x v="77"/>
      <x v="53"/>
    </i>
    <i r="1">
      <x v="144"/>
      <x v="116"/>
      <x v="32"/>
    </i>
    <i r="1">
      <x v="145"/>
      <x v="96"/>
      <x v="114"/>
    </i>
    <i r="1">
      <x v="146"/>
      <x v="114"/>
      <x v="53"/>
    </i>
    <i r="1">
      <x v="147"/>
      <x v="54"/>
      <x v="102"/>
    </i>
    <i r="1">
      <x v="148"/>
      <x v="213"/>
      <x/>
    </i>
    <i r="1">
      <x v="149"/>
      <x v="205"/>
      <x v="109"/>
    </i>
    <i r="1">
      <x v="150"/>
      <x v="157"/>
      <x v="27"/>
    </i>
    <i r="1">
      <x v="151"/>
      <x v="117"/>
      <x v="93"/>
    </i>
    <i r="1">
      <x v="153"/>
      <x v="106"/>
      <x v="97"/>
    </i>
    <i r="1">
      <x v="154"/>
      <x v="86"/>
      <x v="132"/>
    </i>
    <i r="1">
      <x v="155"/>
      <x v="23"/>
      <x v="8"/>
    </i>
    <i r="1">
      <x v="156"/>
      <x v="36"/>
      <x v="40"/>
    </i>
    <i r="1">
      <x v="157"/>
      <x v="128"/>
      <x v="29"/>
    </i>
    <i r="1">
      <x v="158"/>
      <x v="15"/>
      <x v="136"/>
    </i>
    <i r="1">
      <x v="159"/>
      <x v="98"/>
      <x v="36"/>
    </i>
    <i r="1">
      <x v="160"/>
      <x v="213"/>
      <x v="15"/>
    </i>
    <i r="1">
      <x v="161"/>
      <x v="20"/>
      <x v="28"/>
    </i>
    <i r="1">
      <x v="162"/>
      <x v="78"/>
      <x v="18"/>
    </i>
    <i r="1">
      <x v="164"/>
      <x v="30"/>
      <x v="2"/>
    </i>
    <i r="1">
      <x v="165"/>
      <x v="127"/>
      <x v="54"/>
    </i>
    <i r="1">
      <x v="166"/>
      <x v="81"/>
      <x v="123"/>
    </i>
    <i r="1">
      <x v="167"/>
      <x v="43"/>
      <x v="39"/>
    </i>
    <i r="1">
      <x v="168"/>
      <x v="171"/>
      <x v="125"/>
    </i>
    <i r="1">
      <x v="169"/>
      <x v="167"/>
      <x v="96"/>
    </i>
    <i r="1">
      <x v="170"/>
      <x v="87"/>
      <x v="31"/>
    </i>
    <i r="1">
      <x v="172"/>
      <x v="94"/>
      <x v="64"/>
    </i>
    <i r="1">
      <x v="173"/>
      <x v="213"/>
      <x v="108"/>
    </i>
    <i r="1">
      <x v="174"/>
      <x v="200"/>
      <x v="32"/>
    </i>
    <i r="1">
      <x v="176"/>
      <x v="209"/>
      <x v="54"/>
    </i>
    <i r="1">
      <x v="177"/>
      <x v="213"/>
      <x v="97"/>
    </i>
    <i r="1">
      <x v="178"/>
      <x v="213"/>
      <x v="83"/>
    </i>
    <i r="1">
      <x v="179"/>
      <x v="44"/>
      <x v="97"/>
    </i>
    <i r="1">
      <x v="180"/>
      <x/>
      <x v="82"/>
    </i>
    <i r="1">
      <x v="181"/>
      <x v="222"/>
      <x v="119"/>
    </i>
    <i r="1">
      <x v="182"/>
      <x v="213"/>
      <x v="76"/>
    </i>
    <i r="1">
      <x v="183"/>
      <x v="124"/>
      <x v="75"/>
    </i>
    <i r="1">
      <x v="184"/>
      <x v="82"/>
      <x v="96"/>
    </i>
    <i r="1">
      <x v="185"/>
      <x v="136"/>
      <x v="96"/>
    </i>
    <i r="1">
      <x v="186"/>
      <x v="99"/>
      <x v="125"/>
    </i>
    <i r="1">
      <x v="187"/>
      <x v="104"/>
      <x v="96"/>
    </i>
    <i r="1">
      <x v="188"/>
      <x v="183"/>
      <x v="36"/>
    </i>
    <i r="1">
      <x v="189"/>
      <x v="159"/>
      <x v="66"/>
    </i>
    <i r="1">
      <x v="190"/>
      <x v="80"/>
      <x v="32"/>
    </i>
    <i r="1">
      <x v="191"/>
      <x v="163"/>
      <x v="34"/>
    </i>
    <i r="1">
      <x v="192"/>
      <x v="130"/>
      <x v="68"/>
    </i>
    <i r="1">
      <x v="194"/>
      <x v="125"/>
      <x v="5"/>
    </i>
    <i r="1">
      <x v="196"/>
      <x v="40"/>
      <x v="48"/>
    </i>
    <i r="1">
      <x v="200"/>
      <x v="16"/>
      <x v="71"/>
    </i>
    <i r="1">
      <x v="207"/>
      <x v="185"/>
      <x v="135"/>
    </i>
    <i r="1">
      <x v="211"/>
      <x v="9"/>
      <x v="8"/>
    </i>
    <i r="1">
      <x v="215"/>
      <x v="122"/>
      <x v="77"/>
    </i>
    <i r="1">
      <x v="217"/>
      <x v="51"/>
      <x v="35"/>
    </i>
    <i r="2">
      <x v="203"/>
      <x v="100"/>
    </i>
    <i r="2">
      <x v="213"/>
      <x v="96"/>
    </i>
    <i r="1">
      <x v="218"/>
      <x v="72"/>
      <x v="96"/>
    </i>
    <i r="1">
      <x v="219"/>
      <x v="202"/>
      <x v="46"/>
    </i>
    <i r="1">
      <x v="220"/>
      <x v="7"/>
      <x v="100"/>
    </i>
    <i r="1">
      <x v="221"/>
      <x v="184"/>
      <x v="32"/>
    </i>
    <i r="1">
      <x v="222"/>
      <x v="109"/>
      <x v="32"/>
    </i>
    <i r="1">
      <x v="223"/>
      <x v="65"/>
      <x v="36"/>
    </i>
    <i r="1">
      <x v="224"/>
      <x v="50"/>
      <x v="33"/>
    </i>
    <i r="1">
      <x v="225"/>
      <x v="135"/>
      <x v="96"/>
    </i>
    <i r="1">
      <x v="227"/>
      <x v="220"/>
      <x v="96"/>
    </i>
    <i r="1">
      <x v="228"/>
      <x v="101"/>
      <x v="115"/>
    </i>
    <i r="1">
      <x v="230"/>
      <x v="224"/>
      <x v="96"/>
    </i>
    <i r="1">
      <x v="231"/>
      <x v="225"/>
      <x v="68"/>
    </i>
    <i r="1">
      <x v="234"/>
      <x v="228"/>
      <x v="32"/>
    </i>
    <i r="1">
      <x v="235"/>
      <x v="195"/>
      <x v="119"/>
    </i>
    <i r="1">
      <x v="236"/>
      <x v="58"/>
      <x v="97"/>
    </i>
    <i t="default"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D6E55C-106C-4099-AA15-7D6585FB8A3A}" name="Draaitabel3" cacheId="38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compact="0" compactData="0" multipleFieldFilters="0">
  <location ref="A1:H129" firstHeaderRow="1" firstDataRow="1" firstDataCol="8"/>
  <pivotFields count="24">
    <pivotField compact="0" outline="0" showAll="0"/>
    <pivotField compact="0" numFmtId="1" outline="0" showAll="0"/>
    <pivotField axis="axisRow" compact="0" outline="0" showAll="0" defaultSubtotal="0">
      <items count="229">
        <item x="13"/>
        <item m="1" x="225"/>
        <item x="36"/>
        <item x="89"/>
        <item x="66"/>
        <item x="18"/>
        <item x="75"/>
        <item x="166"/>
        <item x="33"/>
        <item x="194"/>
        <item m="1" x="217"/>
        <item x="88"/>
        <item x="29"/>
        <item x="11"/>
        <item x="74"/>
        <item x="147"/>
        <item x="191"/>
        <item x="25"/>
        <item x="159"/>
        <item x="7"/>
        <item x="149"/>
        <item x="50"/>
        <item x="113"/>
        <item x="144"/>
        <item x="0"/>
        <item m="1" x="221"/>
        <item x="117"/>
        <item x="46"/>
        <item x="115"/>
        <item x="14"/>
        <item x="152"/>
        <item x="94"/>
        <item x="64"/>
        <item m="1" x="206"/>
        <item x="106"/>
        <item x="16"/>
        <item x="145"/>
        <item x="197"/>
        <item m="1" x="223"/>
        <item x="39"/>
        <item x="190"/>
        <item x="121"/>
        <item m="1" x="207"/>
        <item x="155"/>
        <item x="163"/>
        <item x="129"/>
        <item x="198"/>
        <item x="4"/>
        <item x="34"/>
        <item x="55"/>
        <item x="170"/>
        <item x="196"/>
        <item x="130"/>
        <item m="1" x="218"/>
        <item x="138"/>
        <item x="112"/>
        <item x="5"/>
        <item x="110"/>
        <item x="181"/>
        <item x="15"/>
        <item m="1" x="219"/>
        <item x="44"/>
        <item x="24"/>
        <item x="23"/>
        <item x="51"/>
        <item x="169"/>
        <item x="30"/>
        <item x="3"/>
        <item m="1" x="211"/>
        <item x="96"/>
        <item x="109"/>
        <item x="128"/>
        <item x="119"/>
        <item x="76"/>
        <item x="107"/>
        <item x="132"/>
        <item x="90"/>
        <item x="134"/>
        <item x="150"/>
        <item x="95"/>
        <item x="186"/>
        <item x="154"/>
        <item x="176"/>
        <item m="1" x="205"/>
        <item m="1" x="216"/>
        <item x="73"/>
        <item x="143"/>
        <item x="158"/>
        <item x="126"/>
        <item x="77"/>
        <item x="100"/>
        <item x="20"/>
        <item x="116"/>
        <item x="127"/>
        <item x="160"/>
        <item m="1" x="208"/>
        <item x="136"/>
        <item x="63"/>
        <item x="148"/>
        <item x="182"/>
        <item x="22"/>
        <item x="174"/>
        <item x="54"/>
        <item m="1" x="204"/>
        <item x="183"/>
        <item x="47"/>
        <item x="142"/>
        <item x="9"/>
        <item x="26"/>
        <item x="168"/>
        <item x="61"/>
        <item x="2"/>
        <item x="52"/>
        <item x="123"/>
        <item x="137"/>
        <item m="1" x="202"/>
        <item x="135"/>
        <item x="141"/>
        <item x="151"/>
        <item m="1" x="203"/>
        <item x="56"/>
        <item m="1" x="212"/>
        <item x="195"/>
        <item x="192"/>
        <item x="175"/>
        <item x="189"/>
        <item x="45"/>
        <item x="153"/>
        <item x="146"/>
        <item x="103"/>
        <item x="188"/>
        <item x="19"/>
        <item x="71"/>
        <item x="48"/>
        <item x="1"/>
        <item x="173"/>
        <item x="178"/>
        <item x="118"/>
        <item x="104"/>
        <item m="1" x="222"/>
        <item x="37"/>
        <item x="98"/>
        <item x="35"/>
        <item m="1" x="213"/>
        <item x="91"/>
        <item x="87"/>
        <item x="59"/>
        <item x="133"/>
        <item x="6"/>
        <item x="97"/>
        <item x="57"/>
        <item x="122"/>
        <item x="10"/>
        <item m="1" x="220"/>
        <item x="8"/>
        <item x="99"/>
        <item m="1" x="228"/>
        <item x="140"/>
        <item m="1" x="209"/>
        <item x="185"/>
        <item x="83"/>
        <item x="58"/>
        <item m="1" x="210"/>
        <item x="187"/>
        <item x="53"/>
        <item x="67"/>
        <item x="79"/>
        <item x="157"/>
        <item x="31"/>
        <item m="1" x="226"/>
        <item m="1" x="227"/>
        <item x="156"/>
        <item x="93"/>
        <item x="120"/>
        <item x="21"/>
        <item m="1" x="214"/>
        <item x="125"/>
        <item x="32"/>
        <item x="17"/>
        <item m="1" x="215"/>
        <item x="65"/>
        <item m="1" x="224"/>
        <item x="28"/>
        <item x="184"/>
        <item x="167"/>
        <item x="193"/>
        <item x="199"/>
        <item x="41"/>
        <item x="72"/>
        <item x="114"/>
        <item x="124"/>
        <item x="49"/>
        <item x="70"/>
        <item x="86"/>
        <item x="38"/>
        <item x="180"/>
        <item x="69"/>
        <item x="43"/>
        <item x="131"/>
        <item x="12"/>
        <item x="161"/>
        <item x="80"/>
        <item x="165"/>
        <item x="200"/>
        <item x="201"/>
        <item x="139"/>
        <item x="40"/>
        <item x="101"/>
        <item x="68"/>
        <item x="162"/>
        <item x="78"/>
        <item x="27"/>
        <item x="81"/>
        <item x="102"/>
        <item x="84"/>
        <item x="42"/>
        <item x="172"/>
        <item x="82"/>
        <item x="92"/>
        <item x="60"/>
        <item x="85"/>
        <item x="105"/>
        <item x="164"/>
        <item x="62"/>
        <item x="177"/>
        <item x="179"/>
        <item x="108"/>
        <item x="111"/>
        <item x="171"/>
      </items>
    </pivotField>
    <pivotField axis="axisRow" compact="0" outline="0" showAll="0" sortType="ascending" defaultSubtotal="0">
      <items count="237">
        <item x="0"/>
        <item x="1"/>
        <item x="2"/>
        <item m="1" x="216"/>
        <item x="3"/>
        <item x="4"/>
        <item x="5"/>
        <item m="1" x="217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m="1" x="22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m="1" x="21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m="1" x="21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m="1" x="214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m="1" x="215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235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m="1" x="229"/>
        <item x="204"/>
        <item m="1" x="230"/>
        <item x="205"/>
        <item m="1" x="227"/>
        <item m="1" x="226"/>
        <item m="1" x="236"/>
        <item x="206"/>
        <item m="1" x="231"/>
        <item m="1" x="220"/>
        <item x="207"/>
        <item m="1" x="225"/>
        <item m="1" x="228"/>
        <item m="1" x="218"/>
        <item x="208"/>
        <item m="1" x="232"/>
        <item m="1" x="221"/>
        <item m="1" x="219"/>
        <item x="209"/>
        <item m="1" x="222"/>
        <item m="1" x="223"/>
        <item m="1" x="233"/>
        <item x="210"/>
        <item m="1" x="234"/>
        <item n=" " x="182"/>
        <item x="211"/>
      </items>
    </pivotField>
    <pivotField axis="axisRow" compact="0" outline="0" showAll="0" defaultSubtotal="0">
      <items count="146">
        <item x="85"/>
        <item x="118"/>
        <item x="94"/>
        <item x="58"/>
        <item x="68"/>
        <item x="105"/>
        <item x="27"/>
        <item x="22"/>
        <item x="19"/>
        <item x="52"/>
        <item x="25"/>
        <item x="65"/>
        <item x="81"/>
        <item x="47"/>
        <item x="80"/>
        <item x="91"/>
        <item x="3"/>
        <item x="34"/>
        <item x="64"/>
        <item x="42"/>
        <item m="1" x="123"/>
        <item x="15"/>
        <item x="79"/>
        <item x="6"/>
        <item x="40"/>
        <item x="71"/>
        <item x="32"/>
        <item x="86"/>
        <item x="92"/>
        <item x="89"/>
        <item x="57"/>
        <item x="97"/>
        <item x="56"/>
        <item x="101"/>
        <item x="104"/>
        <item x="110"/>
        <item x="14"/>
        <item x="73"/>
        <item x="59"/>
        <item x="96"/>
        <item x="88"/>
        <item m="1" x="134"/>
        <item m="1" x="125"/>
        <item x="74"/>
        <item x="70"/>
        <item x="28"/>
        <item x="100"/>
        <item x="12"/>
        <item x="106"/>
        <item x="54"/>
        <item x="69"/>
        <item x="31"/>
        <item x="30"/>
        <item x="8"/>
        <item x="95"/>
        <item m="1" x="122"/>
        <item x="39"/>
        <item m="1" x="140"/>
        <item m="1" x="131"/>
        <item m="1" x="133"/>
        <item x="111"/>
        <item x="13"/>
        <item x="75"/>
        <item x="2"/>
        <item x="98"/>
        <item x="0"/>
        <item x="82"/>
        <item m="1" x="132"/>
        <item x="66"/>
        <item x="36"/>
        <item x="114"/>
        <item x="107"/>
        <item x="77"/>
        <item x="51"/>
        <item x="38"/>
        <item x="16"/>
        <item x="99"/>
        <item x="41"/>
        <item x="35"/>
        <item x="29"/>
        <item m="1" x="143"/>
        <item m="1" x="144"/>
        <item x="55"/>
        <item x="50"/>
        <item x="43"/>
        <item m="1" x="145"/>
        <item x="60"/>
        <item x="93"/>
        <item m="1" x="137"/>
        <item x="5"/>
        <item x="78"/>
        <item x="112"/>
        <item x="113"/>
        <item x="4"/>
        <item m="1" x="136"/>
        <item x="62"/>
        <item x="1"/>
        <item x="18"/>
        <item x="9"/>
        <item x="119"/>
        <item x="7"/>
        <item x="120"/>
        <item x="84"/>
        <item x="20"/>
        <item x="115"/>
        <item x="67"/>
        <item x="117"/>
        <item x="72"/>
        <item x="33"/>
        <item x="48"/>
        <item x="21"/>
        <item m="1" x="128"/>
        <item m="1" x="138"/>
        <item m="1" x="141"/>
        <item x="83"/>
        <item x="102"/>
        <item m="1" x="130"/>
        <item x="24"/>
        <item m="1" x="129"/>
        <item x="10"/>
        <item m="1" x="124"/>
        <item m="1" x="142"/>
        <item x="17"/>
        <item x="53"/>
        <item x="11"/>
        <item x="26"/>
        <item x="46"/>
        <item x="45"/>
        <item x="108"/>
        <item x="116"/>
        <item x="44"/>
        <item x="61"/>
        <item x="87"/>
        <item m="1" x="135"/>
        <item x="23"/>
        <item x="109"/>
        <item x="90"/>
        <item x="37"/>
        <item x="63"/>
        <item x="49"/>
        <item x="103"/>
        <item m="1" x="139"/>
        <item m="1" x="126"/>
        <item m="1" x="127"/>
        <item x="76"/>
        <item m="1" x="121"/>
      </items>
    </pivotField>
    <pivotField axis="axisRow" compact="0" outline="0" showAll="0" defaultSubtotal="0">
      <items count="279">
        <item x="176"/>
        <item m="1" x="256"/>
        <item x="177"/>
        <item x="118"/>
        <item m="1" x="262"/>
        <item x="33"/>
        <item x="139"/>
        <item x="158"/>
        <item x="1"/>
        <item x="173"/>
        <item x="180"/>
        <item x="226"/>
        <item x="126"/>
        <item x="30"/>
        <item x="159"/>
        <item x="232"/>
        <item x="95"/>
        <item x="161"/>
        <item x="179"/>
        <item x="201"/>
        <item x="54"/>
        <item x="168"/>
        <item x="197"/>
        <item m="1" x="267"/>
        <item x="45"/>
        <item m="1" x="243"/>
        <item x="19"/>
        <item x="10"/>
        <item x="209"/>
        <item x="47"/>
        <item x="51"/>
        <item m="1" x="245"/>
        <item m="1" x="264"/>
        <item x="187"/>
        <item m="1" x="277"/>
        <item x="73"/>
        <item m="1" x="266"/>
        <item x="137"/>
        <item x="13"/>
        <item x="78"/>
        <item x="184"/>
        <item x="203"/>
        <item x="141"/>
        <item x="18"/>
        <item x="221"/>
        <item x="63"/>
        <item x="125"/>
        <item x="50"/>
        <item x="64"/>
        <item x="46"/>
        <item x="155"/>
        <item x="37"/>
        <item m="1" x="261"/>
        <item x="49"/>
        <item x="8"/>
        <item m="1" x="272"/>
        <item x="20"/>
        <item m="1" x="268"/>
        <item x="21"/>
        <item x="104"/>
        <item x="211"/>
        <item x="43"/>
        <item x="214"/>
        <item x="38"/>
        <item x="2"/>
        <item x="151"/>
        <item x="147"/>
        <item x="90"/>
        <item x="171"/>
        <item x="17"/>
        <item m="1" x="254"/>
        <item x="212"/>
        <item x="115"/>
        <item x="181"/>
        <item x="88"/>
        <item x="166"/>
        <item x="182"/>
        <item m="1" x="238"/>
        <item x="100"/>
        <item x="231"/>
        <item x="11"/>
        <item x="152"/>
        <item x="142"/>
        <item x="53"/>
        <item x="40"/>
        <item x="4"/>
        <item m="1" x="275"/>
        <item x="199"/>
        <item x="186"/>
        <item x="87"/>
        <item x="80"/>
        <item m="1" x="255"/>
        <item x="185"/>
        <item x="35"/>
        <item x="156"/>
        <item x="114"/>
        <item x="67"/>
        <item x="121"/>
        <item x="119"/>
        <item m="1" x="257"/>
        <item x="136"/>
        <item x="113"/>
        <item x="133"/>
        <item x="83"/>
        <item x="127"/>
        <item x="123"/>
        <item x="52"/>
        <item m="1" x="237"/>
        <item x="59"/>
        <item x="82"/>
        <item x="85"/>
        <item x="167"/>
        <item m="1" x="239"/>
        <item m="1" x="252"/>
        <item m="1" x="240"/>
        <item x="65"/>
        <item x="148"/>
        <item x="160"/>
        <item x="219"/>
        <item x="84"/>
        <item x="135"/>
        <item m="1" x="246"/>
        <item x="122"/>
        <item x="169"/>
        <item m="1" x="278"/>
        <item x="217"/>
        <item x="154"/>
        <item x="131"/>
        <item x="12"/>
        <item x="36"/>
        <item m="1" x="263"/>
        <item m="1" x="270"/>
        <item x="218"/>
        <item x="34"/>
        <item x="111"/>
        <item x="28"/>
        <item x="55"/>
        <item x="196"/>
        <item x="98"/>
        <item x="14"/>
        <item x="175"/>
        <item x="26"/>
        <item x="140"/>
        <item x="9"/>
        <item x="7"/>
        <item x="99"/>
        <item x="163"/>
        <item x="227"/>
        <item m="1" x="258"/>
        <item x="31"/>
        <item x="143"/>
        <item x="91"/>
        <item x="24"/>
        <item x="112"/>
        <item x="116"/>
        <item x="172"/>
        <item m="1" x="273"/>
        <item m="1" x="259"/>
        <item x="68"/>
        <item x="205"/>
        <item x="39"/>
        <item x="41"/>
        <item x="101"/>
        <item x="32"/>
        <item x="92"/>
        <item x="117"/>
        <item x="134"/>
        <item x="206"/>
        <item x="86"/>
        <item x="198"/>
        <item m="1" x="260"/>
        <item x="120"/>
        <item x="157"/>
        <item x="124"/>
        <item x="69"/>
        <item x="215"/>
        <item x="81"/>
        <item x="93"/>
        <item m="1" x="247"/>
        <item m="1" x="276"/>
        <item x="222"/>
        <item m="1" x="235"/>
        <item x="105"/>
        <item m="1" x="236"/>
        <item m="1" x="265"/>
        <item x="71"/>
        <item x="138"/>
        <item x="213"/>
        <item x="110"/>
        <item x="48"/>
        <item x="224"/>
        <item x="29"/>
        <item x="102"/>
        <item x="62"/>
        <item x="70"/>
        <item x="72"/>
        <item m="1" x="251"/>
        <item m="1" x="248"/>
        <item m="1" x="250"/>
        <item x="229"/>
        <item m="1" x="269"/>
        <item x="210"/>
        <item x="23"/>
        <item x="230"/>
        <item x="25"/>
        <item x="5"/>
        <item x="130"/>
        <item x="22"/>
        <item m="1" x="241"/>
        <item x="76"/>
        <item x="225"/>
        <item x="132"/>
        <item x="228"/>
        <item x="97"/>
        <item x="223"/>
        <item m="1" x="253"/>
        <item x="109"/>
        <item x="96"/>
        <item x="3"/>
        <item m="1" x="249"/>
        <item x="208"/>
        <item x="61"/>
        <item x="79"/>
        <item x="207"/>
        <item x="234"/>
        <item x="16"/>
        <item m="1" x="274"/>
        <item x="129"/>
        <item x="170"/>
        <item x="144"/>
        <item x="165"/>
        <item x="178"/>
        <item x="58"/>
        <item x="174"/>
        <item x="57"/>
        <item x="233"/>
        <item x="195"/>
        <item x="42"/>
        <item x="103"/>
        <item x="106"/>
        <item x="149"/>
        <item x="164"/>
        <item x="153"/>
        <item x="66"/>
        <item x="189"/>
        <item x="77"/>
        <item x="145"/>
        <item m="1" x="242"/>
        <item x="162"/>
        <item x="6"/>
        <item x="191"/>
        <item x="146"/>
        <item x="193"/>
        <item x="0"/>
        <item x="44"/>
        <item x="15"/>
        <item m="1" x="271"/>
        <item x="192"/>
        <item x="190"/>
        <item x="60"/>
        <item x="220"/>
        <item x="183"/>
        <item x="74"/>
        <item x="89"/>
        <item x="107"/>
        <item x="108"/>
        <item x="200"/>
        <item x="202"/>
        <item x="128"/>
        <item x="188"/>
        <item x="150"/>
        <item x="194"/>
        <item m="1" x="244"/>
        <item x="94"/>
        <item x="27"/>
        <item x="75"/>
        <item x="204"/>
        <item x="56"/>
        <item x="2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h="1" x="0"/>
        <item sd="0" x="1"/>
        <item h="1" x="7"/>
        <item h="1" x="2"/>
        <item h="1" x="10"/>
        <item h="1" m="1" x="12"/>
        <item h="1" m="1" x="13"/>
        <item h="1" x="6"/>
        <item h="1" x="5"/>
        <item h="1" m="1" x="14"/>
        <item h="1" x="9"/>
        <item h="1" x="11"/>
        <item h="1" x="8"/>
        <item h="1" x="4"/>
        <item h="1" x="3"/>
      </items>
    </pivotField>
    <pivotField axis="axisRow" compact="0" outline="0" showAll="0" defaultSubtotal="0">
      <items count="9">
        <item x="1"/>
        <item x="7"/>
        <item x="4"/>
        <item x="2"/>
        <item x="5"/>
        <item x="6"/>
        <item x="0"/>
        <item x="3"/>
        <item x="8"/>
      </items>
    </pivotField>
    <pivotField axis="axisRow" compact="0" outline="0" showAll="0" defaultSubtotal="0">
      <items count="49">
        <item m="1" x="48"/>
        <item x="3"/>
        <item x="2"/>
        <item x="16"/>
        <item x="32"/>
        <item x="41"/>
        <item x="17"/>
        <item x="13"/>
        <item x="6"/>
        <item x="43"/>
        <item x="0"/>
        <item x="8"/>
        <item x="22"/>
        <item x="29"/>
        <item x="35"/>
        <item x="21"/>
        <item x="11"/>
        <item m="1" x="46"/>
        <item x="27"/>
        <item x="18"/>
        <item x="38"/>
        <item x="26"/>
        <item m="1" x="47"/>
        <item x="23"/>
        <item x="31"/>
        <item x="36"/>
        <item x="33"/>
        <item x="30"/>
        <item x="25"/>
        <item x="24"/>
        <item x="20"/>
        <item x="1"/>
        <item x="45"/>
        <item x="28"/>
        <item x="9"/>
        <item x="15"/>
        <item x="37"/>
        <item x="5"/>
        <item x="34"/>
        <item x="12"/>
        <item x="14"/>
        <item x="10"/>
        <item x="44"/>
        <item x="4"/>
        <item x="42"/>
        <item x="19"/>
        <item x="7"/>
        <item x="39"/>
        <item x="40"/>
      </items>
    </pivotField>
    <pivotField axis="axisRow" compact="0" outline="0" showAll="0">
      <items count="21">
        <item x="0"/>
        <item x="12"/>
        <item x="2"/>
        <item x="13"/>
        <item x="9"/>
        <item x="1"/>
        <item x="6"/>
        <item x="11"/>
        <item x="16"/>
        <item x="14"/>
        <item x="15"/>
        <item x="8"/>
        <item x="7"/>
        <item x="5"/>
        <item x="10"/>
        <item x="3"/>
        <item x="4"/>
        <item x="17"/>
        <item x="18"/>
        <item x="19"/>
        <item t="default"/>
      </items>
    </pivotField>
  </pivotFields>
  <rowFields count="8">
    <field x="3"/>
    <field x="2"/>
    <field x="5"/>
    <field x="4"/>
    <field x="20"/>
    <field x="21"/>
    <field x="22"/>
    <field x="23"/>
  </rowFields>
  <rowItems count="128">
    <i>
      <x v="2"/>
      <x v="111"/>
      <x v="85"/>
      <x v="63"/>
      <x v="1"/>
    </i>
    <i>
      <x v="4"/>
      <x v="67"/>
      <x v="205"/>
      <x v="16"/>
      <x v="1"/>
    </i>
    <i r="2">
      <x v="249"/>
      <x v="16"/>
      <x v="1"/>
    </i>
    <i>
      <x v="6"/>
      <x v="56"/>
      <x v="54"/>
      <x v="89"/>
      <x v="1"/>
    </i>
    <i>
      <x v="9"/>
      <x v="19"/>
      <x v="27"/>
      <x v="100"/>
      <x v="1"/>
    </i>
    <i>
      <x v="11"/>
      <x v="107"/>
      <x v="128"/>
      <x v="98"/>
      <x v="1"/>
    </i>
    <i>
      <x v="27"/>
      <x v="62"/>
      <x v="56"/>
      <x v="103"/>
      <x v="1"/>
    </i>
    <i>
      <x v="29"/>
      <x v="108"/>
      <x v="27"/>
      <x v="7"/>
      <x v="1"/>
    </i>
    <i r="2">
      <x v="135"/>
      <x v="7"/>
      <x v="1"/>
    </i>
    <i>
      <x v="32"/>
      <x v="12"/>
      <x v="163"/>
      <x v="10"/>
      <x v="1"/>
    </i>
    <i>
      <x v="33"/>
      <x v="66"/>
      <x v="27"/>
      <x v="125"/>
      <x v="1"/>
    </i>
    <i>
      <x v="36"/>
      <x v="8"/>
      <x v="26"/>
      <x v="45"/>
      <x v="1"/>
    </i>
    <i>
      <x v="38"/>
      <x v="142"/>
      <x v="84"/>
      <x v="97"/>
      <x v="1"/>
    </i>
    <i r="2">
      <x v="160"/>
      <x v="97"/>
      <x v="1"/>
    </i>
    <i>
      <x v="39"/>
      <x v="2"/>
      <x v="161"/>
      <x v="52"/>
      <x v="1"/>
    </i>
    <i>
      <x v="41"/>
      <x v="194"/>
      <x v="61"/>
      <x v="26"/>
      <x v="1"/>
    </i>
    <i r="2">
      <x v="254"/>
      <x v="26"/>
      <x v="1"/>
    </i>
    <i>
      <x v="42"/>
      <x v="39"/>
      <x v="8"/>
      <x v="96"/>
      <x v="1"/>
    </i>
    <i r="2">
      <x v="24"/>
      <x v="96"/>
      <x v="1"/>
    </i>
    <i>
      <x v="48"/>
      <x/>
      <x v="53"/>
      <x v="137"/>
      <x v="1"/>
    </i>
    <i>
      <x v="49"/>
      <x v="126"/>
      <x v="30"/>
      <x v="74"/>
      <x v="1"/>
    </i>
    <i r="2">
      <x v="47"/>
      <x v="74"/>
      <x v="1"/>
    </i>
    <i>
      <x v="50"/>
      <x v="27"/>
      <x v="106"/>
      <x v="96"/>
      <x v="1"/>
    </i>
    <i>
      <x v="57"/>
      <x v="112"/>
      <x v="45"/>
      <x v="130"/>
      <x v="1"/>
    </i>
    <i r="2">
      <x v="193"/>
      <x v="130"/>
      <x v="1"/>
    </i>
    <i>
      <x v="59"/>
      <x v="102"/>
      <x v="139"/>
      <x v="127"/>
      <x v="1"/>
    </i>
    <i>
      <x v="60"/>
      <x v="49"/>
      <x v="26"/>
      <x v="119"/>
      <x v="1"/>
    </i>
    <i r="2">
      <x v="243"/>
      <x v="119"/>
      <x v="1"/>
    </i>
    <i>
      <x v="63"/>
      <x v="161"/>
      <x v="158"/>
      <x v="109"/>
      <x v="1"/>
    </i>
    <i r="2">
      <x v="174"/>
      <x v="109"/>
      <x v="1"/>
    </i>
    <i r="2">
      <x v="194"/>
      <x v="109"/>
      <x v="1"/>
    </i>
    <i r="2">
      <x v="204"/>
      <x v="109"/>
      <x v="1"/>
    </i>
    <i>
      <x v="64"/>
      <x v="146"/>
      <x v="185"/>
      <x v="93"/>
      <x v="1"/>
    </i>
    <i>
      <x v="65"/>
      <x v="66"/>
      <x v="35"/>
      <x v="45"/>
      <x v="1"/>
    </i>
    <i r="2">
      <x v="195"/>
      <x v="45"/>
      <x v="1"/>
    </i>
    <i>
      <x v="69"/>
      <x v="97"/>
      <x v="8"/>
      <x v="9"/>
      <x v="1"/>
    </i>
    <i r="2">
      <x v="141"/>
      <x v="9"/>
      <x v="1"/>
    </i>
    <i>
      <x v="70"/>
      <x v="32"/>
      <x v="39"/>
      <x v="56"/>
      <x v="1"/>
    </i>
    <i>
      <x v="72"/>
      <x v="180"/>
      <x v="90"/>
      <x v="36"/>
      <x v="1"/>
    </i>
    <i r="2">
      <x v="109"/>
      <x v="36"/>
      <x v="1"/>
    </i>
    <i r="2">
      <x v="176"/>
      <x v="36"/>
      <x v="1"/>
    </i>
    <i>
      <x v="80"/>
      <x v="188"/>
      <x v="24"/>
      <x v="32"/>
      <x v="1"/>
    </i>
    <i>
      <x v="86"/>
      <x/>
      <x v="138"/>
      <x v="86"/>
      <x v="1"/>
    </i>
    <i r="2">
      <x v="145"/>
      <x v="86"/>
      <x v="1"/>
    </i>
    <i>
      <x v="98"/>
      <x v="11"/>
      <x v="134"/>
      <x v="137"/>
      <x v="1"/>
    </i>
    <i r="2">
      <x v="153"/>
      <x v="137"/>
      <x v="1"/>
    </i>
    <i r="2">
      <x v="253"/>
      <x v="137"/>
      <x v="1"/>
    </i>
    <i>
      <x v="103"/>
      <x v="172"/>
      <x v="165"/>
      <x v="82"/>
      <x v="1"/>
    </i>
    <i>
      <x v="112"/>
      <x v="213"/>
      <x v="173"/>
      <x v="86"/>
      <x v="1"/>
    </i>
    <i>
      <x v="113"/>
      <x v="129"/>
      <x v="46"/>
      <x v="36"/>
      <x v="1"/>
    </i>
    <i>
      <x v="116"/>
      <x v="34"/>
      <x v="136"/>
      <x v="119"/>
      <x v="1"/>
    </i>
    <i>
      <x v="119"/>
      <x v="70"/>
      <x v="227"/>
      <x v="44"/>
      <x v="1"/>
    </i>
    <i>
      <x v="126"/>
      <x v="28"/>
      <x v="102"/>
      <x v="37"/>
      <x v="1"/>
    </i>
    <i r="2">
      <x v="166"/>
      <x v="37"/>
      <x v="1"/>
    </i>
    <i>
      <x v="127"/>
      <x v="92"/>
      <x v="191"/>
      <x v="83"/>
      <x v="1"/>
    </i>
    <i>
      <x v="137"/>
      <x v="88"/>
      <x v="246"/>
      <x v="123"/>
      <x v="1"/>
    </i>
    <i>
      <x v="140"/>
      <x v="71"/>
      <x v="240"/>
      <x v="109"/>
      <x v="1"/>
    </i>
    <i>
      <x v="142"/>
      <x v="52"/>
      <x v="82"/>
      <x v="14"/>
      <x v="1"/>
    </i>
    <i r="2">
      <x v="204"/>
      <x v="14"/>
      <x v="1"/>
    </i>
    <i>
      <x v="146"/>
      <x v="77"/>
      <x v="242"/>
      <x v="53"/>
      <x v="1"/>
    </i>
    <i>
      <x v="148"/>
      <x v="96"/>
      <x v="50"/>
      <x v="114"/>
      <x v="1"/>
    </i>
    <i r="2">
      <x v="82"/>
      <x v="114"/>
      <x v="1"/>
    </i>
    <i>
      <x v="151"/>
      <x v="213"/>
      <x v="7"/>
      <x/>
      <x v="1"/>
    </i>
    <i r="2">
      <x v="14"/>
      <x/>
      <x v="1"/>
    </i>
    <i>
      <x v="152"/>
      <x v="205"/>
      <x v="176"/>
      <x v="109"/>
      <x v="1"/>
    </i>
    <i>
      <x v="159"/>
      <x v="36"/>
      <x v="165"/>
      <x v="40"/>
      <x v="1"/>
    </i>
    <i>
      <x v="174"/>
      <x v="18"/>
      <x v="8"/>
      <x v="32"/>
      <x v="1"/>
    </i>
    <i>
      <x v="176"/>
      <x v="213"/>
      <x/>
      <x v="108"/>
      <x v="1"/>
    </i>
    <i r="2">
      <x v="2"/>
      <x v="108"/>
      <x v="1"/>
    </i>
    <i r="2">
      <x v="216"/>
      <x v="108"/>
      <x v="1"/>
    </i>
    <i>
      <x v="180"/>
      <x v="213"/>
      <x v="18"/>
      <x v="97"/>
      <x v="1"/>
    </i>
    <i>
      <x v="181"/>
      <x v="213"/>
      <x v="37"/>
      <x v="83"/>
      <x v="1"/>
    </i>
    <i r="2">
      <x v="165"/>
      <x v="83"/>
      <x v="1"/>
    </i>
    <i>
      <x v="183"/>
      <x/>
      <x v="10"/>
      <x v="82"/>
      <x v="1"/>
    </i>
    <i>
      <x v="186"/>
      <x v="213"/>
      <x v="35"/>
      <x v="76"/>
      <x v="1"/>
    </i>
    <i>
      <x v="195"/>
      <x v="101"/>
      <x v="63"/>
      <x v="115"/>
      <x v="1"/>
    </i>
    <i r="2">
      <x v="72"/>
      <x v="115"/>
      <x v="1"/>
    </i>
    <i r="2">
      <x v="252"/>
      <x v="115"/>
      <x v="1"/>
    </i>
    <i r="2">
      <x v="257"/>
      <x v="115"/>
      <x v="1"/>
    </i>
    <i>
      <x v="196"/>
      <x v="124"/>
      <x v="236"/>
      <x v="75"/>
      <x v="1"/>
    </i>
    <i>
      <x v="200"/>
      <x v="136"/>
      <x v="8"/>
      <x v="96"/>
      <x v="1"/>
    </i>
    <i r="2">
      <x v="19"/>
      <x v="96"/>
      <x v="1"/>
    </i>
    <i>
      <x v="204"/>
      <x v="99"/>
      <x v="81"/>
      <x v="125"/>
      <x v="1"/>
    </i>
    <i>
      <x v="209"/>
      <x v="163"/>
      <x v="28"/>
      <x v="34"/>
      <x v="1"/>
    </i>
    <i>
      <x v="214"/>
      <x v="40"/>
      <x v="60"/>
      <x v="48"/>
      <x v="1"/>
    </i>
    <i r="2">
      <x v="119"/>
      <x v="48"/>
      <x v="1"/>
    </i>
    <i>
      <x v="221"/>
      <x v="123"/>
      <x v="186"/>
      <x v="128"/>
      <x v="1"/>
    </i>
    <i>
      <x v="229"/>
      <x v="9"/>
      <x v="139"/>
      <x v="8"/>
      <x v="1"/>
    </i>
    <i>
      <x v="233"/>
      <x v="122"/>
      <x v="246"/>
      <x v="77"/>
      <x v="1"/>
    </i>
    <i>
      <x v="236"/>
      <x v="24"/>
      <x v="8"/>
      <x v="65"/>
      <x v="1"/>
    </i>
    <i r="1">
      <x v="37"/>
      <x v="119"/>
      <x v="32"/>
      <x v="1"/>
    </i>
    <i r="1">
      <x v="46"/>
      <x v="125"/>
      <x v="119"/>
      <x v="1"/>
    </i>
    <i r="2">
      <x v="132"/>
      <x v="119"/>
      <x v="1"/>
    </i>
    <i r="1">
      <x v="186"/>
      <x v="24"/>
      <x v="53"/>
      <x v="1"/>
    </i>
    <i r="1">
      <x v="203"/>
      <x v="118"/>
      <x v="100"/>
      <x v="1"/>
    </i>
    <i r="2">
      <x v="141"/>
      <x v="100"/>
      <x v="1"/>
    </i>
    <i r="1">
      <x v="204"/>
      <x v="37"/>
      <x v="60"/>
      <x v="1"/>
    </i>
    <i r="1">
      <x v="213"/>
      <x v="11"/>
      <x v="134"/>
      <x v="1"/>
    </i>
    <i r="2">
      <x v="13"/>
      <x v="96"/>
      <x v="1"/>
    </i>
    <i r="2">
      <x v="15"/>
      <x v="84"/>
      <x v="1"/>
    </i>
    <i r="2">
      <x v="29"/>
      <x v="70"/>
      <x v="1"/>
    </i>
    <i r="2">
      <x v="44"/>
      <x v="91"/>
      <x v="1"/>
    </i>
    <i r="2">
      <x v="59"/>
      <x v="23"/>
      <x v="1"/>
    </i>
    <i r="2">
      <x v="79"/>
      <x v="96"/>
      <x v="1"/>
    </i>
    <i r="2">
      <x v="92"/>
      <x v="104"/>
      <x v="1"/>
    </i>
    <i r="2">
      <x v="101"/>
      <x v="96"/>
      <x v="1"/>
    </i>
    <i r="2">
      <x v="115"/>
      <x v="101"/>
      <x v="1"/>
    </i>
    <i r="2">
      <x v="128"/>
      <x v="98"/>
      <x v="1"/>
    </i>
    <i r="2">
      <x v="144"/>
      <x v="106"/>
      <x v="1"/>
    </i>
    <i r="2">
      <x v="147"/>
      <x v="50"/>
      <x v="1"/>
    </i>
    <i r="2">
      <x v="180"/>
      <x v="92"/>
      <x v="1"/>
    </i>
    <i r="2">
      <x v="186"/>
      <x v="96"/>
      <x v="1"/>
    </i>
    <i r="3">
      <x v="99"/>
      <x v="1"/>
    </i>
    <i r="2">
      <x v="190"/>
      <x v="32"/>
      <x v="1"/>
    </i>
    <i r="2">
      <x v="199"/>
      <x v="83"/>
      <x v="1"/>
    </i>
    <i r="2">
      <x v="202"/>
      <x v="32"/>
      <x v="1"/>
    </i>
    <i r="3">
      <x v="109"/>
      <x v="1"/>
    </i>
    <i r="2">
      <x v="203"/>
      <x v="129"/>
      <x v="1"/>
    </i>
    <i r="2">
      <x v="204"/>
      <x v="1"/>
      <x v="1"/>
    </i>
    <i r="2">
      <x v="210"/>
      <x v="53"/>
      <x v="1"/>
    </i>
    <i r="2">
      <x v="212"/>
      <x v="3"/>
      <x v="1"/>
    </i>
    <i r="2">
      <x v="214"/>
      <x v="23"/>
      <x v="1"/>
    </i>
    <i r="2">
      <x v="224"/>
      <x v="32"/>
      <x v="1"/>
    </i>
    <i r="2">
      <x v="235"/>
      <x v="84"/>
      <x v="1"/>
    </i>
    <i r="2">
      <x v="244"/>
      <x v="109"/>
      <x v="1"/>
    </i>
    <i r="2">
      <x v="249"/>
      <x v="1"/>
      <x v="1"/>
    </i>
    <i r="3">
      <x v="84"/>
      <x v="1"/>
    </i>
    <i t="grand">
      <x/>
    </i>
  </rowItems>
  <colItems count="1">
    <i/>
  </colItems>
  <formats count="932">
    <format dxfId="1001">
      <pivotArea type="all" dataOnly="0" outline="0" fieldPosition="0"/>
    </format>
    <format dxfId="1000">
      <pivotArea field="3" type="button" dataOnly="0" labelOnly="1" outline="0" axis="axisRow" fieldPosition="0"/>
    </format>
    <format dxfId="999">
      <pivotArea field="2" type="button" dataOnly="0" labelOnly="1" outline="0" axis="axisRow" fieldPosition="1"/>
    </format>
    <format dxfId="998">
      <pivotArea field="4" type="button" dataOnly="0" labelOnly="1" outline="0" axis="axisRow" fieldPosition="3"/>
    </format>
    <format dxfId="997">
      <pivotArea field="20" type="button" dataOnly="0" labelOnly="1" outline="0" axis="axisRow" fieldPosition="4"/>
    </format>
    <format dxfId="996">
      <pivotArea field="21" type="button" dataOnly="0" labelOnly="1" outline="0" axis="axisRow" fieldPosition="5"/>
    </format>
    <format dxfId="995">
      <pivotArea field="22" type="button" dataOnly="0" labelOnly="1" outline="0" axis="axisRow" fieldPosition="6"/>
    </format>
    <format dxfId="994">
      <pivotArea field="23" type="button" dataOnly="0" labelOnly="1" outline="0" axis="axisRow" fieldPosition="7"/>
    </format>
    <format dxfId="99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92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5"/>
            <x v="96"/>
            <x v="97"/>
            <x v="98"/>
            <x v="99"/>
            <x v="100"/>
          </reference>
        </references>
      </pivotArea>
    </format>
    <format dxfId="991">
      <pivotArea dataOnly="0" labelOnly="1" outline="0" fieldPosition="0">
        <references count="1">
          <reference field="3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7"/>
            <x v="128"/>
            <x v="129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</reference>
        </references>
      </pivotArea>
    </format>
    <format dxfId="990">
      <pivotArea dataOnly="0" labelOnly="1" outline="0" fieldPosition="0">
        <references count="1">
          <reference field="3" count="50"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5"/>
            <x v="186"/>
            <x v="196"/>
            <x v="197"/>
            <x v="200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</reference>
        </references>
      </pivotArea>
    </format>
    <format dxfId="989">
      <pivotArea dataOnly="0" labelOnly="1" outline="0" fieldPosition="0">
        <references count="1">
          <reference field="3" count="18"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6"/>
          </reference>
        </references>
      </pivotArea>
    </format>
    <format dxfId="988">
      <pivotArea dataOnly="0" labelOnly="1" grandRow="1" outline="0" fieldPosition="0"/>
    </format>
    <format dxfId="987">
      <pivotArea dataOnly="0" labelOnly="1" outline="0" fieldPosition="0">
        <references count="2">
          <reference field="2" count="1">
            <x v="24"/>
          </reference>
          <reference field="3" count="1" selected="0">
            <x v="0"/>
          </reference>
        </references>
      </pivotArea>
    </format>
    <format dxfId="986">
      <pivotArea dataOnly="0" labelOnly="1" outline="0" fieldPosition="0">
        <references count="2">
          <reference field="2" count="1">
            <x v="158"/>
          </reference>
          <reference field="3" count="1" selected="0">
            <x v="1"/>
          </reference>
        </references>
      </pivotArea>
    </format>
    <format dxfId="985">
      <pivotArea dataOnly="0" labelOnly="1" outline="0" fieldPosition="0">
        <references count="2">
          <reference field="2" count="1">
            <x v="111"/>
          </reference>
          <reference field="3" count="1" selected="0">
            <x v="2"/>
          </reference>
        </references>
      </pivotArea>
    </format>
    <format dxfId="984">
      <pivotArea dataOnly="0" labelOnly="1" outline="0" fieldPosition="0">
        <references count="2">
          <reference field="2" count="1">
            <x v="0"/>
          </reference>
          <reference field="3" count="1" selected="0">
            <x v="3"/>
          </reference>
        </references>
      </pivotArea>
    </format>
    <format dxfId="983">
      <pivotArea dataOnly="0" labelOnly="1" outline="0" fieldPosition="0">
        <references count="2">
          <reference field="2" count="1">
            <x v="67"/>
          </reference>
          <reference field="3" count="1" selected="0">
            <x v="4"/>
          </reference>
        </references>
      </pivotArea>
    </format>
    <format dxfId="982">
      <pivotArea dataOnly="0" labelOnly="1" outline="0" fieldPosition="0">
        <references count="2">
          <reference field="2" count="1">
            <x v="162"/>
          </reference>
          <reference field="3" count="1" selected="0">
            <x v="5"/>
          </reference>
        </references>
      </pivotArea>
    </format>
    <format dxfId="981">
      <pivotArea dataOnly="0" labelOnly="1" outline="0" fieldPosition="0">
        <references count="2">
          <reference field="2" count="1">
            <x v="56"/>
          </reference>
          <reference field="3" count="1" selected="0">
            <x v="6"/>
          </reference>
        </references>
      </pivotArea>
    </format>
    <format dxfId="980">
      <pivotArea dataOnly="0" labelOnly="1" outline="0" fieldPosition="0">
        <references count="2">
          <reference field="2" count="1">
            <x v="42"/>
          </reference>
          <reference field="3" count="1" selected="0">
            <x v="7"/>
          </reference>
        </references>
      </pivotArea>
    </format>
    <format dxfId="979">
      <pivotArea dataOnly="0" labelOnly="1" outline="0" fieldPosition="0">
        <references count="2">
          <reference field="2" count="1">
            <x v="148"/>
          </reference>
          <reference field="3" count="1" selected="0">
            <x v="8"/>
          </reference>
        </references>
      </pivotArea>
    </format>
    <format dxfId="978">
      <pivotArea dataOnly="0" labelOnly="1" outline="0" fieldPosition="0">
        <references count="2">
          <reference field="2" count="1">
            <x v="19"/>
          </reference>
          <reference field="3" count="1" selected="0">
            <x v="9"/>
          </reference>
        </references>
      </pivotArea>
    </format>
    <format dxfId="977">
      <pivotArea dataOnly="0" labelOnly="1" outline="0" fieldPosition="0">
        <references count="2">
          <reference field="2" count="1">
            <x v="154"/>
          </reference>
          <reference field="3" count="1" selected="0">
            <x v="10"/>
          </reference>
        </references>
      </pivotArea>
    </format>
    <format dxfId="976">
      <pivotArea dataOnly="0" labelOnly="1" outline="0" fieldPosition="0">
        <references count="2">
          <reference field="2" count="1">
            <x v="107"/>
          </reference>
          <reference field="3" count="1" selected="0">
            <x v="11"/>
          </reference>
        </references>
      </pivotArea>
    </format>
    <format dxfId="975">
      <pivotArea dataOnly="0" labelOnly="1" outline="0" fieldPosition="0">
        <references count="2">
          <reference field="2" count="1">
            <x v="152"/>
          </reference>
          <reference field="3" count="1" selected="0">
            <x v="12"/>
          </reference>
        </references>
      </pivotArea>
    </format>
    <format dxfId="974">
      <pivotArea dataOnly="0" labelOnly="1" outline="0" fieldPosition="0">
        <references count="2">
          <reference field="2" count="1">
            <x v="13"/>
          </reference>
          <reference field="3" count="1" selected="0">
            <x v="13"/>
          </reference>
        </references>
      </pivotArea>
    </format>
    <format dxfId="973">
      <pivotArea dataOnly="0" labelOnly="1" outline="0" fieldPosition="0">
        <references count="2">
          <reference field="2" count="1">
            <x v="199"/>
          </reference>
          <reference field="3" count="1" selected="0">
            <x v="14"/>
          </reference>
        </references>
      </pivotArea>
    </format>
    <format dxfId="972">
      <pivotArea dataOnly="0" labelOnly="1" outline="0" fieldPosition="0">
        <references count="2">
          <reference field="2" count="1">
            <x v="0"/>
          </reference>
          <reference field="3" count="1" selected="0">
            <x v="15"/>
          </reference>
        </references>
      </pivotArea>
    </format>
    <format dxfId="971">
      <pivotArea dataOnly="0" labelOnly="1" outline="0" fieldPosition="0">
        <references count="2">
          <reference field="2" count="1">
            <x v="29"/>
          </reference>
          <reference field="3" count="1" selected="0">
            <x v="16"/>
          </reference>
        </references>
      </pivotArea>
    </format>
    <format dxfId="970">
      <pivotArea dataOnly="0" labelOnly="1" outline="0" fieldPosition="0">
        <references count="2">
          <reference field="2" count="1">
            <x v="59"/>
          </reference>
          <reference field="3" count="1" selected="0">
            <x v="17"/>
          </reference>
        </references>
      </pivotArea>
    </format>
    <format dxfId="969">
      <pivotArea dataOnly="0" labelOnly="1" outline="0" fieldPosition="0">
        <references count="2">
          <reference field="2" count="1">
            <x v="35"/>
          </reference>
          <reference field="3" count="1" selected="0">
            <x v="18"/>
          </reference>
        </references>
      </pivotArea>
    </format>
    <format dxfId="968">
      <pivotArea dataOnly="0" labelOnly="1" outline="0" fieldPosition="0">
        <references count="2">
          <reference field="2" count="1">
            <x v="178"/>
          </reference>
          <reference field="3" count="1" selected="0">
            <x v="19"/>
          </reference>
        </references>
      </pivotArea>
    </format>
    <format dxfId="967">
      <pivotArea dataOnly="0" labelOnly="1" outline="0" fieldPosition="0">
        <references count="2">
          <reference field="2" count="1">
            <x v="5"/>
          </reference>
          <reference field="3" count="1" selected="0">
            <x v="20"/>
          </reference>
        </references>
      </pivotArea>
    </format>
    <format dxfId="966">
      <pivotArea dataOnly="0" labelOnly="1" outline="0" fieldPosition="0">
        <references count="2">
          <reference field="2" count="1">
            <x v="204"/>
          </reference>
          <reference field="3" count="1" selected="0">
            <x v="21"/>
          </reference>
        </references>
      </pivotArea>
    </format>
    <format dxfId="965">
      <pivotArea dataOnly="0" labelOnly="1" outline="0" fieldPosition="0">
        <references count="2">
          <reference field="2" count="1">
            <x v="131"/>
          </reference>
          <reference field="3" count="1" selected="0">
            <x v="22"/>
          </reference>
        </references>
      </pivotArea>
    </format>
    <format dxfId="964">
      <pivotArea dataOnly="0" labelOnly="1" outline="0" fieldPosition="0">
        <references count="2">
          <reference field="2" count="1">
            <x v="91"/>
          </reference>
          <reference field="3" count="1" selected="0">
            <x v="23"/>
          </reference>
        </references>
      </pivotArea>
    </format>
    <format dxfId="963">
      <pivotArea dataOnly="0" labelOnly="1" outline="0" fieldPosition="0">
        <references count="2">
          <reference field="2" count="1">
            <x v="174"/>
          </reference>
          <reference field="3" count="1" selected="0">
            <x v="24"/>
          </reference>
        </references>
      </pivotArea>
    </format>
    <format dxfId="962">
      <pivotArea dataOnly="0" labelOnly="1" outline="0" fieldPosition="0">
        <references count="2">
          <reference field="2" count="1">
            <x v="100"/>
          </reference>
          <reference field="3" count="1" selected="0">
            <x v="25"/>
          </reference>
        </references>
      </pivotArea>
    </format>
    <format dxfId="961">
      <pivotArea dataOnly="0" labelOnly="1" outline="0" fieldPosition="0">
        <references count="2">
          <reference field="2" count="1">
            <x v="63"/>
          </reference>
          <reference field="3" count="1" selected="0">
            <x v="26"/>
          </reference>
        </references>
      </pivotArea>
    </format>
    <format dxfId="960">
      <pivotArea dataOnly="0" labelOnly="1" outline="0" fieldPosition="0">
        <references count="2">
          <reference field="2" count="1">
            <x v="62"/>
          </reference>
          <reference field="3" count="1" selected="0">
            <x v="27"/>
          </reference>
        </references>
      </pivotArea>
    </format>
    <format dxfId="959">
      <pivotArea dataOnly="0" labelOnly="1" outline="0" fieldPosition="0">
        <references count="2">
          <reference field="2" count="1">
            <x v="17"/>
          </reference>
          <reference field="3" count="1" selected="0">
            <x v="28"/>
          </reference>
        </references>
      </pivotArea>
    </format>
    <format dxfId="958">
      <pivotArea dataOnly="0" labelOnly="1" outline="0" fieldPosition="0">
        <references count="2">
          <reference field="2" count="1">
            <x v="108"/>
          </reference>
          <reference field="3" count="1" selected="0">
            <x v="29"/>
          </reference>
        </references>
      </pivotArea>
    </format>
    <format dxfId="957">
      <pivotArea dataOnly="0" labelOnly="1" outline="0" fieldPosition="0">
        <references count="2">
          <reference field="2" count="1">
            <x v="211"/>
          </reference>
          <reference field="3" count="1" selected="0">
            <x v="30"/>
          </reference>
        </references>
      </pivotArea>
    </format>
    <format dxfId="956">
      <pivotArea dataOnly="0" labelOnly="1" outline="0" fieldPosition="0">
        <references count="2">
          <reference field="2" count="1">
            <x v="182"/>
          </reference>
          <reference field="3" count="1" selected="0">
            <x v="31"/>
          </reference>
        </references>
      </pivotArea>
    </format>
    <format dxfId="955">
      <pivotArea dataOnly="0" labelOnly="1" outline="0" fieldPosition="0">
        <references count="2">
          <reference field="2" count="1">
            <x v="12"/>
          </reference>
          <reference field="3" count="1" selected="0">
            <x v="32"/>
          </reference>
        </references>
      </pivotArea>
    </format>
    <format dxfId="954">
      <pivotArea dataOnly="0" labelOnly="1" outline="0" fieldPosition="0">
        <references count="2">
          <reference field="2" count="1">
            <x v="66"/>
          </reference>
          <reference field="3" count="1" selected="0">
            <x v="33"/>
          </reference>
        </references>
      </pivotArea>
    </format>
    <format dxfId="953">
      <pivotArea dataOnly="0" labelOnly="1" outline="0" fieldPosition="0">
        <references count="2">
          <reference field="2" count="1">
            <x v="168"/>
          </reference>
          <reference field="3" count="1" selected="0">
            <x v="34"/>
          </reference>
        </references>
      </pivotArea>
    </format>
    <format dxfId="952">
      <pivotArea dataOnly="0" labelOnly="1" outline="0" fieldPosition="0">
        <references count="2">
          <reference field="2" count="1">
            <x v="177"/>
          </reference>
          <reference field="3" count="1" selected="0">
            <x v="35"/>
          </reference>
        </references>
      </pivotArea>
    </format>
    <format dxfId="951">
      <pivotArea dataOnly="0" labelOnly="1" outline="0" fieldPosition="0">
        <references count="2">
          <reference field="2" count="1">
            <x v="8"/>
          </reference>
          <reference field="3" count="1" selected="0">
            <x v="36"/>
          </reference>
        </references>
      </pivotArea>
    </format>
    <format dxfId="950">
      <pivotArea dataOnly="0" labelOnly="1" outline="0" fieldPosition="0">
        <references count="2">
          <reference field="2" count="1">
            <x v="48"/>
          </reference>
          <reference field="3" count="1" selected="0">
            <x v="37"/>
          </reference>
        </references>
      </pivotArea>
    </format>
    <format dxfId="949">
      <pivotArea dataOnly="0" labelOnly="1" outline="0" fieldPosition="0">
        <references count="2">
          <reference field="2" count="1">
            <x v="142"/>
          </reference>
          <reference field="3" count="1" selected="0">
            <x v="38"/>
          </reference>
        </references>
      </pivotArea>
    </format>
    <format dxfId="948">
      <pivotArea dataOnly="0" labelOnly="1" outline="0" fieldPosition="0">
        <references count="2">
          <reference field="2" count="1">
            <x v="2"/>
          </reference>
          <reference field="3" count="1" selected="0">
            <x v="39"/>
          </reference>
        </references>
      </pivotArea>
    </format>
    <format dxfId="947">
      <pivotArea dataOnly="0" labelOnly="1" outline="0" fieldPosition="0">
        <references count="2">
          <reference field="2" count="1">
            <x v="140"/>
          </reference>
          <reference field="3" count="1" selected="0">
            <x v="40"/>
          </reference>
        </references>
      </pivotArea>
    </format>
    <format dxfId="946">
      <pivotArea dataOnly="0" labelOnly="1" outline="0" fieldPosition="0">
        <references count="2">
          <reference field="2" count="1">
            <x v="194"/>
          </reference>
          <reference field="3" count="1" selected="0">
            <x v="41"/>
          </reference>
        </references>
      </pivotArea>
    </format>
    <format dxfId="945">
      <pivotArea dataOnly="0" labelOnly="1" outline="0" fieldPosition="0">
        <references count="2">
          <reference field="2" count="1">
            <x v="39"/>
          </reference>
          <reference field="3" count="1" selected="0">
            <x v="42"/>
          </reference>
        </references>
      </pivotArea>
    </format>
    <format dxfId="944">
      <pivotArea dataOnly="0" labelOnly="1" outline="0" fieldPosition="0">
        <references count="2">
          <reference field="2" count="1">
            <x v="206"/>
          </reference>
          <reference field="3" count="1" selected="0">
            <x v="43"/>
          </reference>
        </references>
      </pivotArea>
    </format>
    <format dxfId="943">
      <pivotArea dataOnly="0" labelOnly="1" outline="0" fieldPosition="0">
        <references count="2">
          <reference field="2" count="1">
            <x v="187"/>
          </reference>
          <reference field="3" count="1" selected="0">
            <x v="44"/>
          </reference>
        </references>
      </pivotArea>
    </format>
    <format dxfId="942">
      <pivotArea dataOnly="0" labelOnly="1" outline="0" fieldPosition="0">
        <references count="2">
          <reference field="2" count="1">
            <x v="156"/>
          </reference>
          <reference field="3" count="1" selected="0">
            <x v="45"/>
          </reference>
        </references>
      </pivotArea>
    </format>
    <format dxfId="941">
      <pivotArea dataOnly="0" labelOnly="1" outline="0" fieldPosition="0">
        <references count="2">
          <reference field="2" count="1">
            <x v="197"/>
          </reference>
          <reference field="3" count="1" selected="0">
            <x v="46"/>
          </reference>
        </references>
      </pivotArea>
    </format>
    <format dxfId="940">
      <pivotArea dataOnly="0" labelOnly="1" outline="0" fieldPosition="0">
        <references count="2">
          <reference field="2" count="1">
            <x v="61"/>
          </reference>
          <reference field="3" count="1" selected="0">
            <x v="47"/>
          </reference>
        </references>
      </pivotArea>
    </format>
    <format dxfId="939">
      <pivotArea dataOnly="0" labelOnly="1" outline="0" fieldPosition="0">
        <references count="2">
          <reference field="2" count="1">
            <x v="0"/>
          </reference>
          <reference field="3" count="1" selected="0">
            <x v="48"/>
          </reference>
        </references>
      </pivotArea>
    </format>
    <format dxfId="938">
      <pivotArea dataOnly="0" labelOnly="1" outline="0" fieldPosition="0">
        <references count="2">
          <reference field="2" count="1">
            <x v="126"/>
          </reference>
          <reference field="3" count="1" selected="0">
            <x v="49"/>
          </reference>
        </references>
      </pivotArea>
    </format>
    <format dxfId="937">
      <pivotArea dataOnly="0" labelOnly="1" outline="0" fieldPosition="0">
        <references count="2">
          <reference field="2" count="1">
            <x v="203"/>
          </reference>
          <reference field="3" count="1" selected="0">
            <x v="50"/>
          </reference>
        </references>
      </pivotArea>
    </format>
    <format dxfId="936">
      <pivotArea dataOnly="0" labelOnly="1" outline="0" fieldPosition="0">
        <references count="2">
          <reference field="2" count="1">
            <x v="105"/>
          </reference>
          <reference field="3" count="1" selected="0">
            <x v="51"/>
          </reference>
        </references>
      </pivotArea>
    </format>
    <format dxfId="935">
      <pivotArea dataOnly="0" labelOnly="1" outline="0" fieldPosition="0">
        <references count="2">
          <reference field="2" count="1">
            <x v="0"/>
          </reference>
          <reference field="3" count="1" selected="0">
            <x v="52"/>
          </reference>
        </references>
      </pivotArea>
    </format>
    <format dxfId="934">
      <pivotArea dataOnly="0" labelOnly="1" outline="0" fieldPosition="0">
        <references count="2">
          <reference field="2" count="1">
            <x v="133"/>
          </reference>
          <reference field="3" count="1" selected="0">
            <x v="53"/>
          </reference>
        </references>
      </pivotArea>
    </format>
    <format dxfId="933">
      <pivotArea dataOnly="0" labelOnly="1" outline="0" fieldPosition="0">
        <references count="2">
          <reference field="2" count="1">
            <x v="191"/>
          </reference>
          <reference field="3" count="1" selected="0">
            <x v="54"/>
          </reference>
        </references>
      </pivotArea>
    </format>
    <format dxfId="932">
      <pivotArea dataOnly="0" labelOnly="1" outline="0" fieldPosition="0">
        <references count="2">
          <reference field="2" count="1">
            <x v="21"/>
          </reference>
          <reference field="3" count="1" selected="0">
            <x v="55"/>
          </reference>
        </references>
      </pivotArea>
    </format>
    <format dxfId="931">
      <pivotArea dataOnly="0" labelOnly="1" outline="0" fieldPosition="0">
        <references count="2">
          <reference field="2" count="1">
            <x v="64"/>
          </reference>
          <reference field="3" count="1" selected="0">
            <x v="56"/>
          </reference>
        </references>
      </pivotArea>
    </format>
    <format dxfId="930">
      <pivotArea dataOnly="0" labelOnly="1" outline="0" fieldPosition="0">
        <references count="2">
          <reference field="2" count="1">
            <x v="112"/>
          </reference>
          <reference field="3" count="1" selected="0">
            <x v="57"/>
          </reference>
        </references>
      </pivotArea>
    </format>
    <format dxfId="929">
      <pivotArea dataOnly="0" labelOnly="1" outline="0" fieldPosition="0">
        <references count="2">
          <reference field="2" count="1">
            <x v="164"/>
          </reference>
          <reference field="3" count="1" selected="0">
            <x v="58"/>
          </reference>
        </references>
      </pivotArea>
    </format>
    <format dxfId="928">
      <pivotArea dataOnly="0" labelOnly="1" outline="0" fieldPosition="0">
        <references count="2">
          <reference field="2" count="1">
            <x v="102"/>
          </reference>
          <reference field="3" count="1" selected="0">
            <x v="59"/>
          </reference>
        </references>
      </pivotArea>
    </format>
    <format dxfId="927">
      <pivotArea dataOnly="0" labelOnly="1" outline="0" fieldPosition="0">
        <references count="2">
          <reference field="2" count="1">
            <x v="49"/>
          </reference>
          <reference field="3" count="1" selected="0">
            <x v="60"/>
          </reference>
        </references>
      </pivotArea>
    </format>
    <format dxfId="926">
      <pivotArea dataOnly="0" labelOnly="1" outline="0" fieldPosition="0">
        <references count="2">
          <reference field="2" count="1">
            <x v="120"/>
          </reference>
          <reference field="3" count="1" selected="0">
            <x v="61"/>
          </reference>
        </references>
      </pivotArea>
    </format>
    <format dxfId="925">
      <pivotArea dataOnly="0" labelOnly="1" outline="0" fieldPosition="0">
        <references count="2">
          <reference field="2" count="1">
            <x v="150"/>
          </reference>
          <reference field="3" count="1" selected="0">
            <x v="62"/>
          </reference>
        </references>
      </pivotArea>
    </format>
    <format dxfId="924">
      <pivotArea dataOnly="0" labelOnly="1" outline="0" fieldPosition="0">
        <references count="2">
          <reference field="2" count="1">
            <x v="161"/>
          </reference>
          <reference field="3" count="1" selected="0">
            <x v="63"/>
          </reference>
        </references>
      </pivotArea>
    </format>
    <format dxfId="923">
      <pivotArea dataOnly="0" labelOnly="1" outline="0" fieldPosition="0">
        <references count="2">
          <reference field="2" count="1">
            <x v="146"/>
          </reference>
          <reference field="3" count="1" selected="0">
            <x v="64"/>
          </reference>
        </references>
      </pivotArea>
    </format>
    <format dxfId="922">
      <pivotArea dataOnly="0" labelOnly="1" outline="0" fieldPosition="0">
        <references count="2">
          <reference field="2" count="2">
            <x v="169"/>
            <x v="170"/>
          </reference>
          <reference field="3" count="1" selected="0">
            <x v="65"/>
          </reference>
        </references>
      </pivotArea>
    </format>
    <format dxfId="921">
      <pivotArea dataOnly="0" labelOnly="1" outline="0" fieldPosition="0">
        <references count="2">
          <reference field="2" count="1">
            <x v="139"/>
          </reference>
          <reference field="3" count="1" selected="0">
            <x v="66"/>
          </reference>
        </references>
      </pivotArea>
    </format>
    <format dxfId="920">
      <pivotArea dataOnly="0" labelOnly="1" outline="0" fieldPosition="0">
        <references count="2">
          <reference field="2" count="1">
            <x v="95"/>
          </reference>
          <reference field="3" count="1" selected="0">
            <x v="67"/>
          </reference>
        </references>
      </pivotArea>
    </format>
    <format dxfId="919">
      <pivotArea dataOnly="0" labelOnly="1" outline="0" fieldPosition="0">
        <references count="2">
          <reference field="2" count="1">
            <x v="38"/>
          </reference>
          <reference field="3" count="1" selected="0">
            <x v="68"/>
          </reference>
        </references>
      </pivotArea>
    </format>
    <format dxfId="918">
      <pivotArea dataOnly="0" labelOnly="1" outline="0" fieldPosition="0">
        <references count="2">
          <reference field="2" count="1">
            <x v="97"/>
          </reference>
          <reference field="3" count="1" selected="0">
            <x v="69"/>
          </reference>
        </references>
      </pivotArea>
    </format>
    <format dxfId="917">
      <pivotArea dataOnly="0" labelOnly="1" outline="0" fieldPosition="0">
        <references count="2">
          <reference field="2" count="1">
            <x v="32"/>
          </reference>
          <reference field="3" count="1" selected="0">
            <x v="70"/>
          </reference>
        </references>
      </pivotArea>
    </format>
    <format dxfId="916">
      <pivotArea dataOnly="0" labelOnly="1" outline="0" fieldPosition="0">
        <references count="2">
          <reference field="2" count="1">
            <x v="119"/>
          </reference>
          <reference field="3" count="1" selected="0">
            <x v="71"/>
          </reference>
        </references>
      </pivotArea>
    </format>
    <format dxfId="915">
      <pivotArea dataOnly="0" labelOnly="1" outline="0" fieldPosition="0">
        <references count="2">
          <reference field="2" count="1">
            <x v="180"/>
          </reference>
          <reference field="3" count="1" selected="0">
            <x v="72"/>
          </reference>
        </references>
      </pivotArea>
    </format>
    <format dxfId="914">
      <pivotArea dataOnly="0" labelOnly="1" outline="0" fieldPosition="0">
        <references count="2">
          <reference field="2" count="1">
            <x v="4"/>
          </reference>
          <reference field="3" count="1" selected="0">
            <x v="73"/>
          </reference>
        </references>
      </pivotArea>
    </format>
    <format dxfId="913">
      <pivotArea dataOnly="0" labelOnly="1" outline="0" fieldPosition="0">
        <references count="2">
          <reference field="2" count="1">
            <x v="165"/>
          </reference>
          <reference field="3" count="1" selected="0">
            <x v="74"/>
          </reference>
        </references>
      </pivotArea>
    </format>
    <format dxfId="912">
      <pivotArea dataOnly="0" labelOnly="1" outline="0" fieldPosition="0">
        <references count="2">
          <reference field="2" count="1">
            <x v="208"/>
          </reference>
          <reference field="3" count="1" selected="0">
            <x v="75"/>
          </reference>
        </references>
      </pivotArea>
    </format>
    <format dxfId="911">
      <pivotArea dataOnly="0" labelOnly="1" outline="0" fieldPosition="0">
        <references count="2">
          <reference field="2" count="1">
            <x v="196"/>
          </reference>
          <reference field="3" count="1" selected="0">
            <x v="76"/>
          </reference>
        </references>
      </pivotArea>
    </format>
    <format dxfId="910">
      <pivotArea dataOnly="0" labelOnly="1" outline="0" fieldPosition="0">
        <references count="2">
          <reference field="2" count="1">
            <x v="192"/>
          </reference>
          <reference field="3" count="1" selected="0">
            <x v="77"/>
          </reference>
        </references>
      </pivotArea>
    </format>
    <format dxfId="909">
      <pivotArea dataOnly="0" labelOnly="1" outline="0" fieldPosition="0">
        <references count="2">
          <reference field="2" count="1">
            <x v="132"/>
          </reference>
          <reference field="3" count="1" selected="0">
            <x v="78"/>
          </reference>
        </references>
      </pivotArea>
    </format>
    <format dxfId="908">
      <pivotArea dataOnly="0" labelOnly="1" outline="0" fieldPosition="0">
        <references count="2">
          <reference field="2" count="1">
            <x v="0"/>
          </reference>
          <reference field="3" count="1" selected="0">
            <x v="79"/>
          </reference>
        </references>
      </pivotArea>
    </format>
    <format dxfId="907">
      <pivotArea dataOnly="0" labelOnly="1" outline="0" fieldPosition="0">
        <references count="2">
          <reference field="2" count="1">
            <x v="188"/>
          </reference>
          <reference field="3" count="1" selected="0">
            <x v="80"/>
          </reference>
        </references>
      </pivotArea>
    </format>
    <format dxfId="906">
      <pivotArea dataOnly="0" labelOnly="1" outline="0" fieldPosition="0">
        <references count="2">
          <reference field="2" count="1">
            <x v="85"/>
          </reference>
          <reference field="3" count="1" selected="0">
            <x v="81"/>
          </reference>
        </references>
      </pivotArea>
    </format>
    <format dxfId="905">
      <pivotArea dataOnly="0" labelOnly="1" outline="0" fieldPosition="0">
        <references count="2">
          <reference field="2" count="1">
            <x v="14"/>
          </reference>
          <reference field="3" count="1" selected="0">
            <x v="82"/>
          </reference>
        </references>
      </pivotArea>
    </format>
    <format dxfId="904">
      <pivotArea dataOnly="0" labelOnly="1" outline="0" fieldPosition="0">
        <references count="2">
          <reference field="2" count="1">
            <x v="6"/>
          </reference>
          <reference field="3" count="1" selected="0">
            <x v="83"/>
          </reference>
        </references>
      </pivotArea>
    </format>
    <format dxfId="903">
      <pivotArea dataOnly="0" labelOnly="1" outline="0" fieldPosition="0">
        <references count="2">
          <reference field="2" count="1">
            <x v="73"/>
          </reference>
          <reference field="3" count="1" selected="0">
            <x v="84"/>
          </reference>
        </references>
      </pivotArea>
    </format>
    <format dxfId="902">
      <pivotArea dataOnly="0" labelOnly="1" outline="0" fieldPosition="0">
        <references count="2">
          <reference field="2" count="1">
            <x v="0"/>
          </reference>
          <reference field="3" count="1" selected="0">
            <x v="85"/>
          </reference>
        </references>
      </pivotArea>
    </format>
    <format dxfId="901">
      <pivotArea dataOnly="0" labelOnly="1" outline="0" fieldPosition="0">
        <references count="2">
          <reference field="2" count="1">
            <x v="89"/>
          </reference>
          <reference field="3" count="1" selected="0">
            <x v="87"/>
          </reference>
        </references>
      </pivotArea>
    </format>
    <format dxfId="900">
      <pivotArea dataOnly="0" labelOnly="1" outline="0" fieldPosition="0">
        <references count="2">
          <reference field="2" count="1">
            <x v="210"/>
          </reference>
          <reference field="3" count="1" selected="0">
            <x v="88"/>
          </reference>
        </references>
      </pivotArea>
    </format>
    <format dxfId="899">
      <pivotArea dataOnly="0" labelOnly="1" outline="0" fieldPosition="0">
        <references count="2">
          <reference field="2" count="1">
            <x v="166"/>
          </reference>
          <reference field="3" count="1" selected="0">
            <x v="89"/>
          </reference>
        </references>
      </pivotArea>
    </format>
    <format dxfId="898">
      <pivotArea dataOnly="0" labelOnly="1" outline="0" fieldPosition="0">
        <references count="2">
          <reference field="2" count="2">
            <x v="201"/>
            <x v="212"/>
          </reference>
          <reference field="3" count="1" selected="0">
            <x v="90"/>
          </reference>
        </references>
      </pivotArea>
    </format>
    <format dxfId="897">
      <pivotArea dataOnly="0" labelOnly="1" outline="0" fieldPosition="0">
        <references count="2">
          <reference field="2" count="1">
            <x v="175"/>
          </reference>
          <reference field="3" count="1" selected="0">
            <x v="91"/>
          </reference>
        </references>
      </pivotArea>
    </format>
    <format dxfId="896">
      <pivotArea dataOnly="0" labelOnly="1" outline="0" fieldPosition="0">
        <references count="2">
          <reference field="2" count="1">
            <x v="160"/>
          </reference>
          <reference field="3" count="1" selected="0">
            <x v="92"/>
          </reference>
        </references>
      </pivotArea>
    </format>
    <format dxfId="895">
      <pivotArea dataOnly="0" labelOnly="1" outline="0" fieldPosition="0">
        <references count="2">
          <reference field="2" count="1">
            <x v="0"/>
          </reference>
          <reference field="3" count="1" selected="0">
            <x v="93"/>
          </reference>
        </references>
      </pivotArea>
    </format>
    <format dxfId="894">
      <pivotArea dataOnly="0" labelOnly="1" outline="0" fieldPosition="0">
        <references count="2">
          <reference field="2" count="1">
            <x v="193"/>
          </reference>
          <reference field="3" count="1" selected="0">
            <x v="95"/>
          </reference>
        </references>
      </pivotArea>
    </format>
    <format dxfId="893">
      <pivotArea dataOnly="0" labelOnly="1" outline="0" fieldPosition="0">
        <references count="2">
          <reference field="2" count="1">
            <x v="103"/>
          </reference>
          <reference field="3" count="1" selected="0">
            <x v="96"/>
          </reference>
        </references>
      </pivotArea>
    </format>
    <format dxfId="892">
      <pivotArea dataOnly="0" labelOnly="1" outline="0" fieldPosition="0">
        <references count="2">
          <reference field="2" count="1">
            <x v="145"/>
          </reference>
          <reference field="3" count="1" selected="0">
            <x v="97"/>
          </reference>
        </references>
      </pivotArea>
    </format>
    <format dxfId="891">
      <pivotArea dataOnly="0" labelOnly="1" outline="0" fieldPosition="0">
        <references count="2">
          <reference field="2" count="1">
            <x v="11"/>
          </reference>
          <reference field="3" count="1" selected="0">
            <x v="98"/>
          </reference>
        </references>
      </pivotArea>
    </format>
    <format dxfId="890">
      <pivotArea dataOnly="0" labelOnly="1" outline="0" fieldPosition="0">
        <references count="2">
          <reference field="2" count="1">
            <x v="3"/>
          </reference>
          <reference field="3" count="1" selected="0">
            <x v="99"/>
          </reference>
        </references>
      </pivotArea>
    </format>
    <format dxfId="889">
      <pivotArea dataOnly="0" labelOnly="1" outline="0" fieldPosition="0">
        <references count="2">
          <reference field="2" count="1">
            <x v="76"/>
          </reference>
          <reference field="3" count="1" selected="0">
            <x v="100"/>
          </reference>
        </references>
      </pivotArea>
    </format>
    <format dxfId="888">
      <pivotArea dataOnly="0" labelOnly="1" outline="0" fieldPosition="0">
        <references count="2">
          <reference field="2" count="1">
            <x v="144"/>
          </reference>
          <reference field="3" count="1" selected="0">
            <x v="101"/>
          </reference>
        </references>
      </pivotArea>
    </format>
    <format dxfId="887">
      <pivotArea dataOnly="0" labelOnly="1" outline="0" fieldPosition="0">
        <references count="2">
          <reference field="2" count="1">
            <x v="34"/>
          </reference>
          <reference field="3" count="1" selected="0">
            <x v="102"/>
          </reference>
        </references>
      </pivotArea>
    </format>
    <format dxfId="886">
      <pivotArea dataOnly="0" labelOnly="1" outline="0" fieldPosition="0">
        <references count="2">
          <reference field="2" count="1">
            <x v="172"/>
          </reference>
          <reference field="3" count="1" selected="0">
            <x v="103"/>
          </reference>
        </references>
      </pivotArea>
    </format>
    <format dxfId="885">
      <pivotArea dataOnly="0" labelOnly="1" outline="0" fieldPosition="0">
        <references count="2">
          <reference field="2" count="1">
            <x v="31"/>
          </reference>
          <reference field="3" count="1" selected="0">
            <x v="104"/>
          </reference>
        </references>
      </pivotArea>
    </format>
    <format dxfId="884">
      <pivotArea dataOnly="0" labelOnly="1" outline="0" fieldPosition="0">
        <references count="2">
          <reference field="2" count="1">
            <x v="79"/>
          </reference>
          <reference field="3" count="1" selected="0">
            <x v="105"/>
          </reference>
        </references>
      </pivotArea>
    </format>
    <format dxfId="883">
      <pivotArea dataOnly="0" labelOnly="1" outline="0" fieldPosition="0">
        <references count="2">
          <reference field="2" count="1">
            <x v="69"/>
          </reference>
          <reference field="3" count="1" selected="0">
            <x v="106"/>
          </reference>
        </references>
      </pivotArea>
    </format>
    <format dxfId="882">
      <pivotArea dataOnly="0" labelOnly="1" outline="0" fieldPosition="0">
        <references count="2">
          <reference field="2" count="1">
            <x v="149"/>
          </reference>
          <reference field="3" count="1" selected="0">
            <x v="107"/>
          </reference>
        </references>
      </pivotArea>
    </format>
    <format dxfId="881">
      <pivotArea dataOnly="0" labelOnly="1" outline="0" fieldPosition="0">
        <references count="2">
          <reference field="2" count="1">
            <x v="141"/>
          </reference>
          <reference field="3" count="1" selected="0">
            <x v="108"/>
          </reference>
        </references>
      </pivotArea>
    </format>
    <format dxfId="880">
      <pivotArea dataOnly="0" labelOnly="1" outline="0" fieldPosition="0">
        <references count="2">
          <reference field="2" count="1">
            <x v="155"/>
          </reference>
          <reference field="3" count="1" selected="0">
            <x v="109"/>
          </reference>
        </references>
      </pivotArea>
    </format>
    <format dxfId="879">
      <pivotArea dataOnly="0" labelOnly="1" outline="0" fieldPosition="0">
        <references count="2">
          <reference field="2" count="1">
            <x v="90"/>
          </reference>
          <reference field="3" count="1" selected="0">
            <x v="110"/>
          </reference>
        </references>
      </pivotArea>
    </format>
    <format dxfId="878">
      <pivotArea dataOnly="0" labelOnly="1" outline="0" fieldPosition="0">
        <references count="2">
          <reference field="2" count="1">
            <x v="207"/>
          </reference>
          <reference field="3" count="1" selected="0">
            <x v="111"/>
          </reference>
        </references>
      </pivotArea>
    </format>
    <format dxfId="877">
      <pivotArea dataOnly="0" labelOnly="1" outline="0" fieldPosition="0">
        <references count="2">
          <reference field="2" count="1">
            <x v="213"/>
          </reference>
          <reference field="3" count="1" selected="0">
            <x v="112"/>
          </reference>
        </references>
      </pivotArea>
    </format>
    <format dxfId="876">
      <pivotArea dataOnly="0" labelOnly="1" outline="0" fieldPosition="0">
        <references count="2">
          <reference field="2" count="1">
            <x v="129"/>
          </reference>
          <reference field="3" count="1" selected="0">
            <x v="113"/>
          </reference>
        </references>
      </pivotArea>
    </format>
    <format dxfId="875">
      <pivotArea dataOnly="0" labelOnly="1" outline="0" fieldPosition="0">
        <references count="2">
          <reference field="2" count="1">
            <x v="138"/>
          </reference>
          <reference field="3" count="1" selected="0">
            <x v="114"/>
          </reference>
        </references>
      </pivotArea>
    </format>
    <format dxfId="874">
      <pivotArea dataOnly="0" labelOnly="1" outline="0" fieldPosition="0">
        <references count="2">
          <reference field="2" count="1">
            <x v="181"/>
          </reference>
          <reference field="3" count="1" selected="0">
            <x v="115"/>
          </reference>
        </references>
      </pivotArea>
    </format>
    <format dxfId="873">
      <pivotArea dataOnly="0" labelOnly="1" outline="0" fieldPosition="0">
        <references count="2">
          <reference field="2" count="1">
            <x v="34"/>
          </reference>
          <reference field="3" count="1" selected="0">
            <x v="116"/>
          </reference>
        </references>
      </pivotArea>
    </format>
    <format dxfId="872">
      <pivotArea dataOnly="0" labelOnly="1" outline="0" fieldPosition="0">
        <references count="2">
          <reference field="2" count="1">
            <x v="74"/>
          </reference>
          <reference field="3" count="1" selected="0">
            <x v="117"/>
          </reference>
        </references>
      </pivotArea>
    </format>
    <format dxfId="871">
      <pivotArea dataOnly="0" labelOnly="1" outline="0" fieldPosition="0">
        <references count="2">
          <reference field="2" count="1">
            <x v="25"/>
          </reference>
          <reference field="3" count="1" selected="0">
            <x v="118"/>
          </reference>
        </references>
      </pivotArea>
    </format>
    <format dxfId="870">
      <pivotArea dataOnly="0" labelOnly="1" outline="0" fieldPosition="0">
        <references count="2">
          <reference field="2" count="1">
            <x v="70"/>
          </reference>
          <reference field="3" count="1" selected="0">
            <x v="119"/>
          </reference>
        </references>
      </pivotArea>
    </format>
    <format dxfId="869">
      <pivotArea dataOnly="0" labelOnly="1" outline="0" fieldPosition="0">
        <references count="2">
          <reference field="2" count="1">
            <x v="83"/>
          </reference>
          <reference field="3" count="1" selected="0">
            <x v="122"/>
          </reference>
        </references>
      </pivotArea>
    </format>
    <format dxfId="868">
      <pivotArea dataOnly="0" labelOnly="1" outline="0" fieldPosition="0">
        <references count="2">
          <reference field="2" count="1">
            <x v="55"/>
          </reference>
          <reference field="3" count="1" selected="0">
            <x v="123"/>
          </reference>
        </references>
      </pivotArea>
    </format>
    <format dxfId="867">
      <pivotArea dataOnly="0" labelOnly="1" outline="0" fieldPosition="0">
        <references count="2">
          <reference field="2" count="1">
            <x v="22"/>
          </reference>
          <reference field="3" count="1" selected="0">
            <x v="124"/>
          </reference>
        </references>
      </pivotArea>
    </format>
    <format dxfId="866">
      <pivotArea dataOnly="0" labelOnly="1" outline="0" fieldPosition="0">
        <references count="2">
          <reference field="2" count="1">
            <x v="189"/>
          </reference>
          <reference field="3" count="1" selected="0">
            <x v="125"/>
          </reference>
        </references>
      </pivotArea>
    </format>
    <format dxfId="865">
      <pivotArea dataOnly="0" labelOnly="1" outline="0" fieldPosition="0">
        <references count="2">
          <reference field="2" count="1">
            <x v="28"/>
          </reference>
          <reference field="3" count="1" selected="0">
            <x v="126"/>
          </reference>
        </references>
      </pivotArea>
    </format>
    <format dxfId="864">
      <pivotArea dataOnly="0" labelOnly="1" outline="0" fieldPosition="0">
        <references count="2">
          <reference field="2" count="1">
            <x v="92"/>
          </reference>
          <reference field="3" count="1" selected="0">
            <x v="127"/>
          </reference>
        </references>
      </pivotArea>
    </format>
    <format dxfId="863">
      <pivotArea dataOnly="0" labelOnly="1" outline="0" fieldPosition="0">
        <references count="2">
          <reference field="2" count="1">
            <x v="26"/>
          </reference>
          <reference field="3" count="1" selected="0">
            <x v="128"/>
          </reference>
        </references>
      </pivotArea>
    </format>
    <format dxfId="862">
      <pivotArea dataOnly="0" labelOnly="1" outline="0" fieldPosition="0">
        <references count="2">
          <reference field="2" count="1">
            <x v="137"/>
          </reference>
          <reference field="3" count="1" selected="0">
            <x v="129"/>
          </reference>
        </references>
      </pivotArea>
    </format>
    <format dxfId="861">
      <pivotArea dataOnly="0" labelOnly="1" outline="0" fieldPosition="0">
        <references count="2">
          <reference field="2" count="1">
            <x v="173"/>
          </reference>
          <reference field="3" count="1" selected="0">
            <x v="131"/>
          </reference>
        </references>
      </pivotArea>
    </format>
    <format dxfId="860">
      <pivotArea dataOnly="0" labelOnly="1" outline="0" fieldPosition="0">
        <references count="2">
          <reference field="2" count="1">
            <x v="41"/>
          </reference>
          <reference field="3" count="1" selected="0">
            <x v="132"/>
          </reference>
        </references>
      </pivotArea>
    </format>
    <format dxfId="859">
      <pivotArea dataOnly="0" labelOnly="1" outline="0" fieldPosition="0">
        <references count="2">
          <reference field="2" count="1">
            <x v="151"/>
          </reference>
          <reference field="3" count="1" selected="0">
            <x v="133"/>
          </reference>
        </references>
      </pivotArea>
    </format>
    <format dxfId="858">
      <pivotArea dataOnly="0" labelOnly="1" outline="0" fieldPosition="0">
        <references count="2">
          <reference field="2" count="1">
            <x v="113"/>
          </reference>
          <reference field="3" count="1" selected="0">
            <x v="134"/>
          </reference>
        </references>
      </pivotArea>
    </format>
    <format dxfId="857">
      <pivotArea dataOnly="0" labelOnly="1" outline="0" fieldPosition="0">
        <references count="2">
          <reference field="2" count="1">
            <x v="190"/>
          </reference>
          <reference field="3" count="1" selected="0">
            <x v="135"/>
          </reference>
        </references>
      </pivotArea>
    </format>
    <format dxfId="856">
      <pivotArea dataOnly="0" labelOnly="1" outline="0" fieldPosition="0">
        <references count="2">
          <reference field="2" count="1">
            <x v="176"/>
          </reference>
          <reference field="3" count="1" selected="0">
            <x v="136"/>
          </reference>
        </references>
      </pivotArea>
    </format>
    <format dxfId="855">
      <pivotArea dataOnly="0" labelOnly="1" outline="0" fieldPosition="0">
        <references count="2">
          <reference field="2" count="1">
            <x v="88"/>
          </reference>
          <reference field="3" count="1" selected="0">
            <x v="137"/>
          </reference>
        </references>
      </pivotArea>
    </format>
    <format dxfId="854">
      <pivotArea dataOnly="0" labelOnly="1" outline="0" fieldPosition="0">
        <references count="2">
          <reference field="2" count="1">
            <x v="93"/>
          </reference>
          <reference field="3" count="1" selected="0">
            <x v="138"/>
          </reference>
        </references>
      </pivotArea>
    </format>
    <format dxfId="853">
      <pivotArea dataOnly="0" labelOnly="1" outline="0" fieldPosition="0">
        <references count="2">
          <reference field="2" count="1">
            <x v="0"/>
          </reference>
          <reference field="3" count="1" selected="0">
            <x v="139"/>
          </reference>
        </references>
      </pivotArea>
    </format>
    <format dxfId="852">
      <pivotArea dataOnly="0" labelOnly="1" outline="0" fieldPosition="0">
        <references count="2">
          <reference field="2" count="1">
            <x v="71"/>
          </reference>
          <reference field="3" count="1" selected="0">
            <x v="140"/>
          </reference>
        </references>
      </pivotArea>
    </format>
    <format dxfId="851">
      <pivotArea dataOnly="0" labelOnly="1" outline="0" fieldPosition="0">
        <references count="2">
          <reference field="2" count="1">
            <x v="45"/>
          </reference>
          <reference field="3" count="1" selected="0">
            <x v="141"/>
          </reference>
        </references>
      </pivotArea>
    </format>
    <format dxfId="850">
      <pivotArea dataOnly="0" labelOnly="1" outline="0" fieldPosition="0">
        <references count="2">
          <reference field="2" count="1">
            <x v="52"/>
          </reference>
          <reference field="3" count="1" selected="0">
            <x v="142"/>
          </reference>
        </references>
      </pivotArea>
    </format>
    <format dxfId="849">
      <pivotArea dataOnly="0" labelOnly="1" outline="0" fieldPosition="0">
        <references count="2">
          <reference field="2" count="1">
            <x v="198"/>
          </reference>
          <reference field="3" count="1" selected="0">
            <x v="143"/>
          </reference>
        </references>
      </pivotArea>
    </format>
    <format dxfId="848">
      <pivotArea dataOnly="0" labelOnly="1" outline="0" fieldPosition="0">
        <references count="2">
          <reference field="2" count="1">
            <x v="75"/>
          </reference>
          <reference field="3" count="1" selected="0">
            <x v="144"/>
          </reference>
        </references>
      </pivotArea>
    </format>
    <format dxfId="847">
      <pivotArea dataOnly="0" labelOnly="1" outline="0" fieldPosition="0">
        <references count="2">
          <reference field="2" count="1">
            <x v="147"/>
          </reference>
          <reference field="3" count="1" selected="0">
            <x v="145"/>
          </reference>
        </references>
      </pivotArea>
    </format>
    <format dxfId="846">
      <pivotArea dataOnly="0" labelOnly="1" outline="0" fieldPosition="0">
        <references count="2">
          <reference field="2" count="1">
            <x v="77"/>
          </reference>
          <reference field="3" count="1" selected="0">
            <x v="146"/>
          </reference>
        </references>
      </pivotArea>
    </format>
    <format dxfId="845">
      <pivotArea dataOnly="0" labelOnly="1" outline="0" fieldPosition="0">
        <references count="2">
          <reference field="2" count="1">
            <x v="116"/>
          </reference>
          <reference field="3" count="1" selected="0">
            <x v="147"/>
          </reference>
        </references>
      </pivotArea>
    </format>
    <format dxfId="844">
      <pivotArea dataOnly="0" labelOnly="1" outline="0" fieldPosition="0">
        <references count="2">
          <reference field="2" count="1">
            <x v="96"/>
          </reference>
          <reference field="3" count="1" selected="0">
            <x v="148"/>
          </reference>
        </references>
      </pivotArea>
    </format>
    <format dxfId="843">
      <pivotArea dataOnly="0" labelOnly="1" outline="0" fieldPosition="0">
        <references count="2">
          <reference field="2" count="1">
            <x v="114"/>
          </reference>
          <reference field="3" count="1" selected="0">
            <x v="149"/>
          </reference>
        </references>
      </pivotArea>
    </format>
    <format dxfId="842">
      <pivotArea dataOnly="0" labelOnly="1" outline="0" fieldPosition="0">
        <references count="2">
          <reference field="2" count="1">
            <x v="54"/>
          </reference>
          <reference field="3" count="1" selected="0">
            <x v="150"/>
          </reference>
        </references>
      </pivotArea>
    </format>
    <format dxfId="841">
      <pivotArea dataOnly="0" labelOnly="1" outline="0" fieldPosition="0">
        <references count="2">
          <reference field="2" count="1">
            <x v="213"/>
          </reference>
          <reference field="3" count="1" selected="0">
            <x v="151"/>
          </reference>
        </references>
      </pivotArea>
    </format>
    <format dxfId="840">
      <pivotArea dataOnly="0" labelOnly="1" outline="0" fieldPosition="0">
        <references count="2">
          <reference field="2" count="1">
            <x v="205"/>
          </reference>
          <reference field="3" count="1" selected="0">
            <x v="152"/>
          </reference>
        </references>
      </pivotArea>
    </format>
    <format dxfId="839">
      <pivotArea dataOnly="0" labelOnly="1" outline="0" fieldPosition="0">
        <references count="2">
          <reference field="2" count="1">
            <x v="115"/>
          </reference>
          <reference field="3" count="1" selected="0">
            <x v="153"/>
          </reference>
        </references>
      </pivotArea>
    </format>
    <format dxfId="838">
      <pivotArea dataOnly="0" labelOnly="1" outline="0" fieldPosition="0">
        <references count="2">
          <reference field="2" count="1">
            <x v="117"/>
          </reference>
          <reference field="3" count="1" selected="0">
            <x v="154"/>
          </reference>
        </references>
      </pivotArea>
    </format>
    <format dxfId="837">
      <pivotArea dataOnly="0" labelOnly="1" outline="0" fieldPosition="0">
        <references count="2">
          <reference field="2" count="1">
            <x v="33"/>
          </reference>
          <reference field="3" count="1" selected="0">
            <x v="155"/>
          </reference>
        </references>
      </pivotArea>
    </format>
    <format dxfId="836">
      <pivotArea dataOnly="0" labelOnly="1" outline="0" fieldPosition="0">
        <references count="2">
          <reference field="2" count="1">
            <x v="106"/>
          </reference>
          <reference field="3" count="1" selected="0">
            <x v="156"/>
          </reference>
        </references>
      </pivotArea>
    </format>
    <format dxfId="835">
      <pivotArea dataOnly="0" labelOnly="1" outline="0" fieldPosition="0">
        <references count="2">
          <reference field="2" count="1">
            <x v="86"/>
          </reference>
          <reference field="3" count="1" selected="0">
            <x v="157"/>
          </reference>
        </references>
      </pivotArea>
    </format>
    <format dxfId="834">
      <pivotArea dataOnly="0" labelOnly="1" outline="0" fieldPosition="0">
        <references count="2">
          <reference field="2" count="1">
            <x v="23"/>
          </reference>
          <reference field="3" count="1" selected="0">
            <x v="158"/>
          </reference>
        </references>
      </pivotArea>
    </format>
    <format dxfId="833">
      <pivotArea dataOnly="0" labelOnly="1" outline="0" fieldPosition="0">
        <references count="2">
          <reference field="2" count="1">
            <x v="36"/>
          </reference>
          <reference field="3" count="1" selected="0">
            <x v="159"/>
          </reference>
        </references>
      </pivotArea>
    </format>
    <format dxfId="832">
      <pivotArea dataOnly="0" labelOnly="1" outline="0" fieldPosition="0">
        <references count="2">
          <reference field="2" count="1">
            <x v="128"/>
          </reference>
          <reference field="3" count="1" selected="0">
            <x v="160"/>
          </reference>
        </references>
      </pivotArea>
    </format>
    <format dxfId="831">
      <pivotArea dataOnly="0" labelOnly="1" outline="0" fieldPosition="0">
        <references count="2">
          <reference field="2" count="1">
            <x v="15"/>
          </reference>
          <reference field="3" count="1" selected="0">
            <x v="161"/>
          </reference>
        </references>
      </pivotArea>
    </format>
    <format dxfId="830">
      <pivotArea dataOnly="0" labelOnly="1" outline="0" fieldPosition="0">
        <references count="2">
          <reference field="2" count="1">
            <x v="98"/>
          </reference>
          <reference field="3" count="1" selected="0">
            <x v="162"/>
          </reference>
        </references>
      </pivotArea>
    </format>
    <format dxfId="829">
      <pivotArea dataOnly="0" labelOnly="1" outline="0" fieldPosition="0">
        <references count="2">
          <reference field="2" count="1">
            <x v="213"/>
          </reference>
          <reference field="3" count="1" selected="0">
            <x v="163"/>
          </reference>
        </references>
      </pivotArea>
    </format>
    <format dxfId="828">
      <pivotArea dataOnly="0" labelOnly="1" outline="0" fieldPosition="0">
        <references count="2">
          <reference field="2" count="1">
            <x v="20"/>
          </reference>
          <reference field="3" count="1" selected="0">
            <x v="164"/>
          </reference>
        </references>
      </pivotArea>
    </format>
    <format dxfId="827">
      <pivotArea dataOnly="0" labelOnly="1" outline="0" fieldPosition="0">
        <references count="2">
          <reference field="2" count="1">
            <x v="78"/>
          </reference>
          <reference field="3" count="1" selected="0">
            <x v="165"/>
          </reference>
        </references>
      </pivotArea>
    </format>
    <format dxfId="826">
      <pivotArea dataOnly="0" labelOnly="1" outline="0" fieldPosition="0">
        <references count="2">
          <reference field="2" count="1">
            <x v="118"/>
          </reference>
          <reference field="3" count="1" selected="0">
            <x v="166"/>
          </reference>
        </references>
      </pivotArea>
    </format>
    <format dxfId="825">
      <pivotArea dataOnly="0" labelOnly="1" outline="0" fieldPosition="0">
        <references count="2">
          <reference field="2" count="1">
            <x v="30"/>
          </reference>
          <reference field="3" count="1" selected="0">
            <x v="167"/>
          </reference>
        </references>
      </pivotArea>
    </format>
    <format dxfId="824">
      <pivotArea dataOnly="0" labelOnly="1" outline="0" fieldPosition="0">
        <references count="2">
          <reference field="2" count="1">
            <x v="127"/>
          </reference>
          <reference field="3" count="1" selected="0">
            <x v="168"/>
          </reference>
        </references>
      </pivotArea>
    </format>
    <format dxfId="823">
      <pivotArea dataOnly="0" labelOnly="1" outline="0" fieldPosition="0">
        <references count="2">
          <reference field="2" count="1">
            <x v="81"/>
          </reference>
          <reference field="3" count="1" selected="0">
            <x v="169"/>
          </reference>
        </references>
      </pivotArea>
    </format>
    <format dxfId="822">
      <pivotArea dataOnly="0" labelOnly="1" outline="0" fieldPosition="0">
        <references count="2">
          <reference field="2" count="1">
            <x v="43"/>
          </reference>
          <reference field="3" count="1" selected="0">
            <x v="170"/>
          </reference>
        </references>
      </pivotArea>
    </format>
    <format dxfId="821">
      <pivotArea dataOnly="0" labelOnly="1" outline="0" fieldPosition="0">
        <references count="2">
          <reference field="2" count="1">
            <x v="171"/>
          </reference>
          <reference field="3" count="1" selected="0">
            <x v="171"/>
          </reference>
        </references>
      </pivotArea>
    </format>
    <format dxfId="820">
      <pivotArea dataOnly="0" labelOnly="1" outline="0" fieldPosition="0">
        <references count="2">
          <reference field="2" count="1">
            <x v="167"/>
          </reference>
          <reference field="3" count="1" selected="0">
            <x v="172"/>
          </reference>
        </references>
      </pivotArea>
    </format>
    <format dxfId="819">
      <pivotArea dataOnly="0" labelOnly="1" outline="0" fieldPosition="0">
        <references count="2">
          <reference field="2" count="1">
            <x v="87"/>
          </reference>
          <reference field="3" count="1" selected="0">
            <x v="173"/>
          </reference>
        </references>
      </pivotArea>
    </format>
    <format dxfId="818">
      <pivotArea dataOnly="0" labelOnly="1" outline="0" fieldPosition="0">
        <references count="2">
          <reference field="2" count="1">
            <x v="18"/>
          </reference>
          <reference field="3" count="1" selected="0">
            <x v="174"/>
          </reference>
        </references>
      </pivotArea>
    </format>
    <format dxfId="817">
      <pivotArea dataOnly="0" labelOnly="1" outline="0" fieldPosition="0">
        <references count="2">
          <reference field="2" count="1">
            <x v="94"/>
          </reference>
          <reference field="3" count="1" selected="0">
            <x v="175"/>
          </reference>
        </references>
      </pivotArea>
    </format>
    <format dxfId="816">
      <pivotArea dataOnly="0" labelOnly="1" outline="0" fieldPosition="0">
        <references count="2">
          <reference field="2" count="1">
            <x v="213"/>
          </reference>
          <reference field="3" count="1" selected="0">
            <x v="176"/>
          </reference>
        </references>
      </pivotArea>
    </format>
    <format dxfId="815">
      <pivotArea dataOnly="0" labelOnly="1" outline="0" fieldPosition="0">
        <references count="2">
          <reference field="2" count="1">
            <x v="200"/>
          </reference>
          <reference field="3" count="1" selected="0">
            <x v="177"/>
          </reference>
        </references>
      </pivotArea>
    </format>
    <format dxfId="814">
      <pivotArea dataOnly="0" labelOnly="1" outline="0" fieldPosition="0">
        <references count="2">
          <reference field="2" count="1">
            <x v="37"/>
          </reference>
          <reference field="3" count="1" selected="0">
            <x v="178"/>
          </reference>
        </references>
      </pivotArea>
    </format>
    <format dxfId="813">
      <pivotArea dataOnly="0" labelOnly="1" outline="0" fieldPosition="0">
        <references count="2">
          <reference field="2" count="1">
            <x v="209"/>
          </reference>
          <reference field="3" count="1" selected="0">
            <x v="179"/>
          </reference>
        </references>
      </pivotArea>
    </format>
    <format dxfId="812">
      <pivotArea dataOnly="0" labelOnly="1" outline="0" fieldPosition="0">
        <references count="2">
          <reference field="2" count="1">
            <x v="213"/>
          </reference>
          <reference field="3" count="1" selected="0">
            <x v="180"/>
          </reference>
        </references>
      </pivotArea>
    </format>
    <format dxfId="811">
      <pivotArea dataOnly="0" labelOnly="1" outline="0" fieldPosition="0">
        <references count="2">
          <reference field="2" count="1">
            <x v="44"/>
          </reference>
          <reference field="3" count="1" selected="0">
            <x v="182"/>
          </reference>
        </references>
      </pivotArea>
    </format>
    <format dxfId="810">
      <pivotArea dataOnly="0" labelOnly="1" outline="0" fieldPosition="0">
        <references count="2">
          <reference field="2" count="1">
            <x v="0"/>
          </reference>
          <reference field="3" count="1" selected="0">
            <x v="183"/>
          </reference>
        </references>
      </pivotArea>
    </format>
    <format dxfId="809">
      <pivotArea dataOnly="0" labelOnly="1" outline="0" fieldPosition="0">
        <references count="2">
          <reference field="2" count="1">
            <x v="213"/>
          </reference>
          <reference field="3" count="1" selected="0">
            <x v="186"/>
          </reference>
        </references>
      </pivotArea>
    </format>
    <format dxfId="808">
      <pivotArea dataOnly="0" labelOnly="1" outline="0" fieldPosition="0">
        <references count="2">
          <reference field="2" count="1">
            <x v="124"/>
          </reference>
          <reference field="3" count="1" selected="0">
            <x v="196"/>
          </reference>
        </references>
      </pivotArea>
    </format>
    <format dxfId="807">
      <pivotArea dataOnly="0" labelOnly="1" outline="0" fieldPosition="0">
        <references count="2">
          <reference field="2" count="1">
            <x v="82"/>
          </reference>
          <reference field="3" count="1" selected="0">
            <x v="197"/>
          </reference>
        </references>
      </pivotArea>
    </format>
    <format dxfId="806">
      <pivotArea dataOnly="0" labelOnly="1" outline="0" fieldPosition="0">
        <references count="2">
          <reference field="2" count="1">
            <x v="136"/>
          </reference>
          <reference field="3" count="1" selected="0">
            <x v="200"/>
          </reference>
        </references>
      </pivotArea>
    </format>
    <format dxfId="805">
      <pivotArea dataOnly="0" labelOnly="1" outline="0" fieldPosition="0">
        <references count="2">
          <reference field="2" count="1">
            <x v="99"/>
          </reference>
          <reference field="3" count="1" selected="0">
            <x v="204"/>
          </reference>
        </references>
      </pivotArea>
    </format>
    <format dxfId="804">
      <pivotArea dataOnly="0" labelOnly="1" outline="0" fieldPosition="0">
        <references count="2">
          <reference field="2" count="1">
            <x v="104"/>
          </reference>
          <reference field="3" count="1" selected="0">
            <x v="205"/>
          </reference>
        </references>
      </pivotArea>
    </format>
    <format dxfId="803">
      <pivotArea dataOnly="0" labelOnly="1" outline="0" fieldPosition="0">
        <references count="2">
          <reference field="2" count="1">
            <x v="183"/>
          </reference>
          <reference field="3" count="1" selected="0">
            <x v="206"/>
          </reference>
        </references>
      </pivotArea>
    </format>
    <format dxfId="802">
      <pivotArea dataOnly="0" labelOnly="1" outline="0" fieldPosition="0">
        <references count="2">
          <reference field="2" count="1">
            <x v="159"/>
          </reference>
          <reference field="3" count="1" selected="0">
            <x v="207"/>
          </reference>
        </references>
      </pivotArea>
    </format>
    <format dxfId="801">
      <pivotArea dataOnly="0" labelOnly="1" outline="0" fieldPosition="0">
        <references count="2">
          <reference field="2" count="1">
            <x v="80"/>
          </reference>
          <reference field="3" count="1" selected="0">
            <x v="208"/>
          </reference>
        </references>
      </pivotArea>
    </format>
    <format dxfId="800">
      <pivotArea dataOnly="0" labelOnly="1" outline="0" fieldPosition="0">
        <references count="2">
          <reference field="2" count="1">
            <x v="163"/>
          </reference>
          <reference field="3" count="1" selected="0">
            <x v="209"/>
          </reference>
        </references>
      </pivotArea>
    </format>
    <format dxfId="799">
      <pivotArea dataOnly="0" labelOnly="1" outline="0" fieldPosition="0">
        <references count="2">
          <reference field="2" count="1">
            <x v="130"/>
          </reference>
          <reference field="3" count="1" selected="0">
            <x v="210"/>
          </reference>
        </references>
      </pivotArea>
    </format>
    <format dxfId="798">
      <pivotArea dataOnly="0" labelOnly="1" outline="0" fieldPosition="0">
        <references count="2">
          <reference field="2" count="1">
            <x v="202"/>
          </reference>
          <reference field="3" count="1" selected="0">
            <x v="211"/>
          </reference>
        </references>
      </pivotArea>
    </format>
    <format dxfId="797">
      <pivotArea dataOnly="0" labelOnly="1" outline="0" fieldPosition="0">
        <references count="2">
          <reference field="2" count="1">
            <x v="125"/>
          </reference>
          <reference field="3" count="1" selected="0">
            <x v="212"/>
          </reference>
        </references>
      </pivotArea>
    </format>
    <format dxfId="796">
      <pivotArea dataOnly="0" labelOnly="1" outline="0" fieldPosition="0">
        <references count="2">
          <reference field="2" count="1">
            <x v="7"/>
          </reference>
          <reference field="3" count="1" selected="0">
            <x v="213"/>
          </reference>
        </references>
      </pivotArea>
    </format>
    <format dxfId="795">
      <pivotArea dataOnly="0" labelOnly="1" outline="0" fieldPosition="0">
        <references count="2">
          <reference field="2" count="1">
            <x v="40"/>
          </reference>
          <reference field="3" count="1" selected="0">
            <x v="214"/>
          </reference>
        </references>
      </pivotArea>
    </format>
    <format dxfId="794">
      <pivotArea dataOnly="0" labelOnly="1" outline="0" fieldPosition="0">
        <references count="2">
          <reference field="2" count="1">
            <x v="135"/>
          </reference>
          <reference field="3" count="1" selected="0">
            <x v="215"/>
          </reference>
        </references>
      </pivotArea>
    </format>
    <format dxfId="793">
      <pivotArea dataOnly="0" labelOnly="1" outline="0" fieldPosition="0">
        <references count="2">
          <reference field="2" count="1">
            <x v="101"/>
          </reference>
          <reference field="3" count="1" selected="0">
            <x v="216"/>
          </reference>
        </references>
      </pivotArea>
    </format>
    <format dxfId="792">
      <pivotArea dataOnly="0" labelOnly="1" outline="0" fieldPosition="0">
        <references count="2">
          <reference field="2" count="1">
            <x v="72"/>
          </reference>
          <reference field="3" count="1" selected="0">
            <x v="217"/>
          </reference>
        </references>
      </pivotArea>
    </format>
    <format dxfId="791">
      <pivotArea dataOnly="0" labelOnly="1" outline="0" fieldPosition="0">
        <references count="2">
          <reference field="2" count="1">
            <x v="16"/>
          </reference>
          <reference field="3" count="1" selected="0">
            <x v="218"/>
          </reference>
        </references>
      </pivotArea>
    </format>
    <format dxfId="790">
      <pivotArea dataOnly="0" labelOnly="1" outline="0" fieldPosition="0">
        <references count="2">
          <reference field="2" count="1">
            <x v="27"/>
          </reference>
          <reference field="3" count="1" selected="0">
            <x v="219"/>
          </reference>
        </references>
      </pivotArea>
    </format>
    <format dxfId="789">
      <pivotArea dataOnly="0" labelOnly="1" outline="0" fieldPosition="0">
        <references count="2">
          <reference field="2" count="1">
            <x v="47"/>
          </reference>
          <reference field="3" count="1" selected="0">
            <x v="220"/>
          </reference>
        </references>
      </pivotArea>
    </format>
    <format dxfId="788">
      <pivotArea dataOnly="0" labelOnly="1" outline="0" fieldPosition="0">
        <references count="2">
          <reference field="2" count="1">
            <x v="123"/>
          </reference>
          <reference field="3" count="1" selected="0">
            <x v="221"/>
          </reference>
        </references>
      </pivotArea>
    </format>
    <format dxfId="787">
      <pivotArea dataOnly="0" labelOnly="1" outline="0" fieldPosition="0">
        <references count="2">
          <reference field="2" count="1">
            <x v="195"/>
          </reference>
          <reference field="3" count="1" selected="0">
            <x v="222"/>
          </reference>
        </references>
      </pivotArea>
    </format>
    <format dxfId="786">
      <pivotArea dataOnly="0" labelOnly="1" outline="0" fieldPosition="0">
        <references count="2">
          <reference field="2" count="1">
            <x v="50"/>
          </reference>
          <reference field="3" count="1" selected="0">
            <x v="223"/>
          </reference>
        </references>
      </pivotArea>
    </format>
    <format dxfId="785">
      <pivotArea dataOnly="0" labelOnly="1" outline="0" fieldPosition="0">
        <references count="2">
          <reference field="2" count="1">
            <x v="157"/>
          </reference>
          <reference field="3" count="1" selected="0">
            <x v="224"/>
          </reference>
        </references>
      </pivotArea>
    </format>
    <format dxfId="784">
      <pivotArea dataOnly="0" labelOnly="1" outline="0" fieldPosition="0">
        <references count="2">
          <reference field="2" count="1">
            <x v="185"/>
          </reference>
          <reference field="3" count="1" selected="0">
            <x v="225"/>
          </reference>
        </references>
      </pivotArea>
    </format>
    <format dxfId="783">
      <pivotArea dataOnly="0" labelOnly="1" outline="0" fieldPosition="0">
        <references count="2">
          <reference field="2" count="1">
            <x v="65"/>
          </reference>
          <reference field="3" count="1" selected="0">
            <x v="226"/>
          </reference>
        </references>
      </pivotArea>
    </format>
    <format dxfId="782">
      <pivotArea dataOnly="0" labelOnly="1" outline="0" fieldPosition="0">
        <references count="2">
          <reference field="2" count="1">
            <x v="110"/>
          </reference>
          <reference field="3" count="1" selected="0">
            <x v="227"/>
          </reference>
        </references>
      </pivotArea>
    </format>
    <format dxfId="781">
      <pivotArea dataOnly="0" labelOnly="1" outline="0" fieldPosition="0">
        <references count="2">
          <reference field="2" count="1">
            <x v="58"/>
          </reference>
          <reference field="3" count="1" selected="0">
            <x v="228"/>
          </reference>
        </references>
      </pivotArea>
    </format>
    <format dxfId="780">
      <pivotArea dataOnly="0" labelOnly="1" outline="0" fieldPosition="0">
        <references count="2">
          <reference field="2" count="1">
            <x v="9"/>
          </reference>
          <reference field="3" count="1" selected="0">
            <x v="229"/>
          </reference>
        </references>
      </pivotArea>
    </format>
    <format dxfId="779">
      <pivotArea dataOnly="0" labelOnly="1" outline="0" fieldPosition="0">
        <references count="2">
          <reference field="2" count="1">
            <x v="134"/>
          </reference>
          <reference field="3" count="1" selected="0">
            <x v="230"/>
          </reference>
        </references>
      </pivotArea>
    </format>
    <format dxfId="778">
      <pivotArea dataOnly="0" labelOnly="1" outline="0" fieldPosition="0">
        <references count="2">
          <reference field="2" count="1">
            <x v="84"/>
          </reference>
          <reference field="3" count="1" selected="0">
            <x v="231"/>
          </reference>
        </references>
      </pivotArea>
    </format>
    <format dxfId="777">
      <pivotArea dataOnly="0" labelOnly="1" outline="0" fieldPosition="0">
        <references count="2">
          <reference field="2" count="1">
            <x v="1"/>
          </reference>
          <reference field="3" count="1" selected="0">
            <x v="232"/>
          </reference>
        </references>
      </pivotArea>
    </format>
    <format dxfId="776">
      <pivotArea dataOnly="0" labelOnly="1" outline="0" fieldPosition="0">
        <references count="2">
          <reference field="2" count="1">
            <x v="122"/>
          </reference>
          <reference field="3" count="1" selected="0">
            <x v="233"/>
          </reference>
        </references>
      </pivotArea>
    </format>
    <format dxfId="775">
      <pivotArea dataOnly="0" labelOnly="1" outline="0" fieldPosition="0">
        <references count="2">
          <reference field="2" count="1">
            <x v="184"/>
          </reference>
          <reference field="3" count="1" selected="0">
            <x v="234"/>
          </reference>
        </references>
      </pivotArea>
    </format>
    <format dxfId="774">
      <pivotArea dataOnly="0" labelOnly="1" outline="0" fieldPosition="0">
        <references count="2">
          <reference field="2" count="15">
            <x v="10"/>
            <x v="24"/>
            <x v="46"/>
            <x v="53"/>
            <x v="57"/>
            <x v="60"/>
            <x v="68"/>
            <x v="109"/>
            <x v="121"/>
            <x v="143"/>
            <x v="153"/>
            <x v="179"/>
            <x v="186"/>
            <x v="204"/>
            <x v="213"/>
          </reference>
          <reference field="3" count="1" selected="0">
            <x v="236"/>
          </reference>
        </references>
      </pivotArea>
    </format>
    <format dxfId="773">
      <pivotArea field="20" type="button" dataOnly="0" labelOnly="1" outline="0" axis="axisRow" fieldPosition="4"/>
    </format>
    <format dxfId="772">
      <pivotArea field="21" type="button" dataOnly="0" labelOnly="1" outline="0" axis="axisRow" fieldPosition="5"/>
    </format>
    <format dxfId="771">
      <pivotArea field="22" type="button" dataOnly="0" labelOnly="1" outline="0" axis="axisRow" fieldPosition="6"/>
    </format>
    <format dxfId="770">
      <pivotArea field="23" type="button" dataOnly="0" labelOnly="1" outline="0" axis="axisRow" fieldPosition="7"/>
    </format>
    <format dxfId="769">
      <pivotArea field="3" type="button" dataOnly="0" labelOnly="1" outline="0" axis="axisRow" fieldPosition="0"/>
    </format>
    <format dxfId="768">
      <pivotArea field="2" type="button" dataOnly="0" labelOnly="1" outline="0" axis="axisRow" fieldPosition="1"/>
    </format>
    <format dxfId="767">
      <pivotArea field="4" type="button" dataOnly="0" labelOnly="1" outline="0" axis="axisRow" fieldPosition="3"/>
    </format>
    <format dxfId="766">
      <pivotArea field="20" type="button" dataOnly="0" labelOnly="1" outline="0" axis="axisRow" fieldPosition="4"/>
    </format>
    <format dxfId="765">
      <pivotArea field="21" type="button" dataOnly="0" labelOnly="1" outline="0" axis="axisRow" fieldPosition="5"/>
    </format>
    <format dxfId="764">
      <pivotArea field="22" type="button" dataOnly="0" labelOnly="1" outline="0" axis="axisRow" fieldPosition="6"/>
    </format>
    <format dxfId="763">
      <pivotArea field="23" type="button" dataOnly="0" labelOnly="1" outline="0" axis="axisRow" fieldPosition="7"/>
    </format>
    <format dxfId="762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61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5"/>
            <x v="96"/>
            <x v="97"/>
            <x v="98"/>
            <x v="99"/>
            <x v="100"/>
          </reference>
        </references>
      </pivotArea>
    </format>
    <format dxfId="760">
      <pivotArea dataOnly="0" labelOnly="1" outline="0" fieldPosition="0">
        <references count="1">
          <reference field="3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7"/>
            <x v="128"/>
            <x v="129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</reference>
        </references>
      </pivotArea>
    </format>
    <format dxfId="759">
      <pivotArea dataOnly="0" labelOnly="1" outline="0" fieldPosition="0">
        <references count="1">
          <reference field="3" count="50"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5"/>
            <x v="186"/>
            <x v="196"/>
            <x v="197"/>
            <x v="200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</reference>
        </references>
      </pivotArea>
    </format>
    <format dxfId="758">
      <pivotArea dataOnly="0" labelOnly="1" outline="0" fieldPosition="0">
        <references count="1">
          <reference field="3" count="18"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6"/>
          </reference>
        </references>
      </pivotArea>
    </format>
    <format dxfId="757">
      <pivotArea dataOnly="0" labelOnly="1" outline="0" fieldPosition="0">
        <references count="2">
          <reference field="2" count="1">
            <x v="24"/>
          </reference>
          <reference field="3" count="1" selected="0">
            <x v="0"/>
          </reference>
        </references>
      </pivotArea>
    </format>
    <format dxfId="756">
      <pivotArea dataOnly="0" labelOnly="1" outline="0" fieldPosition="0">
        <references count="2">
          <reference field="2" count="1">
            <x v="158"/>
          </reference>
          <reference field="3" count="1" selected="0">
            <x v="1"/>
          </reference>
        </references>
      </pivotArea>
    </format>
    <format dxfId="755">
      <pivotArea dataOnly="0" labelOnly="1" outline="0" fieldPosition="0">
        <references count="2">
          <reference field="2" count="1">
            <x v="111"/>
          </reference>
          <reference field="3" count="1" selected="0">
            <x v="2"/>
          </reference>
        </references>
      </pivotArea>
    </format>
    <format dxfId="754">
      <pivotArea dataOnly="0" labelOnly="1" outline="0" fieldPosition="0">
        <references count="2">
          <reference field="2" count="1">
            <x v="0"/>
          </reference>
          <reference field="3" count="1" selected="0">
            <x v="3"/>
          </reference>
        </references>
      </pivotArea>
    </format>
    <format dxfId="753">
      <pivotArea dataOnly="0" labelOnly="1" outline="0" fieldPosition="0">
        <references count="2">
          <reference field="2" count="1">
            <x v="67"/>
          </reference>
          <reference field="3" count="1" selected="0">
            <x v="4"/>
          </reference>
        </references>
      </pivotArea>
    </format>
    <format dxfId="752">
      <pivotArea dataOnly="0" labelOnly="1" outline="0" fieldPosition="0">
        <references count="2">
          <reference field="2" count="1">
            <x v="162"/>
          </reference>
          <reference field="3" count="1" selected="0">
            <x v="5"/>
          </reference>
        </references>
      </pivotArea>
    </format>
    <format dxfId="751">
      <pivotArea dataOnly="0" labelOnly="1" outline="0" fieldPosition="0">
        <references count="2">
          <reference field="2" count="1">
            <x v="56"/>
          </reference>
          <reference field="3" count="1" selected="0">
            <x v="6"/>
          </reference>
        </references>
      </pivotArea>
    </format>
    <format dxfId="750">
      <pivotArea dataOnly="0" labelOnly="1" outline="0" fieldPosition="0">
        <references count="2">
          <reference field="2" count="1">
            <x v="42"/>
          </reference>
          <reference field="3" count="1" selected="0">
            <x v="7"/>
          </reference>
        </references>
      </pivotArea>
    </format>
    <format dxfId="749">
      <pivotArea dataOnly="0" labelOnly="1" outline="0" fieldPosition="0">
        <references count="2">
          <reference field="2" count="1">
            <x v="148"/>
          </reference>
          <reference field="3" count="1" selected="0">
            <x v="8"/>
          </reference>
        </references>
      </pivotArea>
    </format>
    <format dxfId="748">
      <pivotArea dataOnly="0" labelOnly="1" outline="0" fieldPosition="0">
        <references count="2">
          <reference field="2" count="1">
            <x v="19"/>
          </reference>
          <reference field="3" count="1" selected="0">
            <x v="9"/>
          </reference>
        </references>
      </pivotArea>
    </format>
    <format dxfId="747">
      <pivotArea dataOnly="0" labelOnly="1" outline="0" fieldPosition="0">
        <references count="2">
          <reference field="2" count="1">
            <x v="154"/>
          </reference>
          <reference field="3" count="1" selected="0">
            <x v="10"/>
          </reference>
        </references>
      </pivotArea>
    </format>
    <format dxfId="746">
      <pivotArea dataOnly="0" labelOnly="1" outline="0" fieldPosition="0">
        <references count="2">
          <reference field="2" count="1">
            <x v="107"/>
          </reference>
          <reference field="3" count="1" selected="0">
            <x v="11"/>
          </reference>
        </references>
      </pivotArea>
    </format>
    <format dxfId="745">
      <pivotArea dataOnly="0" labelOnly="1" outline="0" fieldPosition="0">
        <references count="2">
          <reference field="2" count="1">
            <x v="152"/>
          </reference>
          <reference field="3" count="1" selected="0">
            <x v="12"/>
          </reference>
        </references>
      </pivotArea>
    </format>
    <format dxfId="744">
      <pivotArea dataOnly="0" labelOnly="1" outline="0" fieldPosition="0">
        <references count="2">
          <reference field="2" count="1">
            <x v="13"/>
          </reference>
          <reference field="3" count="1" selected="0">
            <x v="13"/>
          </reference>
        </references>
      </pivotArea>
    </format>
    <format dxfId="743">
      <pivotArea dataOnly="0" labelOnly="1" outline="0" fieldPosition="0">
        <references count="2">
          <reference field="2" count="1">
            <x v="199"/>
          </reference>
          <reference field="3" count="1" selected="0">
            <x v="14"/>
          </reference>
        </references>
      </pivotArea>
    </format>
    <format dxfId="742">
      <pivotArea dataOnly="0" labelOnly="1" outline="0" fieldPosition="0">
        <references count="2">
          <reference field="2" count="1">
            <x v="0"/>
          </reference>
          <reference field="3" count="1" selected="0">
            <x v="15"/>
          </reference>
        </references>
      </pivotArea>
    </format>
    <format dxfId="741">
      <pivotArea dataOnly="0" labelOnly="1" outline="0" fieldPosition="0">
        <references count="2">
          <reference field="2" count="1">
            <x v="29"/>
          </reference>
          <reference field="3" count="1" selected="0">
            <x v="16"/>
          </reference>
        </references>
      </pivotArea>
    </format>
    <format dxfId="740">
      <pivotArea dataOnly="0" labelOnly="1" outline="0" fieldPosition="0">
        <references count="2">
          <reference field="2" count="1">
            <x v="59"/>
          </reference>
          <reference field="3" count="1" selected="0">
            <x v="17"/>
          </reference>
        </references>
      </pivotArea>
    </format>
    <format dxfId="739">
      <pivotArea dataOnly="0" labelOnly="1" outline="0" fieldPosition="0">
        <references count="2">
          <reference field="2" count="1">
            <x v="35"/>
          </reference>
          <reference field="3" count="1" selected="0">
            <x v="18"/>
          </reference>
        </references>
      </pivotArea>
    </format>
    <format dxfId="738">
      <pivotArea dataOnly="0" labelOnly="1" outline="0" fieldPosition="0">
        <references count="2">
          <reference field="2" count="1">
            <x v="178"/>
          </reference>
          <reference field="3" count="1" selected="0">
            <x v="19"/>
          </reference>
        </references>
      </pivotArea>
    </format>
    <format dxfId="737">
      <pivotArea dataOnly="0" labelOnly="1" outline="0" fieldPosition="0">
        <references count="2">
          <reference field="2" count="1">
            <x v="5"/>
          </reference>
          <reference field="3" count="1" selected="0">
            <x v="20"/>
          </reference>
        </references>
      </pivotArea>
    </format>
    <format dxfId="736">
      <pivotArea dataOnly="0" labelOnly="1" outline="0" fieldPosition="0">
        <references count="2">
          <reference field="2" count="1">
            <x v="204"/>
          </reference>
          <reference field="3" count="1" selected="0">
            <x v="21"/>
          </reference>
        </references>
      </pivotArea>
    </format>
    <format dxfId="735">
      <pivotArea dataOnly="0" labelOnly="1" outline="0" fieldPosition="0">
        <references count="2">
          <reference field="2" count="1">
            <x v="131"/>
          </reference>
          <reference field="3" count="1" selected="0">
            <x v="22"/>
          </reference>
        </references>
      </pivotArea>
    </format>
    <format dxfId="734">
      <pivotArea dataOnly="0" labelOnly="1" outline="0" fieldPosition="0">
        <references count="2">
          <reference field="2" count="1">
            <x v="91"/>
          </reference>
          <reference field="3" count="1" selected="0">
            <x v="23"/>
          </reference>
        </references>
      </pivotArea>
    </format>
    <format dxfId="733">
      <pivotArea dataOnly="0" labelOnly="1" outline="0" fieldPosition="0">
        <references count="2">
          <reference field="2" count="1">
            <x v="174"/>
          </reference>
          <reference field="3" count="1" selected="0">
            <x v="24"/>
          </reference>
        </references>
      </pivotArea>
    </format>
    <format dxfId="732">
      <pivotArea dataOnly="0" labelOnly="1" outline="0" fieldPosition="0">
        <references count="2">
          <reference field="2" count="1">
            <x v="100"/>
          </reference>
          <reference field="3" count="1" selected="0">
            <x v="25"/>
          </reference>
        </references>
      </pivotArea>
    </format>
    <format dxfId="731">
      <pivotArea dataOnly="0" labelOnly="1" outline="0" fieldPosition="0">
        <references count="2">
          <reference field="2" count="1">
            <x v="63"/>
          </reference>
          <reference field="3" count="1" selected="0">
            <x v="26"/>
          </reference>
        </references>
      </pivotArea>
    </format>
    <format dxfId="730">
      <pivotArea dataOnly="0" labelOnly="1" outline="0" fieldPosition="0">
        <references count="2">
          <reference field="2" count="1">
            <x v="62"/>
          </reference>
          <reference field="3" count="1" selected="0">
            <x v="27"/>
          </reference>
        </references>
      </pivotArea>
    </format>
    <format dxfId="729">
      <pivotArea dataOnly="0" labelOnly="1" outline="0" fieldPosition="0">
        <references count="2">
          <reference field="2" count="1">
            <x v="17"/>
          </reference>
          <reference field="3" count="1" selected="0">
            <x v="28"/>
          </reference>
        </references>
      </pivotArea>
    </format>
    <format dxfId="728">
      <pivotArea dataOnly="0" labelOnly="1" outline="0" fieldPosition="0">
        <references count="2">
          <reference field="2" count="1">
            <x v="108"/>
          </reference>
          <reference field="3" count="1" selected="0">
            <x v="29"/>
          </reference>
        </references>
      </pivotArea>
    </format>
    <format dxfId="727">
      <pivotArea dataOnly="0" labelOnly="1" outline="0" fieldPosition="0">
        <references count="2">
          <reference field="2" count="1">
            <x v="211"/>
          </reference>
          <reference field="3" count="1" selected="0">
            <x v="30"/>
          </reference>
        </references>
      </pivotArea>
    </format>
    <format dxfId="726">
      <pivotArea dataOnly="0" labelOnly="1" outline="0" fieldPosition="0">
        <references count="2">
          <reference field="2" count="1">
            <x v="182"/>
          </reference>
          <reference field="3" count="1" selected="0">
            <x v="31"/>
          </reference>
        </references>
      </pivotArea>
    </format>
    <format dxfId="725">
      <pivotArea dataOnly="0" labelOnly="1" outline="0" fieldPosition="0">
        <references count="2">
          <reference field="2" count="1">
            <x v="12"/>
          </reference>
          <reference field="3" count="1" selected="0">
            <x v="32"/>
          </reference>
        </references>
      </pivotArea>
    </format>
    <format dxfId="724">
      <pivotArea dataOnly="0" labelOnly="1" outline="0" fieldPosition="0">
        <references count="2">
          <reference field="2" count="1">
            <x v="66"/>
          </reference>
          <reference field="3" count="1" selected="0">
            <x v="33"/>
          </reference>
        </references>
      </pivotArea>
    </format>
    <format dxfId="723">
      <pivotArea dataOnly="0" labelOnly="1" outline="0" fieldPosition="0">
        <references count="2">
          <reference field="2" count="1">
            <x v="168"/>
          </reference>
          <reference field="3" count="1" selected="0">
            <x v="34"/>
          </reference>
        </references>
      </pivotArea>
    </format>
    <format dxfId="722">
      <pivotArea dataOnly="0" labelOnly="1" outline="0" fieldPosition="0">
        <references count="2">
          <reference field="2" count="1">
            <x v="177"/>
          </reference>
          <reference field="3" count="1" selected="0">
            <x v="35"/>
          </reference>
        </references>
      </pivotArea>
    </format>
    <format dxfId="721">
      <pivotArea dataOnly="0" labelOnly="1" outline="0" fieldPosition="0">
        <references count="2">
          <reference field="2" count="1">
            <x v="8"/>
          </reference>
          <reference field="3" count="1" selected="0">
            <x v="36"/>
          </reference>
        </references>
      </pivotArea>
    </format>
    <format dxfId="720">
      <pivotArea dataOnly="0" labelOnly="1" outline="0" fieldPosition="0">
        <references count="2">
          <reference field="2" count="1">
            <x v="48"/>
          </reference>
          <reference field="3" count="1" selected="0">
            <x v="37"/>
          </reference>
        </references>
      </pivotArea>
    </format>
    <format dxfId="719">
      <pivotArea dataOnly="0" labelOnly="1" outline="0" fieldPosition="0">
        <references count="2">
          <reference field="2" count="1">
            <x v="142"/>
          </reference>
          <reference field="3" count="1" selected="0">
            <x v="38"/>
          </reference>
        </references>
      </pivotArea>
    </format>
    <format dxfId="718">
      <pivotArea dataOnly="0" labelOnly="1" outline="0" fieldPosition="0">
        <references count="2">
          <reference field="2" count="1">
            <x v="2"/>
          </reference>
          <reference field="3" count="1" selected="0">
            <x v="39"/>
          </reference>
        </references>
      </pivotArea>
    </format>
    <format dxfId="717">
      <pivotArea dataOnly="0" labelOnly="1" outline="0" fieldPosition="0">
        <references count="2">
          <reference field="2" count="1">
            <x v="140"/>
          </reference>
          <reference field="3" count="1" selected="0">
            <x v="40"/>
          </reference>
        </references>
      </pivotArea>
    </format>
    <format dxfId="716">
      <pivotArea dataOnly="0" labelOnly="1" outline="0" fieldPosition="0">
        <references count="2">
          <reference field="2" count="1">
            <x v="194"/>
          </reference>
          <reference field="3" count="1" selected="0">
            <x v="41"/>
          </reference>
        </references>
      </pivotArea>
    </format>
    <format dxfId="715">
      <pivotArea dataOnly="0" labelOnly="1" outline="0" fieldPosition="0">
        <references count="2">
          <reference field="2" count="1">
            <x v="39"/>
          </reference>
          <reference field="3" count="1" selected="0">
            <x v="42"/>
          </reference>
        </references>
      </pivotArea>
    </format>
    <format dxfId="714">
      <pivotArea dataOnly="0" labelOnly="1" outline="0" fieldPosition="0">
        <references count="2">
          <reference field="2" count="1">
            <x v="206"/>
          </reference>
          <reference field="3" count="1" selected="0">
            <x v="43"/>
          </reference>
        </references>
      </pivotArea>
    </format>
    <format dxfId="713">
      <pivotArea dataOnly="0" labelOnly="1" outline="0" fieldPosition="0">
        <references count="2">
          <reference field="2" count="1">
            <x v="187"/>
          </reference>
          <reference field="3" count="1" selected="0">
            <x v="44"/>
          </reference>
        </references>
      </pivotArea>
    </format>
    <format dxfId="712">
      <pivotArea dataOnly="0" labelOnly="1" outline="0" fieldPosition="0">
        <references count="2">
          <reference field="2" count="1">
            <x v="156"/>
          </reference>
          <reference field="3" count="1" selected="0">
            <x v="45"/>
          </reference>
        </references>
      </pivotArea>
    </format>
    <format dxfId="711">
      <pivotArea dataOnly="0" labelOnly="1" outline="0" fieldPosition="0">
        <references count="2">
          <reference field="2" count="1">
            <x v="197"/>
          </reference>
          <reference field="3" count="1" selected="0">
            <x v="46"/>
          </reference>
        </references>
      </pivotArea>
    </format>
    <format dxfId="710">
      <pivotArea dataOnly="0" labelOnly="1" outline="0" fieldPosition="0">
        <references count="2">
          <reference field="2" count="1">
            <x v="61"/>
          </reference>
          <reference field="3" count="1" selected="0">
            <x v="47"/>
          </reference>
        </references>
      </pivotArea>
    </format>
    <format dxfId="709">
      <pivotArea dataOnly="0" labelOnly="1" outline="0" fieldPosition="0">
        <references count="2">
          <reference field="2" count="1">
            <x v="0"/>
          </reference>
          <reference field="3" count="1" selected="0">
            <x v="48"/>
          </reference>
        </references>
      </pivotArea>
    </format>
    <format dxfId="708">
      <pivotArea dataOnly="0" labelOnly="1" outline="0" fieldPosition="0">
        <references count="2">
          <reference field="2" count="1">
            <x v="126"/>
          </reference>
          <reference field="3" count="1" selected="0">
            <x v="49"/>
          </reference>
        </references>
      </pivotArea>
    </format>
    <format dxfId="707">
      <pivotArea dataOnly="0" labelOnly="1" outline="0" fieldPosition="0">
        <references count="2">
          <reference field="2" count="1">
            <x v="203"/>
          </reference>
          <reference field="3" count="1" selected="0">
            <x v="50"/>
          </reference>
        </references>
      </pivotArea>
    </format>
    <format dxfId="706">
      <pivotArea dataOnly="0" labelOnly="1" outline="0" fieldPosition="0">
        <references count="2">
          <reference field="2" count="1">
            <x v="105"/>
          </reference>
          <reference field="3" count="1" selected="0">
            <x v="51"/>
          </reference>
        </references>
      </pivotArea>
    </format>
    <format dxfId="705">
      <pivotArea dataOnly="0" labelOnly="1" outline="0" fieldPosition="0">
        <references count="2">
          <reference field="2" count="1">
            <x v="0"/>
          </reference>
          <reference field="3" count="1" selected="0">
            <x v="52"/>
          </reference>
        </references>
      </pivotArea>
    </format>
    <format dxfId="704">
      <pivotArea dataOnly="0" labelOnly="1" outline="0" fieldPosition="0">
        <references count="2">
          <reference field="2" count="1">
            <x v="133"/>
          </reference>
          <reference field="3" count="1" selected="0">
            <x v="53"/>
          </reference>
        </references>
      </pivotArea>
    </format>
    <format dxfId="703">
      <pivotArea dataOnly="0" labelOnly="1" outline="0" fieldPosition="0">
        <references count="2">
          <reference field="2" count="1">
            <x v="191"/>
          </reference>
          <reference field="3" count="1" selected="0">
            <x v="54"/>
          </reference>
        </references>
      </pivotArea>
    </format>
    <format dxfId="702">
      <pivotArea dataOnly="0" labelOnly="1" outline="0" fieldPosition="0">
        <references count="2">
          <reference field="2" count="1">
            <x v="21"/>
          </reference>
          <reference field="3" count="1" selected="0">
            <x v="55"/>
          </reference>
        </references>
      </pivotArea>
    </format>
    <format dxfId="701">
      <pivotArea dataOnly="0" labelOnly="1" outline="0" fieldPosition="0">
        <references count="2">
          <reference field="2" count="1">
            <x v="64"/>
          </reference>
          <reference field="3" count="1" selected="0">
            <x v="56"/>
          </reference>
        </references>
      </pivotArea>
    </format>
    <format dxfId="700">
      <pivotArea dataOnly="0" labelOnly="1" outline="0" fieldPosition="0">
        <references count="2">
          <reference field="2" count="1">
            <x v="112"/>
          </reference>
          <reference field="3" count="1" selected="0">
            <x v="57"/>
          </reference>
        </references>
      </pivotArea>
    </format>
    <format dxfId="699">
      <pivotArea dataOnly="0" labelOnly="1" outline="0" fieldPosition="0">
        <references count="2">
          <reference field="2" count="1">
            <x v="164"/>
          </reference>
          <reference field="3" count="1" selected="0">
            <x v="58"/>
          </reference>
        </references>
      </pivotArea>
    </format>
    <format dxfId="698">
      <pivotArea dataOnly="0" labelOnly="1" outline="0" fieldPosition="0">
        <references count="2">
          <reference field="2" count="1">
            <x v="102"/>
          </reference>
          <reference field="3" count="1" selected="0">
            <x v="59"/>
          </reference>
        </references>
      </pivotArea>
    </format>
    <format dxfId="697">
      <pivotArea dataOnly="0" labelOnly="1" outline="0" fieldPosition="0">
        <references count="2">
          <reference field="2" count="1">
            <x v="49"/>
          </reference>
          <reference field="3" count="1" selected="0">
            <x v="60"/>
          </reference>
        </references>
      </pivotArea>
    </format>
    <format dxfId="696">
      <pivotArea dataOnly="0" labelOnly="1" outline="0" fieldPosition="0">
        <references count="2">
          <reference field="2" count="1">
            <x v="120"/>
          </reference>
          <reference field="3" count="1" selected="0">
            <x v="61"/>
          </reference>
        </references>
      </pivotArea>
    </format>
    <format dxfId="695">
      <pivotArea dataOnly="0" labelOnly="1" outline="0" fieldPosition="0">
        <references count="2">
          <reference field="2" count="1">
            <x v="150"/>
          </reference>
          <reference field="3" count="1" selected="0">
            <x v="62"/>
          </reference>
        </references>
      </pivotArea>
    </format>
    <format dxfId="694">
      <pivotArea dataOnly="0" labelOnly="1" outline="0" fieldPosition="0">
        <references count="2">
          <reference field="2" count="1">
            <x v="161"/>
          </reference>
          <reference field="3" count="1" selected="0">
            <x v="63"/>
          </reference>
        </references>
      </pivotArea>
    </format>
    <format dxfId="693">
      <pivotArea dataOnly="0" labelOnly="1" outline="0" fieldPosition="0">
        <references count="2">
          <reference field="2" count="1">
            <x v="146"/>
          </reference>
          <reference field="3" count="1" selected="0">
            <x v="64"/>
          </reference>
        </references>
      </pivotArea>
    </format>
    <format dxfId="692">
      <pivotArea dataOnly="0" labelOnly="1" outline="0" fieldPosition="0">
        <references count="2">
          <reference field="2" count="2">
            <x v="169"/>
            <x v="170"/>
          </reference>
          <reference field="3" count="1" selected="0">
            <x v="65"/>
          </reference>
        </references>
      </pivotArea>
    </format>
    <format dxfId="691">
      <pivotArea dataOnly="0" labelOnly="1" outline="0" fieldPosition="0">
        <references count="2">
          <reference field="2" count="1">
            <x v="139"/>
          </reference>
          <reference field="3" count="1" selected="0">
            <x v="66"/>
          </reference>
        </references>
      </pivotArea>
    </format>
    <format dxfId="690">
      <pivotArea dataOnly="0" labelOnly="1" outline="0" fieldPosition="0">
        <references count="2">
          <reference field="2" count="1">
            <x v="95"/>
          </reference>
          <reference field="3" count="1" selected="0">
            <x v="67"/>
          </reference>
        </references>
      </pivotArea>
    </format>
    <format dxfId="689">
      <pivotArea dataOnly="0" labelOnly="1" outline="0" fieldPosition="0">
        <references count="2">
          <reference field="2" count="1">
            <x v="38"/>
          </reference>
          <reference field="3" count="1" selected="0">
            <x v="68"/>
          </reference>
        </references>
      </pivotArea>
    </format>
    <format dxfId="688">
      <pivotArea dataOnly="0" labelOnly="1" outline="0" fieldPosition="0">
        <references count="2">
          <reference field="2" count="1">
            <x v="97"/>
          </reference>
          <reference field="3" count="1" selected="0">
            <x v="69"/>
          </reference>
        </references>
      </pivotArea>
    </format>
    <format dxfId="687">
      <pivotArea dataOnly="0" labelOnly="1" outline="0" fieldPosition="0">
        <references count="2">
          <reference field="2" count="1">
            <x v="32"/>
          </reference>
          <reference field="3" count="1" selected="0">
            <x v="70"/>
          </reference>
        </references>
      </pivotArea>
    </format>
    <format dxfId="686">
      <pivotArea dataOnly="0" labelOnly="1" outline="0" fieldPosition="0">
        <references count="2">
          <reference field="2" count="1">
            <x v="119"/>
          </reference>
          <reference field="3" count="1" selected="0">
            <x v="71"/>
          </reference>
        </references>
      </pivotArea>
    </format>
    <format dxfId="685">
      <pivotArea dataOnly="0" labelOnly="1" outline="0" fieldPosition="0">
        <references count="2">
          <reference field="2" count="1">
            <x v="180"/>
          </reference>
          <reference field="3" count="1" selected="0">
            <x v="72"/>
          </reference>
        </references>
      </pivotArea>
    </format>
    <format dxfId="684">
      <pivotArea dataOnly="0" labelOnly="1" outline="0" fieldPosition="0">
        <references count="2">
          <reference field="2" count="1">
            <x v="4"/>
          </reference>
          <reference field="3" count="1" selected="0">
            <x v="73"/>
          </reference>
        </references>
      </pivotArea>
    </format>
    <format dxfId="683">
      <pivotArea dataOnly="0" labelOnly="1" outline="0" fieldPosition="0">
        <references count="2">
          <reference field="2" count="1">
            <x v="165"/>
          </reference>
          <reference field="3" count="1" selected="0">
            <x v="74"/>
          </reference>
        </references>
      </pivotArea>
    </format>
    <format dxfId="682">
      <pivotArea dataOnly="0" labelOnly="1" outline="0" fieldPosition="0">
        <references count="2">
          <reference field="2" count="1">
            <x v="208"/>
          </reference>
          <reference field="3" count="1" selected="0">
            <x v="75"/>
          </reference>
        </references>
      </pivotArea>
    </format>
    <format dxfId="681">
      <pivotArea dataOnly="0" labelOnly="1" outline="0" fieldPosition="0">
        <references count="2">
          <reference field="2" count="1">
            <x v="196"/>
          </reference>
          <reference field="3" count="1" selected="0">
            <x v="76"/>
          </reference>
        </references>
      </pivotArea>
    </format>
    <format dxfId="680">
      <pivotArea dataOnly="0" labelOnly="1" outline="0" fieldPosition="0">
        <references count="2">
          <reference field="2" count="1">
            <x v="192"/>
          </reference>
          <reference field="3" count="1" selected="0">
            <x v="77"/>
          </reference>
        </references>
      </pivotArea>
    </format>
    <format dxfId="679">
      <pivotArea dataOnly="0" labelOnly="1" outline="0" fieldPosition="0">
        <references count="2">
          <reference field="2" count="1">
            <x v="132"/>
          </reference>
          <reference field="3" count="1" selected="0">
            <x v="78"/>
          </reference>
        </references>
      </pivotArea>
    </format>
    <format dxfId="678">
      <pivotArea dataOnly="0" labelOnly="1" outline="0" fieldPosition="0">
        <references count="2">
          <reference field="2" count="1">
            <x v="0"/>
          </reference>
          <reference field="3" count="1" selected="0">
            <x v="79"/>
          </reference>
        </references>
      </pivotArea>
    </format>
    <format dxfId="677">
      <pivotArea dataOnly="0" labelOnly="1" outline="0" fieldPosition="0">
        <references count="2">
          <reference field="2" count="1">
            <x v="188"/>
          </reference>
          <reference field="3" count="1" selected="0">
            <x v="80"/>
          </reference>
        </references>
      </pivotArea>
    </format>
    <format dxfId="676">
      <pivotArea dataOnly="0" labelOnly="1" outline="0" fieldPosition="0">
        <references count="2">
          <reference field="2" count="1">
            <x v="85"/>
          </reference>
          <reference field="3" count="1" selected="0">
            <x v="81"/>
          </reference>
        </references>
      </pivotArea>
    </format>
    <format dxfId="675">
      <pivotArea dataOnly="0" labelOnly="1" outline="0" fieldPosition="0">
        <references count="2">
          <reference field="2" count="1">
            <x v="14"/>
          </reference>
          <reference field="3" count="1" selected="0">
            <x v="82"/>
          </reference>
        </references>
      </pivotArea>
    </format>
    <format dxfId="674">
      <pivotArea dataOnly="0" labelOnly="1" outline="0" fieldPosition="0">
        <references count="2">
          <reference field="2" count="1">
            <x v="6"/>
          </reference>
          <reference field="3" count="1" selected="0">
            <x v="83"/>
          </reference>
        </references>
      </pivotArea>
    </format>
    <format dxfId="673">
      <pivotArea dataOnly="0" labelOnly="1" outline="0" fieldPosition="0">
        <references count="2">
          <reference field="2" count="1">
            <x v="73"/>
          </reference>
          <reference field="3" count="1" selected="0">
            <x v="84"/>
          </reference>
        </references>
      </pivotArea>
    </format>
    <format dxfId="672">
      <pivotArea dataOnly="0" labelOnly="1" outline="0" fieldPosition="0">
        <references count="2">
          <reference field="2" count="1">
            <x v="0"/>
          </reference>
          <reference field="3" count="1" selected="0">
            <x v="85"/>
          </reference>
        </references>
      </pivotArea>
    </format>
    <format dxfId="671">
      <pivotArea dataOnly="0" labelOnly="1" outline="0" fieldPosition="0">
        <references count="2">
          <reference field="2" count="1">
            <x v="89"/>
          </reference>
          <reference field="3" count="1" selected="0">
            <x v="87"/>
          </reference>
        </references>
      </pivotArea>
    </format>
    <format dxfId="670">
      <pivotArea dataOnly="0" labelOnly="1" outline="0" fieldPosition="0">
        <references count="2">
          <reference field="2" count="1">
            <x v="210"/>
          </reference>
          <reference field="3" count="1" selected="0">
            <x v="88"/>
          </reference>
        </references>
      </pivotArea>
    </format>
    <format dxfId="669">
      <pivotArea dataOnly="0" labelOnly="1" outline="0" fieldPosition="0">
        <references count="2">
          <reference field="2" count="1">
            <x v="166"/>
          </reference>
          <reference field="3" count="1" selected="0">
            <x v="89"/>
          </reference>
        </references>
      </pivotArea>
    </format>
    <format dxfId="668">
      <pivotArea dataOnly="0" labelOnly="1" outline="0" fieldPosition="0">
        <references count="2">
          <reference field="2" count="2">
            <x v="201"/>
            <x v="212"/>
          </reference>
          <reference field="3" count="1" selected="0">
            <x v="90"/>
          </reference>
        </references>
      </pivotArea>
    </format>
    <format dxfId="667">
      <pivotArea dataOnly="0" labelOnly="1" outline="0" fieldPosition="0">
        <references count="2">
          <reference field="2" count="1">
            <x v="175"/>
          </reference>
          <reference field="3" count="1" selected="0">
            <x v="91"/>
          </reference>
        </references>
      </pivotArea>
    </format>
    <format dxfId="666">
      <pivotArea dataOnly="0" labelOnly="1" outline="0" fieldPosition="0">
        <references count="2">
          <reference field="2" count="1">
            <x v="160"/>
          </reference>
          <reference field="3" count="1" selected="0">
            <x v="92"/>
          </reference>
        </references>
      </pivotArea>
    </format>
    <format dxfId="665">
      <pivotArea dataOnly="0" labelOnly="1" outline="0" fieldPosition="0">
        <references count="2">
          <reference field="2" count="1">
            <x v="0"/>
          </reference>
          <reference field="3" count="1" selected="0">
            <x v="93"/>
          </reference>
        </references>
      </pivotArea>
    </format>
    <format dxfId="664">
      <pivotArea dataOnly="0" labelOnly="1" outline="0" fieldPosition="0">
        <references count="2">
          <reference field="2" count="1">
            <x v="193"/>
          </reference>
          <reference field="3" count="1" selected="0">
            <x v="95"/>
          </reference>
        </references>
      </pivotArea>
    </format>
    <format dxfId="663">
      <pivotArea dataOnly="0" labelOnly="1" outline="0" fieldPosition="0">
        <references count="2">
          <reference field="2" count="1">
            <x v="103"/>
          </reference>
          <reference field="3" count="1" selected="0">
            <x v="96"/>
          </reference>
        </references>
      </pivotArea>
    </format>
    <format dxfId="662">
      <pivotArea dataOnly="0" labelOnly="1" outline="0" fieldPosition="0">
        <references count="2">
          <reference field="2" count="1">
            <x v="145"/>
          </reference>
          <reference field="3" count="1" selected="0">
            <x v="97"/>
          </reference>
        </references>
      </pivotArea>
    </format>
    <format dxfId="661">
      <pivotArea dataOnly="0" labelOnly="1" outline="0" fieldPosition="0">
        <references count="2">
          <reference field="2" count="1">
            <x v="11"/>
          </reference>
          <reference field="3" count="1" selected="0">
            <x v="98"/>
          </reference>
        </references>
      </pivotArea>
    </format>
    <format dxfId="660">
      <pivotArea dataOnly="0" labelOnly="1" outline="0" fieldPosition="0">
        <references count="2">
          <reference field="2" count="1">
            <x v="3"/>
          </reference>
          <reference field="3" count="1" selected="0">
            <x v="99"/>
          </reference>
        </references>
      </pivotArea>
    </format>
    <format dxfId="659">
      <pivotArea dataOnly="0" labelOnly="1" outline="0" fieldPosition="0">
        <references count="2">
          <reference field="2" count="1">
            <x v="76"/>
          </reference>
          <reference field="3" count="1" selected="0">
            <x v="100"/>
          </reference>
        </references>
      </pivotArea>
    </format>
    <format dxfId="658">
      <pivotArea dataOnly="0" labelOnly="1" outline="0" fieldPosition="0">
        <references count="2">
          <reference field="2" count="1">
            <x v="144"/>
          </reference>
          <reference field="3" count="1" selected="0">
            <x v="101"/>
          </reference>
        </references>
      </pivotArea>
    </format>
    <format dxfId="657">
      <pivotArea dataOnly="0" labelOnly="1" outline="0" fieldPosition="0">
        <references count="2">
          <reference field="2" count="1">
            <x v="34"/>
          </reference>
          <reference field="3" count="1" selected="0">
            <x v="102"/>
          </reference>
        </references>
      </pivotArea>
    </format>
    <format dxfId="656">
      <pivotArea dataOnly="0" labelOnly="1" outline="0" fieldPosition="0">
        <references count="2">
          <reference field="2" count="1">
            <x v="172"/>
          </reference>
          <reference field="3" count="1" selected="0">
            <x v="103"/>
          </reference>
        </references>
      </pivotArea>
    </format>
    <format dxfId="655">
      <pivotArea dataOnly="0" labelOnly="1" outline="0" fieldPosition="0">
        <references count="2">
          <reference field="2" count="1">
            <x v="31"/>
          </reference>
          <reference field="3" count="1" selected="0">
            <x v="104"/>
          </reference>
        </references>
      </pivotArea>
    </format>
    <format dxfId="654">
      <pivotArea dataOnly="0" labelOnly="1" outline="0" fieldPosition="0">
        <references count="2">
          <reference field="2" count="1">
            <x v="79"/>
          </reference>
          <reference field="3" count="1" selected="0">
            <x v="105"/>
          </reference>
        </references>
      </pivotArea>
    </format>
    <format dxfId="653">
      <pivotArea dataOnly="0" labelOnly="1" outline="0" fieldPosition="0">
        <references count="2">
          <reference field="2" count="1">
            <x v="69"/>
          </reference>
          <reference field="3" count="1" selected="0">
            <x v="106"/>
          </reference>
        </references>
      </pivotArea>
    </format>
    <format dxfId="652">
      <pivotArea dataOnly="0" labelOnly="1" outline="0" fieldPosition="0">
        <references count="2">
          <reference field="2" count="1">
            <x v="149"/>
          </reference>
          <reference field="3" count="1" selected="0">
            <x v="107"/>
          </reference>
        </references>
      </pivotArea>
    </format>
    <format dxfId="651">
      <pivotArea dataOnly="0" labelOnly="1" outline="0" fieldPosition="0">
        <references count="2">
          <reference field="2" count="1">
            <x v="141"/>
          </reference>
          <reference field="3" count="1" selected="0">
            <x v="108"/>
          </reference>
        </references>
      </pivotArea>
    </format>
    <format dxfId="650">
      <pivotArea dataOnly="0" labelOnly="1" outline="0" fieldPosition="0">
        <references count="2">
          <reference field="2" count="1">
            <x v="155"/>
          </reference>
          <reference field="3" count="1" selected="0">
            <x v="109"/>
          </reference>
        </references>
      </pivotArea>
    </format>
    <format dxfId="649">
      <pivotArea dataOnly="0" labelOnly="1" outline="0" fieldPosition="0">
        <references count="2">
          <reference field="2" count="1">
            <x v="90"/>
          </reference>
          <reference field="3" count="1" selected="0">
            <x v="110"/>
          </reference>
        </references>
      </pivotArea>
    </format>
    <format dxfId="648">
      <pivotArea dataOnly="0" labelOnly="1" outline="0" fieldPosition="0">
        <references count="2">
          <reference field="2" count="1">
            <x v="207"/>
          </reference>
          <reference field="3" count="1" selected="0">
            <x v="111"/>
          </reference>
        </references>
      </pivotArea>
    </format>
    <format dxfId="647">
      <pivotArea dataOnly="0" labelOnly="1" outline="0" fieldPosition="0">
        <references count="2">
          <reference field="2" count="1">
            <x v="213"/>
          </reference>
          <reference field="3" count="1" selected="0">
            <x v="112"/>
          </reference>
        </references>
      </pivotArea>
    </format>
    <format dxfId="646">
      <pivotArea dataOnly="0" labelOnly="1" outline="0" fieldPosition="0">
        <references count="2">
          <reference field="2" count="1">
            <x v="129"/>
          </reference>
          <reference field="3" count="1" selected="0">
            <x v="113"/>
          </reference>
        </references>
      </pivotArea>
    </format>
    <format dxfId="645">
      <pivotArea dataOnly="0" labelOnly="1" outline="0" fieldPosition="0">
        <references count="2">
          <reference field="2" count="1">
            <x v="138"/>
          </reference>
          <reference field="3" count="1" selected="0">
            <x v="114"/>
          </reference>
        </references>
      </pivotArea>
    </format>
    <format dxfId="644">
      <pivotArea dataOnly="0" labelOnly="1" outline="0" fieldPosition="0">
        <references count="2">
          <reference field="2" count="1">
            <x v="181"/>
          </reference>
          <reference field="3" count="1" selected="0">
            <x v="115"/>
          </reference>
        </references>
      </pivotArea>
    </format>
    <format dxfId="643">
      <pivotArea dataOnly="0" labelOnly="1" outline="0" fieldPosition="0">
        <references count="2">
          <reference field="2" count="1">
            <x v="34"/>
          </reference>
          <reference field="3" count="1" selected="0">
            <x v="116"/>
          </reference>
        </references>
      </pivotArea>
    </format>
    <format dxfId="642">
      <pivotArea dataOnly="0" labelOnly="1" outline="0" fieldPosition="0">
        <references count="2">
          <reference field="2" count="1">
            <x v="74"/>
          </reference>
          <reference field="3" count="1" selected="0">
            <x v="117"/>
          </reference>
        </references>
      </pivotArea>
    </format>
    <format dxfId="641">
      <pivotArea dataOnly="0" labelOnly="1" outline="0" fieldPosition="0">
        <references count="2">
          <reference field="2" count="1">
            <x v="25"/>
          </reference>
          <reference field="3" count="1" selected="0">
            <x v="118"/>
          </reference>
        </references>
      </pivotArea>
    </format>
    <format dxfId="640">
      <pivotArea dataOnly="0" labelOnly="1" outline="0" fieldPosition="0">
        <references count="2">
          <reference field="2" count="1">
            <x v="70"/>
          </reference>
          <reference field="3" count="1" selected="0">
            <x v="119"/>
          </reference>
        </references>
      </pivotArea>
    </format>
    <format dxfId="639">
      <pivotArea dataOnly="0" labelOnly="1" outline="0" fieldPosition="0">
        <references count="2">
          <reference field="2" count="1">
            <x v="83"/>
          </reference>
          <reference field="3" count="1" selected="0">
            <x v="122"/>
          </reference>
        </references>
      </pivotArea>
    </format>
    <format dxfId="638">
      <pivotArea dataOnly="0" labelOnly="1" outline="0" fieldPosition="0">
        <references count="2">
          <reference field="2" count="1">
            <x v="55"/>
          </reference>
          <reference field="3" count="1" selected="0">
            <x v="123"/>
          </reference>
        </references>
      </pivotArea>
    </format>
    <format dxfId="637">
      <pivotArea dataOnly="0" labelOnly="1" outline="0" fieldPosition="0">
        <references count="2">
          <reference field="2" count="1">
            <x v="22"/>
          </reference>
          <reference field="3" count="1" selected="0">
            <x v="124"/>
          </reference>
        </references>
      </pivotArea>
    </format>
    <format dxfId="636">
      <pivotArea dataOnly="0" labelOnly="1" outline="0" fieldPosition="0">
        <references count="2">
          <reference field="2" count="1">
            <x v="189"/>
          </reference>
          <reference field="3" count="1" selected="0">
            <x v="125"/>
          </reference>
        </references>
      </pivotArea>
    </format>
    <format dxfId="635">
      <pivotArea dataOnly="0" labelOnly="1" outline="0" fieldPosition="0">
        <references count="2">
          <reference field="2" count="1">
            <x v="28"/>
          </reference>
          <reference field="3" count="1" selected="0">
            <x v="126"/>
          </reference>
        </references>
      </pivotArea>
    </format>
    <format dxfId="634">
      <pivotArea dataOnly="0" labelOnly="1" outline="0" fieldPosition="0">
        <references count="2">
          <reference field="2" count="1">
            <x v="92"/>
          </reference>
          <reference field="3" count="1" selected="0">
            <x v="127"/>
          </reference>
        </references>
      </pivotArea>
    </format>
    <format dxfId="633">
      <pivotArea dataOnly="0" labelOnly="1" outline="0" fieldPosition="0">
        <references count="2">
          <reference field="2" count="1">
            <x v="26"/>
          </reference>
          <reference field="3" count="1" selected="0">
            <x v="128"/>
          </reference>
        </references>
      </pivotArea>
    </format>
    <format dxfId="632">
      <pivotArea dataOnly="0" labelOnly="1" outline="0" fieldPosition="0">
        <references count="2">
          <reference field="2" count="1">
            <x v="137"/>
          </reference>
          <reference field="3" count="1" selected="0">
            <x v="129"/>
          </reference>
        </references>
      </pivotArea>
    </format>
    <format dxfId="631">
      <pivotArea dataOnly="0" labelOnly="1" outline="0" fieldPosition="0">
        <references count="2">
          <reference field="2" count="1">
            <x v="173"/>
          </reference>
          <reference field="3" count="1" selected="0">
            <x v="131"/>
          </reference>
        </references>
      </pivotArea>
    </format>
    <format dxfId="630">
      <pivotArea dataOnly="0" labelOnly="1" outline="0" fieldPosition="0">
        <references count="2">
          <reference field="2" count="1">
            <x v="41"/>
          </reference>
          <reference field="3" count="1" selected="0">
            <x v="132"/>
          </reference>
        </references>
      </pivotArea>
    </format>
    <format dxfId="629">
      <pivotArea dataOnly="0" labelOnly="1" outline="0" fieldPosition="0">
        <references count="2">
          <reference field="2" count="1">
            <x v="151"/>
          </reference>
          <reference field="3" count="1" selected="0">
            <x v="133"/>
          </reference>
        </references>
      </pivotArea>
    </format>
    <format dxfId="628">
      <pivotArea dataOnly="0" labelOnly="1" outline="0" fieldPosition="0">
        <references count="2">
          <reference field="2" count="1">
            <x v="113"/>
          </reference>
          <reference field="3" count="1" selected="0">
            <x v="134"/>
          </reference>
        </references>
      </pivotArea>
    </format>
    <format dxfId="627">
      <pivotArea dataOnly="0" labelOnly="1" outline="0" fieldPosition="0">
        <references count="2">
          <reference field="2" count="1">
            <x v="190"/>
          </reference>
          <reference field="3" count="1" selected="0">
            <x v="135"/>
          </reference>
        </references>
      </pivotArea>
    </format>
    <format dxfId="626">
      <pivotArea dataOnly="0" labelOnly="1" outline="0" fieldPosition="0">
        <references count="2">
          <reference field="2" count="1">
            <x v="176"/>
          </reference>
          <reference field="3" count="1" selected="0">
            <x v="136"/>
          </reference>
        </references>
      </pivotArea>
    </format>
    <format dxfId="625">
      <pivotArea dataOnly="0" labelOnly="1" outline="0" fieldPosition="0">
        <references count="2">
          <reference field="2" count="1">
            <x v="88"/>
          </reference>
          <reference field="3" count="1" selected="0">
            <x v="137"/>
          </reference>
        </references>
      </pivotArea>
    </format>
    <format dxfId="624">
      <pivotArea dataOnly="0" labelOnly="1" outline="0" fieldPosition="0">
        <references count="2">
          <reference field="2" count="1">
            <x v="93"/>
          </reference>
          <reference field="3" count="1" selected="0">
            <x v="138"/>
          </reference>
        </references>
      </pivotArea>
    </format>
    <format dxfId="623">
      <pivotArea dataOnly="0" labelOnly="1" outline="0" fieldPosition="0">
        <references count="2">
          <reference field="2" count="1">
            <x v="0"/>
          </reference>
          <reference field="3" count="1" selected="0">
            <x v="139"/>
          </reference>
        </references>
      </pivotArea>
    </format>
    <format dxfId="622">
      <pivotArea dataOnly="0" labelOnly="1" outline="0" fieldPosition="0">
        <references count="2">
          <reference field="2" count="1">
            <x v="71"/>
          </reference>
          <reference field="3" count="1" selected="0">
            <x v="140"/>
          </reference>
        </references>
      </pivotArea>
    </format>
    <format dxfId="621">
      <pivotArea dataOnly="0" labelOnly="1" outline="0" fieldPosition="0">
        <references count="2">
          <reference field="2" count="1">
            <x v="45"/>
          </reference>
          <reference field="3" count="1" selected="0">
            <x v="141"/>
          </reference>
        </references>
      </pivotArea>
    </format>
    <format dxfId="620">
      <pivotArea dataOnly="0" labelOnly="1" outline="0" fieldPosition="0">
        <references count="2">
          <reference field="2" count="1">
            <x v="52"/>
          </reference>
          <reference field="3" count="1" selected="0">
            <x v="142"/>
          </reference>
        </references>
      </pivotArea>
    </format>
    <format dxfId="619">
      <pivotArea dataOnly="0" labelOnly="1" outline="0" fieldPosition="0">
        <references count="2">
          <reference field="2" count="1">
            <x v="198"/>
          </reference>
          <reference field="3" count="1" selected="0">
            <x v="143"/>
          </reference>
        </references>
      </pivotArea>
    </format>
    <format dxfId="618">
      <pivotArea dataOnly="0" labelOnly="1" outline="0" fieldPosition="0">
        <references count="2">
          <reference field="2" count="1">
            <x v="75"/>
          </reference>
          <reference field="3" count="1" selected="0">
            <x v="144"/>
          </reference>
        </references>
      </pivotArea>
    </format>
    <format dxfId="617">
      <pivotArea dataOnly="0" labelOnly="1" outline="0" fieldPosition="0">
        <references count="2">
          <reference field="2" count="1">
            <x v="147"/>
          </reference>
          <reference field="3" count="1" selected="0">
            <x v="145"/>
          </reference>
        </references>
      </pivotArea>
    </format>
    <format dxfId="616">
      <pivotArea dataOnly="0" labelOnly="1" outline="0" fieldPosition="0">
        <references count="2">
          <reference field="2" count="1">
            <x v="77"/>
          </reference>
          <reference field="3" count="1" selected="0">
            <x v="146"/>
          </reference>
        </references>
      </pivotArea>
    </format>
    <format dxfId="615">
      <pivotArea dataOnly="0" labelOnly="1" outline="0" fieldPosition="0">
        <references count="2">
          <reference field="2" count="1">
            <x v="116"/>
          </reference>
          <reference field="3" count="1" selected="0">
            <x v="147"/>
          </reference>
        </references>
      </pivotArea>
    </format>
    <format dxfId="614">
      <pivotArea dataOnly="0" labelOnly="1" outline="0" fieldPosition="0">
        <references count="2">
          <reference field="2" count="1">
            <x v="96"/>
          </reference>
          <reference field="3" count="1" selected="0">
            <x v="148"/>
          </reference>
        </references>
      </pivotArea>
    </format>
    <format dxfId="613">
      <pivotArea dataOnly="0" labelOnly="1" outline="0" fieldPosition="0">
        <references count="2">
          <reference field="2" count="1">
            <x v="114"/>
          </reference>
          <reference field="3" count="1" selected="0">
            <x v="149"/>
          </reference>
        </references>
      </pivotArea>
    </format>
    <format dxfId="612">
      <pivotArea dataOnly="0" labelOnly="1" outline="0" fieldPosition="0">
        <references count="2">
          <reference field="2" count="1">
            <x v="54"/>
          </reference>
          <reference field="3" count="1" selected="0">
            <x v="150"/>
          </reference>
        </references>
      </pivotArea>
    </format>
    <format dxfId="611">
      <pivotArea dataOnly="0" labelOnly="1" outline="0" fieldPosition="0">
        <references count="2">
          <reference field="2" count="1">
            <x v="213"/>
          </reference>
          <reference field="3" count="1" selected="0">
            <x v="151"/>
          </reference>
        </references>
      </pivotArea>
    </format>
    <format dxfId="610">
      <pivotArea dataOnly="0" labelOnly="1" outline="0" fieldPosition="0">
        <references count="2">
          <reference field="2" count="1">
            <x v="205"/>
          </reference>
          <reference field="3" count="1" selected="0">
            <x v="152"/>
          </reference>
        </references>
      </pivotArea>
    </format>
    <format dxfId="609">
      <pivotArea dataOnly="0" labelOnly="1" outline="0" fieldPosition="0">
        <references count="2">
          <reference field="2" count="1">
            <x v="115"/>
          </reference>
          <reference field="3" count="1" selected="0">
            <x v="153"/>
          </reference>
        </references>
      </pivotArea>
    </format>
    <format dxfId="608">
      <pivotArea dataOnly="0" labelOnly="1" outline="0" fieldPosition="0">
        <references count="2">
          <reference field="2" count="1">
            <x v="117"/>
          </reference>
          <reference field="3" count="1" selected="0">
            <x v="154"/>
          </reference>
        </references>
      </pivotArea>
    </format>
    <format dxfId="607">
      <pivotArea dataOnly="0" labelOnly="1" outline="0" fieldPosition="0">
        <references count="2">
          <reference field="2" count="1">
            <x v="33"/>
          </reference>
          <reference field="3" count="1" selected="0">
            <x v="155"/>
          </reference>
        </references>
      </pivotArea>
    </format>
    <format dxfId="606">
      <pivotArea dataOnly="0" labelOnly="1" outline="0" fieldPosition="0">
        <references count="2">
          <reference field="2" count="1">
            <x v="106"/>
          </reference>
          <reference field="3" count="1" selected="0">
            <x v="156"/>
          </reference>
        </references>
      </pivotArea>
    </format>
    <format dxfId="605">
      <pivotArea dataOnly="0" labelOnly="1" outline="0" fieldPosition="0">
        <references count="2">
          <reference field="2" count="1">
            <x v="86"/>
          </reference>
          <reference field="3" count="1" selected="0">
            <x v="157"/>
          </reference>
        </references>
      </pivotArea>
    </format>
    <format dxfId="604">
      <pivotArea dataOnly="0" labelOnly="1" outline="0" fieldPosition="0">
        <references count="2">
          <reference field="2" count="1">
            <x v="23"/>
          </reference>
          <reference field="3" count="1" selected="0">
            <x v="158"/>
          </reference>
        </references>
      </pivotArea>
    </format>
    <format dxfId="603">
      <pivotArea dataOnly="0" labelOnly="1" outline="0" fieldPosition="0">
        <references count="2">
          <reference field="2" count="1">
            <x v="36"/>
          </reference>
          <reference field="3" count="1" selected="0">
            <x v="159"/>
          </reference>
        </references>
      </pivotArea>
    </format>
    <format dxfId="602">
      <pivotArea dataOnly="0" labelOnly="1" outline="0" fieldPosition="0">
        <references count="2">
          <reference field="2" count="1">
            <x v="128"/>
          </reference>
          <reference field="3" count="1" selected="0">
            <x v="160"/>
          </reference>
        </references>
      </pivotArea>
    </format>
    <format dxfId="601">
      <pivotArea dataOnly="0" labelOnly="1" outline="0" fieldPosition="0">
        <references count="2">
          <reference field="2" count="1">
            <x v="15"/>
          </reference>
          <reference field="3" count="1" selected="0">
            <x v="161"/>
          </reference>
        </references>
      </pivotArea>
    </format>
    <format dxfId="600">
      <pivotArea dataOnly="0" labelOnly="1" outline="0" fieldPosition="0">
        <references count="2">
          <reference field="2" count="1">
            <x v="98"/>
          </reference>
          <reference field="3" count="1" selected="0">
            <x v="162"/>
          </reference>
        </references>
      </pivotArea>
    </format>
    <format dxfId="599">
      <pivotArea dataOnly="0" labelOnly="1" outline="0" fieldPosition="0">
        <references count="2">
          <reference field="2" count="1">
            <x v="213"/>
          </reference>
          <reference field="3" count="1" selected="0">
            <x v="163"/>
          </reference>
        </references>
      </pivotArea>
    </format>
    <format dxfId="598">
      <pivotArea dataOnly="0" labelOnly="1" outline="0" fieldPosition="0">
        <references count="2">
          <reference field="2" count="1">
            <x v="20"/>
          </reference>
          <reference field="3" count="1" selected="0">
            <x v="164"/>
          </reference>
        </references>
      </pivotArea>
    </format>
    <format dxfId="597">
      <pivotArea dataOnly="0" labelOnly="1" outline="0" fieldPosition="0">
        <references count="2">
          <reference field="2" count="1">
            <x v="78"/>
          </reference>
          <reference field="3" count="1" selected="0">
            <x v="165"/>
          </reference>
        </references>
      </pivotArea>
    </format>
    <format dxfId="596">
      <pivotArea dataOnly="0" labelOnly="1" outline="0" fieldPosition="0">
        <references count="2">
          <reference field="2" count="1">
            <x v="118"/>
          </reference>
          <reference field="3" count="1" selected="0">
            <x v="166"/>
          </reference>
        </references>
      </pivotArea>
    </format>
    <format dxfId="595">
      <pivotArea dataOnly="0" labelOnly="1" outline="0" fieldPosition="0">
        <references count="2">
          <reference field="2" count="1">
            <x v="30"/>
          </reference>
          <reference field="3" count="1" selected="0">
            <x v="167"/>
          </reference>
        </references>
      </pivotArea>
    </format>
    <format dxfId="594">
      <pivotArea dataOnly="0" labelOnly="1" outline="0" fieldPosition="0">
        <references count="2">
          <reference field="2" count="1">
            <x v="127"/>
          </reference>
          <reference field="3" count="1" selected="0">
            <x v="168"/>
          </reference>
        </references>
      </pivotArea>
    </format>
    <format dxfId="593">
      <pivotArea dataOnly="0" labelOnly="1" outline="0" fieldPosition="0">
        <references count="2">
          <reference field="2" count="1">
            <x v="81"/>
          </reference>
          <reference field="3" count="1" selected="0">
            <x v="169"/>
          </reference>
        </references>
      </pivotArea>
    </format>
    <format dxfId="592">
      <pivotArea dataOnly="0" labelOnly="1" outline="0" fieldPosition="0">
        <references count="2">
          <reference field="2" count="1">
            <x v="43"/>
          </reference>
          <reference field="3" count="1" selected="0">
            <x v="170"/>
          </reference>
        </references>
      </pivotArea>
    </format>
    <format dxfId="591">
      <pivotArea dataOnly="0" labelOnly="1" outline="0" fieldPosition="0">
        <references count="2">
          <reference field="2" count="1">
            <x v="171"/>
          </reference>
          <reference field="3" count="1" selected="0">
            <x v="171"/>
          </reference>
        </references>
      </pivotArea>
    </format>
    <format dxfId="590">
      <pivotArea dataOnly="0" labelOnly="1" outline="0" fieldPosition="0">
        <references count="2">
          <reference field="2" count="1">
            <x v="167"/>
          </reference>
          <reference field="3" count="1" selected="0">
            <x v="172"/>
          </reference>
        </references>
      </pivotArea>
    </format>
    <format dxfId="589">
      <pivotArea dataOnly="0" labelOnly="1" outline="0" fieldPosition="0">
        <references count="2">
          <reference field="2" count="1">
            <x v="87"/>
          </reference>
          <reference field="3" count="1" selected="0">
            <x v="173"/>
          </reference>
        </references>
      </pivotArea>
    </format>
    <format dxfId="588">
      <pivotArea dataOnly="0" labelOnly="1" outline="0" fieldPosition="0">
        <references count="2">
          <reference field="2" count="1">
            <x v="18"/>
          </reference>
          <reference field="3" count="1" selected="0">
            <x v="174"/>
          </reference>
        </references>
      </pivotArea>
    </format>
    <format dxfId="587">
      <pivotArea dataOnly="0" labelOnly="1" outline="0" fieldPosition="0">
        <references count="2">
          <reference field="2" count="1">
            <x v="94"/>
          </reference>
          <reference field="3" count="1" selected="0">
            <x v="175"/>
          </reference>
        </references>
      </pivotArea>
    </format>
    <format dxfId="586">
      <pivotArea dataOnly="0" labelOnly="1" outline="0" fieldPosition="0">
        <references count="2">
          <reference field="2" count="1">
            <x v="213"/>
          </reference>
          <reference field="3" count="1" selected="0">
            <x v="176"/>
          </reference>
        </references>
      </pivotArea>
    </format>
    <format dxfId="585">
      <pivotArea dataOnly="0" labelOnly="1" outline="0" fieldPosition="0">
        <references count="2">
          <reference field="2" count="1">
            <x v="200"/>
          </reference>
          <reference field="3" count="1" selected="0">
            <x v="177"/>
          </reference>
        </references>
      </pivotArea>
    </format>
    <format dxfId="584">
      <pivotArea dataOnly="0" labelOnly="1" outline="0" fieldPosition="0">
        <references count="2">
          <reference field="2" count="1">
            <x v="37"/>
          </reference>
          <reference field="3" count="1" selected="0">
            <x v="178"/>
          </reference>
        </references>
      </pivotArea>
    </format>
    <format dxfId="583">
      <pivotArea dataOnly="0" labelOnly="1" outline="0" fieldPosition="0">
        <references count="2">
          <reference field="2" count="1">
            <x v="209"/>
          </reference>
          <reference field="3" count="1" selected="0">
            <x v="179"/>
          </reference>
        </references>
      </pivotArea>
    </format>
    <format dxfId="582">
      <pivotArea dataOnly="0" labelOnly="1" outline="0" fieldPosition="0">
        <references count="2">
          <reference field="2" count="1">
            <x v="213"/>
          </reference>
          <reference field="3" count="1" selected="0">
            <x v="180"/>
          </reference>
        </references>
      </pivotArea>
    </format>
    <format dxfId="581">
      <pivotArea dataOnly="0" labelOnly="1" outline="0" fieldPosition="0">
        <references count="2">
          <reference field="2" count="1">
            <x v="44"/>
          </reference>
          <reference field="3" count="1" selected="0">
            <x v="182"/>
          </reference>
        </references>
      </pivotArea>
    </format>
    <format dxfId="580">
      <pivotArea dataOnly="0" labelOnly="1" outline="0" fieldPosition="0">
        <references count="2">
          <reference field="2" count="1">
            <x v="0"/>
          </reference>
          <reference field="3" count="1" selected="0">
            <x v="183"/>
          </reference>
        </references>
      </pivotArea>
    </format>
    <format dxfId="579">
      <pivotArea dataOnly="0" labelOnly="1" outline="0" fieldPosition="0">
        <references count="2">
          <reference field="2" count="1">
            <x v="213"/>
          </reference>
          <reference field="3" count="1" selected="0">
            <x v="186"/>
          </reference>
        </references>
      </pivotArea>
    </format>
    <format dxfId="578">
      <pivotArea dataOnly="0" labelOnly="1" outline="0" fieldPosition="0">
        <references count="2">
          <reference field="2" count="1">
            <x v="124"/>
          </reference>
          <reference field="3" count="1" selected="0">
            <x v="196"/>
          </reference>
        </references>
      </pivotArea>
    </format>
    <format dxfId="577">
      <pivotArea dataOnly="0" labelOnly="1" outline="0" fieldPosition="0">
        <references count="2">
          <reference field="2" count="1">
            <x v="82"/>
          </reference>
          <reference field="3" count="1" selected="0">
            <x v="197"/>
          </reference>
        </references>
      </pivotArea>
    </format>
    <format dxfId="576">
      <pivotArea dataOnly="0" labelOnly="1" outline="0" fieldPosition="0">
        <references count="2">
          <reference field="2" count="1">
            <x v="136"/>
          </reference>
          <reference field="3" count="1" selected="0">
            <x v="200"/>
          </reference>
        </references>
      </pivotArea>
    </format>
    <format dxfId="575">
      <pivotArea dataOnly="0" labelOnly="1" outline="0" fieldPosition="0">
        <references count="2">
          <reference field="2" count="1">
            <x v="99"/>
          </reference>
          <reference field="3" count="1" selected="0">
            <x v="204"/>
          </reference>
        </references>
      </pivotArea>
    </format>
    <format dxfId="574">
      <pivotArea dataOnly="0" labelOnly="1" outline="0" fieldPosition="0">
        <references count="2">
          <reference field="2" count="1">
            <x v="104"/>
          </reference>
          <reference field="3" count="1" selected="0">
            <x v="205"/>
          </reference>
        </references>
      </pivotArea>
    </format>
    <format dxfId="573">
      <pivotArea dataOnly="0" labelOnly="1" outline="0" fieldPosition="0">
        <references count="2">
          <reference field="2" count="1">
            <x v="183"/>
          </reference>
          <reference field="3" count="1" selected="0">
            <x v="206"/>
          </reference>
        </references>
      </pivotArea>
    </format>
    <format dxfId="572">
      <pivotArea dataOnly="0" labelOnly="1" outline="0" fieldPosition="0">
        <references count="2">
          <reference field="2" count="1">
            <x v="159"/>
          </reference>
          <reference field="3" count="1" selected="0">
            <x v="207"/>
          </reference>
        </references>
      </pivotArea>
    </format>
    <format dxfId="571">
      <pivotArea dataOnly="0" labelOnly="1" outline="0" fieldPosition="0">
        <references count="2">
          <reference field="2" count="1">
            <x v="80"/>
          </reference>
          <reference field="3" count="1" selected="0">
            <x v="208"/>
          </reference>
        </references>
      </pivotArea>
    </format>
    <format dxfId="570">
      <pivotArea dataOnly="0" labelOnly="1" outline="0" fieldPosition="0">
        <references count="2">
          <reference field="2" count="1">
            <x v="163"/>
          </reference>
          <reference field="3" count="1" selected="0">
            <x v="209"/>
          </reference>
        </references>
      </pivotArea>
    </format>
    <format dxfId="569">
      <pivotArea dataOnly="0" labelOnly="1" outline="0" fieldPosition="0">
        <references count="2">
          <reference field="2" count="1">
            <x v="130"/>
          </reference>
          <reference field="3" count="1" selected="0">
            <x v="210"/>
          </reference>
        </references>
      </pivotArea>
    </format>
    <format dxfId="568">
      <pivotArea dataOnly="0" labelOnly="1" outline="0" fieldPosition="0">
        <references count="2">
          <reference field="2" count="1">
            <x v="202"/>
          </reference>
          <reference field="3" count="1" selected="0">
            <x v="211"/>
          </reference>
        </references>
      </pivotArea>
    </format>
    <format dxfId="567">
      <pivotArea dataOnly="0" labelOnly="1" outline="0" fieldPosition="0">
        <references count="2">
          <reference field="2" count="1">
            <x v="125"/>
          </reference>
          <reference field="3" count="1" selected="0">
            <x v="212"/>
          </reference>
        </references>
      </pivotArea>
    </format>
    <format dxfId="566">
      <pivotArea dataOnly="0" labelOnly="1" outline="0" fieldPosition="0">
        <references count="2">
          <reference field="2" count="1">
            <x v="7"/>
          </reference>
          <reference field="3" count="1" selected="0">
            <x v="213"/>
          </reference>
        </references>
      </pivotArea>
    </format>
    <format dxfId="565">
      <pivotArea dataOnly="0" labelOnly="1" outline="0" fieldPosition="0">
        <references count="2">
          <reference field="2" count="1">
            <x v="40"/>
          </reference>
          <reference field="3" count="1" selected="0">
            <x v="214"/>
          </reference>
        </references>
      </pivotArea>
    </format>
    <format dxfId="564">
      <pivotArea dataOnly="0" labelOnly="1" outline="0" fieldPosition="0">
        <references count="2">
          <reference field="2" count="1">
            <x v="135"/>
          </reference>
          <reference field="3" count="1" selected="0">
            <x v="215"/>
          </reference>
        </references>
      </pivotArea>
    </format>
    <format dxfId="563">
      <pivotArea dataOnly="0" labelOnly="1" outline="0" fieldPosition="0">
        <references count="2">
          <reference field="2" count="1">
            <x v="101"/>
          </reference>
          <reference field="3" count="1" selected="0">
            <x v="216"/>
          </reference>
        </references>
      </pivotArea>
    </format>
    <format dxfId="562">
      <pivotArea dataOnly="0" labelOnly="1" outline="0" fieldPosition="0">
        <references count="2">
          <reference field="2" count="1">
            <x v="72"/>
          </reference>
          <reference field="3" count="1" selected="0">
            <x v="217"/>
          </reference>
        </references>
      </pivotArea>
    </format>
    <format dxfId="561">
      <pivotArea dataOnly="0" labelOnly="1" outline="0" fieldPosition="0">
        <references count="2">
          <reference field="2" count="1">
            <x v="16"/>
          </reference>
          <reference field="3" count="1" selected="0">
            <x v="218"/>
          </reference>
        </references>
      </pivotArea>
    </format>
    <format dxfId="560">
      <pivotArea dataOnly="0" labelOnly="1" outline="0" fieldPosition="0">
        <references count="2">
          <reference field="2" count="1">
            <x v="27"/>
          </reference>
          <reference field="3" count="1" selected="0">
            <x v="219"/>
          </reference>
        </references>
      </pivotArea>
    </format>
    <format dxfId="559">
      <pivotArea dataOnly="0" labelOnly="1" outline="0" fieldPosition="0">
        <references count="2">
          <reference field="2" count="1">
            <x v="47"/>
          </reference>
          <reference field="3" count="1" selected="0">
            <x v="220"/>
          </reference>
        </references>
      </pivotArea>
    </format>
    <format dxfId="558">
      <pivotArea dataOnly="0" labelOnly="1" outline="0" fieldPosition="0">
        <references count="2">
          <reference field="2" count="1">
            <x v="123"/>
          </reference>
          <reference field="3" count="1" selected="0">
            <x v="221"/>
          </reference>
        </references>
      </pivotArea>
    </format>
    <format dxfId="557">
      <pivotArea dataOnly="0" labelOnly="1" outline="0" fieldPosition="0">
        <references count="2">
          <reference field="2" count="1">
            <x v="195"/>
          </reference>
          <reference field="3" count="1" selected="0">
            <x v="222"/>
          </reference>
        </references>
      </pivotArea>
    </format>
    <format dxfId="556">
      <pivotArea dataOnly="0" labelOnly="1" outline="0" fieldPosition="0">
        <references count="2">
          <reference field="2" count="1">
            <x v="50"/>
          </reference>
          <reference field="3" count="1" selected="0">
            <x v="223"/>
          </reference>
        </references>
      </pivotArea>
    </format>
    <format dxfId="555">
      <pivotArea dataOnly="0" labelOnly="1" outline="0" fieldPosition="0">
        <references count="2">
          <reference field="2" count="1">
            <x v="157"/>
          </reference>
          <reference field="3" count="1" selected="0">
            <x v="224"/>
          </reference>
        </references>
      </pivotArea>
    </format>
    <format dxfId="554">
      <pivotArea dataOnly="0" labelOnly="1" outline="0" fieldPosition="0">
        <references count="2">
          <reference field="2" count="1">
            <x v="185"/>
          </reference>
          <reference field="3" count="1" selected="0">
            <x v="225"/>
          </reference>
        </references>
      </pivotArea>
    </format>
    <format dxfId="553">
      <pivotArea dataOnly="0" labelOnly="1" outline="0" fieldPosition="0">
        <references count="2">
          <reference field="2" count="1">
            <x v="65"/>
          </reference>
          <reference field="3" count="1" selected="0">
            <x v="226"/>
          </reference>
        </references>
      </pivotArea>
    </format>
    <format dxfId="552">
      <pivotArea dataOnly="0" labelOnly="1" outline="0" fieldPosition="0">
        <references count="2">
          <reference field="2" count="1">
            <x v="110"/>
          </reference>
          <reference field="3" count="1" selected="0">
            <x v="227"/>
          </reference>
        </references>
      </pivotArea>
    </format>
    <format dxfId="551">
      <pivotArea dataOnly="0" labelOnly="1" outline="0" fieldPosition="0">
        <references count="2">
          <reference field="2" count="1">
            <x v="58"/>
          </reference>
          <reference field="3" count="1" selected="0">
            <x v="228"/>
          </reference>
        </references>
      </pivotArea>
    </format>
    <format dxfId="550">
      <pivotArea dataOnly="0" labelOnly="1" outline="0" fieldPosition="0">
        <references count="2">
          <reference field="2" count="1">
            <x v="9"/>
          </reference>
          <reference field="3" count="1" selected="0">
            <x v="229"/>
          </reference>
        </references>
      </pivotArea>
    </format>
    <format dxfId="549">
      <pivotArea dataOnly="0" labelOnly="1" outline="0" fieldPosition="0">
        <references count="2">
          <reference field="2" count="1">
            <x v="134"/>
          </reference>
          <reference field="3" count="1" selected="0">
            <x v="230"/>
          </reference>
        </references>
      </pivotArea>
    </format>
    <format dxfId="548">
      <pivotArea dataOnly="0" labelOnly="1" outline="0" fieldPosition="0">
        <references count="2">
          <reference field="2" count="1">
            <x v="84"/>
          </reference>
          <reference field="3" count="1" selected="0">
            <x v="231"/>
          </reference>
        </references>
      </pivotArea>
    </format>
    <format dxfId="547">
      <pivotArea dataOnly="0" labelOnly="1" outline="0" fieldPosition="0">
        <references count="2">
          <reference field="2" count="1">
            <x v="1"/>
          </reference>
          <reference field="3" count="1" selected="0">
            <x v="232"/>
          </reference>
        </references>
      </pivotArea>
    </format>
    <format dxfId="546">
      <pivotArea dataOnly="0" labelOnly="1" outline="0" fieldPosition="0">
        <references count="2">
          <reference field="2" count="1">
            <x v="122"/>
          </reference>
          <reference field="3" count="1" selected="0">
            <x v="233"/>
          </reference>
        </references>
      </pivotArea>
    </format>
    <format dxfId="545">
      <pivotArea dataOnly="0" labelOnly="1" outline="0" fieldPosition="0">
        <references count="2">
          <reference field="2" count="1">
            <x v="184"/>
          </reference>
          <reference field="3" count="1" selected="0">
            <x v="234"/>
          </reference>
        </references>
      </pivotArea>
    </format>
    <format dxfId="544">
      <pivotArea dataOnly="0" labelOnly="1" outline="0" fieldPosition="0">
        <references count="2">
          <reference field="2" count="15">
            <x v="10"/>
            <x v="24"/>
            <x v="46"/>
            <x v="53"/>
            <x v="57"/>
            <x v="60"/>
            <x v="68"/>
            <x v="109"/>
            <x v="121"/>
            <x v="143"/>
            <x v="153"/>
            <x v="179"/>
            <x v="186"/>
            <x v="204"/>
            <x v="213"/>
          </reference>
          <reference field="3" count="1" selected="0">
            <x v="236"/>
          </reference>
        </references>
      </pivotArea>
    </format>
    <format dxfId="543">
      <pivotArea type="all" dataOnly="0" outline="0" fieldPosition="0"/>
    </format>
    <format dxfId="542">
      <pivotArea field="3" type="button" dataOnly="0" labelOnly="1" outline="0" axis="axisRow" fieldPosition="0"/>
    </format>
    <format dxfId="541">
      <pivotArea field="2" type="button" dataOnly="0" labelOnly="1" outline="0" axis="axisRow" fieldPosition="1"/>
    </format>
    <format dxfId="540">
      <pivotArea field="4" type="button" dataOnly="0" labelOnly="1" outline="0" axis="axisRow" fieldPosition="3"/>
    </format>
    <format dxfId="539">
      <pivotArea field="20" type="button" dataOnly="0" labelOnly="1" outline="0" axis="axisRow" fieldPosition="4"/>
    </format>
    <format dxfId="538">
      <pivotArea field="21" type="button" dataOnly="0" labelOnly="1" outline="0" axis="axisRow" fieldPosition="5"/>
    </format>
    <format dxfId="537">
      <pivotArea field="22" type="button" dataOnly="0" labelOnly="1" outline="0" axis="axisRow" fieldPosition="6"/>
    </format>
    <format dxfId="536">
      <pivotArea field="23" type="button" dataOnly="0" labelOnly="1" outline="0" axis="axisRow" fieldPosition="7"/>
    </format>
    <format dxfId="53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34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5"/>
            <x v="96"/>
            <x v="97"/>
            <x v="98"/>
            <x v="99"/>
            <x v="100"/>
          </reference>
        </references>
      </pivotArea>
    </format>
    <format dxfId="533">
      <pivotArea dataOnly="0" labelOnly="1" outline="0" fieldPosition="0">
        <references count="1">
          <reference field="3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7"/>
            <x v="128"/>
            <x v="129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</reference>
        </references>
      </pivotArea>
    </format>
    <format dxfId="532">
      <pivotArea dataOnly="0" labelOnly="1" outline="0" fieldPosition="0">
        <references count="1">
          <reference field="3" count="50"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5"/>
            <x v="186"/>
            <x v="196"/>
            <x v="197"/>
            <x v="200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</reference>
        </references>
      </pivotArea>
    </format>
    <format dxfId="531">
      <pivotArea dataOnly="0" labelOnly="1" outline="0" fieldPosition="0">
        <references count="1">
          <reference field="3" count="18"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6"/>
          </reference>
        </references>
      </pivotArea>
    </format>
    <format dxfId="530">
      <pivotArea dataOnly="0" labelOnly="1" grandRow="1" outline="0" fieldPosition="0"/>
    </format>
    <format dxfId="529">
      <pivotArea dataOnly="0" labelOnly="1" outline="0" fieldPosition="0">
        <references count="2">
          <reference field="2" count="1">
            <x v="24"/>
          </reference>
          <reference field="3" count="1" selected="0">
            <x v="0"/>
          </reference>
        </references>
      </pivotArea>
    </format>
    <format dxfId="528">
      <pivotArea dataOnly="0" labelOnly="1" outline="0" fieldPosition="0">
        <references count="2">
          <reference field="2" count="1">
            <x v="158"/>
          </reference>
          <reference field="3" count="1" selected="0">
            <x v="1"/>
          </reference>
        </references>
      </pivotArea>
    </format>
    <format dxfId="527">
      <pivotArea dataOnly="0" labelOnly="1" outline="0" fieldPosition="0">
        <references count="2">
          <reference field="2" count="1">
            <x v="111"/>
          </reference>
          <reference field="3" count="1" selected="0">
            <x v="2"/>
          </reference>
        </references>
      </pivotArea>
    </format>
    <format dxfId="526">
      <pivotArea dataOnly="0" labelOnly="1" outline="0" fieldPosition="0">
        <references count="2">
          <reference field="2" count="1">
            <x v="0"/>
          </reference>
          <reference field="3" count="1" selected="0">
            <x v="3"/>
          </reference>
        </references>
      </pivotArea>
    </format>
    <format dxfId="525">
      <pivotArea dataOnly="0" labelOnly="1" outline="0" fieldPosition="0">
        <references count="2">
          <reference field="2" count="1">
            <x v="67"/>
          </reference>
          <reference field="3" count="1" selected="0">
            <x v="4"/>
          </reference>
        </references>
      </pivotArea>
    </format>
    <format dxfId="524">
      <pivotArea dataOnly="0" labelOnly="1" outline="0" fieldPosition="0">
        <references count="2">
          <reference field="2" count="1">
            <x v="162"/>
          </reference>
          <reference field="3" count="1" selected="0">
            <x v="5"/>
          </reference>
        </references>
      </pivotArea>
    </format>
    <format dxfId="523">
      <pivotArea dataOnly="0" labelOnly="1" outline="0" fieldPosition="0">
        <references count="2">
          <reference field="2" count="1">
            <x v="56"/>
          </reference>
          <reference field="3" count="1" selected="0">
            <x v="6"/>
          </reference>
        </references>
      </pivotArea>
    </format>
    <format dxfId="522">
      <pivotArea dataOnly="0" labelOnly="1" outline="0" fieldPosition="0">
        <references count="2">
          <reference field="2" count="1">
            <x v="42"/>
          </reference>
          <reference field="3" count="1" selected="0">
            <x v="7"/>
          </reference>
        </references>
      </pivotArea>
    </format>
    <format dxfId="521">
      <pivotArea dataOnly="0" labelOnly="1" outline="0" fieldPosition="0">
        <references count="2">
          <reference field="2" count="1">
            <x v="148"/>
          </reference>
          <reference field="3" count="1" selected="0">
            <x v="8"/>
          </reference>
        </references>
      </pivotArea>
    </format>
    <format dxfId="520">
      <pivotArea dataOnly="0" labelOnly="1" outline="0" fieldPosition="0">
        <references count="2">
          <reference field="2" count="1">
            <x v="19"/>
          </reference>
          <reference field="3" count="1" selected="0">
            <x v="9"/>
          </reference>
        </references>
      </pivotArea>
    </format>
    <format dxfId="519">
      <pivotArea dataOnly="0" labelOnly="1" outline="0" fieldPosition="0">
        <references count="2">
          <reference field="2" count="1">
            <x v="154"/>
          </reference>
          <reference field="3" count="1" selected="0">
            <x v="10"/>
          </reference>
        </references>
      </pivotArea>
    </format>
    <format dxfId="518">
      <pivotArea dataOnly="0" labelOnly="1" outline="0" fieldPosition="0">
        <references count="2">
          <reference field="2" count="1">
            <x v="107"/>
          </reference>
          <reference field="3" count="1" selected="0">
            <x v="11"/>
          </reference>
        </references>
      </pivotArea>
    </format>
    <format dxfId="517">
      <pivotArea dataOnly="0" labelOnly="1" outline="0" fieldPosition="0">
        <references count="2">
          <reference field="2" count="1">
            <x v="152"/>
          </reference>
          <reference field="3" count="1" selected="0">
            <x v="12"/>
          </reference>
        </references>
      </pivotArea>
    </format>
    <format dxfId="516">
      <pivotArea dataOnly="0" labelOnly="1" outline="0" fieldPosition="0">
        <references count="2">
          <reference field="2" count="1">
            <x v="13"/>
          </reference>
          <reference field="3" count="1" selected="0">
            <x v="13"/>
          </reference>
        </references>
      </pivotArea>
    </format>
    <format dxfId="515">
      <pivotArea dataOnly="0" labelOnly="1" outline="0" fieldPosition="0">
        <references count="2">
          <reference field="2" count="1">
            <x v="199"/>
          </reference>
          <reference field="3" count="1" selected="0">
            <x v="14"/>
          </reference>
        </references>
      </pivotArea>
    </format>
    <format dxfId="514">
      <pivotArea dataOnly="0" labelOnly="1" outline="0" fieldPosition="0">
        <references count="2">
          <reference field="2" count="1">
            <x v="0"/>
          </reference>
          <reference field="3" count="1" selected="0">
            <x v="15"/>
          </reference>
        </references>
      </pivotArea>
    </format>
    <format dxfId="513">
      <pivotArea dataOnly="0" labelOnly="1" outline="0" fieldPosition="0">
        <references count="2">
          <reference field="2" count="1">
            <x v="29"/>
          </reference>
          <reference field="3" count="1" selected="0">
            <x v="16"/>
          </reference>
        </references>
      </pivotArea>
    </format>
    <format dxfId="512">
      <pivotArea dataOnly="0" labelOnly="1" outline="0" fieldPosition="0">
        <references count="2">
          <reference field="2" count="1">
            <x v="59"/>
          </reference>
          <reference field="3" count="1" selected="0">
            <x v="17"/>
          </reference>
        </references>
      </pivotArea>
    </format>
    <format dxfId="511">
      <pivotArea dataOnly="0" labelOnly="1" outline="0" fieldPosition="0">
        <references count="2">
          <reference field="2" count="1">
            <x v="35"/>
          </reference>
          <reference field="3" count="1" selected="0">
            <x v="18"/>
          </reference>
        </references>
      </pivotArea>
    </format>
    <format dxfId="510">
      <pivotArea dataOnly="0" labelOnly="1" outline="0" fieldPosition="0">
        <references count="2">
          <reference field="2" count="1">
            <x v="178"/>
          </reference>
          <reference field="3" count="1" selected="0">
            <x v="19"/>
          </reference>
        </references>
      </pivotArea>
    </format>
    <format dxfId="509">
      <pivotArea dataOnly="0" labelOnly="1" outline="0" fieldPosition="0">
        <references count="2">
          <reference field="2" count="1">
            <x v="5"/>
          </reference>
          <reference field="3" count="1" selected="0">
            <x v="20"/>
          </reference>
        </references>
      </pivotArea>
    </format>
    <format dxfId="508">
      <pivotArea dataOnly="0" labelOnly="1" outline="0" fieldPosition="0">
        <references count="2">
          <reference field="2" count="1">
            <x v="204"/>
          </reference>
          <reference field="3" count="1" selected="0">
            <x v="21"/>
          </reference>
        </references>
      </pivotArea>
    </format>
    <format dxfId="507">
      <pivotArea dataOnly="0" labelOnly="1" outline="0" fieldPosition="0">
        <references count="2">
          <reference field="2" count="1">
            <x v="131"/>
          </reference>
          <reference field="3" count="1" selected="0">
            <x v="22"/>
          </reference>
        </references>
      </pivotArea>
    </format>
    <format dxfId="506">
      <pivotArea dataOnly="0" labelOnly="1" outline="0" fieldPosition="0">
        <references count="2">
          <reference field="2" count="1">
            <x v="91"/>
          </reference>
          <reference field="3" count="1" selected="0">
            <x v="23"/>
          </reference>
        </references>
      </pivotArea>
    </format>
    <format dxfId="505">
      <pivotArea dataOnly="0" labelOnly="1" outline="0" fieldPosition="0">
        <references count="2">
          <reference field="2" count="1">
            <x v="174"/>
          </reference>
          <reference field="3" count="1" selected="0">
            <x v="24"/>
          </reference>
        </references>
      </pivotArea>
    </format>
    <format dxfId="504">
      <pivotArea dataOnly="0" labelOnly="1" outline="0" fieldPosition="0">
        <references count="2">
          <reference field="2" count="1">
            <x v="100"/>
          </reference>
          <reference field="3" count="1" selected="0">
            <x v="25"/>
          </reference>
        </references>
      </pivotArea>
    </format>
    <format dxfId="503">
      <pivotArea dataOnly="0" labelOnly="1" outline="0" fieldPosition="0">
        <references count="2">
          <reference field="2" count="1">
            <x v="63"/>
          </reference>
          <reference field="3" count="1" selected="0">
            <x v="26"/>
          </reference>
        </references>
      </pivotArea>
    </format>
    <format dxfId="502">
      <pivotArea dataOnly="0" labelOnly="1" outline="0" fieldPosition="0">
        <references count="2">
          <reference field="2" count="1">
            <x v="62"/>
          </reference>
          <reference field="3" count="1" selected="0">
            <x v="27"/>
          </reference>
        </references>
      </pivotArea>
    </format>
    <format dxfId="501">
      <pivotArea dataOnly="0" labelOnly="1" outline="0" fieldPosition="0">
        <references count="2">
          <reference field="2" count="1">
            <x v="17"/>
          </reference>
          <reference field="3" count="1" selected="0">
            <x v="28"/>
          </reference>
        </references>
      </pivotArea>
    </format>
    <format dxfId="500">
      <pivotArea dataOnly="0" labelOnly="1" outline="0" fieldPosition="0">
        <references count="2">
          <reference field="2" count="1">
            <x v="108"/>
          </reference>
          <reference field="3" count="1" selected="0">
            <x v="29"/>
          </reference>
        </references>
      </pivotArea>
    </format>
    <format dxfId="499">
      <pivotArea dataOnly="0" labelOnly="1" outline="0" fieldPosition="0">
        <references count="2">
          <reference field="2" count="1">
            <x v="211"/>
          </reference>
          <reference field="3" count="1" selected="0">
            <x v="30"/>
          </reference>
        </references>
      </pivotArea>
    </format>
    <format dxfId="498">
      <pivotArea dataOnly="0" labelOnly="1" outline="0" fieldPosition="0">
        <references count="2">
          <reference field="2" count="1">
            <x v="182"/>
          </reference>
          <reference field="3" count="1" selected="0">
            <x v="31"/>
          </reference>
        </references>
      </pivotArea>
    </format>
    <format dxfId="497">
      <pivotArea dataOnly="0" labelOnly="1" outline="0" fieldPosition="0">
        <references count="2">
          <reference field="2" count="1">
            <x v="12"/>
          </reference>
          <reference field="3" count="1" selected="0">
            <x v="32"/>
          </reference>
        </references>
      </pivotArea>
    </format>
    <format dxfId="496">
      <pivotArea dataOnly="0" labelOnly="1" outline="0" fieldPosition="0">
        <references count="2">
          <reference field="2" count="1">
            <x v="66"/>
          </reference>
          <reference field="3" count="1" selected="0">
            <x v="33"/>
          </reference>
        </references>
      </pivotArea>
    </format>
    <format dxfId="495">
      <pivotArea dataOnly="0" labelOnly="1" outline="0" fieldPosition="0">
        <references count="2">
          <reference field="2" count="1">
            <x v="168"/>
          </reference>
          <reference field="3" count="1" selected="0">
            <x v="34"/>
          </reference>
        </references>
      </pivotArea>
    </format>
    <format dxfId="494">
      <pivotArea dataOnly="0" labelOnly="1" outline="0" fieldPosition="0">
        <references count="2">
          <reference field="2" count="1">
            <x v="177"/>
          </reference>
          <reference field="3" count="1" selected="0">
            <x v="35"/>
          </reference>
        </references>
      </pivotArea>
    </format>
    <format dxfId="493">
      <pivotArea dataOnly="0" labelOnly="1" outline="0" fieldPosition="0">
        <references count="2">
          <reference field="2" count="1">
            <x v="8"/>
          </reference>
          <reference field="3" count="1" selected="0">
            <x v="36"/>
          </reference>
        </references>
      </pivotArea>
    </format>
    <format dxfId="492">
      <pivotArea dataOnly="0" labelOnly="1" outline="0" fieldPosition="0">
        <references count="2">
          <reference field="2" count="1">
            <x v="48"/>
          </reference>
          <reference field="3" count="1" selected="0">
            <x v="37"/>
          </reference>
        </references>
      </pivotArea>
    </format>
    <format dxfId="491">
      <pivotArea dataOnly="0" labelOnly="1" outline="0" fieldPosition="0">
        <references count="2">
          <reference field="2" count="1">
            <x v="142"/>
          </reference>
          <reference field="3" count="1" selected="0">
            <x v="38"/>
          </reference>
        </references>
      </pivotArea>
    </format>
    <format dxfId="490">
      <pivotArea dataOnly="0" labelOnly="1" outline="0" fieldPosition="0">
        <references count="2">
          <reference field="2" count="1">
            <x v="2"/>
          </reference>
          <reference field="3" count="1" selected="0">
            <x v="39"/>
          </reference>
        </references>
      </pivotArea>
    </format>
    <format dxfId="489">
      <pivotArea dataOnly="0" labelOnly="1" outline="0" fieldPosition="0">
        <references count="2">
          <reference field="2" count="1">
            <x v="140"/>
          </reference>
          <reference field="3" count="1" selected="0">
            <x v="40"/>
          </reference>
        </references>
      </pivotArea>
    </format>
    <format dxfId="488">
      <pivotArea dataOnly="0" labelOnly="1" outline="0" fieldPosition="0">
        <references count="2">
          <reference field="2" count="1">
            <x v="194"/>
          </reference>
          <reference field="3" count="1" selected="0">
            <x v="41"/>
          </reference>
        </references>
      </pivotArea>
    </format>
    <format dxfId="487">
      <pivotArea dataOnly="0" labelOnly="1" outline="0" fieldPosition="0">
        <references count="2">
          <reference field="2" count="1">
            <x v="39"/>
          </reference>
          <reference field="3" count="1" selected="0">
            <x v="42"/>
          </reference>
        </references>
      </pivotArea>
    </format>
    <format dxfId="486">
      <pivotArea dataOnly="0" labelOnly="1" outline="0" fieldPosition="0">
        <references count="2">
          <reference field="2" count="1">
            <x v="206"/>
          </reference>
          <reference field="3" count="1" selected="0">
            <x v="43"/>
          </reference>
        </references>
      </pivotArea>
    </format>
    <format dxfId="485">
      <pivotArea dataOnly="0" labelOnly="1" outline="0" fieldPosition="0">
        <references count="2">
          <reference field="2" count="1">
            <x v="187"/>
          </reference>
          <reference field="3" count="1" selected="0">
            <x v="44"/>
          </reference>
        </references>
      </pivotArea>
    </format>
    <format dxfId="484">
      <pivotArea dataOnly="0" labelOnly="1" outline="0" fieldPosition="0">
        <references count="2">
          <reference field="2" count="1">
            <x v="156"/>
          </reference>
          <reference field="3" count="1" selected="0">
            <x v="45"/>
          </reference>
        </references>
      </pivotArea>
    </format>
    <format dxfId="483">
      <pivotArea dataOnly="0" labelOnly="1" outline="0" fieldPosition="0">
        <references count="2">
          <reference field="2" count="1">
            <x v="197"/>
          </reference>
          <reference field="3" count="1" selected="0">
            <x v="46"/>
          </reference>
        </references>
      </pivotArea>
    </format>
    <format dxfId="482">
      <pivotArea dataOnly="0" labelOnly="1" outline="0" fieldPosition="0">
        <references count="2">
          <reference field="2" count="1">
            <x v="61"/>
          </reference>
          <reference field="3" count="1" selected="0">
            <x v="47"/>
          </reference>
        </references>
      </pivotArea>
    </format>
    <format dxfId="481">
      <pivotArea dataOnly="0" labelOnly="1" outline="0" fieldPosition="0">
        <references count="2">
          <reference field="2" count="1">
            <x v="0"/>
          </reference>
          <reference field="3" count="1" selected="0">
            <x v="48"/>
          </reference>
        </references>
      </pivotArea>
    </format>
    <format dxfId="480">
      <pivotArea dataOnly="0" labelOnly="1" outline="0" fieldPosition="0">
        <references count="2">
          <reference field="2" count="1">
            <x v="126"/>
          </reference>
          <reference field="3" count="1" selected="0">
            <x v="49"/>
          </reference>
        </references>
      </pivotArea>
    </format>
    <format dxfId="479">
      <pivotArea dataOnly="0" labelOnly="1" outline="0" fieldPosition="0">
        <references count="2">
          <reference field="2" count="1">
            <x v="203"/>
          </reference>
          <reference field="3" count="1" selected="0">
            <x v="50"/>
          </reference>
        </references>
      </pivotArea>
    </format>
    <format dxfId="478">
      <pivotArea dataOnly="0" labelOnly="1" outline="0" fieldPosition="0">
        <references count="2">
          <reference field="2" count="1">
            <x v="105"/>
          </reference>
          <reference field="3" count="1" selected="0">
            <x v="51"/>
          </reference>
        </references>
      </pivotArea>
    </format>
    <format dxfId="477">
      <pivotArea dataOnly="0" labelOnly="1" outline="0" fieldPosition="0">
        <references count="2">
          <reference field="2" count="1">
            <x v="0"/>
          </reference>
          <reference field="3" count="1" selected="0">
            <x v="52"/>
          </reference>
        </references>
      </pivotArea>
    </format>
    <format dxfId="476">
      <pivotArea dataOnly="0" labelOnly="1" outline="0" fieldPosition="0">
        <references count="2">
          <reference field="2" count="1">
            <x v="133"/>
          </reference>
          <reference field="3" count="1" selected="0">
            <x v="53"/>
          </reference>
        </references>
      </pivotArea>
    </format>
    <format dxfId="475">
      <pivotArea dataOnly="0" labelOnly="1" outline="0" fieldPosition="0">
        <references count="2">
          <reference field="2" count="1">
            <x v="191"/>
          </reference>
          <reference field="3" count="1" selected="0">
            <x v="54"/>
          </reference>
        </references>
      </pivotArea>
    </format>
    <format dxfId="474">
      <pivotArea dataOnly="0" labelOnly="1" outline="0" fieldPosition="0">
        <references count="2">
          <reference field="2" count="1">
            <x v="21"/>
          </reference>
          <reference field="3" count="1" selected="0">
            <x v="55"/>
          </reference>
        </references>
      </pivotArea>
    </format>
    <format dxfId="473">
      <pivotArea dataOnly="0" labelOnly="1" outline="0" fieldPosition="0">
        <references count="2">
          <reference field="2" count="1">
            <x v="64"/>
          </reference>
          <reference field="3" count="1" selected="0">
            <x v="56"/>
          </reference>
        </references>
      </pivotArea>
    </format>
    <format dxfId="472">
      <pivotArea dataOnly="0" labelOnly="1" outline="0" fieldPosition="0">
        <references count="2">
          <reference field="2" count="1">
            <x v="112"/>
          </reference>
          <reference field="3" count="1" selected="0">
            <x v="57"/>
          </reference>
        </references>
      </pivotArea>
    </format>
    <format dxfId="471">
      <pivotArea dataOnly="0" labelOnly="1" outline="0" fieldPosition="0">
        <references count="2">
          <reference field="2" count="1">
            <x v="164"/>
          </reference>
          <reference field="3" count="1" selected="0">
            <x v="58"/>
          </reference>
        </references>
      </pivotArea>
    </format>
    <format dxfId="470">
      <pivotArea dataOnly="0" labelOnly="1" outline="0" fieldPosition="0">
        <references count="2">
          <reference field="2" count="1">
            <x v="102"/>
          </reference>
          <reference field="3" count="1" selected="0">
            <x v="59"/>
          </reference>
        </references>
      </pivotArea>
    </format>
    <format dxfId="469">
      <pivotArea dataOnly="0" labelOnly="1" outline="0" fieldPosition="0">
        <references count="2">
          <reference field="2" count="1">
            <x v="49"/>
          </reference>
          <reference field="3" count="1" selected="0">
            <x v="60"/>
          </reference>
        </references>
      </pivotArea>
    </format>
    <format dxfId="468">
      <pivotArea dataOnly="0" labelOnly="1" outline="0" fieldPosition="0">
        <references count="2">
          <reference field="2" count="1">
            <x v="120"/>
          </reference>
          <reference field="3" count="1" selected="0">
            <x v="61"/>
          </reference>
        </references>
      </pivotArea>
    </format>
    <format dxfId="467">
      <pivotArea dataOnly="0" labelOnly="1" outline="0" fieldPosition="0">
        <references count="2">
          <reference field="2" count="1">
            <x v="150"/>
          </reference>
          <reference field="3" count="1" selected="0">
            <x v="62"/>
          </reference>
        </references>
      </pivotArea>
    </format>
    <format dxfId="466">
      <pivotArea dataOnly="0" labelOnly="1" outline="0" fieldPosition="0">
        <references count="2">
          <reference field="2" count="1">
            <x v="161"/>
          </reference>
          <reference field="3" count="1" selected="0">
            <x v="63"/>
          </reference>
        </references>
      </pivotArea>
    </format>
    <format dxfId="465">
      <pivotArea dataOnly="0" labelOnly="1" outline="0" fieldPosition="0">
        <references count="2">
          <reference field="2" count="1">
            <x v="146"/>
          </reference>
          <reference field="3" count="1" selected="0">
            <x v="64"/>
          </reference>
        </references>
      </pivotArea>
    </format>
    <format dxfId="464">
      <pivotArea dataOnly="0" labelOnly="1" outline="0" fieldPosition="0">
        <references count="2">
          <reference field="2" count="2">
            <x v="169"/>
            <x v="170"/>
          </reference>
          <reference field="3" count="1" selected="0">
            <x v="65"/>
          </reference>
        </references>
      </pivotArea>
    </format>
    <format dxfId="463">
      <pivotArea dataOnly="0" labelOnly="1" outline="0" fieldPosition="0">
        <references count="2">
          <reference field="2" count="1">
            <x v="139"/>
          </reference>
          <reference field="3" count="1" selected="0">
            <x v="66"/>
          </reference>
        </references>
      </pivotArea>
    </format>
    <format dxfId="462">
      <pivotArea dataOnly="0" labelOnly="1" outline="0" fieldPosition="0">
        <references count="2">
          <reference field="2" count="1">
            <x v="95"/>
          </reference>
          <reference field="3" count="1" selected="0">
            <x v="67"/>
          </reference>
        </references>
      </pivotArea>
    </format>
    <format dxfId="461">
      <pivotArea dataOnly="0" labelOnly="1" outline="0" fieldPosition="0">
        <references count="2">
          <reference field="2" count="1">
            <x v="38"/>
          </reference>
          <reference field="3" count="1" selected="0">
            <x v="68"/>
          </reference>
        </references>
      </pivotArea>
    </format>
    <format dxfId="460">
      <pivotArea dataOnly="0" labelOnly="1" outline="0" fieldPosition="0">
        <references count="2">
          <reference field="2" count="1">
            <x v="97"/>
          </reference>
          <reference field="3" count="1" selected="0">
            <x v="69"/>
          </reference>
        </references>
      </pivotArea>
    </format>
    <format dxfId="459">
      <pivotArea dataOnly="0" labelOnly="1" outline="0" fieldPosition="0">
        <references count="2">
          <reference field="2" count="1">
            <x v="32"/>
          </reference>
          <reference field="3" count="1" selected="0">
            <x v="70"/>
          </reference>
        </references>
      </pivotArea>
    </format>
    <format dxfId="458">
      <pivotArea dataOnly="0" labelOnly="1" outline="0" fieldPosition="0">
        <references count="2">
          <reference field="2" count="1">
            <x v="119"/>
          </reference>
          <reference field="3" count="1" selected="0">
            <x v="71"/>
          </reference>
        </references>
      </pivotArea>
    </format>
    <format dxfId="457">
      <pivotArea dataOnly="0" labelOnly="1" outline="0" fieldPosition="0">
        <references count="2">
          <reference field="2" count="1">
            <x v="180"/>
          </reference>
          <reference field="3" count="1" selected="0">
            <x v="72"/>
          </reference>
        </references>
      </pivotArea>
    </format>
    <format dxfId="456">
      <pivotArea dataOnly="0" labelOnly="1" outline="0" fieldPosition="0">
        <references count="2">
          <reference field="2" count="1">
            <x v="4"/>
          </reference>
          <reference field="3" count="1" selected="0">
            <x v="73"/>
          </reference>
        </references>
      </pivotArea>
    </format>
    <format dxfId="455">
      <pivotArea dataOnly="0" labelOnly="1" outline="0" fieldPosition="0">
        <references count="2">
          <reference field="2" count="1">
            <x v="165"/>
          </reference>
          <reference field="3" count="1" selected="0">
            <x v="74"/>
          </reference>
        </references>
      </pivotArea>
    </format>
    <format dxfId="454">
      <pivotArea dataOnly="0" labelOnly="1" outline="0" fieldPosition="0">
        <references count="2">
          <reference field="2" count="1">
            <x v="208"/>
          </reference>
          <reference field="3" count="1" selected="0">
            <x v="75"/>
          </reference>
        </references>
      </pivotArea>
    </format>
    <format dxfId="453">
      <pivotArea dataOnly="0" labelOnly="1" outline="0" fieldPosition="0">
        <references count="2">
          <reference field="2" count="1">
            <x v="196"/>
          </reference>
          <reference field="3" count="1" selected="0">
            <x v="76"/>
          </reference>
        </references>
      </pivotArea>
    </format>
    <format dxfId="452">
      <pivotArea dataOnly="0" labelOnly="1" outline="0" fieldPosition="0">
        <references count="2">
          <reference field="2" count="1">
            <x v="192"/>
          </reference>
          <reference field="3" count="1" selected="0">
            <x v="77"/>
          </reference>
        </references>
      </pivotArea>
    </format>
    <format dxfId="451">
      <pivotArea dataOnly="0" labelOnly="1" outline="0" fieldPosition="0">
        <references count="2">
          <reference field="2" count="1">
            <x v="132"/>
          </reference>
          <reference field="3" count="1" selected="0">
            <x v="78"/>
          </reference>
        </references>
      </pivotArea>
    </format>
    <format dxfId="450">
      <pivotArea dataOnly="0" labelOnly="1" outline="0" fieldPosition="0">
        <references count="2">
          <reference field="2" count="1">
            <x v="0"/>
          </reference>
          <reference field="3" count="1" selected="0">
            <x v="79"/>
          </reference>
        </references>
      </pivotArea>
    </format>
    <format dxfId="449">
      <pivotArea dataOnly="0" labelOnly="1" outline="0" fieldPosition="0">
        <references count="2">
          <reference field="2" count="1">
            <x v="188"/>
          </reference>
          <reference field="3" count="1" selected="0">
            <x v="80"/>
          </reference>
        </references>
      </pivotArea>
    </format>
    <format dxfId="448">
      <pivotArea dataOnly="0" labelOnly="1" outline="0" fieldPosition="0">
        <references count="2">
          <reference field="2" count="1">
            <x v="85"/>
          </reference>
          <reference field="3" count="1" selected="0">
            <x v="81"/>
          </reference>
        </references>
      </pivotArea>
    </format>
    <format dxfId="447">
      <pivotArea dataOnly="0" labelOnly="1" outline="0" fieldPosition="0">
        <references count="2">
          <reference field="2" count="1">
            <x v="14"/>
          </reference>
          <reference field="3" count="1" selected="0">
            <x v="82"/>
          </reference>
        </references>
      </pivotArea>
    </format>
    <format dxfId="446">
      <pivotArea dataOnly="0" labelOnly="1" outline="0" fieldPosition="0">
        <references count="2">
          <reference field="2" count="1">
            <x v="6"/>
          </reference>
          <reference field="3" count="1" selected="0">
            <x v="83"/>
          </reference>
        </references>
      </pivotArea>
    </format>
    <format dxfId="445">
      <pivotArea dataOnly="0" labelOnly="1" outline="0" fieldPosition="0">
        <references count="2">
          <reference field="2" count="1">
            <x v="73"/>
          </reference>
          <reference field="3" count="1" selected="0">
            <x v="84"/>
          </reference>
        </references>
      </pivotArea>
    </format>
    <format dxfId="444">
      <pivotArea dataOnly="0" labelOnly="1" outline="0" fieldPosition="0">
        <references count="2">
          <reference field="2" count="1">
            <x v="0"/>
          </reference>
          <reference field="3" count="1" selected="0">
            <x v="85"/>
          </reference>
        </references>
      </pivotArea>
    </format>
    <format dxfId="443">
      <pivotArea dataOnly="0" labelOnly="1" outline="0" fieldPosition="0">
        <references count="2">
          <reference field="2" count="1">
            <x v="89"/>
          </reference>
          <reference field="3" count="1" selected="0">
            <x v="87"/>
          </reference>
        </references>
      </pivotArea>
    </format>
    <format dxfId="442">
      <pivotArea dataOnly="0" labelOnly="1" outline="0" fieldPosition="0">
        <references count="2">
          <reference field="2" count="1">
            <x v="210"/>
          </reference>
          <reference field="3" count="1" selected="0">
            <x v="88"/>
          </reference>
        </references>
      </pivotArea>
    </format>
    <format dxfId="441">
      <pivotArea dataOnly="0" labelOnly="1" outline="0" fieldPosition="0">
        <references count="2">
          <reference field="2" count="1">
            <x v="166"/>
          </reference>
          <reference field="3" count="1" selected="0">
            <x v="89"/>
          </reference>
        </references>
      </pivotArea>
    </format>
    <format dxfId="440">
      <pivotArea dataOnly="0" labelOnly="1" outline="0" fieldPosition="0">
        <references count="2">
          <reference field="2" count="2">
            <x v="201"/>
            <x v="212"/>
          </reference>
          <reference field="3" count="1" selected="0">
            <x v="90"/>
          </reference>
        </references>
      </pivotArea>
    </format>
    <format dxfId="439">
      <pivotArea dataOnly="0" labelOnly="1" outline="0" fieldPosition="0">
        <references count="2">
          <reference field="2" count="1">
            <x v="175"/>
          </reference>
          <reference field="3" count="1" selected="0">
            <x v="91"/>
          </reference>
        </references>
      </pivotArea>
    </format>
    <format dxfId="438">
      <pivotArea dataOnly="0" labelOnly="1" outline="0" fieldPosition="0">
        <references count="2">
          <reference field="2" count="1">
            <x v="160"/>
          </reference>
          <reference field="3" count="1" selected="0">
            <x v="92"/>
          </reference>
        </references>
      </pivotArea>
    </format>
    <format dxfId="437">
      <pivotArea dataOnly="0" labelOnly="1" outline="0" fieldPosition="0">
        <references count="2">
          <reference field="2" count="1">
            <x v="0"/>
          </reference>
          <reference field="3" count="1" selected="0">
            <x v="93"/>
          </reference>
        </references>
      </pivotArea>
    </format>
    <format dxfId="436">
      <pivotArea dataOnly="0" labelOnly="1" outline="0" fieldPosition="0">
        <references count="2">
          <reference field="2" count="1">
            <x v="193"/>
          </reference>
          <reference field="3" count="1" selected="0">
            <x v="95"/>
          </reference>
        </references>
      </pivotArea>
    </format>
    <format dxfId="435">
      <pivotArea dataOnly="0" labelOnly="1" outline="0" fieldPosition="0">
        <references count="2">
          <reference field="2" count="1">
            <x v="103"/>
          </reference>
          <reference field="3" count="1" selected="0">
            <x v="96"/>
          </reference>
        </references>
      </pivotArea>
    </format>
    <format dxfId="434">
      <pivotArea dataOnly="0" labelOnly="1" outline="0" fieldPosition="0">
        <references count="2">
          <reference field="2" count="1">
            <x v="145"/>
          </reference>
          <reference field="3" count="1" selected="0">
            <x v="97"/>
          </reference>
        </references>
      </pivotArea>
    </format>
    <format dxfId="433">
      <pivotArea dataOnly="0" labelOnly="1" outline="0" fieldPosition="0">
        <references count="2">
          <reference field="2" count="1">
            <x v="11"/>
          </reference>
          <reference field="3" count="1" selected="0">
            <x v="98"/>
          </reference>
        </references>
      </pivotArea>
    </format>
    <format dxfId="432">
      <pivotArea dataOnly="0" labelOnly="1" outline="0" fieldPosition="0">
        <references count="2">
          <reference field="2" count="1">
            <x v="3"/>
          </reference>
          <reference field="3" count="1" selected="0">
            <x v="99"/>
          </reference>
        </references>
      </pivotArea>
    </format>
    <format dxfId="431">
      <pivotArea dataOnly="0" labelOnly="1" outline="0" fieldPosition="0">
        <references count="2">
          <reference field="2" count="1">
            <x v="76"/>
          </reference>
          <reference field="3" count="1" selected="0">
            <x v="100"/>
          </reference>
        </references>
      </pivotArea>
    </format>
    <format dxfId="430">
      <pivotArea dataOnly="0" labelOnly="1" outline="0" fieldPosition="0">
        <references count="2">
          <reference field="2" count="1">
            <x v="144"/>
          </reference>
          <reference field="3" count="1" selected="0">
            <x v="101"/>
          </reference>
        </references>
      </pivotArea>
    </format>
    <format dxfId="429">
      <pivotArea dataOnly="0" labelOnly="1" outline="0" fieldPosition="0">
        <references count="2">
          <reference field="2" count="1">
            <x v="34"/>
          </reference>
          <reference field="3" count="1" selected="0">
            <x v="102"/>
          </reference>
        </references>
      </pivotArea>
    </format>
    <format dxfId="428">
      <pivotArea dataOnly="0" labelOnly="1" outline="0" fieldPosition="0">
        <references count="2">
          <reference field="2" count="1">
            <x v="172"/>
          </reference>
          <reference field="3" count="1" selected="0">
            <x v="103"/>
          </reference>
        </references>
      </pivotArea>
    </format>
    <format dxfId="427">
      <pivotArea dataOnly="0" labelOnly="1" outline="0" fieldPosition="0">
        <references count="2">
          <reference field="2" count="1">
            <x v="31"/>
          </reference>
          <reference field="3" count="1" selected="0">
            <x v="104"/>
          </reference>
        </references>
      </pivotArea>
    </format>
    <format dxfId="426">
      <pivotArea dataOnly="0" labelOnly="1" outline="0" fieldPosition="0">
        <references count="2">
          <reference field="2" count="1">
            <x v="79"/>
          </reference>
          <reference field="3" count="1" selected="0">
            <x v="105"/>
          </reference>
        </references>
      </pivotArea>
    </format>
    <format dxfId="425">
      <pivotArea dataOnly="0" labelOnly="1" outline="0" fieldPosition="0">
        <references count="2">
          <reference field="2" count="1">
            <x v="69"/>
          </reference>
          <reference field="3" count="1" selected="0">
            <x v="106"/>
          </reference>
        </references>
      </pivotArea>
    </format>
    <format dxfId="424">
      <pivotArea dataOnly="0" labelOnly="1" outline="0" fieldPosition="0">
        <references count="2">
          <reference field="2" count="1">
            <x v="149"/>
          </reference>
          <reference field="3" count="1" selected="0">
            <x v="107"/>
          </reference>
        </references>
      </pivotArea>
    </format>
    <format dxfId="423">
      <pivotArea dataOnly="0" labelOnly="1" outline="0" fieldPosition="0">
        <references count="2">
          <reference field="2" count="1">
            <x v="141"/>
          </reference>
          <reference field="3" count="1" selected="0">
            <x v="108"/>
          </reference>
        </references>
      </pivotArea>
    </format>
    <format dxfId="422">
      <pivotArea dataOnly="0" labelOnly="1" outline="0" fieldPosition="0">
        <references count="2">
          <reference field="2" count="1">
            <x v="155"/>
          </reference>
          <reference field="3" count="1" selected="0">
            <x v="109"/>
          </reference>
        </references>
      </pivotArea>
    </format>
    <format dxfId="421">
      <pivotArea dataOnly="0" labelOnly="1" outline="0" fieldPosition="0">
        <references count="2">
          <reference field="2" count="1">
            <x v="90"/>
          </reference>
          <reference field="3" count="1" selected="0">
            <x v="110"/>
          </reference>
        </references>
      </pivotArea>
    </format>
    <format dxfId="420">
      <pivotArea dataOnly="0" labelOnly="1" outline="0" fieldPosition="0">
        <references count="2">
          <reference field="2" count="1">
            <x v="207"/>
          </reference>
          <reference field="3" count="1" selected="0">
            <x v="111"/>
          </reference>
        </references>
      </pivotArea>
    </format>
    <format dxfId="419">
      <pivotArea dataOnly="0" labelOnly="1" outline="0" fieldPosition="0">
        <references count="2">
          <reference field="2" count="1">
            <x v="213"/>
          </reference>
          <reference field="3" count="1" selected="0">
            <x v="112"/>
          </reference>
        </references>
      </pivotArea>
    </format>
    <format dxfId="418">
      <pivotArea dataOnly="0" labelOnly="1" outline="0" fieldPosition="0">
        <references count="2">
          <reference field="2" count="1">
            <x v="129"/>
          </reference>
          <reference field="3" count="1" selected="0">
            <x v="113"/>
          </reference>
        </references>
      </pivotArea>
    </format>
    <format dxfId="417">
      <pivotArea dataOnly="0" labelOnly="1" outline="0" fieldPosition="0">
        <references count="2">
          <reference field="2" count="1">
            <x v="138"/>
          </reference>
          <reference field="3" count="1" selected="0">
            <x v="114"/>
          </reference>
        </references>
      </pivotArea>
    </format>
    <format dxfId="416">
      <pivotArea dataOnly="0" labelOnly="1" outline="0" fieldPosition="0">
        <references count="2">
          <reference field="2" count="1">
            <x v="181"/>
          </reference>
          <reference field="3" count="1" selected="0">
            <x v="115"/>
          </reference>
        </references>
      </pivotArea>
    </format>
    <format dxfId="415">
      <pivotArea dataOnly="0" labelOnly="1" outline="0" fieldPosition="0">
        <references count="2">
          <reference field="2" count="1">
            <x v="34"/>
          </reference>
          <reference field="3" count="1" selected="0">
            <x v="116"/>
          </reference>
        </references>
      </pivotArea>
    </format>
    <format dxfId="414">
      <pivotArea dataOnly="0" labelOnly="1" outline="0" fieldPosition="0">
        <references count="2">
          <reference field="2" count="1">
            <x v="74"/>
          </reference>
          <reference field="3" count="1" selected="0">
            <x v="117"/>
          </reference>
        </references>
      </pivotArea>
    </format>
    <format dxfId="413">
      <pivotArea dataOnly="0" labelOnly="1" outline="0" fieldPosition="0">
        <references count="2">
          <reference field="2" count="1">
            <x v="25"/>
          </reference>
          <reference field="3" count="1" selected="0">
            <x v="118"/>
          </reference>
        </references>
      </pivotArea>
    </format>
    <format dxfId="412">
      <pivotArea dataOnly="0" labelOnly="1" outline="0" fieldPosition="0">
        <references count="2">
          <reference field="2" count="1">
            <x v="70"/>
          </reference>
          <reference field="3" count="1" selected="0">
            <x v="119"/>
          </reference>
        </references>
      </pivotArea>
    </format>
    <format dxfId="411">
      <pivotArea dataOnly="0" labelOnly="1" outline="0" fieldPosition="0">
        <references count="2">
          <reference field="2" count="1">
            <x v="83"/>
          </reference>
          <reference field="3" count="1" selected="0">
            <x v="122"/>
          </reference>
        </references>
      </pivotArea>
    </format>
    <format dxfId="410">
      <pivotArea dataOnly="0" labelOnly="1" outline="0" fieldPosition="0">
        <references count="2">
          <reference field="2" count="1">
            <x v="55"/>
          </reference>
          <reference field="3" count="1" selected="0">
            <x v="123"/>
          </reference>
        </references>
      </pivotArea>
    </format>
    <format dxfId="409">
      <pivotArea dataOnly="0" labelOnly="1" outline="0" fieldPosition="0">
        <references count="2">
          <reference field="2" count="1">
            <x v="22"/>
          </reference>
          <reference field="3" count="1" selected="0">
            <x v="124"/>
          </reference>
        </references>
      </pivotArea>
    </format>
    <format dxfId="408">
      <pivotArea dataOnly="0" labelOnly="1" outline="0" fieldPosition="0">
        <references count="2">
          <reference field="2" count="1">
            <x v="189"/>
          </reference>
          <reference field="3" count="1" selected="0">
            <x v="125"/>
          </reference>
        </references>
      </pivotArea>
    </format>
    <format dxfId="407">
      <pivotArea dataOnly="0" labelOnly="1" outline="0" fieldPosition="0">
        <references count="2">
          <reference field="2" count="1">
            <x v="28"/>
          </reference>
          <reference field="3" count="1" selected="0">
            <x v="126"/>
          </reference>
        </references>
      </pivotArea>
    </format>
    <format dxfId="406">
      <pivotArea dataOnly="0" labelOnly="1" outline="0" fieldPosition="0">
        <references count="2">
          <reference field="2" count="1">
            <x v="92"/>
          </reference>
          <reference field="3" count="1" selected="0">
            <x v="127"/>
          </reference>
        </references>
      </pivotArea>
    </format>
    <format dxfId="405">
      <pivotArea dataOnly="0" labelOnly="1" outline="0" fieldPosition="0">
        <references count="2">
          <reference field="2" count="1">
            <x v="26"/>
          </reference>
          <reference field="3" count="1" selected="0">
            <x v="128"/>
          </reference>
        </references>
      </pivotArea>
    </format>
    <format dxfId="404">
      <pivotArea dataOnly="0" labelOnly="1" outline="0" fieldPosition="0">
        <references count="2">
          <reference field="2" count="1">
            <x v="137"/>
          </reference>
          <reference field="3" count="1" selected="0">
            <x v="129"/>
          </reference>
        </references>
      </pivotArea>
    </format>
    <format dxfId="403">
      <pivotArea dataOnly="0" labelOnly="1" outline="0" fieldPosition="0">
        <references count="2">
          <reference field="2" count="1">
            <x v="173"/>
          </reference>
          <reference field="3" count="1" selected="0">
            <x v="131"/>
          </reference>
        </references>
      </pivotArea>
    </format>
    <format dxfId="402">
      <pivotArea dataOnly="0" labelOnly="1" outline="0" fieldPosition="0">
        <references count="2">
          <reference field="2" count="1">
            <x v="41"/>
          </reference>
          <reference field="3" count="1" selected="0">
            <x v="132"/>
          </reference>
        </references>
      </pivotArea>
    </format>
    <format dxfId="401">
      <pivotArea dataOnly="0" labelOnly="1" outline="0" fieldPosition="0">
        <references count="2">
          <reference field="2" count="1">
            <x v="151"/>
          </reference>
          <reference field="3" count="1" selected="0">
            <x v="133"/>
          </reference>
        </references>
      </pivotArea>
    </format>
    <format dxfId="400">
      <pivotArea dataOnly="0" labelOnly="1" outline="0" fieldPosition="0">
        <references count="2">
          <reference field="2" count="1">
            <x v="113"/>
          </reference>
          <reference field="3" count="1" selected="0">
            <x v="134"/>
          </reference>
        </references>
      </pivotArea>
    </format>
    <format dxfId="399">
      <pivotArea dataOnly="0" labelOnly="1" outline="0" fieldPosition="0">
        <references count="2">
          <reference field="2" count="1">
            <x v="190"/>
          </reference>
          <reference field="3" count="1" selected="0">
            <x v="135"/>
          </reference>
        </references>
      </pivotArea>
    </format>
    <format dxfId="398">
      <pivotArea dataOnly="0" labelOnly="1" outline="0" fieldPosition="0">
        <references count="2">
          <reference field="2" count="1">
            <x v="176"/>
          </reference>
          <reference field="3" count="1" selected="0">
            <x v="136"/>
          </reference>
        </references>
      </pivotArea>
    </format>
    <format dxfId="397">
      <pivotArea dataOnly="0" labelOnly="1" outline="0" fieldPosition="0">
        <references count="2">
          <reference field="2" count="1">
            <x v="88"/>
          </reference>
          <reference field="3" count="1" selected="0">
            <x v="137"/>
          </reference>
        </references>
      </pivotArea>
    </format>
    <format dxfId="396">
      <pivotArea dataOnly="0" labelOnly="1" outline="0" fieldPosition="0">
        <references count="2">
          <reference field="2" count="1">
            <x v="93"/>
          </reference>
          <reference field="3" count="1" selected="0">
            <x v="138"/>
          </reference>
        </references>
      </pivotArea>
    </format>
    <format dxfId="395">
      <pivotArea dataOnly="0" labelOnly="1" outline="0" fieldPosition="0">
        <references count="2">
          <reference field="2" count="1">
            <x v="0"/>
          </reference>
          <reference field="3" count="1" selected="0">
            <x v="139"/>
          </reference>
        </references>
      </pivotArea>
    </format>
    <format dxfId="394">
      <pivotArea dataOnly="0" labelOnly="1" outline="0" fieldPosition="0">
        <references count="2">
          <reference field="2" count="1">
            <x v="71"/>
          </reference>
          <reference field="3" count="1" selected="0">
            <x v="140"/>
          </reference>
        </references>
      </pivotArea>
    </format>
    <format dxfId="393">
      <pivotArea dataOnly="0" labelOnly="1" outline="0" fieldPosition="0">
        <references count="2">
          <reference field="2" count="1">
            <x v="45"/>
          </reference>
          <reference field="3" count="1" selected="0">
            <x v="141"/>
          </reference>
        </references>
      </pivotArea>
    </format>
    <format dxfId="392">
      <pivotArea dataOnly="0" labelOnly="1" outline="0" fieldPosition="0">
        <references count="2">
          <reference field="2" count="1">
            <x v="52"/>
          </reference>
          <reference field="3" count="1" selected="0">
            <x v="142"/>
          </reference>
        </references>
      </pivotArea>
    </format>
    <format dxfId="391">
      <pivotArea dataOnly="0" labelOnly="1" outline="0" fieldPosition="0">
        <references count="2">
          <reference field="2" count="1">
            <x v="198"/>
          </reference>
          <reference field="3" count="1" selected="0">
            <x v="143"/>
          </reference>
        </references>
      </pivotArea>
    </format>
    <format dxfId="390">
      <pivotArea dataOnly="0" labelOnly="1" outline="0" fieldPosition="0">
        <references count="2">
          <reference field="2" count="1">
            <x v="75"/>
          </reference>
          <reference field="3" count="1" selected="0">
            <x v="144"/>
          </reference>
        </references>
      </pivotArea>
    </format>
    <format dxfId="389">
      <pivotArea dataOnly="0" labelOnly="1" outline="0" fieldPosition="0">
        <references count="2">
          <reference field="2" count="1">
            <x v="147"/>
          </reference>
          <reference field="3" count="1" selected="0">
            <x v="145"/>
          </reference>
        </references>
      </pivotArea>
    </format>
    <format dxfId="388">
      <pivotArea dataOnly="0" labelOnly="1" outline="0" fieldPosition="0">
        <references count="2">
          <reference field="2" count="1">
            <x v="77"/>
          </reference>
          <reference field="3" count="1" selected="0">
            <x v="146"/>
          </reference>
        </references>
      </pivotArea>
    </format>
    <format dxfId="387">
      <pivotArea dataOnly="0" labelOnly="1" outline="0" fieldPosition="0">
        <references count="2">
          <reference field="2" count="1">
            <x v="116"/>
          </reference>
          <reference field="3" count="1" selected="0">
            <x v="147"/>
          </reference>
        </references>
      </pivotArea>
    </format>
    <format dxfId="386">
      <pivotArea dataOnly="0" labelOnly="1" outline="0" fieldPosition="0">
        <references count="2">
          <reference field="2" count="1">
            <x v="96"/>
          </reference>
          <reference field="3" count="1" selected="0">
            <x v="148"/>
          </reference>
        </references>
      </pivotArea>
    </format>
    <format dxfId="385">
      <pivotArea dataOnly="0" labelOnly="1" outline="0" fieldPosition="0">
        <references count="2">
          <reference field="2" count="1">
            <x v="114"/>
          </reference>
          <reference field="3" count="1" selected="0">
            <x v="149"/>
          </reference>
        </references>
      </pivotArea>
    </format>
    <format dxfId="384">
      <pivotArea dataOnly="0" labelOnly="1" outline="0" fieldPosition="0">
        <references count="2">
          <reference field="2" count="1">
            <x v="54"/>
          </reference>
          <reference field="3" count="1" selected="0">
            <x v="150"/>
          </reference>
        </references>
      </pivotArea>
    </format>
    <format dxfId="383">
      <pivotArea dataOnly="0" labelOnly="1" outline="0" fieldPosition="0">
        <references count="2">
          <reference field="2" count="1">
            <x v="213"/>
          </reference>
          <reference field="3" count="1" selected="0">
            <x v="151"/>
          </reference>
        </references>
      </pivotArea>
    </format>
    <format dxfId="382">
      <pivotArea dataOnly="0" labelOnly="1" outline="0" fieldPosition="0">
        <references count="2">
          <reference field="2" count="1">
            <x v="205"/>
          </reference>
          <reference field="3" count="1" selected="0">
            <x v="152"/>
          </reference>
        </references>
      </pivotArea>
    </format>
    <format dxfId="381">
      <pivotArea dataOnly="0" labelOnly="1" outline="0" fieldPosition="0">
        <references count="2">
          <reference field="2" count="1">
            <x v="115"/>
          </reference>
          <reference field="3" count="1" selected="0">
            <x v="153"/>
          </reference>
        </references>
      </pivotArea>
    </format>
    <format dxfId="380">
      <pivotArea dataOnly="0" labelOnly="1" outline="0" fieldPosition="0">
        <references count="2">
          <reference field="2" count="1">
            <x v="117"/>
          </reference>
          <reference field="3" count="1" selected="0">
            <x v="154"/>
          </reference>
        </references>
      </pivotArea>
    </format>
    <format dxfId="379">
      <pivotArea dataOnly="0" labelOnly="1" outline="0" fieldPosition="0">
        <references count="2">
          <reference field="2" count="1">
            <x v="33"/>
          </reference>
          <reference field="3" count="1" selected="0">
            <x v="155"/>
          </reference>
        </references>
      </pivotArea>
    </format>
    <format dxfId="378">
      <pivotArea dataOnly="0" labelOnly="1" outline="0" fieldPosition="0">
        <references count="2">
          <reference field="2" count="1">
            <x v="106"/>
          </reference>
          <reference field="3" count="1" selected="0">
            <x v="156"/>
          </reference>
        </references>
      </pivotArea>
    </format>
    <format dxfId="377">
      <pivotArea dataOnly="0" labelOnly="1" outline="0" fieldPosition="0">
        <references count="2">
          <reference field="2" count="1">
            <x v="86"/>
          </reference>
          <reference field="3" count="1" selected="0">
            <x v="157"/>
          </reference>
        </references>
      </pivotArea>
    </format>
    <format dxfId="376">
      <pivotArea dataOnly="0" labelOnly="1" outline="0" fieldPosition="0">
        <references count="2">
          <reference field="2" count="1">
            <x v="23"/>
          </reference>
          <reference field="3" count="1" selected="0">
            <x v="158"/>
          </reference>
        </references>
      </pivotArea>
    </format>
    <format dxfId="375">
      <pivotArea dataOnly="0" labelOnly="1" outline="0" fieldPosition="0">
        <references count="2">
          <reference field="2" count="1">
            <x v="36"/>
          </reference>
          <reference field="3" count="1" selected="0">
            <x v="159"/>
          </reference>
        </references>
      </pivotArea>
    </format>
    <format dxfId="374">
      <pivotArea dataOnly="0" labelOnly="1" outline="0" fieldPosition="0">
        <references count="2">
          <reference field="2" count="1">
            <x v="128"/>
          </reference>
          <reference field="3" count="1" selected="0">
            <x v="160"/>
          </reference>
        </references>
      </pivotArea>
    </format>
    <format dxfId="373">
      <pivotArea dataOnly="0" labelOnly="1" outline="0" fieldPosition="0">
        <references count="2">
          <reference field="2" count="1">
            <x v="15"/>
          </reference>
          <reference field="3" count="1" selected="0">
            <x v="161"/>
          </reference>
        </references>
      </pivotArea>
    </format>
    <format dxfId="372">
      <pivotArea dataOnly="0" labelOnly="1" outline="0" fieldPosition="0">
        <references count="2">
          <reference field="2" count="1">
            <x v="98"/>
          </reference>
          <reference field="3" count="1" selected="0">
            <x v="162"/>
          </reference>
        </references>
      </pivotArea>
    </format>
    <format dxfId="371">
      <pivotArea dataOnly="0" labelOnly="1" outline="0" fieldPosition="0">
        <references count="2">
          <reference field="2" count="1">
            <x v="213"/>
          </reference>
          <reference field="3" count="1" selected="0">
            <x v="163"/>
          </reference>
        </references>
      </pivotArea>
    </format>
    <format dxfId="370">
      <pivotArea dataOnly="0" labelOnly="1" outline="0" fieldPosition="0">
        <references count="2">
          <reference field="2" count="1">
            <x v="20"/>
          </reference>
          <reference field="3" count="1" selected="0">
            <x v="164"/>
          </reference>
        </references>
      </pivotArea>
    </format>
    <format dxfId="369">
      <pivotArea dataOnly="0" labelOnly="1" outline="0" fieldPosition="0">
        <references count="2">
          <reference field="2" count="1">
            <x v="78"/>
          </reference>
          <reference field="3" count="1" selected="0">
            <x v="165"/>
          </reference>
        </references>
      </pivotArea>
    </format>
    <format dxfId="368">
      <pivotArea dataOnly="0" labelOnly="1" outline="0" fieldPosition="0">
        <references count="2">
          <reference field="2" count="1">
            <x v="118"/>
          </reference>
          <reference field="3" count="1" selected="0">
            <x v="166"/>
          </reference>
        </references>
      </pivotArea>
    </format>
    <format dxfId="367">
      <pivotArea dataOnly="0" labelOnly="1" outline="0" fieldPosition="0">
        <references count="2">
          <reference field="2" count="1">
            <x v="30"/>
          </reference>
          <reference field="3" count="1" selected="0">
            <x v="167"/>
          </reference>
        </references>
      </pivotArea>
    </format>
    <format dxfId="366">
      <pivotArea dataOnly="0" labelOnly="1" outline="0" fieldPosition="0">
        <references count="2">
          <reference field="2" count="1">
            <x v="127"/>
          </reference>
          <reference field="3" count="1" selected="0">
            <x v="168"/>
          </reference>
        </references>
      </pivotArea>
    </format>
    <format dxfId="365">
      <pivotArea dataOnly="0" labelOnly="1" outline="0" fieldPosition="0">
        <references count="2">
          <reference field="2" count="1">
            <x v="81"/>
          </reference>
          <reference field="3" count="1" selected="0">
            <x v="169"/>
          </reference>
        </references>
      </pivotArea>
    </format>
    <format dxfId="364">
      <pivotArea dataOnly="0" labelOnly="1" outline="0" fieldPosition="0">
        <references count="2">
          <reference field="2" count="1">
            <x v="43"/>
          </reference>
          <reference field="3" count="1" selected="0">
            <x v="170"/>
          </reference>
        </references>
      </pivotArea>
    </format>
    <format dxfId="363">
      <pivotArea dataOnly="0" labelOnly="1" outline="0" fieldPosition="0">
        <references count="2">
          <reference field="2" count="1">
            <x v="171"/>
          </reference>
          <reference field="3" count="1" selected="0">
            <x v="171"/>
          </reference>
        </references>
      </pivotArea>
    </format>
    <format dxfId="362">
      <pivotArea dataOnly="0" labelOnly="1" outline="0" fieldPosition="0">
        <references count="2">
          <reference field="2" count="1">
            <x v="167"/>
          </reference>
          <reference field="3" count="1" selected="0">
            <x v="172"/>
          </reference>
        </references>
      </pivotArea>
    </format>
    <format dxfId="361">
      <pivotArea dataOnly="0" labelOnly="1" outline="0" fieldPosition="0">
        <references count="2">
          <reference field="2" count="1">
            <x v="87"/>
          </reference>
          <reference field="3" count="1" selected="0">
            <x v="173"/>
          </reference>
        </references>
      </pivotArea>
    </format>
    <format dxfId="360">
      <pivotArea dataOnly="0" labelOnly="1" outline="0" fieldPosition="0">
        <references count="2">
          <reference field="2" count="1">
            <x v="18"/>
          </reference>
          <reference field="3" count="1" selected="0">
            <x v="174"/>
          </reference>
        </references>
      </pivotArea>
    </format>
    <format dxfId="359">
      <pivotArea dataOnly="0" labelOnly="1" outline="0" fieldPosition="0">
        <references count="2">
          <reference field="2" count="1">
            <x v="94"/>
          </reference>
          <reference field="3" count="1" selected="0">
            <x v="175"/>
          </reference>
        </references>
      </pivotArea>
    </format>
    <format dxfId="358">
      <pivotArea dataOnly="0" labelOnly="1" outline="0" fieldPosition="0">
        <references count="2">
          <reference field="2" count="1">
            <x v="213"/>
          </reference>
          <reference field="3" count="1" selected="0">
            <x v="176"/>
          </reference>
        </references>
      </pivotArea>
    </format>
    <format dxfId="357">
      <pivotArea dataOnly="0" labelOnly="1" outline="0" fieldPosition="0">
        <references count="2">
          <reference field="2" count="1">
            <x v="200"/>
          </reference>
          <reference field="3" count="1" selected="0">
            <x v="177"/>
          </reference>
        </references>
      </pivotArea>
    </format>
    <format dxfId="356">
      <pivotArea dataOnly="0" labelOnly="1" outline="0" fieldPosition="0">
        <references count="2">
          <reference field="2" count="1">
            <x v="37"/>
          </reference>
          <reference field="3" count="1" selected="0">
            <x v="178"/>
          </reference>
        </references>
      </pivotArea>
    </format>
    <format dxfId="355">
      <pivotArea dataOnly="0" labelOnly="1" outline="0" fieldPosition="0">
        <references count="2">
          <reference field="2" count="1">
            <x v="209"/>
          </reference>
          <reference field="3" count="1" selected="0">
            <x v="179"/>
          </reference>
        </references>
      </pivotArea>
    </format>
    <format dxfId="354">
      <pivotArea dataOnly="0" labelOnly="1" outline="0" fieldPosition="0">
        <references count="2">
          <reference field="2" count="1">
            <x v="213"/>
          </reference>
          <reference field="3" count="1" selected="0">
            <x v="180"/>
          </reference>
        </references>
      </pivotArea>
    </format>
    <format dxfId="353">
      <pivotArea dataOnly="0" labelOnly="1" outline="0" fieldPosition="0">
        <references count="2">
          <reference field="2" count="1">
            <x v="44"/>
          </reference>
          <reference field="3" count="1" selected="0">
            <x v="182"/>
          </reference>
        </references>
      </pivotArea>
    </format>
    <format dxfId="352">
      <pivotArea dataOnly="0" labelOnly="1" outline="0" fieldPosition="0">
        <references count="2">
          <reference field="2" count="1">
            <x v="0"/>
          </reference>
          <reference field="3" count="1" selected="0">
            <x v="183"/>
          </reference>
        </references>
      </pivotArea>
    </format>
    <format dxfId="351">
      <pivotArea dataOnly="0" labelOnly="1" outline="0" fieldPosition="0">
        <references count="2">
          <reference field="2" count="1">
            <x v="213"/>
          </reference>
          <reference field="3" count="1" selected="0">
            <x v="186"/>
          </reference>
        </references>
      </pivotArea>
    </format>
    <format dxfId="350">
      <pivotArea dataOnly="0" labelOnly="1" outline="0" fieldPosition="0">
        <references count="2">
          <reference field="2" count="1">
            <x v="124"/>
          </reference>
          <reference field="3" count="1" selected="0">
            <x v="196"/>
          </reference>
        </references>
      </pivotArea>
    </format>
    <format dxfId="349">
      <pivotArea dataOnly="0" labelOnly="1" outline="0" fieldPosition="0">
        <references count="2">
          <reference field="2" count="1">
            <x v="82"/>
          </reference>
          <reference field="3" count="1" selected="0">
            <x v="197"/>
          </reference>
        </references>
      </pivotArea>
    </format>
    <format dxfId="348">
      <pivotArea dataOnly="0" labelOnly="1" outline="0" fieldPosition="0">
        <references count="2">
          <reference field="2" count="1">
            <x v="136"/>
          </reference>
          <reference field="3" count="1" selected="0">
            <x v="200"/>
          </reference>
        </references>
      </pivotArea>
    </format>
    <format dxfId="347">
      <pivotArea dataOnly="0" labelOnly="1" outline="0" fieldPosition="0">
        <references count="2">
          <reference field="2" count="1">
            <x v="99"/>
          </reference>
          <reference field="3" count="1" selected="0">
            <x v="204"/>
          </reference>
        </references>
      </pivotArea>
    </format>
    <format dxfId="346">
      <pivotArea dataOnly="0" labelOnly="1" outline="0" fieldPosition="0">
        <references count="2">
          <reference field="2" count="1">
            <x v="104"/>
          </reference>
          <reference field="3" count="1" selected="0">
            <x v="205"/>
          </reference>
        </references>
      </pivotArea>
    </format>
    <format dxfId="345">
      <pivotArea dataOnly="0" labelOnly="1" outline="0" fieldPosition="0">
        <references count="2">
          <reference field="2" count="1">
            <x v="183"/>
          </reference>
          <reference field="3" count="1" selected="0">
            <x v="206"/>
          </reference>
        </references>
      </pivotArea>
    </format>
    <format dxfId="344">
      <pivotArea dataOnly="0" labelOnly="1" outline="0" fieldPosition="0">
        <references count="2">
          <reference field="2" count="1">
            <x v="159"/>
          </reference>
          <reference field="3" count="1" selected="0">
            <x v="207"/>
          </reference>
        </references>
      </pivotArea>
    </format>
    <format dxfId="343">
      <pivotArea dataOnly="0" labelOnly="1" outline="0" fieldPosition="0">
        <references count="2">
          <reference field="2" count="1">
            <x v="80"/>
          </reference>
          <reference field="3" count="1" selected="0">
            <x v="208"/>
          </reference>
        </references>
      </pivotArea>
    </format>
    <format dxfId="342">
      <pivotArea dataOnly="0" labelOnly="1" outline="0" fieldPosition="0">
        <references count="2">
          <reference field="2" count="1">
            <x v="163"/>
          </reference>
          <reference field="3" count="1" selected="0">
            <x v="209"/>
          </reference>
        </references>
      </pivotArea>
    </format>
    <format dxfId="341">
      <pivotArea dataOnly="0" labelOnly="1" outline="0" fieldPosition="0">
        <references count="2">
          <reference field="2" count="1">
            <x v="130"/>
          </reference>
          <reference field="3" count="1" selected="0">
            <x v="210"/>
          </reference>
        </references>
      </pivotArea>
    </format>
    <format dxfId="340">
      <pivotArea dataOnly="0" labelOnly="1" outline="0" fieldPosition="0">
        <references count="2">
          <reference field="2" count="1">
            <x v="202"/>
          </reference>
          <reference field="3" count="1" selected="0">
            <x v="211"/>
          </reference>
        </references>
      </pivotArea>
    </format>
    <format dxfId="339">
      <pivotArea dataOnly="0" labelOnly="1" outline="0" fieldPosition="0">
        <references count="2">
          <reference field="2" count="1">
            <x v="125"/>
          </reference>
          <reference field="3" count="1" selected="0">
            <x v="212"/>
          </reference>
        </references>
      </pivotArea>
    </format>
    <format dxfId="338">
      <pivotArea dataOnly="0" labelOnly="1" outline="0" fieldPosition="0">
        <references count="2">
          <reference field="2" count="1">
            <x v="7"/>
          </reference>
          <reference field="3" count="1" selected="0">
            <x v="213"/>
          </reference>
        </references>
      </pivotArea>
    </format>
    <format dxfId="337">
      <pivotArea dataOnly="0" labelOnly="1" outline="0" fieldPosition="0">
        <references count="2">
          <reference field="2" count="1">
            <x v="40"/>
          </reference>
          <reference field="3" count="1" selected="0">
            <x v="214"/>
          </reference>
        </references>
      </pivotArea>
    </format>
    <format dxfId="336">
      <pivotArea dataOnly="0" labelOnly="1" outline="0" fieldPosition="0">
        <references count="2">
          <reference field="2" count="1">
            <x v="135"/>
          </reference>
          <reference field="3" count="1" selected="0">
            <x v="215"/>
          </reference>
        </references>
      </pivotArea>
    </format>
    <format dxfId="335">
      <pivotArea dataOnly="0" labelOnly="1" outline="0" fieldPosition="0">
        <references count="2">
          <reference field="2" count="1">
            <x v="101"/>
          </reference>
          <reference field="3" count="1" selected="0">
            <x v="216"/>
          </reference>
        </references>
      </pivotArea>
    </format>
    <format dxfId="334">
      <pivotArea dataOnly="0" labelOnly="1" outline="0" fieldPosition="0">
        <references count="2">
          <reference field="2" count="1">
            <x v="72"/>
          </reference>
          <reference field="3" count="1" selected="0">
            <x v="217"/>
          </reference>
        </references>
      </pivotArea>
    </format>
    <format dxfId="333">
      <pivotArea dataOnly="0" labelOnly="1" outline="0" fieldPosition="0">
        <references count="2">
          <reference field="2" count="1">
            <x v="16"/>
          </reference>
          <reference field="3" count="1" selected="0">
            <x v="218"/>
          </reference>
        </references>
      </pivotArea>
    </format>
    <format dxfId="332">
      <pivotArea dataOnly="0" labelOnly="1" outline="0" fieldPosition="0">
        <references count="2">
          <reference field="2" count="1">
            <x v="27"/>
          </reference>
          <reference field="3" count="1" selected="0">
            <x v="219"/>
          </reference>
        </references>
      </pivotArea>
    </format>
    <format dxfId="331">
      <pivotArea dataOnly="0" labelOnly="1" outline="0" fieldPosition="0">
        <references count="2">
          <reference field="2" count="1">
            <x v="47"/>
          </reference>
          <reference field="3" count="1" selected="0">
            <x v="220"/>
          </reference>
        </references>
      </pivotArea>
    </format>
    <format dxfId="330">
      <pivotArea dataOnly="0" labelOnly="1" outline="0" fieldPosition="0">
        <references count="2">
          <reference field="2" count="1">
            <x v="123"/>
          </reference>
          <reference field="3" count="1" selected="0">
            <x v="221"/>
          </reference>
        </references>
      </pivotArea>
    </format>
    <format dxfId="329">
      <pivotArea dataOnly="0" labelOnly="1" outline="0" fieldPosition="0">
        <references count="2">
          <reference field="2" count="1">
            <x v="195"/>
          </reference>
          <reference field="3" count="1" selected="0">
            <x v="222"/>
          </reference>
        </references>
      </pivotArea>
    </format>
    <format dxfId="328">
      <pivotArea dataOnly="0" labelOnly="1" outline="0" fieldPosition="0">
        <references count="2">
          <reference field="2" count="1">
            <x v="50"/>
          </reference>
          <reference field="3" count="1" selected="0">
            <x v="223"/>
          </reference>
        </references>
      </pivotArea>
    </format>
    <format dxfId="327">
      <pivotArea dataOnly="0" labelOnly="1" outline="0" fieldPosition="0">
        <references count="2">
          <reference field="2" count="1">
            <x v="157"/>
          </reference>
          <reference field="3" count="1" selected="0">
            <x v="224"/>
          </reference>
        </references>
      </pivotArea>
    </format>
    <format dxfId="326">
      <pivotArea dataOnly="0" labelOnly="1" outline="0" fieldPosition="0">
        <references count="2">
          <reference field="2" count="1">
            <x v="185"/>
          </reference>
          <reference field="3" count="1" selected="0">
            <x v="225"/>
          </reference>
        </references>
      </pivotArea>
    </format>
    <format dxfId="325">
      <pivotArea dataOnly="0" labelOnly="1" outline="0" fieldPosition="0">
        <references count="2">
          <reference field="2" count="1">
            <x v="65"/>
          </reference>
          <reference field="3" count="1" selected="0">
            <x v="226"/>
          </reference>
        </references>
      </pivotArea>
    </format>
    <format dxfId="324">
      <pivotArea dataOnly="0" labelOnly="1" outline="0" fieldPosition="0">
        <references count="2">
          <reference field="2" count="1">
            <x v="110"/>
          </reference>
          <reference field="3" count="1" selected="0">
            <x v="227"/>
          </reference>
        </references>
      </pivotArea>
    </format>
    <format dxfId="323">
      <pivotArea dataOnly="0" labelOnly="1" outline="0" fieldPosition="0">
        <references count="2">
          <reference field="2" count="1">
            <x v="58"/>
          </reference>
          <reference field="3" count="1" selected="0">
            <x v="228"/>
          </reference>
        </references>
      </pivotArea>
    </format>
    <format dxfId="322">
      <pivotArea dataOnly="0" labelOnly="1" outline="0" fieldPosition="0">
        <references count="2">
          <reference field="2" count="1">
            <x v="9"/>
          </reference>
          <reference field="3" count="1" selected="0">
            <x v="229"/>
          </reference>
        </references>
      </pivotArea>
    </format>
    <format dxfId="321">
      <pivotArea dataOnly="0" labelOnly="1" outline="0" fieldPosition="0">
        <references count="2">
          <reference field="2" count="1">
            <x v="134"/>
          </reference>
          <reference field="3" count="1" selected="0">
            <x v="230"/>
          </reference>
        </references>
      </pivotArea>
    </format>
    <format dxfId="320">
      <pivotArea dataOnly="0" labelOnly="1" outline="0" fieldPosition="0">
        <references count="2">
          <reference field="2" count="1">
            <x v="84"/>
          </reference>
          <reference field="3" count="1" selected="0">
            <x v="231"/>
          </reference>
        </references>
      </pivotArea>
    </format>
    <format dxfId="319">
      <pivotArea dataOnly="0" labelOnly="1" outline="0" fieldPosition="0">
        <references count="2">
          <reference field="2" count="1">
            <x v="1"/>
          </reference>
          <reference field="3" count="1" selected="0">
            <x v="232"/>
          </reference>
        </references>
      </pivotArea>
    </format>
    <format dxfId="318">
      <pivotArea dataOnly="0" labelOnly="1" outline="0" fieldPosition="0">
        <references count="2">
          <reference field="2" count="1">
            <x v="122"/>
          </reference>
          <reference field="3" count="1" selected="0">
            <x v="233"/>
          </reference>
        </references>
      </pivotArea>
    </format>
    <format dxfId="317">
      <pivotArea dataOnly="0" labelOnly="1" outline="0" fieldPosition="0">
        <references count="2">
          <reference field="2" count="1">
            <x v="184"/>
          </reference>
          <reference field="3" count="1" selected="0">
            <x v="234"/>
          </reference>
        </references>
      </pivotArea>
    </format>
    <format dxfId="316">
      <pivotArea dataOnly="0" labelOnly="1" outline="0" fieldPosition="0">
        <references count="2">
          <reference field="2" count="15">
            <x v="10"/>
            <x v="24"/>
            <x v="46"/>
            <x v="53"/>
            <x v="57"/>
            <x v="60"/>
            <x v="68"/>
            <x v="109"/>
            <x v="121"/>
            <x v="143"/>
            <x v="153"/>
            <x v="179"/>
            <x v="186"/>
            <x v="204"/>
            <x v="213"/>
          </reference>
          <reference field="3" count="1" selected="0">
            <x v="236"/>
          </reference>
        </references>
      </pivotArea>
    </format>
    <format dxfId="315">
      <pivotArea field="4" type="button" dataOnly="0" labelOnly="1" outline="0" axis="axisRow" fieldPosition="3"/>
    </format>
    <format dxfId="314">
      <pivotArea field="2" type="button" dataOnly="0" labelOnly="1" outline="0" axis="axisRow" fieldPosition="1"/>
    </format>
    <format dxfId="313">
      <pivotArea field="3" type="button" dataOnly="0" labelOnly="1" outline="0" axis="axisRow" fieldPosition="0"/>
    </format>
    <format dxfId="312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11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5"/>
            <x v="96"/>
            <x v="97"/>
            <x v="98"/>
            <x v="99"/>
            <x v="100"/>
          </reference>
        </references>
      </pivotArea>
    </format>
    <format dxfId="310">
      <pivotArea dataOnly="0" labelOnly="1" outline="0" fieldPosition="0">
        <references count="1">
          <reference field="3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  <x v="123"/>
            <x v="124"/>
            <x v="125"/>
            <x v="126"/>
            <x v="127"/>
            <x v="128"/>
            <x v="129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</reference>
        </references>
      </pivotArea>
    </format>
    <format dxfId="309">
      <pivotArea dataOnly="0" labelOnly="1" outline="0" fieldPosition="0">
        <references count="1">
          <reference field="3" count="50"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5"/>
            <x v="186"/>
            <x v="196"/>
            <x v="197"/>
            <x v="200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</reference>
        </references>
      </pivotArea>
    </format>
    <format dxfId="308">
      <pivotArea dataOnly="0" labelOnly="1" outline="0" fieldPosition="0">
        <references count="1">
          <reference field="3" count="18"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6"/>
          </reference>
        </references>
      </pivotArea>
    </format>
    <format dxfId="307">
      <pivotArea dataOnly="0" labelOnly="1" grandRow="1" outline="0" fieldPosition="0"/>
    </format>
    <format dxfId="306">
      <pivotArea dataOnly="0" labelOnly="1" outline="0" fieldPosition="0">
        <references count="1">
          <reference field="3" count="1">
            <x v="130"/>
          </reference>
        </references>
      </pivotArea>
    </format>
    <format dxfId="305">
      <pivotArea field="3" type="button" dataOnly="0" labelOnly="1" outline="0" axis="axisRow" fieldPosition="0"/>
    </format>
    <format dxfId="304">
      <pivotArea dataOnly="0" labelOnly="1" outline="0" fieldPosition="0">
        <references count="1">
          <reference field="3" count="50">
            <x v="12"/>
            <x v="13"/>
            <x v="20"/>
            <x v="23"/>
            <x v="24"/>
            <x v="25"/>
            <x v="30"/>
            <x v="31"/>
            <x v="34"/>
            <x v="35"/>
            <x v="36"/>
            <x v="44"/>
            <x v="45"/>
            <x v="47"/>
            <x v="50"/>
            <x v="55"/>
            <x v="56"/>
            <x v="58"/>
            <x v="62"/>
            <x v="70"/>
            <x v="74"/>
            <x v="75"/>
            <x v="78"/>
            <x v="81"/>
            <x v="88"/>
            <x v="89"/>
            <x v="93"/>
            <x v="99"/>
            <x v="100"/>
            <x v="105"/>
            <x v="107"/>
            <x v="108"/>
            <x v="110"/>
            <x v="117"/>
            <x v="120"/>
            <x v="123"/>
            <x v="124"/>
            <x v="125"/>
            <x v="129"/>
            <x v="130"/>
            <x v="131"/>
            <x v="133"/>
            <x v="135"/>
            <x v="138"/>
            <x v="144"/>
            <x v="147"/>
            <x v="149"/>
            <x v="150"/>
            <x v="162"/>
            <x v="166"/>
          </reference>
        </references>
      </pivotArea>
    </format>
    <format dxfId="303">
      <pivotArea dataOnly="0" labelOnly="1" outline="0" fieldPosition="0">
        <references count="1">
          <reference field="3" count="16">
            <x v="170"/>
            <x v="171"/>
            <x v="175"/>
            <x v="177"/>
            <x v="188"/>
            <x v="189"/>
            <x v="190"/>
            <x v="205"/>
            <x v="206"/>
            <x v="207"/>
            <x v="212"/>
            <x v="220"/>
            <x v="225"/>
            <x v="227"/>
            <x v="230"/>
            <x v="235"/>
          </reference>
        </references>
      </pivotArea>
    </format>
    <format dxfId="302">
      <pivotArea dataOnly="0" labelOnly="1" grandRow="1" outline="0" fieldPosition="0"/>
    </format>
    <format dxfId="301">
      <pivotArea dataOnly="0" labelOnly="1" outline="0" fieldPosition="0">
        <references count="1">
          <reference field="3" count="1">
            <x v="188"/>
          </reference>
        </references>
      </pivotArea>
    </format>
    <format dxfId="300">
      <pivotArea dataOnly="0" labelOnly="1" outline="0" fieldPosition="0">
        <references count="1">
          <reference field="3" count="1">
            <x v="189"/>
          </reference>
        </references>
      </pivotArea>
    </format>
    <format dxfId="299">
      <pivotArea dataOnly="0" labelOnly="1" outline="0" fieldPosition="0">
        <references count="1">
          <reference field="3" count="1">
            <x v="190"/>
          </reference>
        </references>
      </pivotArea>
    </format>
    <format dxfId="298">
      <pivotArea dataOnly="0" labelOnly="1" outline="0" fieldPosition="0">
        <references count="1">
          <reference field="3" count="1">
            <x v="187"/>
          </reference>
        </references>
      </pivotArea>
    </format>
    <format dxfId="297">
      <pivotArea type="all" dataOnly="0" outline="0" fieldPosition="0"/>
    </format>
    <format dxfId="296">
      <pivotArea field="3" type="button" dataOnly="0" labelOnly="1" outline="0" axis="axisRow" fieldPosition="0"/>
    </format>
    <format dxfId="295">
      <pivotArea field="2" type="button" dataOnly="0" labelOnly="1" outline="0" axis="axisRow" fieldPosition="1"/>
    </format>
    <format dxfId="294">
      <pivotArea field="5" type="button" dataOnly="0" labelOnly="1" outline="0" axis="axisRow" fieldPosition="2"/>
    </format>
    <format dxfId="293">
      <pivotArea field="4" type="button" dataOnly="0" labelOnly="1" outline="0" axis="axisRow" fieldPosition="3"/>
    </format>
    <format dxfId="292">
      <pivotArea field="20" type="button" dataOnly="0" labelOnly="1" outline="0" axis="axisRow" fieldPosition="4"/>
    </format>
    <format dxfId="291">
      <pivotArea field="21" type="button" dataOnly="0" labelOnly="1" outline="0" axis="axisRow" fieldPosition="5"/>
    </format>
    <format dxfId="290">
      <pivotArea field="22" type="button" dataOnly="0" labelOnly="1" outline="0" axis="axisRow" fieldPosition="6"/>
    </format>
    <format dxfId="289">
      <pivotArea field="23" type="button" dataOnly="0" labelOnly="1" outline="0" axis="axisRow" fieldPosition="7"/>
    </format>
    <format dxfId="288">
      <pivotArea dataOnly="0" labelOnly="1" outline="0" fieldPosition="0">
        <references count="1">
          <reference field="3" count="50">
            <x v="0"/>
            <x v="1"/>
            <x v="2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</references>
      </pivotArea>
    </format>
    <format dxfId="287">
      <pivotArea dataOnly="0" labelOnly="1" outline="0" fieldPosition="0">
        <references count="1">
          <reference field="3" count="50"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</reference>
        </references>
      </pivotArea>
    </format>
    <format dxfId="286">
      <pivotArea dataOnly="0" labelOnly="1" outline="0" fieldPosition="0">
        <references count="1">
          <reference field="3" count="50"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</reference>
        </references>
      </pivotArea>
    </format>
    <format dxfId="285">
      <pivotArea dataOnly="0" labelOnly="1" outline="0" fieldPosition="0">
        <references count="1">
          <reference field="3" count="50"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</reference>
        </references>
      </pivotArea>
    </format>
    <format dxfId="284">
      <pivotArea dataOnly="0" labelOnly="1" outline="0" fieldPosition="0">
        <references count="1">
          <reference field="3" count="15">
            <x v="205"/>
            <x v="206"/>
            <x v="207"/>
            <x v="208"/>
            <x v="209"/>
            <x v="210"/>
            <x v="212"/>
            <x v="214"/>
            <x v="218"/>
            <x v="221"/>
            <x v="225"/>
            <x v="229"/>
            <x v="233"/>
            <x v="235"/>
            <x v="236"/>
          </reference>
        </references>
      </pivotArea>
    </format>
    <format dxfId="283">
      <pivotArea dataOnly="0" labelOnly="1" grandRow="1" outline="0" fieldPosition="0"/>
    </format>
    <format dxfId="282">
      <pivotArea dataOnly="0" labelOnly="1" outline="0" fieldPosition="0">
        <references count="2">
          <reference field="2" count="1">
            <x v="24"/>
          </reference>
          <reference field="3" count="1" selected="0">
            <x v="0"/>
          </reference>
        </references>
      </pivotArea>
    </format>
    <format dxfId="281">
      <pivotArea dataOnly="0" labelOnly="1" outline="0" fieldPosition="0">
        <references count="2">
          <reference field="2" count="1">
            <x v="134"/>
          </reference>
          <reference field="3" count="1" selected="0">
            <x v="1"/>
          </reference>
        </references>
      </pivotArea>
    </format>
    <format dxfId="280">
      <pivotArea dataOnly="0" labelOnly="1" outline="0" fieldPosition="0">
        <references count="2">
          <reference field="2" count="1">
            <x v="111"/>
          </reference>
          <reference field="3" count="1" selected="0">
            <x v="2"/>
          </reference>
        </references>
      </pivotArea>
    </format>
    <format dxfId="279">
      <pivotArea dataOnly="0" labelOnly="1" outline="0" fieldPosition="0">
        <references count="2">
          <reference field="2" count="1">
            <x v="67"/>
          </reference>
          <reference field="3" count="1" selected="0">
            <x v="4"/>
          </reference>
        </references>
      </pivotArea>
    </format>
    <format dxfId="278">
      <pivotArea dataOnly="0" labelOnly="1" outline="0" fieldPosition="0">
        <references count="2">
          <reference field="2" count="1">
            <x v="47"/>
          </reference>
          <reference field="3" count="1" selected="0">
            <x v="5"/>
          </reference>
        </references>
      </pivotArea>
    </format>
    <format dxfId="277">
      <pivotArea dataOnly="0" labelOnly="1" outline="0" fieldPosition="0">
        <references count="2">
          <reference field="2" count="1">
            <x v="56"/>
          </reference>
          <reference field="3" count="1" selected="0">
            <x v="6"/>
          </reference>
        </references>
      </pivotArea>
    </format>
    <format dxfId="276">
      <pivotArea dataOnly="0" labelOnly="1" outline="0" fieldPosition="0">
        <references count="2">
          <reference field="2" count="1">
            <x v="148"/>
          </reference>
          <reference field="3" count="1" selected="0">
            <x v="8"/>
          </reference>
        </references>
      </pivotArea>
    </format>
    <format dxfId="275">
      <pivotArea dataOnly="0" labelOnly="1" outline="0" fieldPosition="0">
        <references count="2">
          <reference field="2" count="1">
            <x v="19"/>
          </reference>
          <reference field="3" count="1" selected="0">
            <x v="9"/>
          </reference>
        </references>
      </pivotArea>
    </format>
    <format dxfId="274">
      <pivotArea dataOnly="0" labelOnly="1" outline="0" fieldPosition="0">
        <references count="2">
          <reference field="2" count="1">
            <x v="154"/>
          </reference>
          <reference field="3" count="1" selected="0">
            <x v="10"/>
          </reference>
        </references>
      </pivotArea>
    </format>
    <format dxfId="273">
      <pivotArea dataOnly="0" labelOnly="1" outline="0" fieldPosition="0">
        <references count="2">
          <reference field="2" count="1">
            <x v="107"/>
          </reference>
          <reference field="3" count="1" selected="0">
            <x v="11"/>
          </reference>
        </references>
      </pivotArea>
    </format>
    <format dxfId="272">
      <pivotArea dataOnly="0" labelOnly="1" outline="0" fieldPosition="0">
        <references count="2">
          <reference field="2" count="1">
            <x v="152"/>
          </reference>
          <reference field="3" count="1" selected="0">
            <x v="12"/>
          </reference>
        </references>
      </pivotArea>
    </format>
    <format dxfId="271">
      <pivotArea dataOnly="0" labelOnly="1" outline="0" fieldPosition="0">
        <references count="2">
          <reference field="2" count="1">
            <x v="13"/>
          </reference>
          <reference field="3" count="1" selected="0">
            <x v="13"/>
          </reference>
        </references>
      </pivotArea>
    </format>
    <format dxfId="270">
      <pivotArea dataOnly="0" labelOnly="1" outline="0" fieldPosition="0">
        <references count="2">
          <reference field="2" count="1">
            <x v="199"/>
          </reference>
          <reference field="3" count="1" selected="0">
            <x v="14"/>
          </reference>
        </references>
      </pivotArea>
    </format>
    <format dxfId="269">
      <pivotArea dataOnly="0" labelOnly="1" outline="0" fieldPosition="0">
        <references count="2">
          <reference field="2" count="1">
            <x v="0"/>
          </reference>
          <reference field="3" count="1" selected="0">
            <x v="15"/>
          </reference>
        </references>
      </pivotArea>
    </format>
    <format dxfId="268">
      <pivotArea dataOnly="0" labelOnly="1" outline="0" fieldPosition="0">
        <references count="2">
          <reference field="2" count="1">
            <x v="29"/>
          </reference>
          <reference field="3" count="1" selected="0">
            <x v="16"/>
          </reference>
        </references>
      </pivotArea>
    </format>
    <format dxfId="267">
      <pivotArea dataOnly="0" labelOnly="1" outline="0" fieldPosition="0">
        <references count="2">
          <reference field="2" count="1">
            <x v="59"/>
          </reference>
          <reference field="3" count="1" selected="0">
            <x v="17"/>
          </reference>
        </references>
      </pivotArea>
    </format>
    <format dxfId="266">
      <pivotArea dataOnly="0" labelOnly="1" outline="0" fieldPosition="0">
        <references count="2">
          <reference field="2" count="1">
            <x v="35"/>
          </reference>
          <reference field="3" count="1" selected="0">
            <x v="18"/>
          </reference>
        </references>
      </pivotArea>
    </format>
    <format dxfId="265">
      <pivotArea dataOnly="0" labelOnly="1" outline="0" fieldPosition="0">
        <references count="2">
          <reference field="2" count="1">
            <x v="178"/>
          </reference>
          <reference field="3" count="1" selected="0">
            <x v="19"/>
          </reference>
        </references>
      </pivotArea>
    </format>
    <format dxfId="264">
      <pivotArea dataOnly="0" labelOnly="1" outline="0" fieldPosition="0">
        <references count="2">
          <reference field="2" count="1">
            <x v="5"/>
          </reference>
          <reference field="3" count="1" selected="0">
            <x v="20"/>
          </reference>
        </references>
      </pivotArea>
    </format>
    <format dxfId="263">
      <pivotArea dataOnly="0" labelOnly="1" outline="0" fieldPosition="0">
        <references count="2">
          <reference field="2" count="1">
            <x v="131"/>
          </reference>
          <reference field="3" count="1" selected="0">
            <x v="22"/>
          </reference>
        </references>
      </pivotArea>
    </format>
    <format dxfId="262">
      <pivotArea dataOnly="0" labelOnly="1" outline="0" fieldPosition="0">
        <references count="2">
          <reference field="2" count="1">
            <x v="91"/>
          </reference>
          <reference field="3" count="1" selected="0">
            <x v="23"/>
          </reference>
        </references>
      </pivotArea>
    </format>
    <format dxfId="261">
      <pivotArea dataOnly="0" labelOnly="1" outline="0" fieldPosition="0">
        <references count="2">
          <reference field="2" count="1">
            <x v="174"/>
          </reference>
          <reference field="3" count="1" selected="0">
            <x v="24"/>
          </reference>
        </references>
      </pivotArea>
    </format>
    <format dxfId="260">
      <pivotArea dataOnly="0" labelOnly="1" outline="0" fieldPosition="0">
        <references count="2">
          <reference field="2" count="1">
            <x v="100"/>
          </reference>
          <reference field="3" count="1" selected="0">
            <x v="25"/>
          </reference>
        </references>
      </pivotArea>
    </format>
    <format dxfId="259">
      <pivotArea dataOnly="0" labelOnly="1" outline="0" fieldPosition="0">
        <references count="2">
          <reference field="2" count="1">
            <x v="63"/>
          </reference>
          <reference field="3" count="1" selected="0">
            <x v="26"/>
          </reference>
        </references>
      </pivotArea>
    </format>
    <format dxfId="258">
      <pivotArea dataOnly="0" labelOnly="1" outline="0" fieldPosition="0">
        <references count="2">
          <reference field="2" count="1">
            <x v="62"/>
          </reference>
          <reference field="3" count="1" selected="0">
            <x v="27"/>
          </reference>
        </references>
      </pivotArea>
    </format>
    <format dxfId="257">
      <pivotArea dataOnly="0" labelOnly="1" outline="0" fieldPosition="0">
        <references count="2">
          <reference field="2" count="1">
            <x v="17"/>
          </reference>
          <reference field="3" count="1" selected="0">
            <x v="28"/>
          </reference>
        </references>
      </pivotArea>
    </format>
    <format dxfId="256">
      <pivotArea dataOnly="0" labelOnly="1" outline="0" fieldPosition="0">
        <references count="2">
          <reference field="2" count="1">
            <x v="108"/>
          </reference>
          <reference field="3" count="1" selected="0">
            <x v="29"/>
          </reference>
        </references>
      </pivotArea>
    </format>
    <format dxfId="255">
      <pivotArea dataOnly="0" labelOnly="1" outline="0" fieldPosition="0">
        <references count="2">
          <reference field="2" count="1">
            <x v="211"/>
          </reference>
          <reference field="3" count="1" selected="0">
            <x v="30"/>
          </reference>
        </references>
      </pivotArea>
    </format>
    <format dxfId="254">
      <pivotArea dataOnly="0" labelOnly="1" outline="0" fieldPosition="0">
        <references count="2">
          <reference field="2" count="1">
            <x v="182"/>
          </reference>
          <reference field="3" count="1" selected="0">
            <x v="31"/>
          </reference>
        </references>
      </pivotArea>
    </format>
    <format dxfId="253">
      <pivotArea dataOnly="0" labelOnly="1" outline="0" fieldPosition="0">
        <references count="2">
          <reference field="2" count="1">
            <x v="12"/>
          </reference>
          <reference field="3" count="1" selected="0">
            <x v="32"/>
          </reference>
        </references>
      </pivotArea>
    </format>
    <format dxfId="252">
      <pivotArea dataOnly="0" labelOnly="1" outline="0" fieldPosition="0">
        <references count="2">
          <reference field="2" count="1">
            <x v="66"/>
          </reference>
          <reference field="3" count="1" selected="0">
            <x v="33"/>
          </reference>
        </references>
      </pivotArea>
    </format>
    <format dxfId="251">
      <pivotArea dataOnly="0" labelOnly="1" outline="0" fieldPosition="0">
        <references count="2">
          <reference field="2" count="1">
            <x v="168"/>
          </reference>
          <reference field="3" count="1" selected="0">
            <x v="34"/>
          </reference>
        </references>
      </pivotArea>
    </format>
    <format dxfId="250">
      <pivotArea dataOnly="0" labelOnly="1" outline="0" fieldPosition="0">
        <references count="2">
          <reference field="2" count="1">
            <x v="177"/>
          </reference>
          <reference field="3" count="1" selected="0">
            <x v="35"/>
          </reference>
        </references>
      </pivotArea>
    </format>
    <format dxfId="249">
      <pivotArea dataOnly="0" labelOnly="1" outline="0" fieldPosition="0">
        <references count="2">
          <reference field="2" count="1">
            <x v="8"/>
          </reference>
          <reference field="3" count="1" selected="0">
            <x v="36"/>
          </reference>
        </references>
      </pivotArea>
    </format>
    <format dxfId="248">
      <pivotArea dataOnly="0" labelOnly="1" outline="0" fieldPosition="0">
        <references count="2">
          <reference field="2" count="1">
            <x v="48"/>
          </reference>
          <reference field="3" count="1" selected="0">
            <x v="37"/>
          </reference>
        </references>
      </pivotArea>
    </format>
    <format dxfId="247">
      <pivotArea dataOnly="0" labelOnly="1" outline="0" fieldPosition="0">
        <references count="2">
          <reference field="2" count="1">
            <x v="142"/>
          </reference>
          <reference field="3" count="1" selected="0">
            <x v="38"/>
          </reference>
        </references>
      </pivotArea>
    </format>
    <format dxfId="246">
      <pivotArea dataOnly="0" labelOnly="1" outline="0" fieldPosition="0">
        <references count="2">
          <reference field="2" count="1">
            <x v="2"/>
          </reference>
          <reference field="3" count="1" selected="0">
            <x v="39"/>
          </reference>
        </references>
      </pivotArea>
    </format>
    <format dxfId="245">
      <pivotArea dataOnly="0" labelOnly="1" outline="0" fieldPosition="0">
        <references count="2">
          <reference field="2" count="1">
            <x v="140"/>
          </reference>
          <reference field="3" count="1" selected="0">
            <x v="40"/>
          </reference>
        </references>
      </pivotArea>
    </format>
    <format dxfId="244">
      <pivotArea dataOnly="0" labelOnly="1" outline="0" fieldPosition="0">
        <references count="2">
          <reference field="2" count="1">
            <x v="194"/>
          </reference>
          <reference field="3" count="1" selected="0">
            <x v="41"/>
          </reference>
        </references>
      </pivotArea>
    </format>
    <format dxfId="243">
      <pivotArea dataOnly="0" labelOnly="1" outline="0" fieldPosition="0">
        <references count="2">
          <reference field="2" count="1">
            <x v="39"/>
          </reference>
          <reference field="3" count="1" selected="0">
            <x v="42"/>
          </reference>
        </references>
      </pivotArea>
    </format>
    <format dxfId="242">
      <pivotArea dataOnly="0" labelOnly="1" outline="0" fieldPosition="0">
        <references count="2">
          <reference field="2" count="1">
            <x v="206"/>
          </reference>
          <reference field="3" count="1" selected="0">
            <x v="43"/>
          </reference>
        </references>
      </pivotArea>
    </format>
    <format dxfId="241">
      <pivotArea dataOnly="0" labelOnly="1" outline="0" fieldPosition="0">
        <references count="2">
          <reference field="2" count="1">
            <x v="187"/>
          </reference>
          <reference field="3" count="1" selected="0">
            <x v="44"/>
          </reference>
        </references>
      </pivotArea>
    </format>
    <format dxfId="240">
      <pivotArea dataOnly="0" labelOnly="1" outline="0" fieldPosition="0">
        <references count="2">
          <reference field="2" count="1">
            <x v="215"/>
          </reference>
          <reference field="3" count="1" selected="0">
            <x v="45"/>
          </reference>
        </references>
      </pivotArea>
    </format>
    <format dxfId="239">
      <pivotArea dataOnly="0" labelOnly="1" outline="0" fieldPosition="0">
        <references count="2">
          <reference field="2" count="1">
            <x v="197"/>
          </reference>
          <reference field="3" count="1" selected="0">
            <x v="46"/>
          </reference>
        </references>
      </pivotArea>
    </format>
    <format dxfId="238">
      <pivotArea dataOnly="0" labelOnly="1" outline="0" fieldPosition="0">
        <references count="2">
          <reference field="2" count="1">
            <x v="61"/>
          </reference>
          <reference field="3" count="1" selected="0">
            <x v="47"/>
          </reference>
        </references>
      </pivotArea>
    </format>
    <format dxfId="237">
      <pivotArea dataOnly="0" labelOnly="1" outline="0" fieldPosition="0">
        <references count="2">
          <reference field="2" count="1">
            <x v="0"/>
          </reference>
          <reference field="3" count="1" selected="0">
            <x v="48"/>
          </reference>
        </references>
      </pivotArea>
    </format>
    <format dxfId="236">
      <pivotArea dataOnly="0" labelOnly="1" outline="0" fieldPosition="0">
        <references count="2">
          <reference field="2" count="1">
            <x v="126"/>
          </reference>
          <reference field="3" count="1" selected="0">
            <x v="49"/>
          </reference>
        </references>
      </pivotArea>
    </format>
    <format dxfId="235">
      <pivotArea dataOnly="0" labelOnly="1" outline="0" fieldPosition="0">
        <references count="2">
          <reference field="2" count="1">
            <x v="27"/>
          </reference>
          <reference field="3" count="1" selected="0">
            <x v="50"/>
          </reference>
        </references>
      </pivotArea>
    </format>
    <format dxfId="234">
      <pivotArea dataOnly="0" labelOnly="1" outline="0" fieldPosition="0">
        <references count="2">
          <reference field="2" count="1">
            <x v="105"/>
          </reference>
          <reference field="3" count="1" selected="0">
            <x v="51"/>
          </reference>
        </references>
      </pivotArea>
    </format>
    <format dxfId="233">
      <pivotArea dataOnly="0" labelOnly="1" outline="0" fieldPosition="0">
        <references count="2">
          <reference field="2" count="1">
            <x v="0"/>
          </reference>
          <reference field="3" count="1" selected="0">
            <x v="52"/>
          </reference>
        </references>
      </pivotArea>
    </format>
    <format dxfId="232">
      <pivotArea dataOnly="0" labelOnly="1" outline="0" fieldPosition="0">
        <references count="2">
          <reference field="2" count="1">
            <x v="133"/>
          </reference>
          <reference field="3" count="1" selected="0">
            <x v="53"/>
          </reference>
        </references>
      </pivotArea>
    </format>
    <format dxfId="231">
      <pivotArea dataOnly="0" labelOnly="1" outline="0" fieldPosition="0">
        <references count="2">
          <reference field="2" count="1">
            <x v="191"/>
          </reference>
          <reference field="3" count="1" selected="0">
            <x v="54"/>
          </reference>
        </references>
      </pivotArea>
    </format>
    <format dxfId="230">
      <pivotArea dataOnly="0" labelOnly="1" outline="0" fieldPosition="0">
        <references count="2">
          <reference field="2" count="1">
            <x v="21"/>
          </reference>
          <reference field="3" count="1" selected="0">
            <x v="55"/>
          </reference>
        </references>
      </pivotArea>
    </format>
    <format dxfId="229">
      <pivotArea dataOnly="0" labelOnly="1" outline="0" fieldPosition="0">
        <references count="2">
          <reference field="2" count="1">
            <x v="64"/>
          </reference>
          <reference field="3" count="1" selected="0">
            <x v="56"/>
          </reference>
        </references>
      </pivotArea>
    </format>
    <format dxfId="228">
      <pivotArea dataOnly="0" labelOnly="1" outline="0" fieldPosition="0">
        <references count="2">
          <reference field="2" count="1">
            <x v="112"/>
          </reference>
          <reference field="3" count="1" selected="0">
            <x v="57"/>
          </reference>
        </references>
      </pivotArea>
    </format>
    <format dxfId="227">
      <pivotArea dataOnly="0" labelOnly="1" outline="0" fieldPosition="0">
        <references count="2">
          <reference field="2" count="1">
            <x v="164"/>
          </reference>
          <reference field="3" count="1" selected="0">
            <x v="58"/>
          </reference>
        </references>
      </pivotArea>
    </format>
    <format dxfId="226">
      <pivotArea dataOnly="0" labelOnly="1" outline="0" fieldPosition="0">
        <references count="2">
          <reference field="2" count="1">
            <x v="102"/>
          </reference>
          <reference field="3" count="1" selected="0">
            <x v="59"/>
          </reference>
        </references>
      </pivotArea>
    </format>
    <format dxfId="225">
      <pivotArea dataOnly="0" labelOnly="1" outline="0" fieldPosition="0">
        <references count="2">
          <reference field="2" count="1">
            <x v="49"/>
          </reference>
          <reference field="3" count="1" selected="0">
            <x v="60"/>
          </reference>
        </references>
      </pivotArea>
    </format>
    <format dxfId="224">
      <pivotArea dataOnly="0" labelOnly="1" outline="0" fieldPosition="0">
        <references count="2">
          <reference field="2" count="1">
            <x v="120"/>
          </reference>
          <reference field="3" count="1" selected="0">
            <x v="61"/>
          </reference>
        </references>
      </pivotArea>
    </format>
    <format dxfId="223">
      <pivotArea dataOnly="0" labelOnly="1" outline="0" fieldPosition="0">
        <references count="2">
          <reference field="2" count="1">
            <x v="150"/>
          </reference>
          <reference field="3" count="1" selected="0">
            <x v="62"/>
          </reference>
        </references>
      </pivotArea>
    </format>
    <format dxfId="222">
      <pivotArea dataOnly="0" labelOnly="1" outline="0" fieldPosition="0">
        <references count="2">
          <reference field="2" count="1">
            <x v="161"/>
          </reference>
          <reference field="3" count="1" selected="0">
            <x v="63"/>
          </reference>
        </references>
      </pivotArea>
    </format>
    <format dxfId="221">
      <pivotArea dataOnly="0" labelOnly="1" outline="0" fieldPosition="0">
        <references count="2">
          <reference field="2" count="1">
            <x v="146"/>
          </reference>
          <reference field="3" count="1" selected="0">
            <x v="64"/>
          </reference>
        </references>
      </pivotArea>
    </format>
    <format dxfId="220">
      <pivotArea dataOnly="0" labelOnly="1" outline="0" fieldPosition="0">
        <references count="2">
          <reference field="2" count="1">
            <x v="66"/>
          </reference>
          <reference field="3" count="1" selected="0">
            <x v="65"/>
          </reference>
        </references>
      </pivotArea>
    </format>
    <format dxfId="219">
      <pivotArea dataOnly="0" labelOnly="1" outline="0" fieldPosition="0">
        <references count="2">
          <reference field="2" count="1">
            <x v="219"/>
          </reference>
          <reference field="3" count="1" selected="0">
            <x v="66"/>
          </reference>
        </references>
      </pivotArea>
    </format>
    <format dxfId="218">
      <pivotArea dataOnly="0" labelOnly="1" outline="0" fieldPosition="0">
        <references count="2">
          <reference field="2" count="1">
            <x v="110"/>
          </reference>
          <reference field="3" count="1" selected="0">
            <x v="67"/>
          </reference>
        </references>
      </pivotArea>
    </format>
    <format dxfId="217">
      <pivotArea dataOnly="0" labelOnly="1" outline="0" fieldPosition="0">
        <references count="2">
          <reference field="2" count="1">
            <x v="223"/>
          </reference>
          <reference field="3" count="1" selected="0">
            <x v="68"/>
          </reference>
        </references>
      </pivotArea>
    </format>
    <format dxfId="216">
      <pivotArea dataOnly="0" labelOnly="1" outline="0" fieldPosition="0">
        <references count="2">
          <reference field="2" count="1">
            <x v="97"/>
          </reference>
          <reference field="3" count="1" selected="0">
            <x v="69"/>
          </reference>
        </references>
      </pivotArea>
    </format>
    <format dxfId="215">
      <pivotArea dataOnly="0" labelOnly="1" outline="0" fieldPosition="0">
        <references count="2">
          <reference field="2" count="1">
            <x v="32"/>
          </reference>
          <reference field="3" count="1" selected="0">
            <x v="70"/>
          </reference>
        </references>
      </pivotArea>
    </format>
    <format dxfId="214">
      <pivotArea dataOnly="0" labelOnly="1" outline="0" fieldPosition="0">
        <references count="2">
          <reference field="2" count="1">
            <x v="213"/>
          </reference>
          <reference field="3" count="1" selected="0">
            <x v="71"/>
          </reference>
        </references>
      </pivotArea>
    </format>
    <format dxfId="213">
      <pivotArea dataOnly="0" labelOnly="1" outline="0" fieldPosition="0">
        <references count="2">
          <reference field="2" count="1">
            <x v="180"/>
          </reference>
          <reference field="3" count="1" selected="0">
            <x v="72"/>
          </reference>
        </references>
      </pivotArea>
    </format>
    <format dxfId="212">
      <pivotArea dataOnly="0" labelOnly="1" outline="0" fieldPosition="0">
        <references count="2">
          <reference field="2" count="1">
            <x v="4"/>
          </reference>
          <reference field="3" count="1" selected="0">
            <x v="73"/>
          </reference>
        </references>
      </pivotArea>
    </format>
    <format dxfId="211">
      <pivotArea dataOnly="0" labelOnly="1" outline="0" fieldPosition="0">
        <references count="2">
          <reference field="2" count="1">
            <x v="165"/>
          </reference>
          <reference field="3" count="1" selected="0">
            <x v="74"/>
          </reference>
        </references>
      </pivotArea>
    </format>
    <format dxfId="210">
      <pivotArea dataOnly="0" labelOnly="1" outline="0" fieldPosition="0">
        <references count="2">
          <reference field="2" count="1">
            <x v="208"/>
          </reference>
          <reference field="3" count="1" selected="0">
            <x v="75"/>
          </reference>
        </references>
      </pivotArea>
    </format>
    <format dxfId="209">
      <pivotArea dataOnly="0" labelOnly="1" outline="0" fieldPosition="0">
        <references count="2">
          <reference field="2" count="1">
            <x v="196"/>
          </reference>
          <reference field="3" count="1" selected="0">
            <x v="76"/>
          </reference>
        </references>
      </pivotArea>
    </format>
    <format dxfId="208">
      <pivotArea dataOnly="0" labelOnly="1" outline="0" fieldPosition="0">
        <references count="2">
          <reference field="2" count="1">
            <x v="192"/>
          </reference>
          <reference field="3" count="1" selected="0">
            <x v="77"/>
          </reference>
        </references>
      </pivotArea>
    </format>
    <format dxfId="207">
      <pivotArea dataOnly="0" labelOnly="1" outline="0" fieldPosition="0">
        <references count="2">
          <reference field="2" count="1">
            <x v="132"/>
          </reference>
          <reference field="3" count="1" selected="0">
            <x v="78"/>
          </reference>
        </references>
      </pivotArea>
    </format>
    <format dxfId="206">
      <pivotArea dataOnly="0" labelOnly="1" outline="0" fieldPosition="0">
        <references count="2">
          <reference field="2" count="1">
            <x v="0"/>
          </reference>
          <reference field="3" count="1" selected="0">
            <x v="79"/>
          </reference>
        </references>
      </pivotArea>
    </format>
    <format dxfId="205">
      <pivotArea dataOnly="0" labelOnly="1" outline="0" fieldPosition="0">
        <references count="2">
          <reference field="2" count="1">
            <x v="188"/>
          </reference>
          <reference field="3" count="1" selected="0">
            <x v="80"/>
          </reference>
        </references>
      </pivotArea>
    </format>
    <format dxfId="204">
      <pivotArea dataOnly="0" labelOnly="1" outline="0" fieldPosition="0">
        <references count="2">
          <reference field="2" count="1">
            <x v="85"/>
          </reference>
          <reference field="3" count="1" selected="0">
            <x v="81"/>
          </reference>
        </references>
      </pivotArea>
    </format>
    <format dxfId="203">
      <pivotArea dataOnly="0" labelOnly="1" outline="0" fieldPosition="0">
        <references count="2">
          <reference field="2" count="1">
            <x v="14"/>
          </reference>
          <reference field="3" count="1" selected="0">
            <x v="82"/>
          </reference>
        </references>
      </pivotArea>
    </format>
    <format dxfId="202">
      <pivotArea dataOnly="0" labelOnly="1" outline="0" fieldPosition="0">
        <references count="2">
          <reference field="2" count="1">
            <x v="6"/>
          </reference>
          <reference field="3" count="1" selected="0">
            <x v="83"/>
          </reference>
        </references>
      </pivotArea>
    </format>
    <format dxfId="201">
      <pivotArea dataOnly="0" labelOnly="1" outline="0" fieldPosition="0">
        <references count="2">
          <reference field="2" count="1">
            <x v="73"/>
          </reference>
          <reference field="3" count="1" selected="0">
            <x v="84"/>
          </reference>
        </references>
      </pivotArea>
    </format>
    <format dxfId="200">
      <pivotArea dataOnly="0" labelOnly="1" outline="0" fieldPosition="0">
        <references count="2">
          <reference field="2" count="1">
            <x v="0"/>
          </reference>
          <reference field="3" count="1" selected="0">
            <x v="85"/>
          </reference>
        </references>
      </pivotArea>
    </format>
    <format dxfId="199">
      <pivotArea dataOnly="0" labelOnly="1" outline="0" fieldPosition="0">
        <references count="2">
          <reference field="2" count="1">
            <x v="89"/>
          </reference>
          <reference field="3" count="1" selected="0">
            <x v="87"/>
          </reference>
        </references>
      </pivotArea>
    </format>
    <format dxfId="198">
      <pivotArea dataOnly="0" labelOnly="1" outline="0" fieldPosition="0">
        <references count="2">
          <reference field="2" count="1">
            <x v="210"/>
          </reference>
          <reference field="3" count="1" selected="0">
            <x v="88"/>
          </reference>
        </references>
      </pivotArea>
    </format>
    <format dxfId="197">
      <pivotArea dataOnly="0" labelOnly="1" outline="0" fieldPosition="0">
        <references count="2">
          <reference field="2" count="1">
            <x v="166"/>
          </reference>
          <reference field="3" count="1" selected="0">
            <x v="89"/>
          </reference>
        </references>
      </pivotArea>
    </format>
    <format dxfId="196">
      <pivotArea dataOnly="0" labelOnly="1" outline="0" fieldPosition="0">
        <references count="2">
          <reference field="2" count="2">
            <x v="201"/>
            <x v="212"/>
          </reference>
          <reference field="3" count="1" selected="0">
            <x v="90"/>
          </reference>
        </references>
      </pivotArea>
    </format>
    <format dxfId="195">
      <pivotArea dataOnly="0" labelOnly="1" outline="0" fieldPosition="0">
        <references count="2">
          <reference field="2" count="1">
            <x v="217"/>
          </reference>
          <reference field="3" count="1" selected="0">
            <x v="91"/>
          </reference>
        </references>
      </pivotArea>
    </format>
    <format dxfId="194">
      <pivotArea dataOnly="0" labelOnly="1" outline="0" fieldPosition="0">
        <references count="2">
          <reference field="2" count="1">
            <x v="160"/>
          </reference>
          <reference field="3" count="1" selected="0">
            <x v="92"/>
          </reference>
        </references>
      </pivotArea>
    </format>
    <format dxfId="193">
      <pivotArea dataOnly="0" labelOnly="1" outline="0" fieldPosition="0">
        <references count="2">
          <reference field="2" count="1">
            <x v="214"/>
          </reference>
          <reference field="3" count="1" selected="0">
            <x v="93"/>
          </reference>
        </references>
      </pivotArea>
    </format>
    <format dxfId="192">
      <pivotArea dataOnly="0" labelOnly="1" outline="0" fieldPosition="0">
        <references count="2">
          <reference field="2" count="1">
            <x v="220"/>
          </reference>
          <reference field="3" count="1" selected="0">
            <x v="94"/>
          </reference>
        </references>
      </pivotArea>
    </format>
    <format dxfId="191">
      <pivotArea dataOnly="0" labelOnly="1" outline="0" fieldPosition="0">
        <references count="2">
          <reference field="2" count="1">
            <x v="193"/>
          </reference>
          <reference field="3" count="1" selected="0">
            <x v="95"/>
          </reference>
        </references>
      </pivotArea>
    </format>
    <format dxfId="190">
      <pivotArea dataOnly="0" labelOnly="1" outline="0" fieldPosition="0">
        <references count="2">
          <reference field="2" count="1">
            <x v="213"/>
          </reference>
          <reference field="3" count="1" selected="0">
            <x v="96"/>
          </reference>
        </references>
      </pivotArea>
    </format>
    <format dxfId="189">
      <pivotArea dataOnly="0" labelOnly="1" outline="0" fieldPosition="0">
        <references count="2">
          <reference field="2" count="1">
            <x v="145"/>
          </reference>
          <reference field="3" count="1" selected="0">
            <x v="97"/>
          </reference>
        </references>
      </pivotArea>
    </format>
    <format dxfId="188">
      <pivotArea dataOnly="0" labelOnly="1" outline="0" fieldPosition="0">
        <references count="2">
          <reference field="2" count="1">
            <x v="11"/>
          </reference>
          <reference field="3" count="1" selected="0">
            <x v="98"/>
          </reference>
        </references>
      </pivotArea>
    </format>
    <format dxfId="187">
      <pivotArea dataOnly="0" labelOnly="1" outline="0" fieldPosition="0">
        <references count="2">
          <reference field="2" count="1">
            <x v="3"/>
          </reference>
          <reference field="3" count="1" selected="0">
            <x v="99"/>
          </reference>
        </references>
      </pivotArea>
    </format>
    <format dxfId="186">
      <pivotArea dataOnly="0" labelOnly="1" outline="0" fieldPosition="0">
        <references count="2">
          <reference field="2" count="1">
            <x v="76"/>
          </reference>
          <reference field="3" count="1" selected="0">
            <x v="100"/>
          </reference>
        </references>
      </pivotArea>
    </format>
    <format dxfId="185">
      <pivotArea dataOnly="0" labelOnly="1" outline="0" fieldPosition="0">
        <references count="2">
          <reference field="2" count="1">
            <x v="144"/>
          </reference>
          <reference field="3" count="1" selected="0">
            <x v="101"/>
          </reference>
        </references>
      </pivotArea>
    </format>
    <format dxfId="184">
      <pivotArea dataOnly="0" labelOnly="1" outline="0" fieldPosition="0">
        <references count="2">
          <reference field="2" count="1">
            <x v="218"/>
          </reference>
          <reference field="3" count="1" selected="0">
            <x v="102"/>
          </reference>
        </references>
      </pivotArea>
    </format>
    <format dxfId="183">
      <pivotArea dataOnly="0" labelOnly="1" outline="0" fieldPosition="0">
        <references count="2">
          <reference field="2" count="1">
            <x v="172"/>
          </reference>
          <reference field="3" count="1" selected="0">
            <x v="103"/>
          </reference>
        </references>
      </pivotArea>
    </format>
    <format dxfId="182">
      <pivotArea dataOnly="0" labelOnly="1" outline="0" fieldPosition="0">
        <references count="2">
          <reference field="2" count="1">
            <x v="31"/>
          </reference>
          <reference field="3" count="1" selected="0">
            <x v="104"/>
          </reference>
        </references>
      </pivotArea>
    </format>
    <format dxfId="181">
      <pivotArea dataOnly="0" labelOnly="1" outline="0" fieldPosition="0">
        <references count="2">
          <reference field="2" count="1">
            <x v="79"/>
          </reference>
          <reference field="3" count="1" selected="0">
            <x v="105"/>
          </reference>
        </references>
      </pivotArea>
    </format>
    <format dxfId="180">
      <pivotArea dataOnly="0" labelOnly="1" outline="0" fieldPosition="0">
        <references count="2">
          <reference field="2" count="1">
            <x v="69"/>
          </reference>
          <reference field="3" count="1" selected="0">
            <x v="106"/>
          </reference>
        </references>
      </pivotArea>
    </format>
    <format dxfId="179">
      <pivotArea dataOnly="0" labelOnly="1" outline="0" fieldPosition="0">
        <references count="2">
          <reference field="2" count="1">
            <x v="149"/>
          </reference>
          <reference field="3" count="1" selected="0">
            <x v="107"/>
          </reference>
        </references>
      </pivotArea>
    </format>
    <format dxfId="178">
      <pivotArea dataOnly="0" labelOnly="1" outline="0" fieldPosition="0">
        <references count="2">
          <reference field="2" count="1">
            <x v="141"/>
          </reference>
          <reference field="3" count="1" selected="0">
            <x v="108"/>
          </reference>
        </references>
      </pivotArea>
    </format>
    <format dxfId="177">
      <pivotArea dataOnly="0" labelOnly="1" outline="0" fieldPosition="0">
        <references count="2">
          <reference field="2" count="1">
            <x v="155"/>
          </reference>
          <reference field="3" count="1" selected="0">
            <x v="109"/>
          </reference>
        </references>
      </pivotArea>
    </format>
    <format dxfId="176">
      <pivotArea dataOnly="0" labelOnly="1" outline="0" fieldPosition="0">
        <references count="2">
          <reference field="2" count="1">
            <x v="90"/>
          </reference>
          <reference field="3" count="1" selected="0">
            <x v="110"/>
          </reference>
        </references>
      </pivotArea>
    </format>
    <format dxfId="175">
      <pivotArea dataOnly="0" labelOnly="1" outline="0" fieldPosition="0">
        <references count="2">
          <reference field="2" count="1">
            <x v="207"/>
          </reference>
          <reference field="3" count="1" selected="0">
            <x v="111"/>
          </reference>
        </references>
      </pivotArea>
    </format>
    <format dxfId="174">
      <pivotArea dataOnly="0" labelOnly="1" outline="0" fieldPosition="0">
        <references count="2">
          <reference field="2" count="1">
            <x v="213"/>
          </reference>
          <reference field="3" count="1" selected="0">
            <x v="112"/>
          </reference>
        </references>
      </pivotArea>
    </format>
    <format dxfId="173">
      <pivotArea dataOnly="0" labelOnly="1" outline="0" fieldPosition="0">
        <references count="2">
          <reference field="2" count="1">
            <x v="129"/>
          </reference>
          <reference field="3" count="1" selected="0">
            <x v="113"/>
          </reference>
        </references>
      </pivotArea>
    </format>
    <format dxfId="172">
      <pivotArea dataOnly="0" labelOnly="1" outline="0" fieldPosition="0">
        <references count="2">
          <reference field="2" count="1">
            <x v="138"/>
          </reference>
          <reference field="3" count="1" selected="0">
            <x v="114"/>
          </reference>
        </references>
      </pivotArea>
    </format>
    <format dxfId="171">
      <pivotArea dataOnly="0" labelOnly="1" outline="0" fieldPosition="0">
        <references count="2">
          <reference field="2" count="1">
            <x v="221"/>
          </reference>
          <reference field="3" count="1" selected="0">
            <x v="115"/>
          </reference>
        </references>
      </pivotArea>
    </format>
    <format dxfId="170">
      <pivotArea dataOnly="0" labelOnly="1" outline="0" fieldPosition="0">
        <references count="2">
          <reference field="2" count="1">
            <x v="34"/>
          </reference>
          <reference field="3" count="1" selected="0">
            <x v="116"/>
          </reference>
        </references>
      </pivotArea>
    </format>
    <format dxfId="169">
      <pivotArea dataOnly="0" labelOnly="1" outline="0" fieldPosition="0">
        <references count="2">
          <reference field="2" count="1">
            <x v="74"/>
          </reference>
          <reference field="3" count="1" selected="0">
            <x v="117"/>
          </reference>
        </references>
      </pivotArea>
    </format>
    <format dxfId="168">
      <pivotArea dataOnly="0" labelOnly="1" outline="0" fieldPosition="0">
        <references count="2">
          <reference field="2" count="1">
            <x v="226"/>
          </reference>
          <reference field="3" count="1" selected="0">
            <x v="118"/>
          </reference>
        </references>
      </pivotArea>
    </format>
    <format dxfId="167">
      <pivotArea dataOnly="0" labelOnly="1" outline="0" fieldPosition="0">
        <references count="2">
          <reference field="2" count="1">
            <x v="70"/>
          </reference>
          <reference field="3" count="1" selected="0">
            <x v="119"/>
          </reference>
        </references>
      </pivotArea>
    </format>
    <format dxfId="166">
      <pivotArea dataOnly="0" labelOnly="1" outline="0" fieldPosition="0">
        <references count="2">
          <reference field="2" count="1">
            <x v="57"/>
          </reference>
          <reference field="3" count="1" selected="0">
            <x v="120"/>
          </reference>
        </references>
      </pivotArea>
    </format>
    <format dxfId="165">
      <pivotArea dataOnly="0" labelOnly="1" outline="0" fieldPosition="0">
        <references count="2">
          <reference field="2" count="1">
            <x v="227"/>
          </reference>
          <reference field="3" count="1" selected="0">
            <x v="121"/>
          </reference>
        </references>
      </pivotArea>
    </format>
    <format dxfId="164">
      <pivotArea dataOnly="0" labelOnly="1" outline="0" fieldPosition="0">
        <references count="2">
          <reference field="2" count="1">
            <x v="213"/>
          </reference>
          <reference field="3" count="1" selected="0">
            <x v="122"/>
          </reference>
        </references>
      </pivotArea>
    </format>
    <format dxfId="163">
      <pivotArea dataOnly="0" labelOnly="1" outline="0" fieldPosition="0">
        <references count="2">
          <reference field="2" count="1">
            <x v="55"/>
          </reference>
          <reference field="3" count="1" selected="0">
            <x v="123"/>
          </reference>
        </references>
      </pivotArea>
    </format>
    <format dxfId="162">
      <pivotArea dataOnly="0" labelOnly="1" outline="0" fieldPosition="0">
        <references count="2">
          <reference field="2" count="1">
            <x v="22"/>
          </reference>
          <reference field="3" count="1" selected="0">
            <x v="124"/>
          </reference>
        </references>
      </pivotArea>
    </format>
    <format dxfId="161">
      <pivotArea dataOnly="0" labelOnly="1" outline="0" fieldPosition="0">
        <references count="2">
          <reference field="2" count="1">
            <x v="189"/>
          </reference>
          <reference field="3" count="1" selected="0">
            <x v="125"/>
          </reference>
        </references>
      </pivotArea>
    </format>
    <format dxfId="160">
      <pivotArea dataOnly="0" labelOnly="1" outline="0" fieldPosition="0">
        <references count="2">
          <reference field="2" count="1">
            <x v="28"/>
          </reference>
          <reference field="3" count="1" selected="0">
            <x v="126"/>
          </reference>
        </references>
      </pivotArea>
    </format>
    <format dxfId="159">
      <pivotArea dataOnly="0" labelOnly="1" outline="0" fieldPosition="0">
        <references count="2">
          <reference field="2" count="1">
            <x v="92"/>
          </reference>
          <reference field="3" count="1" selected="0">
            <x v="127"/>
          </reference>
        </references>
      </pivotArea>
    </format>
    <format dxfId="158">
      <pivotArea dataOnly="0" labelOnly="1" outline="0" fieldPosition="0">
        <references count="2">
          <reference field="2" count="1">
            <x v="26"/>
          </reference>
          <reference field="3" count="1" selected="0">
            <x v="128"/>
          </reference>
        </references>
      </pivotArea>
    </format>
    <format dxfId="157">
      <pivotArea dataOnly="0" labelOnly="1" outline="0" fieldPosition="0">
        <references count="2">
          <reference field="2" count="1">
            <x v="137"/>
          </reference>
          <reference field="3" count="1" selected="0">
            <x v="129"/>
          </reference>
        </references>
      </pivotArea>
    </format>
    <format dxfId="156">
      <pivotArea dataOnly="0" labelOnly="1" outline="0" fieldPosition="0">
        <references count="2">
          <reference field="2" count="1">
            <x v="72"/>
          </reference>
          <reference field="3" count="1" selected="0">
            <x v="130"/>
          </reference>
        </references>
      </pivotArea>
    </format>
    <format dxfId="155">
      <pivotArea dataOnly="0" labelOnly="1" outline="0" fieldPosition="0">
        <references count="2">
          <reference field="2" count="1">
            <x v="173"/>
          </reference>
          <reference field="3" count="1" selected="0">
            <x v="131"/>
          </reference>
        </references>
      </pivotArea>
    </format>
    <format dxfId="154">
      <pivotArea dataOnly="0" labelOnly="1" outline="0" fieldPosition="0">
        <references count="2">
          <reference field="2" count="1">
            <x v="41"/>
          </reference>
          <reference field="3" count="1" selected="0">
            <x v="132"/>
          </reference>
        </references>
      </pivotArea>
    </format>
    <format dxfId="153">
      <pivotArea dataOnly="0" labelOnly="1" outline="0" fieldPosition="0">
        <references count="2">
          <reference field="2" count="1">
            <x v="151"/>
          </reference>
          <reference field="3" count="1" selected="0">
            <x v="133"/>
          </reference>
        </references>
      </pivotArea>
    </format>
    <format dxfId="152">
      <pivotArea dataOnly="0" labelOnly="1" outline="0" fieldPosition="0">
        <references count="2">
          <reference field="2" count="1">
            <x v="113"/>
          </reference>
          <reference field="3" count="1" selected="0">
            <x v="134"/>
          </reference>
        </references>
      </pivotArea>
    </format>
    <format dxfId="151">
      <pivotArea dataOnly="0" labelOnly="1" outline="0" fieldPosition="0">
        <references count="2">
          <reference field="2" count="1">
            <x v="190"/>
          </reference>
          <reference field="3" count="1" selected="0">
            <x v="135"/>
          </reference>
        </references>
      </pivotArea>
    </format>
    <format dxfId="150">
      <pivotArea dataOnly="0" labelOnly="1" outline="0" fieldPosition="0">
        <references count="2">
          <reference field="2" count="1">
            <x v="176"/>
          </reference>
          <reference field="3" count="1" selected="0">
            <x v="136"/>
          </reference>
        </references>
      </pivotArea>
    </format>
    <format dxfId="149">
      <pivotArea dataOnly="0" labelOnly="1" outline="0" fieldPosition="0">
        <references count="2">
          <reference field="2" count="1">
            <x v="88"/>
          </reference>
          <reference field="3" count="1" selected="0">
            <x v="137"/>
          </reference>
        </references>
      </pivotArea>
    </format>
    <format dxfId="148">
      <pivotArea dataOnly="0" labelOnly="1" outline="0" fieldPosition="0">
        <references count="2">
          <reference field="2" count="1">
            <x v="93"/>
          </reference>
          <reference field="3" count="1" selected="0">
            <x v="138"/>
          </reference>
        </references>
      </pivotArea>
    </format>
    <format dxfId="147">
      <pivotArea dataOnly="0" labelOnly="1" outline="0" fieldPosition="0">
        <references count="2">
          <reference field="2" count="1">
            <x v="0"/>
          </reference>
          <reference field="3" count="1" selected="0">
            <x v="139"/>
          </reference>
        </references>
      </pivotArea>
    </format>
    <format dxfId="146">
      <pivotArea dataOnly="0" labelOnly="1" outline="0" fieldPosition="0">
        <references count="2">
          <reference field="2" count="1">
            <x v="71"/>
          </reference>
          <reference field="3" count="1" selected="0">
            <x v="140"/>
          </reference>
        </references>
      </pivotArea>
    </format>
    <format dxfId="145">
      <pivotArea dataOnly="0" labelOnly="1" outline="0" fieldPosition="0">
        <references count="2">
          <reference field="2" count="1">
            <x v="45"/>
          </reference>
          <reference field="3" count="1" selected="0">
            <x v="141"/>
          </reference>
        </references>
      </pivotArea>
    </format>
    <format dxfId="144">
      <pivotArea dataOnly="0" labelOnly="1" outline="0" fieldPosition="0">
        <references count="2">
          <reference field="2" count="1">
            <x v="52"/>
          </reference>
          <reference field="3" count="1" selected="0">
            <x v="142"/>
          </reference>
        </references>
      </pivotArea>
    </format>
    <format dxfId="143">
      <pivotArea dataOnly="0" labelOnly="1" outline="0" fieldPosition="0">
        <references count="2">
          <reference field="2" count="1">
            <x v="198"/>
          </reference>
          <reference field="3" count="1" selected="0">
            <x v="143"/>
          </reference>
        </references>
      </pivotArea>
    </format>
    <format dxfId="142">
      <pivotArea dataOnly="0" labelOnly="1" outline="0" fieldPosition="0">
        <references count="2">
          <reference field="2" count="1">
            <x v="75"/>
          </reference>
          <reference field="3" count="1" selected="0">
            <x v="144"/>
          </reference>
        </references>
      </pivotArea>
    </format>
    <format dxfId="141">
      <pivotArea dataOnly="0" labelOnly="1" outline="0" fieldPosition="0">
        <references count="2">
          <reference field="2" count="1">
            <x v="147"/>
          </reference>
          <reference field="3" count="1" selected="0">
            <x v="145"/>
          </reference>
        </references>
      </pivotArea>
    </format>
    <format dxfId="140">
      <pivotArea dataOnly="0" labelOnly="1" outline="0" fieldPosition="0">
        <references count="2">
          <reference field="2" count="1">
            <x v="77"/>
          </reference>
          <reference field="3" count="1" selected="0">
            <x v="146"/>
          </reference>
        </references>
      </pivotArea>
    </format>
    <format dxfId="139">
      <pivotArea dataOnly="0" labelOnly="1" outline="0" fieldPosition="0">
        <references count="2">
          <reference field="2" count="1">
            <x v="116"/>
          </reference>
          <reference field="3" count="1" selected="0">
            <x v="147"/>
          </reference>
        </references>
      </pivotArea>
    </format>
    <format dxfId="138">
      <pivotArea dataOnly="0" labelOnly="1" outline="0" fieldPosition="0">
        <references count="2">
          <reference field="2" count="1">
            <x v="96"/>
          </reference>
          <reference field="3" count="1" selected="0">
            <x v="148"/>
          </reference>
        </references>
      </pivotArea>
    </format>
    <format dxfId="137">
      <pivotArea dataOnly="0" labelOnly="1" outline="0" fieldPosition="0">
        <references count="2">
          <reference field="2" count="1">
            <x v="114"/>
          </reference>
          <reference field="3" count="1" selected="0">
            <x v="149"/>
          </reference>
        </references>
      </pivotArea>
    </format>
    <format dxfId="136">
      <pivotArea dataOnly="0" labelOnly="1" outline="0" fieldPosition="0">
        <references count="2">
          <reference field="2" count="1">
            <x v="54"/>
          </reference>
          <reference field="3" count="1" selected="0">
            <x v="150"/>
          </reference>
        </references>
      </pivotArea>
    </format>
    <format dxfId="135">
      <pivotArea dataOnly="0" labelOnly="1" outline="0" fieldPosition="0">
        <references count="2">
          <reference field="2" count="1">
            <x v="213"/>
          </reference>
          <reference field="3" count="1" selected="0">
            <x v="151"/>
          </reference>
        </references>
      </pivotArea>
    </format>
    <format dxfId="134">
      <pivotArea dataOnly="0" labelOnly="1" outline="0" fieldPosition="0">
        <references count="2">
          <reference field="2" count="1">
            <x v="205"/>
          </reference>
          <reference field="3" count="1" selected="0">
            <x v="152"/>
          </reference>
        </references>
      </pivotArea>
    </format>
    <format dxfId="133">
      <pivotArea dataOnly="0" labelOnly="1" outline="0" fieldPosition="0">
        <references count="2">
          <reference field="2" count="1">
            <x v="117"/>
          </reference>
          <reference field="3" count="1" selected="0">
            <x v="154"/>
          </reference>
        </references>
      </pivotArea>
    </format>
    <format dxfId="132">
      <pivotArea dataOnly="0" labelOnly="1" outline="0" fieldPosition="0">
        <references count="2">
          <reference field="2" count="1">
            <x v="213"/>
          </reference>
          <reference field="3" count="1" selected="0">
            <x v="155"/>
          </reference>
        </references>
      </pivotArea>
    </format>
    <format dxfId="131">
      <pivotArea dataOnly="0" labelOnly="1" outline="0" fieldPosition="0">
        <references count="2">
          <reference field="2" count="1">
            <x v="106"/>
          </reference>
          <reference field="3" count="1" selected="0">
            <x v="156"/>
          </reference>
        </references>
      </pivotArea>
    </format>
    <format dxfId="130">
      <pivotArea dataOnly="0" labelOnly="1" outline="0" fieldPosition="0">
        <references count="2">
          <reference field="2" count="1">
            <x v="86"/>
          </reference>
          <reference field="3" count="1" selected="0">
            <x v="157"/>
          </reference>
        </references>
      </pivotArea>
    </format>
    <format dxfId="129">
      <pivotArea dataOnly="0" labelOnly="1" outline="0" fieldPosition="0">
        <references count="2">
          <reference field="2" count="1">
            <x v="23"/>
          </reference>
          <reference field="3" count="1" selected="0">
            <x v="158"/>
          </reference>
        </references>
      </pivotArea>
    </format>
    <format dxfId="128">
      <pivotArea dataOnly="0" labelOnly="1" outline="0" fieldPosition="0">
        <references count="2">
          <reference field="2" count="1">
            <x v="36"/>
          </reference>
          <reference field="3" count="1" selected="0">
            <x v="159"/>
          </reference>
        </references>
      </pivotArea>
    </format>
    <format dxfId="127">
      <pivotArea dataOnly="0" labelOnly="1" outline="0" fieldPosition="0">
        <references count="2">
          <reference field="2" count="1">
            <x v="128"/>
          </reference>
          <reference field="3" count="1" selected="0">
            <x v="160"/>
          </reference>
        </references>
      </pivotArea>
    </format>
    <format dxfId="126">
      <pivotArea dataOnly="0" labelOnly="1" outline="0" fieldPosition="0">
        <references count="2">
          <reference field="2" count="1">
            <x v="15"/>
          </reference>
          <reference field="3" count="1" selected="0">
            <x v="161"/>
          </reference>
        </references>
      </pivotArea>
    </format>
    <format dxfId="125">
      <pivotArea dataOnly="0" labelOnly="1" outline="0" fieldPosition="0">
        <references count="2">
          <reference field="2" count="1">
            <x v="98"/>
          </reference>
          <reference field="3" count="1" selected="0">
            <x v="162"/>
          </reference>
        </references>
      </pivotArea>
    </format>
    <format dxfId="124">
      <pivotArea dataOnly="0" labelOnly="1" outline="0" fieldPosition="0">
        <references count="2">
          <reference field="2" count="1">
            <x v="213"/>
          </reference>
          <reference field="3" count="1" selected="0">
            <x v="163"/>
          </reference>
        </references>
      </pivotArea>
    </format>
    <format dxfId="123">
      <pivotArea dataOnly="0" labelOnly="1" outline="0" fieldPosition="0">
        <references count="2">
          <reference field="2" count="1">
            <x v="20"/>
          </reference>
          <reference field="3" count="1" selected="0">
            <x v="164"/>
          </reference>
        </references>
      </pivotArea>
    </format>
    <format dxfId="122">
      <pivotArea dataOnly="0" labelOnly="1" outline="0" fieldPosition="0">
        <references count="2">
          <reference field="2" count="2">
            <x v="78"/>
            <x v="213"/>
          </reference>
          <reference field="3" count="1" selected="0">
            <x v="165"/>
          </reference>
        </references>
      </pivotArea>
    </format>
    <format dxfId="121">
      <pivotArea dataOnly="0" labelOnly="1" outline="0" fieldPosition="0">
        <references count="2">
          <reference field="2" count="1">
            <x v="118"/>
          </reference>
          <reference field="3" count="1" selected="0">
            <x v="166"/>
          </reference>
        </references>
      </pivotArea>
    </format>
    <format dxfId="120">
      <pivotArea dataOnly="0" labelOnly="1" outline="0" fieldPosition="0">
        <references count="2">
          <reference field="2" count="1">
            <x v="30"/>
          </reference>
          <reference field="3" count="1" selected="0">
            <x v="167"/>
          </reference>
        </references>
      </pivotArea>
    </format>
    <format dxfId="119">
      <pivotArea dataOnly="0" labelOnly="1" outline="0" fieldPosition="0">
        <references count="2">
          <reference field="2" count="1">
            <x v="127"/>
          </reference>
          <reference field="3" count="1" selected="0">
            <x v="168"/>
          </reference>
        </references>
      </pivotArea>
    </format>
    <format dxfId="118">
      <pivotArea dataOnly="0" labelOnly="1" outline="0" fieldPosition="0">
        <references count="2">
          <reference field="2" count="1">
            <x v="81"/>
          </reference>
          <reference field="3" count="1" selected="0">
            <x v="169"/>
          </reference>
        </references>
      </pivotArea>
    </format>
    <format dxfId="117">
      <pivotArea dataOnly="0" labelOnly="1" outline="0" fieldPosition="0">
        <references count="2">
          <reference field="2" count="1">
            <x v="43"/>
          </reference>
          <reference field="3" count="1" selected="0">
            <x v="170"/>
          </reference>
        </references>
      </pivotArea>
    </format>
    <format dxfId="116">
      <pivotArea dataOnly="0" labelOnly="1" outline="0" fieldPosition="0">
        <references count="2">
          <reference field="2" count="1">
            <x v="171"/>
          </reference>
          <reference field="3" count="1" selected="0">
            <x v="171"/>
          </reference>
        </references>
      </pivotArea>
    </format>
    <format dxfId="115">
      <pivotArea dataOnly="0" labelOnly="1" outline="0" fieldPosition="0">
        <references count="2">
          <reference field="2" count="1">
            <x v="167"/>
          </reference>
          <reference field="3" count="1" selected="0">
            <x v="172"/>
          </reference>
        </references>
      </pivotArea>
    </format>
    <format dxfId="114">
      <pivotArea dataOnly="0" labelOnly="1" outline="0" fieldPosition="0">
        <references count="2">
          <reference field="2" count="1">
            <x v="87"/>
          </reference>
          <reference field="3" count="1" selected="0">
            <x v="173"/>
          </reference>
        </references>
      </pivotArea>
    </format>
    <format dxfId="113">
      <pivotArea dataOnly="0" labelOnly="1" outline="0" fieldPosition="0">
        <references count="2">
          <reference field="2" count="1">
            <x v="18"/>
          </reference>
          <reference field="3" count="1" selected="0">
            <x v="174"/>
          </reference>
        </references>
      </pivotArea>
    </format>
    <format dxfId="112">
      <pivotArea dataOnly="0" labelOnly="1" outline="0" fieldPosition="0">
        <references count="2">
          <reference field="2" count="1">
            <x v="94"/>
          </reference>
          <reference field="3" count="1" selected="0">
            <x v="175"/>
          </reference>
        </references>
      </pivotArea>
    </format>
    <format dxfId="111">
      <pivotArea dataOnly="0" labelOnly="1" outline="0" fieldPosition="0">
        <references count="2">
          <reference field="2" count="1">
            <x v="213"/>
          </reference>
          <reference field="3" count="1" selected="0">
            <x v="176"/>
          </reference>
        </references>
      </pivotArea>
    </format>
    <format dxfId="110">
      <pivotArea dataOnly="0" labelOnly="1" outline="0" fieldPosition="0">
        <references count="2">
          <reference field="2" count="1">
            <x v="200"/>
          </reference>
          <reference field="3" count="1" selected="0">
            <x v="177"/>
          </reference>
        </references>
      </pivotArea>
    </format>
    <format dxfId="109">
      <pivotArea dataOnly="0" labelOnly="1" outline="0" fieldPosition="0">
        <references count="2">
          <reference field="2" count="1">
            <x v="209"/>
          </reference>
          <reference field="3" count="1" selected="0">
            <x v="179"/>
          </reference>
        </references>
      </pivotArea>
    </format>
    <format dxfId="108">
      <pivotArea dataOnly="0" labelOnly="1" outline="0" fieldPosition="0">
        <references count="2">
          <reference field="2" count="1">
            <x v="213"/>
          </reference>
          <reference field="3" count="1" selected="0">
            <x v="180"/>
          </reference>
        </references>
      </pivotArea>
    </format>
    <format dxfId="107">
      <pivotArea dataOnly="0" labelOnly="1" outline="0" fieldPosition="0">
        <references count="2">
          <reference field="2" count="1">
            <x v="44"/>
          </reference>
          <reference field="3" count="1" selected="0">
            <x v="182"/>
          </reference>
        </references>
      </pivotArea>
    </format>
    <format dxfId="106">
      <pivotArea dataOnly="0" labelOnly="1" outline="0" fieldPosition="0">
        <references count="2">
          <reference field="2" count="1">
            <x v="0"/>
          </reference>
          <reference field="3" count="1" selected="0">
            <x v="183"/>
          </reference>
        </references>
      </pivotArea>
    </format>
    <format dxfId="105">
      <pivotArea dataOnly="0" labelOnly="1" outline="0" fieldPosition="0">
        <references count="2">
          <reference field="2" count="1">
            <x v="213"/>
          </reference>
          <reference field="3" count="1" selected="0">
            <x v="184"/>
          </reference>
        </references>
      </pivotArea>
    </format>
    <format dxfId="104">
      <pivotArea dataOnly="0" labelOnly="1" outline="0" fieldPosition="0">
        <references count="2">
          <reference field="2" count="1">
            <x v="222"/>
          </reference>
          <reference field="3" count="1" selected="0">
            <x v="185"/>
          </reference>
        </references>
      </pivotArea>
    </format>
    <format dxfId="103">
      <pivotArea dataOnly="0" labelOnly="1" outline="0" fieldPosition="0">
        <references count="2">
          <reference field="2" count="1">
            <x v="213"/>
          </reference>
          <reference field="3" count="1" selected="0">
            <x v="186"/>
          </reference>
        </references>
      </pivotArea>
    </format>
    <format dxfId="102">
      <pivotArea dataOnly="0" labelOnly="1" outline="0" fieldPosition="0">
        <references count="2">
          <reference field="2" count="1">
            <x v="202"/>
          </reference>
          <reference field="3" count="1" selected="0">
            <x v="187"/>
          </reference>
        </references>
      </pivotArea>
    </format>
    <format dxfId="101">
      <pivotArea dataOnly="0" labelOnly="1" outline="0" fieldPosition="0">
        <references count="2">
          <reference field="2" count="1">
            <x v="7"/>
          </reference>
          <reference field="3" count="1" selected="0">
            <x v="188"/>
          </reference>
        </references>
      </pivotArea>
    </format>
    <format dxfId="100">
      <pivotArea dataOnly="0" labelOnly="1" outline="0" fieldPosition="0">
        <references count="2">
          <reference field="2" count="1">
            <x v="184"/>
          </reference>
          <reference field="3" count="1" selected="0">
            <x v="189"/>
          </reference>
        </references>
      </pivotArea>
    </format>
    <format dxfId="99">
      <pivotArea dataOnly="0" labelOnly="1" outline="0" fieldPosition="0">
        <references count="2">
          <reference field="2" count="1">
            <x v="65"/>
          </reference>
          <reference field="3" count="1" selected="0">
            <x v="190"/>
          </reference>
        </references>
      </pivotArea>
    </format>
    <format dxfId="98">
      <pivotArea dataOnly="0" labelOnly="1" outline="0" fieldPosition="0">
        <references count="2">
          <reference field="2" count="1">
            <x v="50"/>
          </reference>
          <reference field="3" count="1" selected="0">
            <x v="191"/>
          </reference>
        </references>
      </pivotArea>
    </format>
    <format dxfId="97">
      <pivotArea dataOnly="0" labelOnly="1" outline="0" fieldPosition="0">
        <references count="2">
          <reference field="2" count="2">
            <x v="157"/>
            <x v="228"/>
          </reference>
          <reference field="3" count="1" selected="0">
            <x v="192"/>
          </reference>
        </references>
      </pivotArea>
    </format>
    <format dxfId="96">
      <pivotArea dataOnly="0" labelOnly="1" outline="0" fieldPosition="0">
        <references count="2">
          <reference field="2" count="1">
            <x v="216"/>
          </reference>
          <reference field="3" count="1" selected="0">
            <x v="193"/>
          </reference>
        </references>
      </pivotArea>
    </format>
    <format dxfId="95">
      <pivotArea dataOnly="0" labelOnly="1" outline="0" fieldPosition="0">
        <references count="2">
          <reference field="2" count="1">
            <x v="135"/>
          </reference>
          <reference field="3" count="1" selected="0">
            <x v="194"/>
          </reference>
        </references>
      </pivotArea>
    </format>
    <format dxfId="94">
      <pivotArea dataOnly="0" labelOnly="1" outline="0" fieldPosition="0">
        <references count="2">
          <reference field="2" count="1">
            <x v="101"/>
          </reference>
          <reference field="3" count="1" selected="0">
            <x v="195"/>
          </reference>
        </references>
      </pivotArea>
    </format>
    <format dxfId="93">
      <pivotArea dataOnly="0" labelOnly="1" outline="0" fieldPosition="0">
        <references count="2">
          <reference field="2" count="1">
            <x v="124"/>
          </reference>
          <reference field="3" count="1" selected="0">
            <x v="196"/>
          </reference>
        </references>
      </pivotArea>
    </format>
    <format dxfId="92">
      <pivotArea dataOnly="0" labelOnly="1" outline="0" fieldPosition="0">
        <references count="2">
          <reference field="2" count="1">
            <x v="82"/>
          </reference>
          <reference field="3" count="1" selected="0">
            <x v="197"/>
          </reference>
        </references>
      </pivotArea>
    </format>
    <format dxfId="91">
      <pivotArea dataOnly="0" labelOnly="1" outline="0" fieldPosition="0">
        <references count="2">
          <reference field="2" count="1">
            <x v="213"/>
          </reference>
          <reference field="3" count="1" selected="0">
            <x v="198"/>
          </reference>
        </references>
      </pivotArea>
    </format>
    <format dxfId="90">
      <pivotArea dataOnly="0" labelOnly="1" outline="0" fieldPosition="0">
        <references count="2">
          <reference field="2" count="1">
            <x v="224"/>
          </reference>
          <reference field="3" count="1" selected="0">
            <x v="199"/>
          </reference>
        </references>
      </pivotArea>
    </format>
    <format dxfId="89">
      <pivotArea dataOnly="0" labelOnly="1" outline="0" fieldPosition="0">
        <references count="2">
          <reference field="2" count="1">
            <x v="136"/>
          </reference>
          <reference field="3" count="1" selected="0">
            <x v="200"/>
          </reference>
        </references>
      </pivotArea>
    </format>
    <format dxfId="88">
      <pivotArea dataOnly="0" labelOnly="1" outline="0" fieldPosition="0">
        <references count="2">
          <reference field="2" count="1">
            <x v="225"/>
          </reference>
          <reference field="3" count="1" selected="0">
            <x v="201"/>
          </reference>
        </references>
      </pivotArea>
    </format>
    <format dxfId="87">
      <pivotArea dataOnly="0" labelOnly="1" outline="0" fieldPosition="0">
        <references count="2">
          <reference field="2" count="1">
            <x v="195"/>
          </reference>
          <reference field="3" count="1" selected="0">
            <x v="202"/>
          </reference>
        </references>
      </pivotArea>
    </format>
    <format dxfId="86">
      <pivotArea dataOnly="0" labelOnly="1" outline="0" fieldPosition="0">
        <references count="2">
          <reference field="2" count="1">
            <x v="58"/>
          </reference>
          <reference field="3" count="1" selected="0">
            <x v="203"/>
          </reference>
        </references>
      </pivotArea>
    </format>
    <format dxfId="85">
      <pivotArea dataOnly="0" labelOnly="1" outline="0" fieldPosition="0">
        <references count="2">
          <reference field="2" count="1">
            <x v="99"/>
          </reference>
          <reference field="3" count="1" selected="0">
            <x v="204"/>
          </reference>
        </references>
      </pivotArea>
    </format>
    <format dxfId="84">
      <pivotArea dataOnly="0" labelOnly="1" outline="0" fieldPosition="0">
        <references count="2">
          <reference field="2" count="1">
            <x v="104"/>
          </reference>
          <reference field="3" count="1" selected="0">
            <x v="205"/>
          </reference>
        </references>
      </pivotArea>
    </format>
    <format dxfId="83">
      <pivotArea dataOnly="0" labelOnly="1" outline="0" fieldPosition="0">
        <references count="2">
          <reference field="2" count="1">
            <x v="183"/>
          </reference>
          <reference field="3" count="1" selected="0">
            <x v="206"/>
          </reference>
        </references>
      </pivotArea>
    </format>
    <format dxfId="82">
      <pivotArea dataOnly="0" labelOnly="1" outline="0" fieldPosition="0">
        <references count="2">
          <reference field="2" count="1">
            <x v="159"/>
          </reference>
          <reference field="3" count="1" selected="0">
            <x v="207"/>
          </reference>
        </references>
      </pivotArea>
    </format>
    <format dxfId="81">
      <pivotArea dataOnly="0" labelOnly="1" outline="0" fieldPosition="0">
        <references count="2">
          <reference field="2" count="1">
            <x v="80"/>
          </reference>
          <reference field="3" count="1" selected="0">
            <x v="208"/>
          </reference>
        </references>
      </pivotArea>
    </format>
    <format dxfId="80">
      <pivotArea dataOnly="0" labelOnly="1" outline="0" fieldPosition="0">
        <references count="2">
          <reference field="2" count="1">
            <x v="163"/>
          </reference>
          <reference field="3" count="1" selected="0">
            <x v="209"/>
          </reference>
        </references>
      </pivotArea>
    </format>
    <format dxfId="79">
      <pivotArea dataOnly="0" labelOnly="1" outline="0" fieldPosition="0">
        <references count="2">
          <reference field="2" count="1">
            <x v="130"/>
          </reference>
          <reference field="3" count="1" selected="0">
            <x v="210"/>
          </reference>
        </references>
      </pivotArea>
    </format>
    <format dxfId="78">
      <pivotArea dataOnly="0" labelOnly="1" outline="0" fieldPosition="0">
        <references count="2">
          <reference field="2" count="1">
            <x v="125"/>
          </reference>
          <reference field="3" count="1" selected="0">
            <x v="212"/>
          </reference>
        </references>
      </pivotArea>
    </format>
    <format dxfId="77">
      <pivotArea dataOnly="0" labelOnly="1" outline="0" fieldPosition="0">
        <references count="2">
          <reference field="2" count="1">
            <x v="40"/>
          </reference>
          <reference field="3" count="1" selected="0">
            <x v="214"/>
          </reference>
        </references>
      </pivotArea>
    </format>
    <format dxfId="76">
      <pivotArea dataOnly="0" labelOnly="1" outline="0" fieldPosition="0">
        <references count="2">
          <reference field="2" count="1">
            <x v="16"/>
          </reference>
          <reference field="3" count="1" selected="0">
            <x v="218"/>
          </reference>
        </references>
      </pivotArea>
    </format>
    <format dxfId="75">
      <pivotArea dataOnly="0" labelOnly="1" outline="0" fieldPosition="0">
        <references count="2">
          <reference field="2" count="1">
            <x v="123"/>
          </reference>
          <reference field="3" count="1" selected="0">
            <x v="221"/>
          </reference>
        </references>
      </pivotArea>
    </format>
    <format dxfId="74">
      <pivotArea dataOnly="0" labelOnly="1" outline="0" fieldPosition="0">
        <references count="2">
          <reference field="2" count="1">
            <x v="185"/>
          </reference>
          <reference field="3" count="1" selected="0">
            <x v="225"/>
          </reference>
        </references>
      </pivotArea>
    </format>
    <format dxfId="73">
      <pivotArea dataOnly="0" labelOnly="1" outline="0" fieldPosition="0">
        <references count="2">
          <reference field="2" count="1">
            <x v="9"/>
          </reference>
          <reference field="3" count="1" selected="0">
            <x v="229"/>
          </reference>
        </references>
      </pivotArea>
    </format>
    <format dxfId="72">
      <pivotArea dataOnly="0" labelOnly="1" outline="0" fieldPosition="0">
        <references count="2">
          <reference field="2" count="1">
            <x v="122"/>
          </reference>
          <reference field="3" count="1" selected="0">
            <x v="233"/>
          </reference>
        </references>
      </pivotArea>
    </format>
    <format dxfId="71">
      <pivotArea dataOnly="0" labelOnly="1" outline="0" fieldPosition="0">
        <references count="2">
          <reference field="2" count="1">
            <x v="109"/>
          </reference>
          <reference field="3" count="1" selected="0">
            <x v="235"/>
          </reference>
        </references>
      </pivotArea>
    </format>
    <format dxfId="70">
      <pivotArea dataOnly="0" labelOnly="1" outline="0" fieldPosition="0">
        <references count="2">
          <reference field="2" count="7">
            <x v="24"/>
            <x v="37"/>
            <x v="46"/>
            <x v="186"/>
            <x v="203"/>
            <x v="204"/>
            <x v="213"/>
          </reference>
          <reference field="3" count="1" selected="0">
            <x v="23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raaitabel 1" cacheId="396" applyNumberFormats="0" applyBorderFormats="0" applyFontFormats="0" applyPatternFormats="0" applyAlignmentFormats="0" applyWidthHeightFormats="0" dataCaption="" updatedVersion="8" compact="0" compactData="0">
  <location ref="A1:C500" firstHeaderRow="1" firstDataRow="1" firstDataCol="2"/>
  <pivotFields count="18">
    <pivotField name="Tijdstempel" compact="0" outline="0" multipleItemSelectionAllowed="1" showAll="0"/>
    <pivotField name="Chart Nr" compact="0" outline="0" multipleItemSelectionAllowed="1" showAll="0"/>
    <pivotField name="Onderwijs Nr" axis="axisRow" compact="0" outline="0" multipleItemSelectionAllowed="1" showAll="0" sortType="ascending">
      <items count="2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t="default"/>
      </items>
    </pivotField>
    <pivotField name="Voornaam Vader" compact="0" outline="0" multipleItemSelectionAllowed="1" showAll="0"/>
    <pivotField name="Voornaam Leerling" compact="0" outline="0" multipleItemSelectionAllowed="1" showAll="0"/>
    <pivotField name="Achternaam Vader" axis="axisRow" compact="0" outline="0" multipleItemSelectionAllowed="1" showAll="0" sortType="ascending">
      <items count="263">
        <item x="103"/>
        <item x="168"/>
        <item x="87"/>
        <item x="134"/>
        <item x="54"/>
        <item x="55"/>
        <item x="211"/>
        <item x="244"/>
        <item x="21"/>
        <item x="221"/>
        <item x="94"/>
        <item x="75"/>
        <item x="50"/>
        <item x="80"/>
        <item x="68"/>
        <item x="200"/>
        <item x="222"/>
        <item x="78"/>
        <item x="62"/>
        <item x="49"/>
        <item x="97"/>
        <item x="22"/>
        <item x="137"/>
        <item x="220"/>
        <item x="27"/>
        <item x="88"/>
        <item x="89"/>
        <item x="9"/>
        <item x="116"/>
        <item x="24"/>
        <item x="213"/>
        <item x="92"/>
        <item x="217"/>
        <item x="166"/>
        <item x="223"/>
        <item x="69"/>
        <item x="184"/>
        <item x="224"/>
        <item x="34"/>
        <item x="226"/>
        <item x="135"/>
        <item x="66"/>
        <item x="46"/>
        <item x="56"/>
        <item x="113"/>
        <item x="176"/>
        <item x="44"/>
        <item x="228"/>
        <item x="180"/>
        <item x="13"/>
        <item x="203"/>
        <item x="192"/>
        <item x="156"/>
        <item x="229"/>
        <item x="37"/>
        <item x="31"/>
        <item x="238"/>
        <item x="205"/>
        <item x="32"/>
        <item x="72"/>
        <item x="152"/>
        <item x="6"/>
        <item x="73"/>
        <item x="230"/>
        <item x="109"/>
        <item x="110"/>
        <item x="140"/>
        <item x="154"/>
        <item x="162"/>
        <item x="84"/>
        <item x="202"/>
        <item x="104"/>
        <item x="210"/>
        <item x="209"/>
        <item x="201"/>
        <item x="98"/>
        <item x="99"/>
        <item x="127"/>
        <item x="39"/>
        <item x="122"/>
        <item x="10"/>
        <item x="246"/>
        <item x="59"/>
        <item x="112"/>
        <item x="15"/>
        <item x="43"/>
        <item x="177"/>
        <item x="71"/>
        <item x="1"/>
        <item x="150"/>
        <item x="151"/>
        <item x="85"/>
        <item x="227"/>
        <item x="0"/>
        <item x="101"/>
        <item x="170"/>
        <item x="51"/>
        <item x="208"/>
        <item x="195"/>
        <item x="231"/>
        <item x="81"/>
        <item x="12"/>
        <item x="159"/>
        <item x="117"/>
        <item x="232"/>
        <item x="139"/>
        <item x="233"/>
        <item x="167"/>
        <item x="253"/>
        <item x="138"/>
        <item x="108"/>
        <item x="63"/>
        <item x="234"/>
        <item x="145"/>
        <item x="28"/>
        <item x="126"/>
        <item x="123"/>
        <item x="82"/>
        <item x="35"/>
        <item x="190"/>
        <item x="133"/>
        <item x="235"/>
        <item x="160"/>
        <item x="26"/>
        <item x="130"/>
        <item x="197"/>
        <item x="254"/>
        <item x="237"/>
        <item x="124"/>
        <item x="67"/>
        <item x="175"/>
        <item x="86"/>
        <item x="65"/>
        <item x="204"/>
        <item x="153"/>
        <item x="83"/>
        <item x="91"/>
        <item x="212"/>
        <item x="96"/>
        <item x="120"/>
        <item x="41"/>
        <item x="255"/>
        <item x="29"/>
        <item x="8"/>
        <item x="125"/>
        <item x="155"/>
        <item x="239"/>
        <item x="188"/>
        <item x="256"/>
        <item x="5"/>
        <item x="129"/>
        <item x="241"/>
        <item x="169"/>
        <item x="242"/>
        <item x="7"/>
        <item x="58"/>
        <item x="172"/>
        <item x="106"/>
        <item x="30"/>
        <item x="258"/>
        <item x="196"/>
        <item x="189"/>
        <item x="4"/>
        <item x="18"/>
        <item x="19"/>
        <item x="20"/>
        <item x="186"/>
        <item x="33"/>
        <item x="199"/>
        <item x="45"/>
        <item x="191"/>
        <item x="216"/>
        <item x="218"/>
        <item x="61"/>
        <item x="194"/>
        <item x="236"/>
        <item x="90"/>
        <item x="187"/>
        <item x="243"/>
        <item x="105"/>
        <item x="146"/>
        <item x="179"/>
        <item x="102"/>
        <item x="193"/>
        <item x="100"/>
        <item x="114"/>
        <item x="17"/>
        <item x="240"/>
        <item x="3"/>
        <item x="131"/>
        <item x="48"/>
        <item x="245"/>
        <item x="259"/>
        <item x="142"/>
        <item x="149"/>
        <item x="74"/>
        <item x="144"/>
        <item x="38"/>
        <item x="14"/>
        <item x="118"/>
        <item x="247"/>
        <item x="40"/>
        <item x="183"/>
        <item x="115"/>
        <item x="158"/>
        <item x="157"/>
        <item x="215"/>
        <item x="225"/>
        <item x="132"/>
        <item x="206"/>
        <item x="111"/>
        <item x="214"/>
        <item x="11"/>
        <item x="2"/>
        <item x="143"/>
        <item x="181"/>
        <item x="64"/>
        <item x="260"/>
        <item x="164"/>
        <item x="248"/>
        <item x="219"/>
        <item x="173"/>
        <item x="249"/>
        <item x="171"/>
        <item x="178"/>
        <item x="52"/>
        <item x="16"/>
        <item x="93"/>
        <item x="185"/>
        <item x="250"/>
        <item x="141"/>
        <item x="136"/>
        <item x="60"/>
        <item x="119"/>
        <item x="95"/>
        <item x="251"/>
        <item x="252"/>
        <item x="42"/>
        <item x="47"/>
        <item x="107"/>
        <item x="53"/>
        <item x="121"/>
        <item x="165"/>
        <item x="261"/>
        <item x="70"/>
        <item x="207"/>
        <item x="182"/>
        <item x="79"/>
        <item x="76"/>
        <item x="25"/>
        <item x="163"/>
        <item x="174"/>
        <item x="57"/>
        <item x="147"/>
        <item x="148"/>
        <item x="23"/>
        <item x="128"/>
        <item x="198"/>
        <item x="77"/>
        <item x="257"/>
        <item x="161"/>
        <item x="36"/>
        <item t="default"/>
      </items>
    </pivotField>
    <pivotField name="Adres" compact="0" outline="0" multipleItemSelectionAllowed="1" showAll="0"/>
    <pivotField name="Woonplaats" compact="0" outline="0" multipleItemSelectionAllowed="1" showAll="0"/>
    <pivotField name="Postcode" compact="0" outline="0" multipleItemSelectionAllowed="1" showAll="0"/>
    <pivotField name="Telefoonnummer" dataField="1" compact="0" outline="0" multipleItemSelectionAllowed="1" showAll="0"/>
    <pivotField name="Email adres" compact="0" outline="0" multipleItemSelectionAllowed="1" showAll="0"/>
    <pivotField name="Geslacht Leerling" compact="0" outline="0" multipleItemSelectionAllowed="1" showAll="0"/>
    <pivotField name="Geboorte datum Leerling" compact="0" numFmtId="14" outline="0" multipleItemSelectionAllowed="1" showAll="0"/>
    <pivotField name="Niveau" compact="0" outline="0" multipleItemSelectionAllowed="1" showAll="0"/>
    <pivotField name="Leraar:" compact="0" outline="0" multipleItemSelectionAllowed="1" showAll="0"/>
    <pivotField name="Lokaal:" compact="0" outline="0" multipleItemSelectionAllowed="1" showAll="0"/>
    <pivotField name="Periode:" compact="0" outline="0" multipleItemSelectionAllowed="1" showAll="0"/>
    <pivotField name="Gestart op" compact="0" outline="0" multipleItemSelectionAllowed="1" showAll="0"/>
  </pivotFields>
  <rowFields count="2">
    <field x="2"/>
    <field x="5"/>
  </rowFields>
  <rowItems count="499">
    <i>
      <x/>
      <x v="93"/>
    </i>
    <i t="default">
      <x/>
    </i>
    <i>
      <x v="1"/>
      <x v="88"/>
    </i>
    <i t="default">
      <x v="1"/>
    </i>
    <i>
      <x v="2"/>
      <x v="213"/>
    </i>
    <i t="default">
      <x v="2"/>
    </i>
    <i>
      <x v="3"/>
      <x v="188"/>
    </i>
    <i t="default">
      <x v="3"/>
    </i>
    <i>
      <x v="4"/>
      <x v="162"/>
    </i>
    <i t="default">
      <x v="4"/>
    </i>
    <i>
      <x v="5"/>
      <x v="149"/>
    </i>
    <i t="default">
      <x v="5"/>
    </i>
    <i>
      <x v="6"/>
      <x v="61"/>
    </i>
    <i t="default">
      <x v="6"/>
    </i>
    <i>
      <x v="7"/>
      <x v="154"/>
    </i>
    <i t="default">
      <x v="7"/>
    </i>
    <i>
      <x v="8"/>
      <x v="143"/>
    </i>
    <i t="default">
      <x v="8"/>
    </i>
    <i>
      <x v="9"/>
      <x v="27"/>
    </i>
    <i t="default">
      <x v="9"/>
    </i>
    <i>
      <x v="10"/>
      <x v="80"/>
    </i>
    <i t="default">
      <x v="10"/>
    </i>
    <i>
      <x v="11"/>
      <x v="212"/>
    </i>
    <i t="default">
      <x v="11"/>
    </i>
    <i>
      <x v="12"/>
      <x v="101"/>
    </i>
    <i t="default">
      <x v="12"/>
    </i>
    <i>
      <x v="13"/>
      <x v="49"/>
    </i>
    <i t="default">
      <x v="13"/>
    </i>
    <i>
      <x v="14"/>
      <x v="198"/>
    </i>
    <i t="default">
      <x v="14"/>
    </i>
    <i>
      <x v="15"/>
      <x v="84"/>
    </i>
    <i t="default">
      <x v="15"/>
    </i>
    <i>
      <x v="16"/>
      <x v="226"/>
    </i>
    <i t="default">
      <x v="16"/>
    </i>
    <i>
      <x v="17"/>
      <x v="186"/>
    </i>
    <i t="default">
      <x v="17"/>
    </i>
    <i>
      <x v="18"/>
      <x v="163"/>
    </i>
    <i r="1">
      <x v="164"/>
    </i>
    <i r="1">
      <x v="165"/>
    </i>
    <i t="default">
      <x v="18"/>
    </i>
    <i>
      <x v="19"/>
      <x v="8"/>
    </i>
    <i t="default">
      <x v="19"/>
    </i>
    <i>
      <x v="20"/>
      <x v="21"/>
    </i>
    <i t="default">
      <x v="20"/>
    </i>
    <i>
      <x v="21"/>
      <x v="29"/>
    </i>
    <i r="1">
      <x v="255"/>
    </i>
    <i t="default">
      <x v="21"/>
    </i>
    <i>
      <x v="22"/>
      <x v="249"/>
    </i>
    <i t="default">
      <x v="22"/>
    </i>
    <i>
      <x v="23"/>
      <x v="123"/>
    </i>
    <i t="default">
      <x v="23"/>
    </i>
    <i>
      <x v="24"/>
      <x v="24"/>
    </i>
    <i t="default">
      <x v="24"/>
    </i>
    <i>
      <x v="25"/>
      <x v="114"/>
    </i>
    <i t="default">
      <x v="25"/>
    </i>
    <i>
      <x v="26"/>
      <x v="142"/>
    </i>
    <i t="default">
      <x v="26"/>
    </i>
    <i>
      <x v="27"/>
      <x v="158"/>
    </i>
    <i t="default">
      <x v="27"/>
    </i>
    <i>
      <x v="28"/>
      <x v="55"/>
    </i>
    <i r="1">
      <x v="58"/>
    </i>
    <i t="default">
      <x v="28"/>
    </i>
    <i>
      <x v="29"/>
      <x v="80"/>
    </i>
    <i t="default">
      <x v="29"/>
    </i>
    <i>
      <x v="30"/>
      <x v="167"/>
    </i>
    <i t="default">
      <x v="30"/>
    </i>
    <i>
      <x v="31"/>
      <x v="38"/>
    </i>
    <i t="default">
      <x v="31"/>
    </i>
    <i>
      <x v="32"/>
      <x v="118"/>
    </i>
    <i t="default">
      <x v="32"/>
    </i>
    <i>
      <x v="33"/>
      <x v="261"/>
    </i>
    <i t="default">
      <x v="33"/>
    </i>
    <i>
      <x v="34"/>
      <x v="54"/>
    </i>
    <i t="default">
      <x v="34"/>
    </i>
    <i>
      <x v="35"/>
      <x v="197"/>
    </i>
    <i t="default">
      <x v="35"/>
    </i>
    <i>
      <x v="36"/>
      <x v="78"/>
    </i>
    <i t="default">
      <x v="36"/>
    </i>
    <i>
      <x v="37"/>
      <x v="201"/>
    </i>
    <i t="default">
      <x v="37"/>
    </i>
    <i>
      <x v="38"/>
      <x v="140"/>
    </i>
    <i t="default">
      <x v="38"/>
    </i>
    <i>
      <x v="39"/>
      <x v="237"/>
    </i>
    <i t="default">
      <x v="39"/>
    </i>
    <i>
      <x v="40"/>
      <x v="85"/>
    </i>
    <i t="default">
      <x v="40"/>
    </i>
    <i>
      <x v="41"/>
      <x v="46"/>
    </i>
    <i t="default">
      <x v="41"/>
    </i>
    <i>
      <x v="42"/>
      <x v="169"/>
    </i>
    <i t="default">
      <x v="42"/>
    </i>
    <i>
      <x v="43"/>
      <x v="42"/>
    </i>
    <i t="default">
      <x v="43"/>
    </i>
    <i>
      <x v="44"/>
      <x v="238"/>
    </i>
    <i t="default">
      <x v="44"/>
    </i>
    <i>
      <x v="45"/>
      <x v="190"/>
    </i>
    <i t="default">
      <x v="45"/>
    </i>
    <i>
      <x v="46"/>
      <x v="19"/>
    </i>
    <i t="default">
      <x v="46"/>
    </i>
    <i>
      <x v="47"/>
      <x v="12"/>
    </i>
    <i t="default">
      <x v="47"/>
    </i>
    <i>
      <x v="48"/>
      <x v="96"/>
    </i>
    <i t="default">
      <x v="48"/>
    </i>
    <i>
      <x v="49"/>
      <x v="225"/>
    </i>
    <i t="default">
      <x v="49"/>
    </i>
    <i>
      <x v="50"/>
      <x v="240"/>
    </i>
    <i t="default">
      <x v="50"/>
    </i>
    <i>
      <x v="51"/>
      <x v="4"/>
    </i>
    <i t="default">
      <x v="51"/>
    </i>
    <i>
      <x v="52"/>
      <x v="5"/>
    </i>
    <i t="default">
      <x v="52"/>
    </i>
    <i>
      <x v="53"/>
      <x v="43"/>
    </i>
    <i t="default">
      <x v="53"/>
    </i>
    <i>
      <x v="54"/>
      <x v="252"/>
    </i>
    <i t="default">
      <x v="54"/>
    </i>
    <i>
      <x v="55"/>
      <x v="155"/>
    </i>
    <i t="default">
      <x v="55"/>
    </i>
    <i>
      <x v="56"/>
      <x v="82"/>
    </i>
    <i t="default">
      <x v="56"/>
    </i>
    <i>
      <x v="57"/>
      <x v="232"/>
    </i>
    <i t="default">
      <x v="57"/>
    </i>
    <i>
      <x v="58"/>
      <x v="173"/>
    </i>
    <i t="default">
      <x v="58"/>
    </i>
    <i>
      <x v="59"/>
      <x v="201"/>
    </i>
    <i t="default">
      <x v="59"/>
    </i>
    <i>
      <x v="60"/>
      <x v="18"/>
    </i>
    <i t="default">
      <x v="60"/>
    </i>
    <i>
      <x v="61"/>
      <x v="111"/>
    </i>
    <i t="default">
      <x v="61"/>
    </i>
    <i>
      <x v="62"/>
      <x v="216"/>
    </i>
    <i t="default">
      <x v="62"/>
    </i>
    <i>
      <x v="63"/>
      <x v="132"/>
    </i>
    <i t="default">
      <x v="63"/>
    </i>
    <i>
      <x v="64"/>
      <x v="41"/>
    </i>
    <i t="default">
      <x v="64"/>
    </i>
    <i>
      <x v="65"/>
      <x v="129"/>
    </i>
    <i t="default">
      <x v="65"/>
    </i>
    <i>
      <x v="66"/>
      <x v="14"/>
    </i>
    <i t="default">
      <x v="66"/>
    </i>
    <i>
      <x v="67"/>
      <x v="35"/>
    </i>
    <i t="default">
      <x v="67"/>
    </i>
    <i>
      <x v="68"/>
      <x v="244"/>
    </i>
    <i t="default">
      <x v="68"/>
    </i>
    <i>
      <x v="69"/>
      <x v="261"/>
    </i>
    <i t="default">
      <x v="69"/>
    </i>
    <i>
      <x v="70"/>
      <x v="87"/>
    </i>
    <i t="default">
      <x v="70"/>
    </i>
    <i>
      <x v="71"/>
      <x v="59"/>
    </i>
    <i t="default">
      <x v="71"/>
    </i>
    <i>
      <x v="72"/>
      <x v="62"/>
    </i>
    <i t="default">
      <x v="72"/>
    </i>
    <i>
      <x v="73"/>
      <x v="195"/>
    </i>
    <i t="default">
      <x v="73"/>
    </i>
    <i>
      <x v="74"/>
      <x v="11"/>
    </i>
    <i t="default">
      <x v="74"/>
    </i>
    <i>
      <x v="75"/>
      <x v="255"/>
    </i>
    <i t="default">
      <x v="75"/>
    </i>
    <i>
      <x v="76"/>
      <x v="248"/>
    </i>
    <i t="default">
      <x v="76"/>
    </i>
    <i>
      <x v="77"/>
      <x v="258"/>
    </i>
    <i t="default">
      <x v="77"/>
    </i>
    <i>
      <x v="78"/>
      <x v="17"/>
    </i>
    <i t="default">
      <x v="78"/>
    </i>
    <i>
      <x v="79"/>
      <x v="247"/>
    </i>
    <i t="default">
      <x v="79"/>
    </i>
    <i>
      <x v="80"/>
      <x v="13"/>
    </i>
    <i t="default">
      <x v="80"/>
    </i>
    <i>
      <x v="81"/>
      <x v="100"/>
    </i>
    <i t="default">
      <x v="81"/>
    </i>
    <i>
      <x v="82"/>
      <x v="117"/>
    </i>
    <i t="default">
      <x v="82"/>
    </i>
    <i>
      <x v="83"/>
      <x v="135"/>
    </i>
    <i t="default">
      <x v="83"/>
    </i>
    <i>
      <x v="84"/>
      <x v="69"/>
    </i>
    <i t="default">
      <x v="84"/>
    </i>
    <i>
      <x v="85"/>
      <x v="91"/>
    </i>
    <i t="default">
      <x v="85"/>
    </i>
    <i>
      <x v="86"/>
      <x v="131"/>
    </i>
    <i t="default">
      <x v="86"/>
    </i>
    <i>
      <x v="87"/>
      <x v="2"/>
    </i>
    <i t="default">
      <x v="87"/>
    </i>
    <i>
      <x v="88"/>
      <x v="25"/>
    </i>
    <i r="1">
      <x v="26"/>
    </i>
    <i t="default">
      <x v="88"/>
    </i>
    <i>
      <x v="89"/>
      <x v="176"/>
    </i>
    <i t="default">
      <x v="89"/>
    </i>
    <i>
      <x v="90"/>
      <x v="31"/>
    </i>
    <i r="1">
      <x v="136"/>
    </i>
    <i t="default">
      <x v="90"/>
    </i>
    <i>
      <x v="91"/>
      <x v="227"/>
    </i>
    <i t="default">
      <x v="91"/>
    </i>
    <i>
      <x v="92"/>
      <x v="10"/>
    </i>
    <i t="default">
      <x v="92"/>
    </i>
    <i>
      <x v="93"/>
      <x v="234"/>
    </i>
    <i t="default">
      <x v="93"/>
    </i>
    <i>
      <x v="94"/>
      <x v="138"/>
    </i>
    <i t="default">
      <x v="94"/>
    </i>
    <i>
      <x v="95"/>
      <x v="20"/>
    </i>
    <i t="default">
      <x v="95"/>
    </i>
    <i>
      <x v="96"/>
      <x v="75"/>
    </i>
    <i t="default">
      <x v="96"/>
    </i>
    <i>
      <x v="97"/>
      <x v="76"/>
    </i>
    <i r="1">
      <x v="78"/>
    </i>
    <i t="default">
      <x v="97"/>
    </i>
    <i>
      <x v="98"/>
      <x v="184"/>
    </i>
    <i t="default">
      <x v="98"/>
    </i>
    <i>
      <x v="99"/>
      <x v="94"/>
    </i>
    <i t="default">
      <x v="99"/>
    </i>
    <i>
      <x v="100"/>
      <x v="182"/>
    </i>
    <i t="default">
      <x v="100"/>
    </i>
    <i>
      <x v="101"/>
      <x/>
    </i>
    <i t="default">
      <x v="101"/>
    </i>
    <i>
      <x v="102"/>
      <x v="71"/>
    </i>
    <i t="default">
      <x v="102"/>
    </i>
    <i>
      <x v="103"/>
      <x v="179"/>
    </i>
    <i t="default">
      <x v="103"/>
    </i>
    <i>
      <x v="104"/>
      <x v="157"/>
    </i>
    <i t="default">
      <x v="104"/>
    </i>
    <i>
      <x v="105"/>
      <x v="239"/>
    </i>
    <i t="default">
      <x v="105"/>
    </i>
    <i>
      <x v="106"/>
      <x v="110"/>
    </i>
    <i t="default">
      <x v="106"/>
    </i>
    <i>
      <x v="107"/>
      <x v="64"/>
    </i>
    <i r="1">
      <x v="65"/>
    </i>
    <i t="default">
      <x v="107"/>
    </i>
    <i>
      <x v="108"/>
      <x v="210"/>
    </i>
    <i t="default">
      <x v="108"/>
    </i>
    <i>
      <x v="109"/>
      <x v="83"/>
    </i>
    <i t="default">
      <x v="109"/>
    </i>
    <i>
      <x v="110"/>
      <x v="44"/>
    </i>
    <i t="default">
      <x v="110"/>
    </i>
    <i>
      <x v="111"/>
      <x v="185"/>
    </i>
    <i t="default">
      <x v="111"/>
    </i>
    <i>
      <x v="112"/>
      <x v="203"/>
    </i>
    <i t="default">
      <x v="112"/>
    </i>
    <i>
      <x v="113"/>
      <x v="28"/>
    </i>
    <i t="default">
      <x v="113"/>
    </i>
    <i>
      <x v="114"/>
      <x v="103"/>
    </i>
    <i t="default">
      <x v="114"/>
    </i>
    <i>
      <x v="115"/>
      <x v="199"/>
    </i>
    <i t="default">
      <x v="115"/>
    </i>
    <i>
      <x v="116"/>
      <x v="233"/>
    </i>
    <i t="default">
      <x v="116"/>
    </i>
    <i>
      <x v="117"/>
      <x v="139"/>
    </i>
    <i t="default">
      <x v="117"/>
    </i>
    <i>
      <x v="118"/>
      <x v="241"/>
    </i>
    <i t="default">
      <x v="118"/>
    </i>
    <i>
      <x v="119"/>
      <x v="79"/>
    </i>
    <i t="default">
      <x v="119"/>
    </i>
    <i>
      <x v="120"/>
      <x v="116"/>
    </i>
    <i t="default">
      <x v="120"/>
    </i>
    <i>
      <x v="121"/>
      <x v="128"/>
    </i>
    <i t="default">
      <x v="121"/>
    </i>
    <i>
      <x v="122"/>
      <x v="144"/>
    </i>
    <i t="default">
      <x v="122"/>
    </i>
    <i>
      <x v="123"/>
      <x v="115"/>
    </i>
    <i t="default">
      <x v="123"/>
    </i>
    <i>
      <x v="124"/>
      <x v="77"/>
    </i>
    <i t="default">
      <x v="124"/>
    </i>
    <i>
      <x v="125"/>
      <x v="256"/>
    </i>
    <i t="default">
      <x v="125"/>
    </i>
    <i>
      <x v="126"/>
      <x v="124"/>
    </i>
    <i r="1">
      <x v="150"/>
    </i>
    <i t="default">
      <x v="126"/>
    </i>
    <i>
      <x v="127"/>
      <x v="189"/>
    </i>
    <i t="default">
      <x v="127"/>
    </i>
    <i>
      <x v="128"/>
      <x v="54"/>
    </i>
    <i t="default">
      <x v="128"/>
    </i>
    <i>
      <x v="129"/>
      <x v="216"/>
    </i>
    <i t="default">
      <x v="129"/>
    </i>
    <i>
      <x v="130"/>
      <x v="208"/>
    </i>
    <i t="default">
      <x v="130"/>
    </i>
    <i>
      <x v="131"/>
      <x v="120"/>
    </i>
    <i t="default">
      <x v="131"/>
    </i>
    <i>
      <x v="132"/>
      <x v="3"/>
    </i>
    <i r="1">
      <x v="40"/>
    </i>
    <i t="default">
      <x v="132"/>
    </i>
    <i>
      <x v="133"/>
      <x v="231"/>
    </i>
    <i t="default">
      <x v="133"/>
    </i>
    <i>
      <x v="134"/>
      <x v="22"/>
    </i>
    <i t="default">
      <x v="134"/>
    </i>
    <i>
      <x v="135"/>
      <x v="109"/>
    </i>
    <i t="default">
      <x v="135"/>
    </i>
    <i>
      <x v="136"/>
      <x v="105"/>
    </i>
    <i t="default">
      <x v="136"/>
    </i>
    <i>
      <x v="137"/>
      <x v="66"/>
    </i>
    <i t="default">
      <x v="137"/>
    </i>
    <i>
      <x v="138"/>
      <x v="230"/>
    </i>
    <i t="default">
      <x v="138"/>
    </i>
    <i>
      <x v="139"/>
      <x v="193"/>
    </i>
    <i t="default">
      <x v="139"/>
    </i>
    <i>
      <x v="140"/>
      <x v="214"/>
    </i>
    <i t="default">
      <x v="140"/>
    </i>
    <i>
      <x v="141"/>
      <x v="196"/>
    </i>
    <i t="default">
      <x v="141"/>
    </i>
    <i>
      <x v="142"/>
      <x v="113"/>
    </i>
    <i t="default">
      <x v="142"/>
    </i>
    <i>
      <x v="143"/>
      <x v="180"/>
    </i>
    <i t="default">
      <x v="143"/>
    </i>
    <i>
      <x v="144"/>
      <x v="253"/>
    </i>
    <i r="1">
      <x v="254"/>
    </i>
    <i t="default">
      <x v="144"/>
    </i>
    <i>
      <x v="145"/>
      <x v="194"/>
    </i>
    <i t="default">
      <x v="145"/>
    </i>
    <i>
      <x v="146"/>
      <x v="89"/>
    </i>
    <i r="1">
      <x v="90"/>
    </i>
    <i t="default">
      <x v="146"/>
    </i>
    <i>
      <x v="147"/>
      <x v="60"/>
    </i>
    <i t="default">
      <x v="147"/>
    </i>
    <i>
      <x v="148"/>
      <x v="134"/>
    </i>
    <i t="default">
      <x v="148"/>
    </i>
    <i>
      <x v="149"/>
      <x v="67"/>
    </i>
    <i t="default">
      <x v="149"/>
    </i>
    <i>
      <x v="150"/>
      <x v="145"/>
    </i>
    <i t="default">
      <x v="150"/>
    </i>
    <i>
      <x v="151"/>
      <x v="52"/>
    </i>
    <i t="default">
      <x v="151"/>
    </i>
    <i>
      <x v="152"/>
      <x v="204"/>
    </i>
    <i r="1">
      <x v="205"/>
    </i>
    <i t="default">
      <x v="152"/>
    </i>
    <i>
      <x v="153"/>
      <x v="102"/>
    </i>
    <i t="default">
      <x v="153"/>
    </i>
    <i>
      <x v="154"/>
      <x v="122"/>
    </i>
    <i t="default">
      <x v="154"/>
    </i>
    <i>
      <x v="155"/>
      <x v="260"/>
    </i>
    <i t="default">
      <x v="155"/>
    </i>
    <i>
      <x v="156"/>
      <x v="68"/>
    </i>
    <i t="default">
      <x v="156"/>
    </i>
    <i>
      <x v="157"/>
      <x v="250"/>
    </i>
    <i t="default">
      <x v="157"/>
    </i>
    <i>
      <x v="158"/>
      <x v="218"/>
    </i>
    <i t="default">
      <x v="158"/>
    </i>
    <i>
      <x v="159"/>
      <x v="242"/>
    </i>
    <i t="default">
      <x v="159"/>
    </i>
    <i>
      <x v="160"/>
      <x v="33"/>
    </i>
    <i t="default">
      <x v="160"/>
    </i>
    <i>
      <x v="161"/>
      <x v="107"/>
    </i>
    <i t="default">
      <x v="161"/>
    </i>
    <i>
      <x v="162"/>
      <x v="1"/>
    </i>
    <i t="default">
      <x v="162"/>
    </i>
    <i>
      <x v="163"/>
      <x v="152"/>
    </i>
    <i t="default">
      <x v="163"/>
    </i>
    <i>
      <x v="164"/>
      <x v="95"/>
    </i>
    <i t="default">
      <x v="164"/>
    </i>
    <i>
      <x v="165"/>
      <x v="223"/>
    </i>
    <i t="default">
      <x v="165"/>
    </i>
    <i>
      <x v="166"/>
      <x v="156"/>
    </i>
    <i t="default">
      <x v="166"/>
    </i>
    <i>
      <x v="167"/>
      <x v="221"/>
    </i>
    <i t="default">
      <x v="167"/>
    </i>
    <i>
      <x v="168"/>
      <x v="251"/>
    </i>
    <i t="default">
      <x v="168"/>
    </i>
    <i>
      <x v="169"/>
      <x v="130"/>
    </i>
    <i t="default">
      <x v="169"/>
    </i>
    <i>
      <x v="170"/>
      <x v="45"/>
    </i>
    <i t="default">
      <x v="170"/>
    </i>
    <i>
      <x v="171"/>
      <x v="86"/>
    </i>
    <i t="default">
      <x v="171"/>
    </i>
    <i>
      <x v="172"/>
      <x v="224"/>
    </i>
    <i t="default">
      <x v="172"/>
    </i>
    <i>
      <x v="173"/>
      <x v="181"/>
    </i>
    <i t="default">
      <x v="173"/>
    </i>
    <i>
      <x v="174"/>
      <x v="237"/>
    </i>
    <i t="default">
      <x v="174"/>
    </i>
    <i>
      <x v="175"/>
      <x v="54"/>
    </i>
    <i t="default">
      <x v="175"/>
    </i>
    <i>
      <x v="176"/>
      <x v="48"/>
    </i>
    <i t="default">
      <x v="176"/>
    </i>
    <i>
      <x v="177"/>
      <x v="215"/>
    </i>
    <i t="default">
      <x v="177"/>
    </i>
    <i>
      <x v="178"/>
      <x v="246"/>
    </i>
    <i t="default">
      <x v="178"/>
    </i>
    <i>
      <x v="179"/>
      <x v="202"/>
    </i>
    <i t="default">
      <x v="179"/>
    </i>
    <i>
      <x v="180"/>
      <x v="36"/>
    </i>
    <i t="default">
      <x v="180"/>
    </i>
    <i>
      <x v="181"/>
      <x v="228"/>
    </i>
    <i t="default">
      <x v="181"/>
    </i>
    <i>
      <x v="182"/>
      <x v="166"/>
    </i>
    <i t="default">
      <x v="182"/>
    </i>
    <i>
      <x v="183"/>
      <x v="177"/>
    </i>
    <i t="default">
      <x v="183"/>
    </i>
    <i>
      <x v="184"/>
      <x v="147"/>
    </i>
    <i t="default">
      <x v="184"/>
    </i>
    <i>
      <x v="185"/>
      <x v="161"/>
    </i>
    <i t="default">
      <x v="185"/>
    </i>
    <i>
      <x v="186"/>
      <x v="119"/>
    </i>
    <i t="default">
      <x v="186"/>
    </i>
    <i>
      <x v="187"/>
      <x v="170"/>
    </i>
    <i t="default">
      <x v="187"/>
    </i>
    <i>
      <x v="188"/>
      <x v="51"/>
    </i>
    <i t="default">
      <x v="188"/>
    </i>
    <i>
      <x v="189"/>
      <x v="54"/>
    </i>
    <i t="default">
      <x v="189"/>
    </i>
    <i>
      <x v="190"/>
      <x v="183"/>
    </i>
    <i t="default">
      <x v="190"/>
    </i>
    <i>
      <x v="191"/>
      <x v="216"/>
    </i>
    <i t="default">
      <x v="191"/>
    </i>
    <i>
      <x v="192"/>
      <x v="174"/>
    </i>
    <i t="default">
      <x v="192"/>
    </i>
    <i>
      <x v="193"/>
      <x v="98"/>
    </i>
    <i t="default">
      <x v="193"/>
    </i>
    <i>
      <x v="194"/>
      <x v="160"/>
    </i>
    <i t="default">
      <x v="194"/>
    </i>
    <i>
      <x v="195"/>
      <x v="125"/>
    </i>
    <i t="default">
      <x v="195"/>
    </i>
    <i>
      <x v="196"/>
      <x v="257"/>
    </i>
    <i t="default">
      <x v="196"/>
    </i>
    <i>
      <x v="197"/>
      <x v="168"/>
    </i>
    <i t="default">
      <x v="197"/>
    </i>
    <i>
      <x v="198"/>
      <x v="15"/>
    </i>
    <i t="default">
      <x v="198"/>
    </i>
    <i>
      <x v="199"/>
      <x v="74"/>
    </i>
    <i t="default">
      <x v="199"/>
    </i>
    <i>
      <x v="200"/>
      <x v="70"/>
    </i>
    <i t="default">
      <x v="200"/>
    </i>
    <i>
      <x v="201"/>
      <x v="50"/>
    </i>
    <i t="default">
      <x v="201"/>
    </i>
    <i>
      <x v="202"/>
      <x v="255"/>
    </i>
    <i t="default">
      <x v="202"/>
    </i>
    <i>
      <x v="203"/>
      <x v="133"/>
    </i>
    <i t="default">
      <x v="203"/>
    </i>
    <i>
      <x v="204"/>
      <x v="57"/>
    </i>
    <i t="default">
      <x v="204"/>
    </i>
    <i>
      <x v="205"/>
      <x v="209"/>
    </i>
    <i t="default">
      <x v="205"/>
    </i>
    <i>
      <x v="206"/>
      <x v="245"/>
    </i>
    <i t="default">
      <x v="206"/>
    </i>
    <i>
      <x v="207"/>
      <x v="97"/>
    </i>
    <i t="default">
      <x v="207"/>
    </i>
    <i>
      <x v="208"/>
      <x v="72"/>
    </i>
    <i r="1">
      <x v="73"/>
    </i>
    <i t="default">
      <x v="208"/>
    </i>
    <i>
      <x v="209"/>
      <x v="6"/>
    </i>
    <i t="default">
      <x v="209"/>
    </i>
    <i>
      <x v="210"/>
      <x v="137"/>
    </i>
    <i t="default">
      <x v="210"/>
    </i>
    <i>
      <x v="211"/>
      <x v="30"/>
    </i>
    <i t="default">
      <x v="211"/>
    </i>
    <i>
      <x v="212"/>
      <x v="211"/>
    </i>
    <i t="default">
      <x v="212"/>
    </i>
    <i>
      <x v="213"/>
      <x v="206"/>
    </i>
    <i t="default">
      <x v="213"/>
    </i>
    <i>
      <x v="214"/>
      <x v="32"/>
    </i>
    <i t="default">
      <x v="214"/>
    </i>
    <i>
      <x v="215"/>
      <x v="7"/>
    </i>
    <i r="1">
      <x v="9"/>
    </i>
    <i r="1">
      <x v="16"/>
    </i>
    <i r="1">
      <x v="23"/>
    </i>
    <i r="1">
      <x v="34"/>
    </i>
    <i r="1">
      <x v="37"/>
    </i>
    <i r="1">
      <x v="39"/>
    </i>
    <i r="1">
      <x v="41"/>
    </i>
    <i r="1">
      <x v="47"/>
    </i>
    <i r="1">
      <x v="53"/>
    </i>
    <i r="1">
      <x v="54"/>
    </i>
    <i r="1">
      <x v="56"/>
    </i>
    <i r="1">
      <x v="63"/>
    </i>
    <i r="1">
      <x v="78"/>
    </i>
    <i r="1">
      <x v="81"/>
    </i>
    <i r="1">
      <x v="92"/>
    </i>
    <i r="1">
      <x v="99"/>
    </i>
    <i r="1">
      <x v="104"/>
    </i>
    <i r="1">
      <x v="106"/>
    </i>
    <i r="1">
      <x v="108"/>
    </i>
    <i r="1">
      <x v="112"/>
    </i>
    <i r="1">
      <x v="121"/>
    </i>
    <i r="1">
      <x v="126"/>
    </i>
    <i r="1">
      <x v="127"/>
    </i>
    <i r="1">
      <x v="141"/>
    </i>
    <i r="1">
      <x v="143"/>
    </i>
    <i r="1">
      <x v="146"/>
    </i>
    <i r="1">
      <x v="148"/>
    </i>
    <i r="1">
      <x v="151"/>
    </i>
    <i r="1">
      <x v="153"/>
    </i>
    <i r="1">
      <x v="159"/>
    </i>
    <i r="1">
      <x v="171"/>
    </i>
    <i r="1">
      <x v="172"/>
    </i>
    <i r="1">
      <x v="175"/>
    </i>
    <i r="1">
      <x v="178"/>
    </i>
    <i r="1">
      <x v="180"/>
    </i>
    <i r="1">
      <x v="187"/>
    </i>
    <i r="1">
      <x v="191"/>
    </i>
    <i r="1">
      <x v="192"/>
    </i>
    <i r="1">
      <x v="200"/>
    </i>
    <i r="1">
      <x v="202"/>
    </i>
    <i r="1">
      <x v="207"/>
    </i>
    <i r="1">
      <x v="217"/>
    </i>
    <i r="1">
      <x v="219"/>
    </i>
    <i r="1">
      <x v="220"/>
    </i>
    <i r="1">
      <x v="222"/>
    </i>
    <i r="1">
      <x v="229"/>
    </i>
    <i r="1">
      <x v="235"/>
    </i>
    <i r="1">
      <x v="236"/>
    </i>
    <i r="1">
      <x v="243"/>
    </i>
    <i r="1">
      <x v="246"/>
    </i>
    <i r="1">
      <x v="256"/>
    </i>
    <i r="1">
      <x v="259"/>
    </i>
    <i t="default">
      <x v="215"/>
    </i>
    <i t="grand">
      <x/>
    </i>
  </rowItems>
  <colItems count="1">
    <i/>
  </colItems>
  <dataFields count="1">
    <dataField name="COUNTA of Telefoonnummer" fld="9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A31236-0DFA-4627-A5C8-50535A5B9B75}" name="Table109" displayName="Table109" ref="A1:N36" totalsRowShown="0" headerRowDxfId="1253" dataDxfId="1251" headerRowBorderDxfId="1252" tableBorderDxfId="1250" totalsRowBorderDxfId="1249">
  <tableColumns count="14">
    <tableColumn id="2" xr3:uid="{9C956520-EF6E-4057-BB7D-EE6F5469562A}" name="Chart Nr  " dataDxfId="1248"/>
    <tableColumn id="3" xr3:uid="{63E44B48-3BC1-442D-9F4E-F0D5A22C1D13}" name="Onderwijs Nr" dataDxfId="1247"/>
    <tableColumn id="4" xr3:uid="{DD182058-D456-417F-9715-4B028E60F9D7}" name="Achternaam " dataDxfId="1246"/>
    <tableColumn id="5" xr3:uid="{AA073A51-5E5F-49B8-AACD-C90ABFEF1116}" name="Voornaam V" dataDxfId="1245"/>
    <tableColumn id="6" xr3:uid="{8C42682D-5EF7-4EC4-8262-ABEC8A16D43F}" name="Voornaam L" dataDxfId="1244"/>
    <tableColumn id="7" xr3:uid="{388A2DDB-C16B-4E4A-BCDA-5637A8B72C24}" name="Geslacht L " dataDxfId="1243"/>
    <tableColumn id="8" xr3:uid="{351856BC-0F33-45CE-BC3B-8B33077EB6BB}" name="Adres " dataDxfId="1242"/>
    <tableColumn id="9" xr3:uid="{E291FFA7-6F78-455E-A0DD-6008111AC4D7}" name="Woonplaats" dataDxfId="1241"/>
    <tableColumn id="10" xr3:uid="{A0FD3466-4DE2-4F9B-A219-5DF4761EB234}" name="Postcode" dataDxfId="1240"/>
    <tableColumn id="11" xr3:uid="{296B0263-BFE1-403E-A01C-9D56903E7B87}" name="Telefoon 1" dataDxfId="1239"/>
    <tableColumn id="12" xr3:uid="{A7AF72A1-F8AB-414E-A1CA-9917A57BD300}" name="Telefoon 2" dataDxfId="1238"/>
    <tableColumn id="13" xr3:uid="{4129835D-3586-43C1-BCB4-7B0EF64639C2}" name="Email " dataDxfId="1237"/>
    <tableColumn id="14" xr3:uid="{D5FBFF29-ECFE-48AF-8BFA-C2881795E41A}" name="Geboorte datum  " dataDxfId="1236"/>
    <tableColumn id="15" xr3:uid="{D5BBC6FD-64DD-4044-85ED-5F737ABBBA10}" name="Opmerking" dataDxfId="12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D2CB707-DA98-43D3-9613-2C984C8B5F97}" name="Tabel14" displayName="Tabel14" ref="A1:V15" totalsRowShown="0" headerRowDxfId="1234" dataDxfId="1233">
  <tableColumns count="22">
    <tableColumn id="1" xr3:uid="{2E7D3BD8-24FF-49D3-AE88-1DF7D32288D3}" name="Chart Nr  " dataDxfId="1232"/>
    <tableColumn id="2" xr3:uid="{9624B913-8676-4E8E-9A7A-4BABC7BA5B23}" name="Onderwijs Nr" dataDxfId="1231"/>
    <tableColumn id="3" xr3:uid="{5A327F21-771B-4FEC-BC6C-BFA74755F2E2}" name="Achternaam " dataDxfId="1230"/>
    <tableColumn id="4" xr3:uid="{B402BD54-FC9C-4C3E-8648-3FBE5A27CD50}" name="Voornaam V" dataDxfId="1229"/>
    <tableColumn id="5" xr3:uid="{5737771F-B962-4BFA-AF92-3D09062F0721}" name="Voornaam L" dataDxfId="1228"/>
    <tableColumn id="6" xr3:uid="{68A5DADF-EFA3-4919-9068-70B07162FB95}" name="Geslacht L " dataDxfId="1227"/>
    <tableColumn id="7" xr3:uid="{940BA4CC-4503-46C3-B3F5-23307E5554A8}" name="Adres " dataDxfId="1226"/>
    <tableColumn id="8" xr3:uid="{5B548A44-88A4-4ED3-B5EF-4A099C8BBEB0}" name="Woonplaats" dataDxfId="1225"/>
    <tableColumn id="9" xr3:uid="{4BF1AAB9-7037-4F5F-B06E-00116002399E}" name="Postcode" dataDxfId="1224"/>
    <tableColumn id="10" xr3:uid="{C874A30E-0919-47A2-9983-6D48E8FA96FC}" name="Telefoon 1" dataDxfId="1223"/>
    <tableColumn id="11" xr3:uid="{B1618EB4-59E4-4F62-A89D-97751774852D}" name="Telefoon 2" dataDxfId="1222"/>
    <tableColumn id="12" xr3:uid="{F915A7C6-62C0-4190-ADD3-D269E7708129}" name="Email " dataDxfId="1221"/>
    <tableColumn id="13" xr3:uid="{E6128D52-22EA-4A60-902D-9F26D5DC3890}" name="Geboorte datum  " dataDxfId="1220"/>
    <tableColumn id="14" xr3:uid="{D336C2FA-B5DC-48B6-AB4A-B1D9730AD375}" name="Opmerking" dataDxfId="1219"/>
    <tableColumn id="15" xr3:uid="{7963A8B5-BE71-4961-80C5-612BA2C1409C}" name="Timestamp" dataDxfId="1218"/>
    <tableColumn id="16" xr3:uid="{C5C89F31-F987-4C7F-AD87-042DDC5F07C0}" name="Kolom1" dataDxfId="1217"/>
    <tableColumn id="17" xr3:uid="{AAC0ECE7-D4A7-4BE3-AB9F-E8B4F477973D}" name="Kolom2" dataDxfId="1216"/>
    <tableColumn id="18" xr3:uid="{7EA326FA-8EE1-4B18-9968-4D0AA9481BF9}" name="Kolom3" dataDxfId="1215"/>
    <tableColumn id="19" xr3:uid="{54202065-EDF0-4E9F-99F0-130B4D5B2653}" name="Kolom4" dataDxfId="1214"/>
    <tableColumn id="20" xr3:uid="{BA1113AB-A11E-4004-84CA-3F2533CBD1B9}" name="Kolom5" dataDxfId="1213"/>
    <tableColumn id="21" xr3:uid="{268EB9CD-6DCA-432B-A67A-88A024584DD3}" name="Kolom6" dataDxfId="1212"/>
    <tableColumn id="22" xr3:uid="{6AE2A811-971C-4780-801F-407986FBED28}" name="Kolom7" dataDxfId="12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D3098E-E0CD-4E1B-B4DB-578B97582C97}" name="Table14" displayName="Table14" ref="A1:W254" totalsRowShown="0" headerRowDxfId="1210" dataDxfId="1209">
  <sortState xmlns:xlrd2="http://schemas.microsoft.com/office/spreadsheetml/2017/richdata2" ref="A2:W231">
    <sortCondition ref="D1:D231"/>
  </sortState>
  <tableColumns count="23">
    <tableColumn id="1" xr3:uid="{B47F4458-2062-4092-9315-1271DD5D2573}" name="ID" dataDxfId="1208"/>
    <tableColumn id="2" xr3:uid="{306B806A-2A98-4543-B606-F973B62A0E02}" name="ID Leerling" dataDxfId="1207"/>
    <tableColumn id="3" xr3:uid="{059DC898-2E39-40AD-8D72-772FF7B22E65}" name="Chart Nr" dataDxfId="1206"/>
    <tableColumn id="4" xr3:uid="{3B7602B0-0D8D-43FA-B4DC-E847095C1113}" name="Onderwijs Nr" dataDxfId="1205"/>
    <tableColumn id="5" xr3:uid="{73FC6EE4-B6D2-4E47-9469-5504C7DEC0FF}" name="Voornaam" dataDxfId="1204"/>
    <tableColumn id="6" xr3:uid="{AD90FCC5-9EF7-41DD-8F76-81246C93AD0F}" name="Achternaam" dataDxfId="1203"/>
    <tableColumn id="7" xr3:uid="{570C4AE1-D52F-413D-8337-D7A012C9F0C1}" name="Geslacht" dataDxfId="1202"/>
    <tableColumn id="8" xr3:uid="{C9784004-AB1E-4CAA-AEDE-984BA5284AB4}" name="Geboorte datum" dataDxfId="1201"/>
    <tableColumn id="9" xr3:uid="{251D1DC0-D900-4FC5-B23E-67107AD38BD6}" name="Niveau" dataDxfId="1200"/>
    <tableColumn id="10" xr3:uid="{266B2A35-CEF4-426E-ACB4-DC861477ED05}" name="Leraar" dataDxfId="1199"/>
    <tableColumn id="11" xr3:uid="{26656AC2-6272-4B1B-8C40-BD53C9512FFD}" name="Lokaal" dataDxfId="1198"/>
    <tableColumn id="12" xr3:uid="{2FA6BCEB-C82C-434E-B7D9-CAD4F0794A90}" name="Dagdeel" dataDxfId="1197"/>
    <tableColumn id="13" xr3:uid="{06AF0204-061B-44B7-87C5-B87C11D7B670}" name="Gestart op" dataDxfId="1196"/>
    <tableColumn id="14" xr3:uid="{6C04D030-BB74-4F4A-9F15-325653251F75}" name="Status" dataDxfId="1195"/>
    <tableColumn id="24" xr3:uid="{CF76C3C0-0951-45A6-8651-F7B2B7AC91A6}" name="GestoptOp" dataDxfId="1194"/>
    <tableColumn id="15" xr3:uid="{515C3007-06BF-4C43-A61B-7F49A3D8C962}" name="LeerJaar" dataDxfId="1193"/>
    <tableColumn id="25" xr3:uid="{24532774-879F-4AAE-8C01-E28F74DA58BA}" name="DatumBT" dataDxfId="1192"/>
    <tableColumn id="26" xr3:uid="{44285BE8-17EE-4CD9-B254-6FC37D3A3F21}" name="BD" dataDxfId="1191"/>
    <tableColumn id="27" xr3:uid="{D4C5CAB9-F222-4E74-A80D-818A034EC028}" name="Rs" dataDxfId="1190"/>
    <tableColumn id="28" xr3:uid="{2AC98F48-EC00-41E4-AFAD-FA1CB822356C}" name="StatusBt" dataDxfId="1189"/>
    <tableColumn id="16" xr3:uid="{B43ADD81-AD74-409B-91D9-979D7A14D264}" name="opmerkingen" dataDxfId="1188"/>
    <tableColumn id="17" xr3:uid="{A308898B-467D-4E01-BE80-F3209F8123BC}" name="Update Door" dataDxfId="1187"/>
    <tableColumn id="18" xr3:uid="{E5552E00-4AA3-4349-BA69-2AF48795DA0A}" name="DatumUpdate" dataDxfId="11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571354-2142-4372-B9FD-3BF47DB525D0}" name="Table7" displayName="Table7" ref="A1:P184" totalsRowShown="0" headerRowDxfId="1185" dataDxfId="1183" headerRowBorderDxfId="1184" tableBorderDxfId="1182">
  <sortState xmlns:xlrd2="http://schemas.microsoft.com/office/spreadsheetml/2017/richdata2" ref="A2:P173">
    <sortCondition ref="C1:C173"/>
  </sortState>
  <tableColumns count="16">
    <tableColumn id="1" xr3:uid="{F6734CB6-0F2D-436C-BD8E-455ED1CD9A13}" name="ID" dataDxfId="1181"/>
    <tableColumn id="2" xr3:uid="{EFFE5707-11B0-4B26-BF96-D773FC026F0C}" name="Chart Nr" dataDxfId="1180"/>
    <tableColumn id="3" xr3:uid="{E9ECE21F-68BE-4F1E-8E4C-4D31CC97720C}" name="Onderwijs Nr" dataDxfId="1179"/>
    <tableColumn id="4" xr3:uid="{6B32860D-8B00-48A4-94CC-246C4C576176}" name="Voornaam" dataDxfId="1178"/>
    <tableColumn id="5" xr3:uid="{CE0F3148-EF4E-4E74-9A78-70ADEA8F95EC}" name="Achternaam" dataDxfId="1177"/>
    <tableColumn id="6" xr3:uid="{8B5A1909-C4E7-4C2C-8412-E8CF556E2512}" name="Adres" dataDxfId="1176"/>
    <tableColumn id="7" xr3:uid="{7254527E-2E9D-4CD4-9143-0BB315415247}" name="Woonplaats" dataDxfId="1175"/>
    <tableColumn id="8" xr3:uid="{62D5D9DC-F380-482E-861B-5592E1B8E00B}" name="Postcode" dataDxfId="1174"/>
    <tableColumn id="9" xr3:uid="{BC3192B5-2343-4BA0-8CE1-15BB74D49CD0}" name="Telefoon 1" dataDxfId="1173"/>
    <tableColumn id="10" xr3:uid="{7BBAD416-614F-4148-BD70-3B32E1641FEE}" name="Telefoon  2" dataDxfId="1172"/>
    <tableColumn id="11" xr3:uid="{B6BD7239-BED4-425F-B611-4E158F28F7CF}" name="Email adres" dataDxfId="1171"/>
    <tableColumn id="16" xr3:uid="{E7B03E79-E4BC-4EA5-A06F-61FCED9A2A97}" name="Datum Inschrijving" dataDxfId="1170"/>
    <tableColumn id="15" xr3:uid="{C38D22F8-7150-4EB8-94AE-B84936566E8C}" name="Status" dataDxfId="1169"/>
    <tableColumn id="12" xr3:uid="{9860AC94-D2D5-4D10-896A-149B1F626E2F}" name="Opmerkingen" dataDxfId="1168"/>
    <tableColumn id="13" xr3:uid="{10B3032B-64B2-462F-8E90-C33209452EF4}" name="Update Door" dataDxfId="1167"/>
    <tableColumn id="14" xr3:uid="{5758FEDA-F848-4FA1-AAFD-EFBA1E3303F8}" name="Datum Update" dataDxfId="11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916119-B4E4-4605-A8F2-20FBF020E114}" name="Table4" displayName="Table4" ref="A1:U6" totalsRowShown="0" headerRowDxfId="1118" headerRowBorderDxfId="1117" tableBorderDxfId="1116">
  <tableColumns count="21">
    <tableColumn id="1" xr3:uid="{8973ED24-F858-4C82-9705-3FACEFFED3CC}" name="ID"/>
    <tableColumn id="21" xr3:uid="{DA02A85D-7F5E-4888-98C9-1492E1109C9F}" name="ID Leerling"/>
    <tableColumn id="2" xr3:uid="{FB721A8E-CF14-45FB-8417-CAFC1837950E}" name="ChartNr"/>
    <tableColumn id="3" xr3:uid="{ADEEDF6D-1E02-4532-8B5D-6172D5031AFC}" name="OnderwijsNr"/>
    <tableColumn id="4" xr3:uid="{8E05B8D9-2CA3-473A-88AF-A55A1EF39252}" name="VoornaamV"/>
    <tableColumn id="5" xr3:uid="{53F7F9F9-F91A-49F9-AC1D-E75ADA8A6C95}" name="Achternaam"/>
    <tableColumn id="6" xr3:uid="{4650BD25-61AD-4BD8-9ABE-80FA65CB865D}" name="VoornaamL"/>
    <tableColumn id="7" xr3:uid="{39409A06-8120-4737-AF64-D175EE111122}" name="Geslacht leerling"/>
    <tableColumn id="8" xr3:uid="{AD0DA86A-4B62-4895-8F75-6053E88EEEC0}" name="Adres"/>
    <tableColumn id="9" xr3:uid="{E1CE5A8B-EB7E-49A4-B147-F5AEFDFB6CB4}" name="Woonplaats"/>
    <tableColumn id="10" xr3:uid="{0042BDBD-D8FD-4311-806F-36FEE642204D}" name="Postcode"/>
    <tableColumn id="11" xr3:uid="{E7162773-C59F-4A6F-A6ED-8B0E9C376264}" name="Telefnr1"/>
    <tableColumn id="12" xr3:uid="{A1EF3419-8B5F-4B10-8000-32337F7B18BF}" name="Telefnr2"/>
    <tableColumn id="13" xr3:uid="{A718DF4C-3715-4DD4-8A3A-DCB62D63984B}" name="Email adres"/>
    <tableColumn id="14" xr3:uid="{B18D63F8-D24D-4909-8C2A-A468E09F52C1}" name="Datum inschrijving"/>
    <tableColumn id="15" xr3:uid="{1BA7890D-1095-435F-B296-E0BFB8B53684}" name="Geboorte datum" dataDxfId="1115"/>
    <tableColumn id="16" xr3:uid="{91BEB832-02F9-4477-8188-279698D0987D}" name="StatusL"/>
    <tableColumn id="17" xr3:uid="{B31CCE12-74DA-49FA-AD38-3631D9A369DA}" name="StatusV"/>
    <tableColumn id="18" xr3:uid="{AE7398AF-5C49-404B-B81E-5638D592E27E}" name="Opmerkingen"/>
    <tableColumn id="19" xr3:uid="{17A79CFA-FE08-40D3-9161-F80486B133A7}" name="UpdateDoor"/>
    <tableColumn id="20" xr3:uid="{54B62A8E-60E5-4F01-8787-8865F62678A4}" name="UpdateDatum" dataDxfId="11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190290-1BDD-4922-B48D-0239FAD18BBD}" name="Table5" displayName="Table5" ref="EX4:FA232" totalsRowShown="0" headerRowDxfId="1113" dataDxfId="1112">
  <autoFilter ref="EX4:FA232" xr:uid="{45190290-1BDD-4922-B48D-0239FAD18BBD}"/>
  <sortState xmlns:xlrd2="http://schemas.microsoft.com/office/spreadsheetml/2017/richdata2" ref="EX5:FA232">
    <sortCondition ref="FA4:FA232"/>
  </sortState>
  <tableColumns count="4">
    <tableColumn id="1" xr3:uid="{84CB8958-1547-4F0A-A6CE-05ABA894640A}" name="Chart Nr" dataDxfId="1111"/>
    <tableColumn id="2" xr3:uid="{45EA9DFB-5839-4D4F-B65B-866D3AFD8F94}" name="Onderwijs Nr" dataDxfId="1110"/>
    <tableColumn id="3" xr3:uid="{F3AC665E-3A06-415F-A25F-EBCF1446E05A}" name="Voornaam" dataDxfId="1109"/>
    <tableColumn id="4" xr3:uid="{0CB1E321-2425-4594-93EB-5BC19482BF23}" name="Achternaam" dataDxfId="110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765B37-D7CB-4068-A22F-3983C932E474}" name="Table9" displayName="Table9" ref="DX4:EO5" insertRow="1" totalsRowShown="0" headerRowDxfId="1107" dataDxfId="1105" headerRowBorderDxfId="1106">
  <tableColumns count="18">
    <tableColumn id="1" xr3:uid="{7DF23E11-3E44-4560-A478-59C6283635A3}" name="ID" dataDxfId="1104"/>
    <tableColumn id="2" xr3:uid="{47E768D2-AE59-48BB-B526-66F8F4D2275A}" name="ID Leerling" dataDxfId="1103"/>
    <tableColumn id="3" xr3:uid="{0736D3F0-9BBA-4E47-9C8D-3CA2A1813DD8}" name="Chart Nr" dataDxfId="1102"/>
    <tableColumn id="4" xr3:uid="{C21D1244-1649-4167-A280-ED1FC8C56EAD}" name="Onderwijs Nr" dataDxfId="1101"/>
    <tableColumn id="5" xr3:uid="{59A01666-F0AF-4B24-B678-9F23E5A69E72}" name="Voornaam" dataDxfId="1100"/>
    <tableColumn id="6" xr3:uid="{B1B457AC-B2B4-4540-8403-79F90DDBAAF7}" name="Achternaam" dataDxfId="1099"/>
    <tableColumn id="7" xr3:uid="{FC1FAF4E-9979-43AD-B6C4-B5845530559C}" name="Geslacht" dataDxfId="1098"/>
    <tableColumn id="8" xr3:uid="{504CF610-B357-4927-B4D8-4D0C965638AD}" name="Geboorte datum" dataDxfId="1097"/>
    <tableColumn id="9" xr3:uid="{629DD132-AC5E-438C-B862-B59AE00DA6B9}" name="Niveau" dataDxfId="1096"/>
    <tableColumn id="10" xr3:uid="{F9F7EEDF-178C-4A9F-B13F-9963E1ABBE9B}" name="Leraar" dataDxfId="1095"/>
    <tableColumn id="11" xr3:uid="{9EDE0214-4B9C-46C6-AAA1-15455A843E91}" name="Lokaal" dataDxfId="1094"/>
    <tableColumn id="12" xr3:uid="{823B0131-60BB-4A65-9C7E-3C31461D569D}" name="Dagdeel" dataDxfId="1093"/>
    <tableColumn id="13" xr3:uid="{516BBC1E-9A47-4BDD-BD3B-B888C8852869}" name="Gestart op" dataDxfId="1092"/>
    <tableColumn id="14" xr3:uid="{26C601C9-649D-4C27-82C8-0E395642F322}" name="Status" dataDxfId="1091"/>
    <tableColumn id="15" xr3:uid="{1564FFF0-8DD8-45A0-A038-55F7DF519502}" name="GestoptOp" dataDxfId="1090"/>
    <tableColumn id="16" xr3:uid="{0CD8A720-13A2-4B93-A421-A2ADA5C8D3F1}" name="opmerkingen" dataDxfId="1089"/>
    <tableColumn id="17" xr3:uid="{639C974B-9A06-4402-9A85-FA2467C4F5DA}" name="Update Door" dataDxfId="1088"/>
    <tableColumn id="18" xr3:uid="{BFF09A65-EC16-4DD6-B67B-8AB6337737A5}" name="DatumUpdate" dataDxfId="10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B8791-C859-4201-9A30-9E705A3ADA7A}" name="Table2" displayName="Table2" ref="CM4:CT30" totalsRowShown="0" headerRowDxfId="1086" dataDxfId="1084" headerRowBorderDxfId="1085" tableBorderDxfId="1083">
  <tableColumns count="8">
    <tableColumn id="1" xr3:uid="{6C31C8E6-50BA-4B83-9088-1589CB714D3D}" name="ID Leerling" dataDxfId="1082"/>
    <tableColumn id="2" xr3:uid="{25B5858A-FB4B-4065-8B97-C365492E1A8B}" name="Onderwijs Nr" dataDxfId="1081"/>
    <tableColumn id="3" xr3:uid="{76665105-078A-4267-A94F-9E0F70675E8C}" name="Voornaam" dataDxfId="1080"/>
    <tableColumn id="4" xr3:uid="{BA8A0668-C468-4160-8766-19C2B0D52D61}" name="Achternaam" dataDxfId="1079"/>
    <tableColumn id="5" xr3:uid="{59D85BC4-9DFC-4B83-92F1-E59AF3D0CFE5}" name="Lokaal" dataDxfId="1078"/>
    <tableColumn id="6" xr3:uid="{372B4A3F-A466-4FFC-8B20-3D8A14A0EC5A}" name="Niveau" dataDxfId="1077"/>
    <tableColumn id="7" xr3:uid="{E6BFBD15-E91C-44F9-8C54-FEA3359118FD}" name="Dagdeel" dataDxfId="1076"/>
    <tableColumn id="8" xr3:uid="{6329A4E4-1E20-40F5-BB78-4D6B5DF9A926}" name="StatusBt" dataDxfId="107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F7A6AD-6EAA-4B5F-AA9E-C5A5410660F5}" name="Table6" displayName="Table6" ref="A1:Q4" totalsRowShown="0" headerRowDxfId="1074" headerRowBorderDxfId="1073" tableBorderDxfId="1072">
  <autoFilter ref="A1:Q4" xr:uid="{AAF7A6AD-6EAA-4B5F-AA9E-C5A5410660F5}"/>
  <tableColumns count="17">
    <tableColumn id="1" xr3:uid="{DDC54D40-3980-431B-9DD2-62C0A0B44B9A}" name="ID Leerling">
      <calculatedColumnFormula>IF(Table6[[#This Row],[Onderwijs Nr]]="","",Table6[[#This Row],[Chart Nr]]&amp;"-"&amp;Table6[[#This Row],[Onderwijs Nr]]&amp;UPPER(LEFT(Table6[[#This Row],[Voornaam]],3)))</calculatedColumnFormula>
    </tableColumn>
    <tableColumn id="2" xr3:uid="{6F7099B0-957A-4208-B70C-3E488B93B502}" name="Chart Nr"/>
    <tableColumn id="3" xr3:uid="{5FD22113-489A-4401-872C-DF134BDF4163}" name="Onderwijs Nr"/>
    <tableColumn id="4" xr3:uid="{891580A8-9010-4D19-A49F-B8D6149B69B1}" name="Voornaam"/>
    <tableColumn id="5" xr3:uid="{1D30CDC7-C8AF-4F29-A12D-8B699C86D26A}" name="Achternaam"/>
    <tableColumn id="6" xr3:uid="{F9C3A667-C370-4D48-B638-13E883A64B68}" name="Email"/>
    <tableColumn id="7" xr3:uid="{456EDF57-0FAD-4698-AA83-9A849BC02A81}" name="Geslacht"/>
    <tableColumn id="8" xr3:uid="{AEA6537B-FD22-48CF-84F9-20FA4EA3FE34}" name="Geboorte datum"/>
    <tableColumn id="9" xr3:uid="{A0144309-D606-46B5-83E8-482D3127AA91}" name="Niveau"/>
    <tableColumn id="10" xr3:uid="{BAD0A804-527C-4E1C-95B5-6174212016D4}" name="Leraar"/>
    <tableColumn id="11" xr3:uid="{43B39DB5-1475-40A4-9A54-1AFE408DACFF}" name="Lokaal"/>
    <tableColumn id="12" xr3:uid="{BFD36771-9351-4D4F-907A-4A8BC1FEF503}" name="Dagdeel"/>
    <tableColumn id="13" xr3:uid="{F9B83B3B-47F8-4C87-9734-B0EFDE001193}" name="LeerJaar"/>
    <tableColumn id="14" xr3:uid="{64DAE4EF-0166-4A8D-918F-9B093313C899}" name="Gestart op"/>
    <tableColumn id="15" xr3:uid="{2F4D0BC5-0F1C-4238-A33A-1216BB3F9B69}" name="opmerkingen"/>
    <tableColumn id="16" xr3:uid="{557CEC7B-91BE-4093-A0B7-9411615FF62C}" name="Update Door"/>
    <tableColumn id="17" xr3:uid="{472E50B8-44A3-44A8-89B5-438D5828B0EE}" name="Datum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omarrahhou@hotmail.com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7E97-4419-4D66-83AC-65CEB3D0A1BE}">
  <sheetPr codeName="Sheet18"/>
  <dimension ref="A1"/>
  <sheetViews>
    <sheetView workbookViewId="0">
      <selection activeCell="C13" sqref="C13"/>
    </sheetView>
  </sheetViews>
  <sheetFormatPr defaultRowHeight="12.75"/>
  <sheetData/>
  <pageMargins left="0.7" right="0.7" top="0.75" bottom="0.75" header="0.3" footer="0.3"/>
  <headerFooter>
    <oddHeader>&amp;R&amp;"arial"&amp;8&amp;K000000 KONE Internal&amp;1#_x000D_</oddHead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B9775-B512-4749-9C81-68416D16EA41}">
  <sheetPr codeName="Sheet16"/>
  <dimension ref="A1:AD307"/>
  <sheetViews>
    <sheetView topLeftCell="A3" workbookViewId="0">
      <selection activeCell="C17" sqref="C17"/>
    </sheetView>
  </sheetViews>
  <sheetFormatPr defaultColWidth="9.140625" defaultRowHeight="14.45" customHeight="1" zeroHeight="1"/>
  <cols>
    <col min="1" max="1" width="16.140625" bestFit="1" customWidth="1"/>
    <col min="2" max="2" width="15.85546875" customWidth="1"/>
    <col min="3" max="3" width="2" customWidth="1"/>
    <col min="4" max="4" width="10.7109375" customWidth="1"/>
    <col min="5" max="5" width="11.7109375" bestFit="1" customWidth="1"/>
    <col min="6" max="6" width="9.85546875" customWidth="1"/>
    <col min="7" max="13" width="4.85546875" customWidth="1"/>
    <col min="14" max="14" width="5.140625" customWidth="1"/>
    <col min="15" max="16" width="4.7109375" customWidth="1"/>
    <col min="17" max="17" width="4.42578125" customWidth="1"/>
    <col min="18" max="18" width="4" customWidth="1"/>
    <col min="19" max="19" width="6.7109375" customWidth="1"/>
    <col min="30" max="30" width="88.28515625" customWidth="1"/>
  </cols>
  <sheetData>
    <row r="1" spans="1:30" ht="28.9" customHeight="1">
      <c r="A1" s="118"/>
      <c r="B1" s="118"/>
      <c r="C1" s="695"/>
      <c r="D1" s="695"/>
      <c r="E1" s="696" t="s">
        <v>1625</v>
      </c>
      <c r="F1" s="696"/>
      <c r="G1" s="696"/>
      <c r="H1" s="696"/>
      <c r="I1" s="696"/>
      <c r="J1" s="696"/>
      <c r="K1" s="696"/>
      <c r="L1" s="696"/>
      <c r="M1" s="696"/>
      <c r="N1" s="696"/>
      <c r="O1" s="696"/>
      <c r="P1" s="696"/>
      <c r="Q1" s="696"/>
      <c r="R1" s="696"/>
      <c r="S1" s="696"/>
      <c r="T1" s="157"/>
      <c r="U1" s="155"/>
      <c r="V1" s="155"/>
      <c r="W1" s="155"/>
      <c r="X1" s="155"/>
      <c r="Y1" s="155"/>
      <c r="Z1" s="155"/>
      <c r="AA1" s="155"/>
      <c r="AB1" s="155"/>
      <c r="AC1" s="155"/>
      <c r="AD1" s="155"/>
    </row>
    <row r="2" spans="1:30" ht="13.15" customHeight="1">
      <c r="A2" s="119"/>
      <c r="B2" s="118"/>
      <c r="C2" s="695"/>
      <c r="D2" s="695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7"/>
      <c r="P2" s="157"/>
      <c r="Q2" s="157"/>
      <c r="R2" s="157"/>
      <c r="S2" s="157"/>
      <c r="T2" s="157"/>
      <c r="U2" s="155"/>
      <c r="V2" s="155"/>
      <c r="W2" s="155"/>
      <c r="X2" s="155"/>
      <c r="Y2" s="155"/>
      <c r="Z2" s="155"/>
      <c r="AA2" s="155"/>
      <c r="AB2" s="155"/>
      <c r="AC2" s="155"/>
      <c r="AD2" s="155"/>
    </row>
    <row r="3" spans="1:30" ht="13.5" thickBot="1">
      <c r="A3" s="119"/>
      <c r="B3" s="118"/>
      <c r="C3" s="120"/>
      <c r="D3" s="120"/>
      <c r="E3" s="120"/>
      <c r="F3" s="120"/>
      <c r="G3" s="120"/>
      <c r="H3" s="120">
        <v>8</v>
      </c>
      <c r="I3" s="120">
        <v>9</v>
      </c>
      <c r="J3" s="120">
        <v>10</v>
      </c>
      <c r="K3" s="120">
        <v>11</v>
      </c>
      <c r="L3" s="120">
        <v>12</v>
      </c>
      <c r="M3" s="120">
        <v>13</v>
      </c>
      <c r="N3" s="120">
        <v>14</v>
      </c>
      <c r="O3" s="120">
        <v>15</v>
      </c>
      <c r="P3" s="120">
        <v>16</v>
      </c>
      <c r="Q3" s="120">
        <v>17</v>
      </c>
      <c r="R3" s="120">
        <v>18</v>
      </c>
      <c r="S3" s="120">
        <v>19</v>
      </c>
      <c r="T3" s="120">
        <v>20</v>
      </c>
      <c r="U3" s="120"/>
      <c r="V3" s="120"/>
      <c r="W3" s="120"/>
      <c r="X3" s="120"/>
      <c r="Y3" s="120"/>
      <c r="Z3" s="120"/>
      <c r="AA3" s="120"/>
      <c r="AB3" s="120"/>
      <c r="AC3" s="120"/>
      <c r="AD3" s="120"/>
    </row>
    <row r="4" spans="1:30" ht="61.9" customHeight="1" thickBot="1">
      <c r="A4" s="119"/>
      <c r="B4" s="118"/>
      <c r="C4" s="120"/>
      <c r="D4" s="120"/>
      <c r="E4" s="121" t="s">
        <v>1616</v>
      </c>
      <c r="F4" s="122" t="s">
        <v>1617</v>
      </c>
      <c r="G4" s="158" t="s">
        <v>1618</v>
      </c>
      <c r="H4" s="158" t="str">
        <f ca="1">IFERROR(MID(CELL("filename",$A$1),FIND("]",CELL("filename",$A$1))+1,255),"")</f>
        <v>Admin</v>
      </c>
      <c r="I4" s="158" t="str">
        <f ca="1">IFERROR(MID(CELL("filename",Data_Leerling!$C$1),FIND("]",CELL("filename",Data_Leerling!$C$1))+1,255),"")</f>
        <v>Data_Leerling</v>
      </c>
      <c r="J4" s="158" t="str">
        <f ca="1">IFERROR(MID(CELL("filename",Data_Voogd!$B$1),FIND("]",CELL("filename",Data_Voogd!$B$1))+1,255),"")</f>
        <v>Data_Voogd</v>
      </c>
      <c r="K4" s="158" t="str">
        <f ca="1">IFERROR(MID(CELL("filename",Algemeen_Info!$A$1),FIND("]",CELL("filename",Algemeen_Info!$A$1))+1,255),"")</f>
        <v>Algemeen_Info</v>
      </c>
      <c r="L4" s="158" t="str">
        <f ca="1">IFERROR(MID(CELL("filename",#REF!),FIND("]",CELL("filename",#REF!))+1,255),"")</f>
        <v/>
      </c>
      <c r="M4" s="158" t="str">
        <f ca="1">IFERROR(MID(CELL("filename",AanmeldingDB!$A$1),FIND("]",CELL("filename",AanmeldingDB!$A$1))+1,255),"")</f>
        <v>AanmeldingDB</v>
      </c>
      <c r="N4" s="158" t="str">
        <f ca="1">IFERROR(MID(CELL("filename",Filter!#REF!),FIND("]",CELL("filename",Filter!#REF!))+1,255),"")</f>
        <v/>
      </c>
      <c r="O4" s="158" t="str">
        <f ca="1">IFERROR(MID(CELL("filename",ContributieDB!#REF!),FIND("]",CELL("filename",ContributieDB!#REF!))+1,255),"")</f>
        <v/>
      </c>
      <c r="P4" s="158" t="str">
        <f ca="1">IFERROR(MID(CELL("filename",#REF!),FIND("]",CELL("filename",#REF!))+1,255),"")</f>
        <v/>
      </c>
      <c r="Q4" s="158" t="str">
        <f ca="1">IFERROR(MID(CELL("filename",AfwezigheidDB!$A$1),FIND("]",CELL("filename",AfwezigheidDB!$A$1))+1,255),"")</f>
        <v>AfwezigheidDB</v>
      </c>
      <c r="R4" s="158" t="str">
        <f ca="1">IFERROR(MID(CELL("filename",CijfersDB!$A$1),FIND("]",CELL("filename",CijfersDB!$A$1))+1,255),"")</f>
        <v>CijfersDB</v>
      </c>
      <c r="S4" s="158" t="str">
        <f ca="1">IFERROR(MID(CELL("filename",Data!$A$1),FIND("]",CELL("filename",Data!$A$1))+1,255),"")</f>
        <v>Data</v>
      </c>
      <c r="T4" s="158"/>
      <c r="U4" s="158"/>
      <c r="V4" s="120"/>
      <c r="W4" s="120"/>
      <c r="X4" s="120"/>
      <c r="Y4" s="120"/>
      <c r="Z4" s="120"/>
      <c r="AA4" s="120"/>
      <c r="AB4" s="120"/>
      <c r="AC4" s="120"/>
      <c r="AD4" s="120"/>
    </row>
    <row r="5" spans="1:30" ht="20.25" thickBot="1">
      <c r="A5" s="123" t="s">
        <v>1619</v>
      </c>
      <c r="B5" s="46" t="s">
        <v>53</v>
      </c>
      <c r="C5" s="120" t="s">
        <v>1209</v>
      </c>
      <c r="D5" s="120"/>
      <c r="E5" s="40" t="s">
        <v>122</v>
      </c>
      <c r="F5" s="153">
        <v>1</v>
      </c>
      <c r="G5" s="125" t="s">
        <v>32</v>
      </c>
      <c r="H5" s="126" t="s">
        <v>32</v>
      </c>
      <c r="I5" s="127" t="s">
        <v>32</v>
      </c>
      <c r="J5" s="127" t="s">
        <v>32</v>
      </c>
      <c r="K5" s="127" t="s">
        <v>32</v>
      </c>
      <c r="L5" s="128" t="s">
        <v>32</v>
      </c>
      <c r="M5" s="129" t="s">
        <v>32</v>
      </c>
      <c r="N5" s="129" t="s">
        <v>32</v>
      </c>
      <c r="O5" s="129" t="s">
        <v>32</v>
      </c>
      <c r="P5" s="129" t="s">
        <v>1620</v>
      </c>
      <c r="Q5" s="129" t="s">
        <v>1620</v>
      </c>
      <c r="R5" s="129" t="s">
        <v>1620</v>
      </c>
      <c r="S5" s="129" t="s">
        <v>32</v>
      </c>
      <c r="T5" s="129"/>
      <c r="U5" s="129"/>
      <c r="V5" s="120"/>
      <c r="W5" s="120"/>
      <c r="X5" s="120"/>
      <c r="Y5" s="120"/>
      <c r="Z5" s="120"/>
      <c r="AA5" s="120"/>
      <c r="AB5" s="120"/>
      <c r="AC5" s="120"/>
      <c r="AD5" s="120"/>
    </row>
    <row r="6" spans="1:30" ht="20.25" thickBot="1">
      <c r="A6" s="123" t="s">
        <v>1617</v>
      </c>
      <c r="B6" s="152">
        <v>300</v>
      </c>
      <c r="C6" s="120"/>
      <c r="D6" s="120"/>
      <c r="E6" s="40" t="s">
        <v>90</v>
      </c>
      <c r="F6" s="124">
        <v>2</v>
      </c>
      <c r="G6" s="132" t="s">
        <v>32</v>
      </c>
      <c r="H6" s="133" t="s">
        <v>32</v>
      </c>
      <c r="I6" s="134" t="s">
        <v>32</v>
      </c>
      <c r="J6" s="134" t="s">
        <v>32</v>
      </c>
      <c r="K6" s="134" t="s">
        <v>32</v>
      </c>
      <c r="L6" s="135" t="s">
        <v>32</v>
      </c>
      <c r="M6" s="136" t="s">
        <v>32</v>
      </c>
      <c r="N6" s="136" t="s">
        <v>32</v>
      </c>
      <c r="O6" s="136" t="s">
        <v>32</v>
      </c>
      <c r="P6" s="136" t="s">
        <v>1620</v>
      </c>
      <c r="Q6" s="136" t="s">
        <v>1620</v>
      </c>
      <c r="R6" s="136" t="s">
        <v>1620</v>
      </c>
      <c r="S6" s="136" t="s">
        <v>32</v>
      </c>
      <c r="T6" s="136"/>
      <c r="U6" s="136"/>
      <c r="V6" s="120"/>
      <c r="W6" s="120"/>
      <c r="X6" s="120"/>
      <c r="Y6" s="120"/>
      <c r="Z6" s="120"/>
      <c r="AA6" s="120"/>
      <c r="AB6" s="120"/>
      <c r="AC6" s="120"/>
      <c r="AD6" s="120"/>
    </row>
    <row r="7" spans="1:30" ht="20.25" thickBot="1">
      <c r="A7" s="123" t="s">
        <v>1621</v>
      </c>
      <c r="B7" s="123" t="b">
        <f>IF(INDEX(UserTable,MATCH(B5,UserName,0),2)=B6,TRUE,FALSE)</f>
        <v>0</v>
      </c>
      <c r="C7" s="120"/>
      <c r="D7" s="120"/>
      <c r="E7" s="40" t="s">
        <v>57</v>
      </c>
      <c r="F7" s="124">
        <v>3</v>
      </c>
      <c r="G7" s="132" t="s">
        <v>32</v>
      </c>
      <c r="H7" s="133" t="s">
        <v>32</v>
      </c>
      <c r="I7" s="134" t="s">
        <v>32</v>
      </c>
      <c r="J7" s="134" t="s">
        <v>32</v>
      </c>
      <c r="K7" s="134" t="s">
        <v>32</v>
      </c>
      <c r="L7" s="135" t="s">
        <v>32</v>
      </c>
      <c r="M7" s="136" t="s">
        <v>32</v>
      </c>
      <c r="N7" s="136" t="s">
        <v>32</v>
      </c>
      <c r="O7" s="136" t="s">
        <v>32</v>
      </c>
      <c r="P7" s="136" t="s">
        <v>1620</v>
      </c>
      <c r="Q7" s="136" t="s">
        <v>1620</v>
      </c>
      <c r="R7" s="136" t="s">
        <v>1620</v>
      </c>
      <c r="S7" s="136" t="s">
        <v>32</v>
      </c>
      <c r="T7" s="136"/>
      <c r="U7" s="136"/>
      <c r="V7" s="120"/>
      <c r="W7" s="120"/>
      <c r="X7" s="120"/>
      <c r="Y7" s="120"/>
      <c r="Z7" s="120"/>
      <c r="AA7" s="120"/>
      <c r="AB7" s="120"/>
      <c r="AC7" s="120"/>
      <c r="AD7" s="120"/>
    </row>
    <row r="8" spans="1:30" ht="20.25" thickBot="1">
      <c r="A8" s="123" t="s">
        <v>1622</v>
      </c>
      <c r="B8" s="123">
        <f>IFERROR(MATCH(B5,UserName,0)+4,"")</f>
        <v>11</v>
      </c>
      <c r="C8" s="120"/>
      <c r="D8" s="120"/>
      <c r="E8" s="40" t="s">
        <v>30</v>
      </c>
      <c r="F8" s="124">
        <v>4</v>
      </c>
      <c r="G8" s="132" t="s">
        <v>32</v>
      </c>
      <c r="H8" s="133" t="s">
        <v>32</v>
      </c>
      <c r="I8" s="134" t="s">
        <v>32</v>
      </c>
      <c r="J8" s="134" t="s">
        <v>32</v>
      </c>
      <c r="K8" s="134" t="s">
        <v>32</v>
      </c>
      <c r="L8" s="135" t="s">
        <v>32</v>
      </c>
      <c r="M8" s="136" t="s">
        <v>32</v>
      </c>
      <c r="N8" s="136" t="s">
        <v>32</v>
      </c>
      <c r="O8" s="136" t="s">
        <v>32</v>
      </c>
      <c r="P8" s="136" t="s">
        <v>1620</v>
      </c>
      <c r="Q8" s="136" t="s">
        <v>1620</v>
      </c>
      <c r="R8" s="136" t="s">
        <v>1620</v>
      </c>
      <c r="S8" s="136" t="s">
        <v>32</v>
      </c>
      <c r="T8" s="136"/>
      <c r="U8" s="136"/>
      <c r="V8" s="120"/>
      <c r="W8" s="120"/>
      <c r="X8" s="120"/>
      <c r="Y8" s="120"/>
      <c r="Z8" s="120"/>
      <c r="AA8" s="120"/>
      <c r="AB8" s="120"/>
      <c r="AC8" s="120"/>
      <c r="AD8" s="120"/>
    </row>
    <row r="9" spans="1:30" ht="20.45" customHeight="1" thickBot="1">
      <c r="A9" s="118"/>
      <c r="B9" s="118"/>
      <c r="C9" s="120"/>
      <c r="D9" s="120"/>
      <c r="E9" s="40" t="s">
        <v>136</v>
      </c>
      <c r="F9" s="124">
        <v>5</v>
      </c>
      <c r="G9" s="132" t="s">
        <v>32</v>
      </c>
      <c r="H9" s="133" t="s">
        <v>32</v>
      </c>
      <c r="I9" s="134" t="s">
        <v>32</v>
      </c>
      <c r="J9" s="134" t="s">
        <v>32</v>
      </c>
      <c r="K9" s="134" t="s">
        <v>32</v>
      </c>
      <c r="L9" s="135" t="s">
        <v>32</v>
      </c>
      <c r="M9" s="136" t="s">
        <v>32</v>
      </c>
      <c r="N9" s="136" t="s">
        <v>32</v>
      </c>
      <c r="O9" s="136" t="s">
        <v>32</v>
      </c>
      <c r="P9" s="136" t="s">
        <v>1620</v>
      </c>
      <c r="Q9" s="136" t="s">
        <v>1620</v>
      </c>
      <c r="R9" s="136" t="s">
        <v>1620</v>
      </c>
      <c r="S9" s="136" t="s">
        <v>32</v>
      </c>
      <c r="T9" s="136"/>
      <c r="U9" s="136"/>
      <c r="V9" s="120"/>
      <c r="W9" s="120"/>
      <c r="X9" s="120"/>
      <c r="Y9" s="120"/>
      <c r="Z9" s="120"/>
      <c r="AA9" s="120"/>
      <c r="AB9" s="120"/>
      <c r="AC9" s="120"/>
      <c r="AD9" s="120"/>
    </row>
    <row r="10" spans="1:30" ht="20.25" thickBot="1">
      <c r="A10" s="268" t="s">
        <v>1954</v>
      </c>
      <c r="B10" s="118" t="s">
        <v>1589</v>
      </c>
      <c r="C10" s="120"/>
      <c r="D10" s="120"/>
      <c r="E10" s="40" t="s">
        <v>114</v>
      </c>
      <c r="F10" s="124">
        <v>6</v>
      </c>
      <c r="G10" s="132" t="s">
        <v>32</v>
      </c>
      <c r="H10" s="133" t="s">
        <v>32</v>
      </c>
      <c r="I10" s="134" t="s">
        <v>32</v>
      </c>
      <c r="J10" s="134" t="s">
        <v>32</v>
      </c>
      <c r="K10" s="134" t="s">
        <v>32</v>
      </c>
      <c r="L10" s="135" t="s">
        <v>32</v>
      </c>
      <c r="M10" s="136" t="s">
        <v>32</v>
      </c>
      <c r="N10" s="136" t="s">
        <v>32</v>
      </c>
      <c r="O10" s="136" t="s">
        <v>32</v>
      </c>
      <c r="P10" s="136" t="s">
        <v>1620</v>
      </c>
      <c r="Q10" s="136" t="s">
        <v>1620</v>
      </c>
      <c r="R10" s="136" t="s">
        <v>1620</v>
      </c>
      <c r="S10" s="136" t="s">
        <v>32</v>
      </c>
      <c r="T10" s="136"/>
      <c r="U10" s="136"/>
      <c r="V10" s="120"/>
      <c r="W10" s="120"/>
      <c r="X10" s="120"/>
      <c r="Y10" s="120"/>
      <c r="Z10" s="120"/>
      <c r="AA10" s="120"/>
      <c r="AB10" s="120"/>
      <c r="AC10" s="120"/>
      <c r="AD10" s="120"/>
    </row>
    <row r="11" spans="1:30" ht="20.25" thickBot="1">
      <c r="A11" s="118"/>
      <c r="B11" s="118"/>
      <c r="C11" s="120"/>
      <c r="D11" s="120"/>
      <c r="E11" s="40" t="s">
        <v>53</v>
      </c>
      <c r="F11" s="124">
        <v>100</v>
      </c>
      <c r="G11" s="132" t="s">
        <v>1620</v>
      </c>
      <c r="H11" s="133" t="s">
        <v>1620</v>
      </c>
      <c r="I11" s="134" t="s">
        <v>1620</v>
      </c>
      <c r="J11" s="134" t="s">
        <v>1620</v>
      </c>
      <c r="K11" s="134" t="s">
        <v>1620</v>
      </c>
      <c r="L11" s="135" t="s">
        <v>1620</v>
      </c>
      <c r="M11" s="136" t="s">
        <v>1620</v>
      </c>
      <c r="N11" s="136" t="s">
        <v>1620</v>
      </c>
      <c r="O11" s="136" t="s">
        <v>1620</v>
      </c>
      <c r="P11" s="136" t="s">
        <v>1620</v>
      </c>
      <c r="Q11" s="136" t="s">
        <v>1620</v>
      </c>
      <c r="R11" s="136" t="s">
        <v>1620</v>
      </c>
      <c r="S11" s="136" t="s">
        <v>1620</v>
      </c>
      <c r="T11" s="136" t="s">
        <v>1620</v>
      </c>
      <c r="U11" s="136" t="s">
        <v>1620</v>
      </c>
      <c r="V11" s="120"/>
      <c r="W11" s="120"/>
      <c r="X11" s="120"/>
      <c r="Y11" s="120"/>
      <c r="Z11" s="120"/>
      <c r="AA11" s="120"/>
      <c r="AB11" s="120"/>
      <c r="AC11" s="120"/>
      <c r="AD11" s="120"/>
    </row>
    <row r="12" spans="1:30" ht="20.25" customHeight="1" thickBot="1">
      <c r="A12" s="118"/>
      <c r="B12" s="118"/>
      <c r="C12" s="120"/>
      <c r="D12" s="120"/>
      <c r="E12" s="46" t="s">
        <v>65</v>
      </c>
      <c r="F12" s="124">
        <v>200</v>
      </c>
      <c r="G12" s="132" t="s">
        <v>1620</v>
      </c>
      <c r="H12" s="133" t="s">
        <v>1620</v>
      </c>
      <c r="I12" s="134" t="s">
        <v>1620</v>
      </c>
      <c r="J12" s="134" t="s">
        <v>1620</v>
      </c>
      <c r="K12" s="134" t="s">
        <v>1620</v>
      </c>
      <c r="L12" s="135" t="s">
        <v>1620</v>
      </c>
      <c r="M12" s="136" t="s">
        <v>1620</v>
      </c>
      <c r="N12" s="136" t="s">
        <v>1620</v>
      </c>
      <c r="O12" s="136" t="s">
        <v>1620</v>
      </c>
      <c r="P12" s="136" t="s">
        <v>1620</v>
      </c>
      <c r="Q12" s="136" t="s">
        <v>1620</v>
      </c>
      <c r="R12" s="136" t="s">
        <v>1620</v>
      </c>
      <c r="S12" s="136" t="s">
        <v>1620</v>
      </c>
      <c r="T12" s="136"/>
      <c r="U12" s="136"/>
      <c r="V12" s="120"/>
      <c r="W12" s="120"/>
      <c r="X12" s="120" t="str">
        <f ca="1">IFERROR(MID(CELL("filename",Data!$A$1),FIND("]",CELL("filename",Data!$A$1))+1,255),"")</f>
        <v>Data</v>
      </c>
      <c r="Y12" s="120"/>
      <c r="Z12" s="120"/>
      <c r="AA12" s="120"/>
      <c r="AB12" s="120"/>
      <c r="AC12" s="120"/>
      <c r="AD12" s="120"/>
    </row>
    <row r="13" spans="1:30" ht="20.25" thickBot="1">
      <c r="A13" s="335" t="s">
        <v>2519</v>
      </c>
      <c r="B13" s="333">
        <f>B14+B16</f>
        <v>0</v>
      </c>
      <c r="C13" s="120"/>
      <c r="D13" s="120"/>
      <c r="E13" s="46" t="s">
        <v>40</v>
      </c>
      <c r="F13" s="124">
        <v>300</v>
      </c>
      <c r="G13" s="139" t="s">
        <v>1620</v>
      </c>
      <c r="H13" s="140" t="s">
        <v>1620</v>
      </c>
      <c r="I13" s="141" t="s">
        <v>1620</v>
      </c>
      <c r="J13" s="141" t="s">
        <v>1620</v>
      </c>
      <c r="K13" s="141" t="s">
        <v>1620</v>
      </c>
      <c r="L13" s="142" t="s">
        <v>1620</v>
      </c>
      <c r="M13" s="143" t="s">
        <v>1620</v>
      </c>
      <c r="N13" s="143" t="s">
        <v>1620</v>
      </c>
      <c r="O13" s="143" t="s">
        <v>1620</v>
      </c>
      <c r="P13" s="143" t="s">
        <v>1620</v>
      </c>
      <c r="Q13" s="143" t="s">
        <v>1620</v>
      </c>
      <c r="R13" s="143" t="s">
        <v>1620</v>
      </c>
      <c r="S13" s="143" t="s">
        <v>1620</v>
      </c>
      <c r="T13" s="143"/>
      <c r="U13" s="143"/>
      <c r="V13" s="120"/>
      <c r="W13" s="120"/>
      <c r="X13" s="120"/>
      <c r="Y13" s="120"/>
      <c r="Z13" s="120"/>
      <c r="AA13" s="120"/>
      <c r="AB13" s="120"/>
      <c r="AC13" s="120"/>
      <c r="AD13" s="120"/>
    </row>
    <row r="14" spans="1:30" ht="20.25" thickBot="1">
      <c r="A14" s="335" t="s">
        <v>1985</v>
      </c>
      <c r="B14" s="332"/>
      <c r="C14" s="120"/>
      <c r="D14" s="120"/>
      <c r="E14" s="46" t="s">
        <v>258</v>
      </c>
      <c r="F14" s="124">
        <v>10</v>
      </c>
      <c r="G14" s="132" t="s">
        <v>1620</v>
      </c>
      <c r="H14" s="133" t="s">
        <v>1620</v>
      </c>
      <c r="I14" s="134" t="s">
        <v>1620</v>
      </c>
      <c r="J14" s="134" t="s">
        <v>1620</v>
      </c>
      <c r="K14" s="134" t="s">
        <v>1620</v>
      </c>
      <c r="L14" s="135" t="s">
        <v>1620</v>
      </c>
      <c r="M14" s="136" t="s">
        <v>1620</v>
      </c>
      <c r="N14" s="136" t="s">
        <v>1620</v>
      </c>
      <c r="O14" s="136" t="s">
        <v>1620</v>
      </c>
      <c r="P14" s="136" t="s">
        <v>1620</v>
      </c>
      <c r="Q14" s="136" t="s">
        <v>1620</v>
      </c>
      <c r="R14" s="136" t="s">
        <v>1620</v>
      </c>
      <c r="S14" s="136" t="s">
        <v>1620</v>
      </c>
      <c r="T14" s="136"/>
      <c r="U14" s="136"/>
      <c r="V14" s="120"/>
      <c r="W14" s="120"/>
      <c r="X14" s="120"/>
      <c r="Y14" s="120"/>
      <c r="Z14" s="120"/>
      <c r="AA14" s="120"/>
      <c r="AB14" s="120"/>
      <c r="AC14" s="120"/>
      <c r="AD14" s="120"/>
    </row>
    <row r="15" spans="1:30" ht="17.45" customHeight="1" thickBot="1">
      <c r="A15" s="335" t="s">
        <v>2518</v>
      </c>
      <c r="B15" s="332"/>
      <c r="C15" s="120"/>
      <c r="D15" s="120"/>
      <c r="E15" s="40" t="s">
        <v>1657</v>
      </c>
      <c r="F15" s="138">
        <v>3</v>
      </c>
      <c r="G15" s="132" t="s">
        <v>1620</v>
      </c>
      <c r="H15" s="140" t="s">
        <v>1620</v>
      </c>
      <c r="I15" s="141" t="s">
        <v>1620</v>
      </c>
      <c r="J15" s="141" t="s">
        <v>1620</v>
      </c>
      <c r="K15" s="141" t="s">
        <v>1620</v>
      </c>
      <c r="L15" s="142" t="s">
        <v>1620</v>
      </c>
      <c r="M15" s="143" t="s">
        <v>1620</v>
      </c>
      <c r="N15" s="143" t="s">
        <v>1620</v>
      </c>
      <c r="O15" s="143" t="s">
        <v>1620</v>
      </c>
      <c r="P15" s="143" t="s">
        <v>1620</v>
      </c>
      <c r="Q15" s="143" t="s">
        <v>1620</v>
      </c>
      <c r="R15" s="143" t="s">
        <v>1620</v>
      </c>
      <c r="S15" s="143" t="s">
        <v>1620</v>
      </c>
      <c r="T15" s="143"/>
      <c r="U15" s="143"/>
      <c r="V15" s="120"/>
      <c r="W15" s="120"/>
      <c r="X15" s="120"/>
      <c r="Y15" s="120"/>
      <c r="Z15" s="120"/>
      <c r="AA15" s="120"/>
      <c r="AB15" s="120"/>
      <c r="AC15" s="120"/>
      <c r="AD15" s="120"/>
    </row>
    <row r="16" spans="1:30" ht="20.25" thickBot="1">
      <c r="A16" s="335" t="s">
        <v>20</v>
      </c>
      <c r="B16" s="334">
        <f>(B15-B14)</f>
        <v>0</v>
      </c>
      <c r="C16" s="120"/>
      <c r="D16" s="120"/>
      <c r="E16" s="130"/>
      <c r="F16" s="131"/>
      <c r="G16" s="132"/>
      <c r="H16" s="133"/>
      <c r="I16" s="134"/>
      <c r="J16" s="134"/>
      <c r="K16" s="134"/>
      <c r="L16" s="135"/>
      <c r="M16" s="136"/>
      <c r="N16" s="136"/>
      <c r="O16" s="136"/>
      <c r="P16" s="136"/>
      <c r="Q16" s="136"/>
      <c r="R16" s="136"/>
      <c r="S16" s="136"/>
      <c r="T16" s="136"/>
      <c r="U16" s="136"/>
      <c r="V16" s="120"/>
      <c r="W16" s="120"/>
      <c r="X16" s="120"/>
      <c r="Y16" s="120"/>
      <c r="Z16" s="120"/>
      <c r="AA16" s="120"/>
      <c r="AB16" s="120"/>
      <c r="AC16" s="120"/>
      <c r="AD16" s="120"/>
    </row>
    <row r="17" spans="1:30" ht="27">
      <c r="A17" s="118"/>
      <c r="B17" s="230" t="s">
        <v>1872</v>
      </c>
      <c r="C17" s="120"/>
      <c r="D17" s="120"/>
      <c r="E17" s="137"/>
      <c r="F17" s="138"/>
      <c r="G17" s="139"/>
      <c r="H17" s="140"/>
      <c r="I17" s="141"/>
      <c r="J17" s="141"/>
      <c r="K17" s="141"/>
      <c r="L17" s="142"/>
      <c r="M17" s="143"/>
      <c r="N17" s="143"/>
      <c r="O17" s="143"/>
      <c r="P17" s="143"/>
      <c r="Q17" s="143"/>
      <c r="R17" s="143"/>
      <c r="S17" s="143"/>
      <c r="T17" s="143"/>
      <c r="U17" s="143"/>
      <c r="V17" s="120"/>
      <c r="W17" s="120"/>
      <c r="X17" s="120"/>
      <c r="Y17" s="151"/>
      <c r="Z17" s="120"/>
      <c r="AA17" s="120"/>
      <c r="AB17" s="120"/>
      <c r="AC17" s="120"/>
      <c r="AD17" s="120"/>
    </row>
    <row r="18" spans="1:30" ht="27">
      <c r="A18" s="123" t="s">
        <v>1851</v>
      </c>
      <c r="B18" s="231" t="str">
        <f>IF(B19="","",B19&amp;"-"&amp;B20&amp;UPPER(LEFT(B21,4)))</f>
        <v>130-1HOUD</v>
      </c>
      <c r="C18" s="120"/>
      <c r="D18" s="120"/>
      <c r="E18" s="130"/>
      <c r="F18" s="131"/>
      <c r="G18" s="132"/>
      <c r="H18" s="133"/>
      <c r="I18" s="134"/>
      <c r="J18" s="134"/>
      <c r="K18" s="134"/>
      <c r="L18" s="135"/>
      <c r="M18" s="136"/>
      <c r="N18" s="136"/>
      <c r="O18" s="136"/>
      <c r="P18" s="136"/>
      <c r="Q18" s="136"/>
      <c r="R18" s="136"/>
      <c r="S18" s="136"/>
      <c r="T18" s="136"/>
      <c r="U18" s="136"/>
      <c r="V18" s="120"/>
      <c r="W18" s="120"/>
      <c r="X18" s="120"/>
      <c r="Y18" s="151"/>
      <c r="Z18" s="120"/>
      <c r="AA18" s="120"/>
      <c r="AB18" s="120"/>
      <c r="AC18" s="120"/>
      <c r="AD18" s="120"/>
    </row>
    <row r="19" spans="1:30" ht="19.5">
      <c r="A19" s="123" t="s">
        <v>1</v>
      </c>
      <c r="B19" s="232">
        <v>130</v>
      </c>
      <c r="C19" s="120"/>
      <c r="D19" s="120"/>
      <c r="E19" s="137"/>
      <c r="F19" s="138"/>
      <c r="G19" s="139"/>
      <c r="H19" s="140"/>
      <c r="I19" s="141"/>
      <c r="J19" s="141"/>
      <c r="K19" s="141"/>
      <c r="L19" s="142"/>
      <c r="M19" s="143"/>
      <c r="N19" s="143"/>
      <c r="O19" s="143"/>
      <c r="P19" s="143"/>
      <c r="Q19" s="143"/>
      <c r="R19" s="143"/>
      <c r="S19" s="143"/>
      <c r="T19" s="143"/>
      <c r="U19" s="143"/>
      <c r="V19" s="120"/>
      <c r="W19" s="120"/>
      <c r="X19" s="120"/>
      <c r="Y19" s="120"/>
      <c r="Z19" s="120"/>
      <c r="AA19" s="120"/>
      <c r="AB19" s="120"/>
      <c r="AC19" s="120"/>
      <c r="AD19" s="120"/>
    </row>
    <row r="20" spans="1:30" ht="19.5">
      <c r="A20" s="123" t="s">
        <v>2</v>
      </c>
      <c r="B20" s="232">
        <v>1</v>
      </c>
      <c r="C20" s="120"/>
      <c r="D20" s="120"/>
      <c r="E20" s="130"/>
      <c r="F20" s="131"/>
      <c r="G20" s="132"/>
      <c r="H20" s="133"/>
      <c r="I20" s="134"/>
      <c r="J20" s="134"/>
      <c r="K20" s="134"/>
      <c r="L20" s="135"/>
      <c r="M20" s="136"/>
      <c r="N20" s="136"/>
      <c r="O20" s="136"/>
      <c r="P20" s="136"/>
      <c r="Q20" s="136"/>
      <c r="R20" s="136"/>
      <c r="S20" s="136"/>
      <c r="T20" s="136"/>
      <c r="U20" s="136"/>
      <c r="V20" s="120"/>
      <c r="W20" s="120"/>
      <c r="X20" s="120"/>
      <c r="Y20" s="120"/>
      <c r="Z20" s="120"/>
      <c r="AA20" s="120"/>
      <c r="AB20" s="120"/>
      <c r="AC20" s="120"/>
      <c r="AD20" s="120"/>
    </row>
    <row r="21" spans="1:30" ht="19.5">
      <c r="A21" s="123" t="s">
        <v>1871</v>
      </c>
      <c r="B21" s="231" t="s">
        <v>1111</v>
      </c>
      <c r="C21" s="120"/>
      <c r="D21" s="120"/>
      <c r="E21" s="137"/>
      <c r="F21" s="138"/>
      <c r="G21" s="139"/>
      <c r="H21" s="140"/>
      <c r="I21" s="141"/>
      <c r="J21" s="141"/>
      <c r="K21" s="141"/>
      <c r="L21" s="142"/>
      <c r="M21" s="143"/>
      <c r="N21" s="143"/>
      <c r="O21" s="143"/>
      <c r="P21" s="143"/>
      <c r="Q21" s="143"/>
      <c r="R21" s="143"/>
      <c r="S21" s="143"/>
      <c r="T21" s="143"/>
      <c r="U21" s="143"/>
      <c r="V21" s="120"/>
      <c r="W21" s="120"/>
      <c r="X21" s="120"/>
      <c r="Y21" s="120"/>
      <c r="Z21" s="120"/>
      <c r="AA21" s="120"/>
      <c r="AB21" s="120"/>
      <c r="AC21" s="120"/>
      <c r="AD21" s="120"/>
    </row>
    <row r="22" spans="1:30" ht="19.5">
      <c r="A22" s="118"/>
      <c r="B22" s="118"/>
      <c r="C22" s="120"/>
      <c r="D22" s="120"/>
      <c r="E22" s="130"/>
      <c r="F22" s="131"/>
      <c r="G22" s="132"/>
      <c r="H22" s="133"/>
      <c r="I22" s="134"/>
      <c r="J22" s="134"/>
      <c r="K22" s="134"/>
      <c r="L22" s="135"/>
      <c r="M22" s="136"/>
      <c r="N22" s="136"/>
      <c r="O22" s="136"/>
      <c r="P22" s="136"/>
      <c r="Q22" s="136"/>
      <c r="R22" s="136"/>
      <c r="S22" s="136"/>
      <c r="T22" s="136"/>
      <c r="U22" s="136"/>
      <c r="V22" s="120"/>
      <c r="W22" s="120"/>
      <c r="X22" s="120"/>
      <c r="Y22" s="120"/>
      <c r="Z22" s="120"/>
      <c r="AA22" s="120"/>
      <c r="AB22" s="120"/>
      <c r="AC22" s="120"/>
      <c r="AD22" s="120"/>
    </row>
    <row r="23" spans="1:30" ht="19.5">
      <c r="A23" s="118"/>
      <c r="B23" s="118"/>
      <c r="C23" s="120"/>
      <c r="D23" s="120"/>
      <c r="E23" s="137"/>
      <c r="F23" s="138"/>
      <c r="G23" s="139"/>
      <c r="H23" s="140"/>
      <c r="I23" s="141"/>
      <c r="J23" s="141"/>
      <c r="K23" s="141"/>
      <c r="L23" s="142"/>
      <c r="M23" s="143"/>
      <c r="N23" s="143"/>
      <c r="O23" s="143"/>
      <c r="P23" s="143"/>
      <c r="Q23" s="143"/>
      <c r="R23" s="143"/>
      <c r="S23" s="143"/>
      <c r="T23" s="143"/>
      <c r="U23" s="143"/>
      <c r="V23" s="120"/>
      <c r="W23" s="120"/>
      <c r="X23" s="120"/>
      <c r="Y23" s="120"/>
      <c r="Z23" s="120"/>
      <c r="AA23" s="120"/>
      <c r="AB23" s="120"/>
      <c r="AC23" s="120"/>
      <c r="AD23" s="120"/>
    </row>
    <row r="24" spans="1:30" ht="20.25" thickBot="1">
      <c r="A24" s="118"/>
      <c r="B24" s="118"/>
      <c r="C24" s="120"/>
      <c r="D24" s="120"/>
      <c r="E24" s="144"/>
      <c r="F24" s="145"/>
      <c r="G24" s="146"/>
      <c r="H24" s="147"/>
      <c r="I24" s="148"/>
      <c r="J24" s="148"/>
      <c r="K24" s="148"/>
      <c r="L24" s="149"/>
      <c r="M24" s="150"/>
      <c r="N24" s="150"/>
      <c r="O24" s="150"/>
      <c r="P24" s="150"/>
      <c r="Q24" s="150"/>
      <c r="R24" s="150"/>
      <c r="S24" s="150"/>
      <c r="T24" s="150"/>
      <c r="U24" s="150"/>
      <c r="V24" s="120"/>
      <c r="W24" s="120"/>
      <c r="X24" s="120"/>
      <c r="Y24" s="120"/>
      <c r="Z24" s="120"/>
      <c r="AA24" s="120"/>
      <c r="AB24" s="120"/>
      <c r="AC24" s="120"/>
      <c r="AD24" s="120"/>
    </row>
    <row r="25" spans="1:30" ht="12.75">
      <c r="A25" s="118"/>
      <c r="B25" s="118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</row>
    <row r="26" spans="1:30" ht="12.75">
      <c r="A26" s="118"/>
      <c r="B26" s="118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</row>
    <row r="27" spans="1:30" ht="15" customHeight="1">
      <c r="A27" s="118"/>
      <c r="B27" s="118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</row>
    <row r="28" spans="1:30" ht="12.75">
      <c r="A28" s="118"/>
      <c r="B28" s="118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</row>
    <row r="29" spans="1:30" ht="12.75">
      <c r="A29" s="118"/>
      <c r="B29" s="118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</row>
    <row r="30" spans="1:30" ht="12.75">
      <c r="A30" s="118"/>
      <c r="B30" s="118"/>
      <c r="C30" s="120"/>
      <c r="D30" s="120"/>
      <c r="E30" s="120"/>
      <c r="F30" s="120"/>
      <c r="G30" s="120"/>
      <c r="H30" s="120"/>
      <c r="I30" s="233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</row>
    <row r="31" spans="1:30" ht="12.75">
      <c r="A31" s="120"/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</row>
    <row r="32" spans="1:30" ht="12.75">
      <c r="A32" s="120"/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</row>
    <row r="33" spans="1:30" ht="12.75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</row>
    <row r="34" spans="1:30" ht="12.75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</row>
    <row r="35" spans="1:30" ht="12.75">
      <c r="A35" s="120"/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</row>
    <row r="36" spans="1:30" ht="12.75">
      <c r="A36" s="120"/>
      <c r="B36" s="120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</row>
    <row r="37" spans="1:30" ht="12.75">
      <c r="A37" s="120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</row>
    <row r="38" spans="1:30" ht="12.75">
      <c r="A38" s="120"/>
      <c r="B38" s="120"/>
      <c r="C38" s="120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</row>
    <row r="39" spans="1:30" ht="12.75">
      <c r="A39" s="120"/>
      <c r="B39" s="120"/>
      <c r="C39" s="120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</row>
    <row r="40" spans="1:30" ht="13.15" hidden="1" customHeight="1">
      <c r="A40" s="120"/>
      <c r="B40" s="120"/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B40" s="120"/>
      <c r="AC40" s="120"/>
      <c r="AD40" s="120"/>
    </row>
    <row r="41" spans="1:30" ht="13.15" hidden="1" customHeight="1">
      <c r="A41" s="120"/>
      <c r="B41" s="120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B41" s="120"/>
      <c r="AC41" s="120"/>
      <c r="AD41" s="120"/>
    </row>
    <row r="42" spans="1:30" ht="12.75" hidden="1">
      <c r="A42" s="120"/>
      <c r="B42" s="120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</row>
    <row r="43" spans="1:30" ht="12.75" hidden="1">
      <c r="A43" s="120"/>
      <c r="B43" s="120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</row>
    <row r="44" spans="1:30" ht="12.75" hidden="1">
      <c r="A44" s="120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</row>
    <row r="45" spans="1:30" ht="12.75" hidden="1">
      <c r="A45" s="120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</row>
    <row r="46" spans="1:30" ht="12.75" hidden="1">
      <c r="A46" s="120"/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</row>
    <row r="47" spans="1:30" ht="12.75" hidden="1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</row>
    <row r="48" spans="1:30" ht="12.75" hidden="1">
      <c r="A48" s="120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</row>
    <row r="49" spans="1:30" ht="12.75" hidden="1">
      <c r="A49" s="120"/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</row>
    <row r="50" spans="1:30" ht="12.75" hidden="1">
      <c r="A50" s="120"/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</row>
    <row r="51" spans="1:30" ht="12.75" hidden="1">
      <c r="A51" s="120"/>
      <c r="B51" s="120"/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</row>
    <row r="52" spans="1:30" ht="12.75" hidden="1">
      <c r="A52" s="120"/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</row>
    <row r="53" spans="1:30" ht="12.75" hidden="1">
      <c r="A53" s="120"/>
      <c r="B53" s="120"/>
      <c r="C53" s="120"/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</row>
    <row r="54" spans="1:30" ht="12.75" hidden="1">
      <c r="A54" s="120"/>
      <c r="B54" s="120"/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</row>
    <row r="55" spans="1:30" ht="12.75" hidden="1">
      <c r="A55" s="120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</row>
    <row r="56" spans="1:30" ht="12.75" hidden="1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</row>
    <row r="57" spans="1:30" ht="12.75" hidden="1">
      <c r="A57" s="120"/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</row>
    <row r="58" spans="1:30" ht="12.75" hidden="1">
      <c r="A58" s="120"/>
      <c r="B58" s="120"/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</row>
    <row r="59" spans="1:30" ht="12.75" hidden="1">
      <c r="A59" s="120"/>
      <c r="B59" s="120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</row>
    <row r="60" spans="1:30" ht="12.75" hidden="1">
      <c r="A60" s="120"/>
      <c r="B60" s="120"/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</row>
    <row r="61" spans="1:30" ht="12.75" hidden="1">
      <c r="A61" s="120"/>
      <c r="B61" s="120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</row>
    <row r="62" spans="1:30" ht="12.75" hidden="1">
      <c r="A62" s="120"/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</row>
    <row r="63" spans="1:30" ht="12.75" hidden="1">
      <c r="A63" s="120"/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</row>
    <row r="64" spans="1:30" ht="12.75" hidden="1">
      <c r="A64" s="120"/>
      <c r="B64" s="120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</row>
    <row r="65" spans="1:30" ht="12.75" hidden="1">
      <c r="A65" s="120"/>
      <c r="B65" s="120"/>
      <c r="C65" s="120"/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</row>
    <row r="66" spans="1:30" ht="12.75" hidden="1">
      <c r="A66" s="120"/>
      <c r="B66" s="120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</row>
    <row r="67" spans="1:30" ht="12.75" hidden="1">
      <c r="A67" s="120"/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</row>
    <row r="68" spans="1:30" ht="12.75" hidden="1">
      <c r="A68" s="120"/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</row>
    <row r="69" spans="1:30" ht="12.75" hidden="1">
      <c r="A69" s="120"/>
      <c r="B69" s="120"/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</row>
    <row r="70" spans="1:30" ht="12.75" hidden="1">
      <c r="A70" s="120"/>
      <c r="B70" s="120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</row>
    <row r="71" spans="1:30" ht="12.75" hidden="1">
      <c r="A71" s="120"/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</row>
    <row r="72" spans="1:30" ht="12.75" hidden="1">
      <c r="A72" s="120"/>
      <c r="B72" s="120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</row>
    <row r="73" spans="1:30" ht="12.75" hidden="1">
      <c r="A73" s="120"/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</row>
    <row r="74" spans="1:30" ht="12.75" hidden="1">
      <c r="A74" s="120"/>
      <c r="B74" s="12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</row>
    <row r="75" spans="1:30" ht="12.75" hidden="1">
      <c r="A75" s="120"/>
      <c r="B75" s="120"/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</row>
    <row r="76" spans="1:30" ht="12.75" hidden="1">
      <c r="A76" s="120"/>
      <c r="B76" s="120"/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</row>
    <row r="77" spans="1:30" ht="12.75" hidden="1">
      <c r="A77" s="120"/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</row>
    <row r="78" spans="1:30" ht="12.75" hidden="1">
      <c r="A78" s="120"/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</row>
    <row r="79" spans="1:30" ht="12.75" hidden="1">
      <c r="A79" s="120"/>
      <c r="B79" s="120"/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</row>
    <row r="80" spans="1:30" ht="12.75" hidden="1">
      <c r="A80" s="120"/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</row>
    <row r="81" spans="1:30" ht="12.75" hidden="1">
      <c r="A81" s="120"/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</row>
    <row r="82" spans="1:30" ht="12.75" hidden="1">
      <c r="A82" s="120"/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</row>
    <row r="83" spans="1:30" ht="12.75" hidden="1">
      <c r="A83" s="120"/>
      <c r="B83" s="120"/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</row>
    <row r="84" spans="1:30" ht="12.75" hidden="1">
      <c r="A84" s="120"/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</row>
    <row r="85" spans="1:30" ht="12.75" hidden="1">
      <c r="A85" s="120"/>
      <c r="B85" s="120"/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</row>
    <row r="86" spans="1:30" ht="12.75" hidden="1">
      <c r="A86" s="120"/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</row>
    <row r="87" spans="1:30" ht="12.75" hidden="1">
      <c r="A87" s="120"/>
      <c r="B87" s="120"/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</row>
    <row r="88" spans="1:30" ht="12.75" hidden="1">
      <c r="A88" s="120"/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</row>
    <row r="89" spans="1:30" ht="12.75" hidden="1">
      <c r="A89" s="120"/>
      <c r="B89" s="120"/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</row>
    <row r="90" spans="1:30" ht="12.75" hidden="1">
      <c r="A90" s="120"/>
      <c r="B90" s="120"/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</row>
    <row r="91" spans="1:30" ht="12.75" hidden="1">
      <c r="A91" s="120"/>
      <c r="B91" s="120"/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</row>
    <row r="92" spans="1:30" ht="12.75" hidden="1">
      <c r="A92" s="120"/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</row>
    <row r="93" spans="1:30" ht="12.75" hidden="1">
      <c r="A93" s="120"/>
      <c r="B93" s="120"/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</row>
    <row r="94" spans="1:30" ht="12.75" hidden="1">
      <c r="A94" s="120"/>
      <c r="B94" s="120"/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</row>
    <row r="95" spans="1:30" ht="12.75" hidden="1">
      <c r="A95" s="120"/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</row>
    <row r="96" spans="1:30" ht="12.75" hidden="1">
      <c r="A96" s="120"/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</row>
    <row r="97" spans="1:30" ht="12.75" hidden="1">
      <c r="A97" s="120"/>
      <c r="B97" s="120"/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</row>
    <row r="98" spans="1:30" ht="12.75" hidden="1">
      <c r="A98" s="120"/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</row>
    <row r="99" spans="1:30" ht="12.75" hidden="1">
      <c r="A99" s="120"/>
      <c r="B99" s="120"/>
      <c r="C99" s="120"/>
      <c r="D99" s="120"/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</row>
    <row r="100" spans="1:30" ht="12.75" hidden="1">
      <c r="A100" s="120"/>
      <c r="B100" s="120"/>
      <c r="C100" s="120"/>
      <c r="D100" s="120"/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</row>
    <row r="101" spans="1:30" ht="12.75" hidden="1">
      <c r="A101" s="120"/>
      <c r="B101" s="120"/>
      <c r="C101" s="120"/>
      <c r="D101" s="120"/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</row>
    <row r="102" spans="1:30" ht="12.75" hidden="1">
      <c r="A102" s="120"/>
      <c r="B102" s="120"/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</row>
    <row r="103" spans="1:30" ht="12.75" hidden="1">
      <c r="A103" s="120"/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</row>
    <row r="104" spans="1:30" ht="12.75" hidden="1">
      <c r="A104" s="120"/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</row>
    <row r="105" spans="1:30" ht="12.75" hidden="1">
      <c r="A105" s="120"/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</row>
    <row r="106" spans="1:30" ht="12.75" hidden="1">
      <c r="A106" s="120"/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</row>
    <row r="107" spans="1:30" ht="12.75" hidden="1">
      <c r="A107" s="120"/>
      <c r="B107" s="120"/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</row>
    <row r="108" spans="1:30" ht="12.75" hidden="1">
      <c r="A108" s="120"/>
      <c r="B108" s="120"/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</row>
    <row r="109" spans="1:30" ht="12.75" hidden="1">
      <c r="A109" s="120"/>
      <c r="B109" s="120"/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</row>
    <row r="110" spans="1:30" ht="12.75" hidden="1">
      <c r="A110" s="120"/>
      <c r="B110" s="120"/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</row>
    <row r="111" spans="1:30" ht="12.75" hidden="1">
      <c r="A111" s="120"/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</row>
    <row r="112" spans="1:30" ht="12.75" hidden="1">
      <c r="A112" s="120"/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</row>
    <row r="113" spans="1:30" ht="12.75" hidden="1">
      <c r="A113" s="120"/>
      <c r="B113" s="120"/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</row>
    <row r="114" spans="1:30" ht="12.75" hidden="1">
      <c r="A114" s="120"/>
      <c r="B114" s="120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</row>
    <row r="115" spans="1:30" ht="12.75" hidden="1">
      <c r="A115" s="120"/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</row>
    <row r="116" spans="1:30" ht="12.75" hidden="1">
      <c r="A116" s="120"/>
      <c r="B116" s="120"/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</row>
    <row r="117" spans="1:30" ht="12.75" hidden="1">
      <c r="A117" s="120"/>
      <c r="B117" s="120"/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</row>
    <row r="118" spans="1:30" ht="12.75" hidden="1">
      <c r="A118" s="120"/>
      <c r="B118" s="120"/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</row>
    <row r="119" spans="1:30" ht="12.75" hidden="1">
      <c r="A119" s="120"/>
      <c r="B119" s="120"/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</row>
    <row r="120" spans="1:30" ht="12.75" hidden="1">
      <c r="A120" s="120"/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</row>
    <row r="121" spans="1:30" ht="12.75" hidden="1">
      <c r="A121" s="120"/>
      <c r="B121" s="120"/>
      <c r="C121" s="120"/>
      <c r="D121" s="120"/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</row>
    <row r="122" spans="1:30" ht="12.75" hidden="1">
      <c r="A122" s="120"/>
      <c r="B122" s="120"/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</row>
    <row r="123" spans="1:30" ht="12.75" hidden="1">
      <c r="A123" s="120"/>
      <c r="B123" s="120"/>
      <c r="C123" s="120"/>
      <c r="D123" s="120"/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</row>
    <row r="124" spans="1:30" ht="12.75" hidden="1">
      <c r="A124" s="120"/>
      <c r="B124" s="120"/>
      <c r="C124" s="120"/>
      <c r="D124" s="120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</row>
    <row r="125" spans="1:30" ht="12.75" hidden="1">
      <c r="A125" s="120"/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</row>
    <row r="126" spans="1:30" ht="12.75" hidden="1">
      <c r="A126" s="120"/>
      <c r="B126" s="120"/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</row>
    <row r="127" spans="1:30" ht="12.75" hidden="1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</row>
    <row r="128" spans="1:30" ht="12.75" hidden="1">
      <c r="A128" s="120"/>
      <c r="B128" s="120"/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</row>
    <row r="129" spans="1:30" ht="12.75" hidden="1">
      <c r="A129" s="120"/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</row>
    <row r="130" spans="1:30" ht="12.75" hidden="1">
      <c r="A130" s="120"/>
      <c r="B130" s="120"/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</row>
    <row r="131" spans="1:30" ht="12.75" hidden="1">
      <c r="A131" s="120"/>
      <c r="B131" s="120"/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</row>
    <row r="132" spans="1:30" ht="12.75" hidden="1">
      <c r="A132" s="120"/>
      <c r="B132" s="120"/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</row>
    <row r="133" spans="1:30" ht="12.75" hidden="1">
      <c r="A133" s="120"/>
      <c r="B133" s="120"/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</row>
    <row r="134" spans="1:30" ht="12.75" hidden="1">
      <c r="A134" s="120"/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</row>
    <row r="135" spans="1:30" ht="12.75" hidden="1">
      <c r="A135" s="120"/>
      <c r="B135" s="120"/>
      <c r="C135" s="120"/>
      <c r="D135" s="120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</row>
    <row r="136" spans="1:30" ht="12.75" hidden="1">
      <c r="A136" s="120"/>
      <c r="B136" s="120"/>
      <c r="C136" s="120"/>
      <c r="D136" s="120"/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</row>
    <row r="137" spans="1:30" ht="12.75" hidden="1">
      <c r="A137" s="120"/>
      <c r="B137" s="120"/>
      <c r="C137" s="120"/>
      <c r="D137" s="12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</row>
    <row r="138" spans="1:30" ht="12.75" hidden="1">
      <c r="A138" s="120"/>
      <c r="B138" s="120"/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</row>
    <row r="139" spans="1:30" ht="12.75" hidden="1">
      <c r="A139" s="120"/>
      <c r="B139" s="120"/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</row>
    <row r="140" spans="1:30" ht="12.75" hidden="1">
      <c r="A140" s="120"/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</row>
    <row r="141" spans="1:30" ht="12.75" hidden="1">
      <c r="A141" s="120"/>
      <c r="B141" s="120"/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</row>
    <row r="142" spans="1:30" ht="12.75" hidden="1">
      <c r="A142" s="120"/>
      <c r="B142" s="120"/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</row>
    <row r="143" spans="1:30" ht="12.75" hidden="1">
      <c r="A143" s="120"/>
      <c r="B143" s="120"/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</row>
    <row r="144" spans="1:30" ht="12.75" hidden="1">
      <c r="A144" s="120"/>
      <c r="B144" s="120"/>
      <c r="C144" s="120"/>
      <c r="D144" s="120"/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</row>
    <row r="145" spans="1:30" ht="12.75" hidden="1">
      <c r="A145" s="120"/>
      <c r="B145" s="120"/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</row>
    <row r="146" spans="1:30" ht="12.75" hidden="1">
      <c r="A146" s="120"/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</row>
    <row r="147" spans="1:30" ht="12.75" hidden="1">
      <c r="A147" s="120"/>
      <c r="B147" s="120"/>
      <c r="C147" s="120"/>
      <c r="D147" s="120"/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</row>
    <row r="148" spans="1:30" ht="12.75" hidden="1">
      <c r="A148" s="120"/>
      <c r="B148" s="120"/>
      <c r="C148" s="120"/>
      <c r="D148" s="120"/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</row>
    <row r="149" spans="1:30" ht="12.75" hidden="1">
      <c r="A149" s="120"/>
      <c r="B149" s="120"/>
      <c r="C149" s="120"/>
      <c r="D149" s="120"/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</row>
    <row r="150" spans="1:30" ht="12.75" hidden="1">
      <c r="A150" s="120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</row>
    <row r="151" spans="1:30" ht="12.75" hidden="1">
      <c r="A151" s="120"/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</row>
    <row r="152" spans="1:30" ht="12.75" hidden="1">
      <c r="A152" s="120"/>
      <c r="B152" s="120"/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</row>
    <row r="153" spans="1:30" ht="12.75" hidden="1">
      <c r="A153" s="120"/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</row>
    <row r="154" spans="1:30" ht="12.75" hidden="1">
      <c r="A154" s="120"/>
      <c r="B154" s="120"/>
      <c r="C154" s="120"/>
      <c r="D154" s="120"/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</row>
    <row r="155" spans="1:30" ht="12.75" hidden="1">
      <c r="A155" s="120"/>
      <c r="B155" s="120"/>
      <c r="C155" s="120"/>
      <c r="D155" s="120"/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</row>
    <row r="156" spans="1:30" ht="12.75" hidden="1">
      <c r="A156" s="120"/>
      <c r="B156" s="120"/>
      <c r="C156" s="120"/>
      <c r="D156" s="120"/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</row>
    <row r="157" spans="1:30" ht="12.75" hidden="1">
      <c r="A157" s="120"/>
      <c r="B157" s="120"/>
      <c r="C157" s="120"/>
      <c r="D157" s="120"/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</row>
    <row r="158" spans="1:30" ht="12.75" hidden="1">
      <c r="A158" s="120"/>
      <c r="B158" s="120"/>
      <c r="C158" s="120"/>
      <c r="D158" s="120"/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</row>
    <row r="159" spans="1:30" ht="12.75" hidden="1">
      <c r="A159" s="120"/>
      <c r="B159" s="120"/>
      <c r="C159" s="120"/>
      <c r="D159" s="120"/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</row>
    <row r="160" spans="1:30" ht="12.75" hidden="1">
      <c r="A160" s="120"/>
      <c r="B160" s="120"/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</row>
    <row r="161" spans="1:30" ht="12.75" hidden="1">
      <c r="A161" s="120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</row>
    <row r="162" spans="1:30" ht="12.75" hidden="1">
      <c r="A162" s="120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</row>
    <row r="163" spans="1:30" ht="12.75" hidden="1">
      <c r="A163" s="120"/>
      <c r="B163" s="120"/>
      <c r="C163" s="120"/>
      <c r="D163" s="120"/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</row>
    <row r="164" spans="1:30" ht="12.75" hidden="1">
      <c r="A164" s="120"/>
      <c r="B164" s="120"/>
      <c r="C164" s="120"/>
      <c r="D164" s="120"/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</row>
    <row r="165" spans="1:30" ht="12.75" hidden="1">
      <c r="A165" s="120"/>
      <c r="B165" s="120"/>
      <c r="C165" s="120"/>
      <c r="D165" s="120"/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</row>
    <row r="166" spans="1:30" ht="12.75" hidden="1">
      <c r="A166" s="120"/>
      <c r="B166" s="120"/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</row>
    <row r="167" spans="1:30" ht="12.75" hidden="1">
      <c r="A167" s="120"/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</row>
    <row r="168" spans="1:30" ht="12.75" hidden="1">
      <c r="A168" s="120"/>
      <c r="B168" s="120"/>
      <c r="C168" s="120"/>
      <c r="D168" s="120"/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</row>
    <row r="169" spans="1:30" ht="12.75" hidden="1">
      <c r="A169" s="120"/>
      <c r="B169" s="120"/>
      <c r="C169" s="120"/>
      <c r="D169" s="120"/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</row>
    <row r="170" spans="1:30" ht="12.75" hidden="1">
      <c r="A170" s="120"/>
      <c r="B170" s="120"/>
      <c r="C170" s="120"/>
      <c r="D170" s="120"/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</row>
    <row r="171" spans="1:30" ht="12.75" hidden="1">
      <c r="A171" s="120"/>
      <c r="B171" s="120"/>
      <c r="C171" s="120"/>
      <c r="D171" s="120"/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</row>
    <row r="172" spans="1:30" ht="12.75" hidden="1">
      <c r="A172" s="120"/>
      <c r="B172" s="120"/>
      <c r="C172" s="120"/>
      <c r="D172" s="120"/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</row>
    <row r="173" spans="1:30" ht="12.75" hidden="1">
      <c r="A173" s="120"/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</row>
    <row r="174" spans="1:30" ht="12.75" hidden="1">
      <c r="A174" s="120"/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</row>
    <row r="175" spans="1:30" ht="12.75" hidden="1">
      <c r="A175" s="120"/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</row>
    <row r="176" spans="1:30" ht="12.75" hidden="1">
      <c r="A176" s="120"/>
      <c r="B176" s="120"/>
      <c r="C176" s="120"/>
      <c r="D176" s="120"/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</row>
    <row r="177" spans="1:30" ht="12.75" hidden="1">
      <c r="A177" s="120"/>
      <c r="B177" s="120"/>
      <c r="C177" s="120"/>
      <c r="D177" s="120"/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</row>
    <row r="178" spans="1:30" ht="12.75" hidden="1">
      <c r="A178" s="120"/>
      <c r="B178" s="120"/>
      <c r="C178" s="120"/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</row>
    <row r="179" spans="1:30" ht="12.75" hidden="1">
      <c r="A179" s="120"/>
      <c r="B179" s="120"/>
      <c r="C179" s="120"/>
      <c r="D179" s="120"/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</row>
    <row r="180" spans="1:30" ht="12.75" hidden="1">
      <c r="A180" s="120"/>
      <c r="B180" s="120"/>
      <c r="C180" s="120"/>
      <c r="D180" s="120"/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</row>
    <row r="181" spans="1:30" ht="12.75" hidden="1">
      <c r="A181" s="120"/>
      <c r="B181" s="120"/>
      <c r="C181" s="120"/>
      <c r="D181" s="120"/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</row>
    <row r="182" spans="1:30" ht="12.75" hidden="1">
      <c r="A182" s="120"/>
      <c r="B182" s="120"/>
      <c r="C182" s="120"/>
      <c r="D182" s="120"/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</row>
    <row r="183" spans="1:30" ht="12.75" hidden="1">
      <c r="A183" s="120"/>
      <c r="B183" s="120"/>
      <c r="C183" s="120"/>
      <c r="D183" s="120"/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</row>
    <row r="184" spans="1:30" ht="12.75" hidden="1">
      <c r="A184" s="120"/>
      <c r="B184" s="120"/>
      <c r="C184" s="120"/>
      <c r="D184" s="120"/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</row>
    <row r="185" spans="1:30" ht="12.75" hidden="1">
      <c r="A185" s="120"/>
      <c r="B185" s="120"/>
      <c r="C185" s="120"/>
      <c r="D185" s="120"/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</row>
    <row r="186" spans="1:30" ht="12.75" hidden="1">
      <c r="A186" s="120"/>
      <c r="B186" s="120"/>
      <c r="C186" s="120"/>
      <c r="D186" s="120"/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</row>
    <row r="187" spans="1:30" ht="12.75" hidden="1">
      <c r="A187" s="120"/>
      <c r="B187" s="120"/>
      <c r="C187" s="120"/>
      <c r="D187" s="120"/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</row>
    <row r="188" spans="1:30" ht="12.75" hidden="1">
      <c r="A188" s="120"/>
      <c r="B188" s="120"/>
      <c r="C188" s="120"/>
      <c r="D188" s="120"/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</row>
    <row r="189" spans="1:30" ht="12.75" hidden="1">
      <c r="A189" s="120"/>
      <c r="B189" s="120"/>
      <c r="C189" s="120"/>
      <c r="D189" s="120"/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</row>
    <row r="190" spans="1:30" ht="12.75" hidden="1">
      <c r="A190" s="120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</row>
    <row r="191" spans="1:30" ht="12.75" hidden="1">
      <c r="A191" s="120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</row>
    <row r="192" spans="1:30" ht="12.75" hidden="1">
      <c r="A192" s="120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</row>
    <row r="193" spans="1:30" ht="12.75" hidden="1">
      <c r="A193" s="120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</row>
    <row r="194" spans="1:30" ht="12.75" hidden="1">
      <c r="A194" s="120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</row>
    <row r="195" spans="1:30" ht="12.75" hidden="1">
      <c r="A195" s="120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</row>
    <row r="196" spans="1:30" ht="12.75" hidden="1">
      <c r="A196" s="120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</row>
    <row r="197" spans="1:30" ht="12.75" hidden="1">
      <c r="A197" s="120"/>
      <c r="B197" s="120"/>
      <c r="C197" s="120"/>
      <c r="D197" s="120"/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</row>
    <row r="198" spans="1:30" ht="12.75" hidden="1">
      <c r="A198" s="120"/>
      <c r="B198" s="120"/>
      <c r="C198" s="120"/>
      <c r="D198" s="120"/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</row>
    <row r="199" spans="1:30" ht="12.75" hidden="1">
      <c r="A199" s="120"/>
      <c r="B199" s="120"/>
      <c r="C199" s="120"/>
      <c r="D199" s="120"/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120"/>
      <c r="Q199" s="120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</row>
    <row r="200" spans="1:30" ht="12.75" hidden="1">
      <c r="A200" s="120"/>
      <c r="B200" s="120"/>
      <c r="C200" s="120"/>
      <c r="D200" s="120"/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120"/>
      <c r="Q200" s="120"/>
      <c r="R200" s="120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</row>
    <row r="201" spans="1:30" ht="12.75" hidden="1">
      <c r="A201" s="120"/>
      <c r="B201" s="120"/>
      <c r="C201" s="120"/>
      <c r="D201" s="120"/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</row>
    <row r="202" spans="1:30" ht="12.75" hidden="1">
      <c r="A202" s="120"/>
      <c r="B202" s="120"/>
      <c r="C202" s="120"/>
      <c r="D202" s="120"/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120"/>
      <c r="Q202" s="120"/>
      <c r="R202" s="120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</row>
    <row r="203" spans="1:30" ht="12.75" hidden="1">
      <c r="A203" s="120"/>
      <c r="B203" s="120"/>
      <c r="C203" s="120"/>
      <c r="D203" s="120"/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120"/>
      <c r="Q203" s="120"/>
      <c r="R203" s="120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</row>
    <row r="204" spans="1:30" ht="12.75" hidden="1">
      <c r="A204" s="120"/>
      <c r="B204" s="120"/>
      <c r="C204" s="120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0"/>
      <c r="R204" s="120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</row>
    <row r="205" spans="1:30" ht="12.75" hidden="1">
      <c r="A205" s="120"/>
      <c r="B205" s="120"/>
      <c r="C205" s="120"/>
      <c r="D205" s="120"/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120"/>
      <c r="Q205" s="120"/>
      <c r="R205" s="120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</row>
    <row r="206" spans="1:30" ht="12.75" hidden="1">
      <c r="A206" s="120"/>
      <c r="B206" s="120"/>
      <c r="C206" s="120"/>
      <c r="D206" s="120"/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120"/>
      <c r="Q206" s="120"/>
      <c r="R206" s="120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</row>
    <row r="207" spans="1:30" ht="12.75" hidden="1">
      <c r="A207" s="120"/>
      <c r="B207" s="120"/>
      <c r="C207" s="120"/>
      <c r="D207" s="120"/>
      <c r="E207" s="120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  <c r="P207" s="120"/>
      <c r="Q207" s="120"/>
      <c r="R207" s="120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</row>
    <row r="208" spans="1:30" ht="12.75" hidden="1">
      <c r="A208" s="120"/>
      <c r="B208" s="120"/>
      <c r="C208" s="120"/>
      <c r="D208" s="120"/>
      <c r="E208" s="120"/>
      <c r="F208" s="120"/>
      <c r="G208" s="120"/>
      <c r="H208" s="120"/>
      <c r="I208" s="120"/>
      <c r="J208" s="120"/>
      <c r="K208" s="120"/>
      <c r="L208" s="120"/>
      <c r="M208" s="120"/>
      <c r="N208" s="120"/>
      <c r="O208" s="120"/>
      <c r="P208" s="120"/>
      <c r="Q208" s="120"/>
      <c r="R208" s="120"/>
      <c r="S208" s="120"/>
      <c r="T208" s="120"/>
      <c r="U208" s="120"/>
      <c r="V208" s="120"/>
      <c r="W208" s="120"/>
      <c r="X208" s="120"/>
      <c r="Y208" s="120"/>
      <c r="Z208" s="120"/>
      <c r="AA208" s="120"/>
      <c r="AB208" s="120"/>
      <c r="AC208" s="120"/>
      <c r="AD208" s="120"/>
    </row>
    <row r="209" spans="1:30" ht="12.75" hidden="1">
      <c r="A209" s="120"/>
      <c r="B209" s="120"/>
      <c r="C209" s="120"/>
      <c r="D209" s="120"/>
      <c r="E209" s="120"/>
      <c r="F209" s="120"/>
      <c r="G209" s="120"/>
      <c r="H209" s="120"/>
      <c r="I209" s="120"/>
      <c r="J209" s="120"/>
      <c r="K209" s="120"/>
      <c r="L209" s="120"/>
      <c r="M209" s="120"/>
      <c r="N209" s="120"/>
      <c r="O209" s="120"/>
      <c r="P209" s="120"/>
      <c r="Q209" s="120"/>
      <c r="R209" s="120"/>
      <c r="S209" s="120"/>
      <c r="T209" s="120"/>
      <c r="U209" s="120"/>
      <c r="V209" s="120"/>
      <c r="W209" s="120"/>
      <c r="X209" s="120"/>
      <c r="Y209" s="120"/>
      <c r="Z209" s="120"/>
      <c r="AA209" s="120"/>
      <c r="AB209" s="120"/>
      <c r="AC209" s="120"/>
      <c r="AD209" s="120"/>
    </row>
    <row r="210" spans="1:30" ht="12.75" hidden="1">
      <c r="A210" s="120"/>
      <c r="B210" s="120"/>
      <c r="C210" s="120"/>
      <c r="D210" s="120"/>
      <c r="E210" s="120"/>
      <c r="F210" s="120"/>
      <c r="G210" s="120"/>
      <c r="H210" s="120"/>
      <c r="I210" s="120"/>
      <c r="J210" s="120"/>
      <c r="K210" s="120"/>
      <c r="L210" s="120"/>
      <c r="M210" s="120"/>
      <c r="N210" s="120"/>
      <c r="O210" s="120"/>
      <c r="P210" s="120"/>
      <c r="Q210" s="120"/>
      <c r="R210" s="120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</row>
    <row r="211" spans="1:30" ht="12.75" hidden="1">
      <c r="A211" s="120"/>
      <c r="B211" s="120"/>
      <c r="C211" s="120"/>
      <c r="D211" s="120"/>
      <c r="E211" s="120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</row>
    <row r="212" spans="1:30" ht="12.75" hidden="1">
      <c r="A212" s="120"/>
      <c r="B212" s="120"/>
      <c r="C212" s="120"/>
      <c r="D212" s="120"/>
      <c r="E212" s="120"/>
      <c r="F212" s="120"/>
      <c r="G212" s="120"/>
      <c r="H212" s="120"/>
      <c r="I212" s="120"/>
      <c r="J212" s="120"/>
      <c r="K212" s="120"/>
      <c r="L212" s="120"/>
      <c r="M212" s="120"/>
      <c r="N212" s="120"/>
      <c r="O212" s="120"/>
      <c r="P212" s="120"/>
      <c r="Q212" s="120"/>
      <c r="R212" s="120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</row>
    <row r="213" spans="1:30" ht="12.75" hidden="1">
      <c r="A213" s="120"/>
      <c r="B213" s="120"/>
      <c r="C213" s="120"/>
      <c r="D213" s="120"/>
      <c r="E213" s="120"/>
      <c r="F213" s="120"/>
      <c r="G213" s="120"/>
      <c r="H213" s="120"/>
      <c r="I213" s="120"/>
      <c r="J213" s="120"/>
      <c r="K213" s="120"/>
      <c r="L213" s="120"/>
      <c r="M213" s="120"/>
      <c r="N213" s="120"/>
      <c r="O213" s="120"/>
      <c r="P213" s="120"/>
      <c r="Q213" s="120"/>
      <c r="R213" s="120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</row>
    <row r="214" spans="1:30" ht="12.75" hidden="1">
      <c r="A214" s="120"/>
      <c r="B214" s="120"/>
      <c r="C214" s="120"/>
      <c r="D214" s="120"/>
      <c r="E214" s="120"/>
      <c r="F214" s="120"/>
      <c r="G214" s="120"/>
      <c r="H214" s="120"/>
      <c r="I214" s="120"/>
      <c r="J214" s="120"/>
      <c r="K214" s="120"/>
      <c r="L214" s="120"/>
      <c r="M214" s="120"/>
      <c r="N214" s="120"/>
      <c r="O214" s="120"/>
      <c r="P214" s="120"/>
      <c r="Q214" s="120"/>
      <c r="R214" s="120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</row>
    <row r="215" spans="1:30" ht="12.75" hidden="1">
      <c r="A215" s="120"/>
      <c r="B215" s="120"/>
      <c r="C215" s="120"/>
      <c r="D215" s="120"/>
      <c r="E215" s="120"/>
      <c r="F215" s="120"/>
      <c r="G215" s="120"/>
      <c r="H215" s="120"/>
      <c r="I215" s="120"/>
      <c r="J215" s="120"/>
      <c r="K215" s="120"/>
      <c r="L215" s="120"/>
      <c r="M215" s="120"/>
      <c r="N215" s="120"/>
      <c r="O215" s="120"/>
      <c r="P215" s="120"/>
      <c r="Q215" s="120"/>
      <c r="R215" s="120"/>
      <c r="S215" s="120"/>
      <c r="T215" s="120"/>
      <c r="U215" s="120"/>
      <c r="V215" s="120"/>
      <c r="W215" s="120"/>
      <c r="X215" s="120"/>
      <c r="Y215" s="120"/>
      <c r="Z215" s="120"/>
      <c r="AA215" s="120"/>
      <c r="AB215" s="120"/>
      <c r="AC215" s="120"/>
      <c r="AD215" s="120"/>
    </row>
    <row r="216" spans="1:30" ht="12.75" hidden="1">
      <c r="A216" s="120"/>
      <c r="B216" s="120"/>
      <c r="C216" s="120"/>
      <c r="D216" s="120"/>
      <c r="E216" s="120"/>
      <c r="F216" s="120"/>
      <c r="G216" s="120"/>
      <c r="H216" s="120"/>
      <c r="I216" s="120"/>
      <c r="J216" s="120"/>
      <c r="K216" s="120"/>
      <c r="L216" s="120"/>
      <c r="M216" s="120"/>
      <c r="N216" s="120"/>
      <c r="O216" s="120"/>
      <c r="P216" s="120"/>
      <c r="Q216" s="120"/>
      <c r="R216" s="120"/>
      <c r="S216" s="120"/>
      <c r="T216" s="120"/>
      <c r="U216" s="120"/>
      <c r="V216" s="120"/>
      <c r="W216" s="120"/>
      <c r="X216" s="120"/>
      <c r="Y216" s="120"/>
      <c r="Z216" s="120"/>
      <c r="AA216" s="120"/>
      <c r="AB216" s="120"/>
      <c r="AC216" s="120"/>
      <c r="AD216" s="120"/>
    </row>
    <row r="217" spans="1:30" ht="12.75" hidden="1">
      <c r="A217" s="120"/>
      <c r="B217" s="120"/>
      <c r="C217" s="120"/>
      <c r="D217" s="120"/>
      <c r="E217" s="120"/>
      <c r="F217" s="120"/>
      <c r="G217" s="120"/>
      <c r="H217" s="120"/>
      <c r="I217" s="120"/>
      <c r="J217" s="120"/>
      <c r="K217" s="120"/>
      <c r="L217" s="120"/>
      <c r="M217" s="120"/>
      <c r="N217" s="120"/>
      <c r="O217" s="120"/>
      <c r="P217" s="120"/>
      <c r="Q217" s="120"/>
      <c r="R217" s="120"/>
      <c r="S217" s="120"/>
      <c r="T217" s="120"/>
      <c r="U217" s="120"/>
      <c r="V217" s="120"/>
      <c r="W217" s="120"/>
      <c r="X217" s="120"/>
      <c r="Y217" s="120"/>
      <c r="Z217" s="120"/>
      <c r="AA217" s="120"/>
      <c r="AB217" s="120"/>
      <c r="AC217" s="120"/>
      <c r="AD217" s="120"/>
    </row>
    <row r="218" spans="1:30" ht="12.75" hidden="1">
      <c r="A218" s="120"/>
      <c r="B218" s="120"/>
      <c r="C218" s="120"/>
      <c r="D218" s="120"/>
      <c r="E218" s="120"/>
      <c r="F218" s="120"/>
      <c r="G218" s="120"/>
      <c r="H218" s="120"/>
      <c r="I218" s="120"/>
      <c r="J218" s="120"/>
      <c r="K218" s="120"/>
      <c r="L218" s="120"/>
      <c r="M218" s="120"/>
      <c r="N218" s="120"/>
      <c r="O218" s="120"/>
      <c r="P218" s="120"/>
      <c r="Q218" s="120"/>
      <c r="R218" s="120"/>
      <c r="S218" s="120"/>
      <c r="T218" s="120"/>
      <c r="U218" s="120"/>
      <c r="V218" s="120"/>
      <c r="W218" s="120"/>
      <c r="X218" s="120"/>
      <c r="Y218" s="120"/>
      <c r="Z218" s="120"/>
      <c r="AA218" s="120"/>
      <c r="AB218" s="120"/>
      <c r="AC218" s="120"/>
      <c r="AD218" s="120"/>
    </row>
    <row r="219" spans="1:30" ht="12.75" hidden="1">
      <c r="A219" s="120"/>
      <c r="B219" s="120"/>
      <c r="C219" s="120"/>
      <c r="D219" s="120"/>
      <c r="E219" s="120"/>
      <c r="F219" s="120"/>
      <c r="G219" s="120"/>
      <c r="H219" s="120"/>
      <c r="I219" s="120"/>
      <c r="J219" s="120"/>
      <c r="K219" s="120"/>
      <c r="L219" s="120"/>
      <c r="M219" s="120"/>
      <c r="N219" s="120"/>
      <c r="O219" s="120"/>
      <c r="P219" s="120"/>
      <c r="Q219" s="120"/>
      <c r="R219" s="120"/>
      <c r="S219" s="120"/>
      <c r="T219" s="120"/>
      <c r="U219" s="120"/>
      <c r="V219" s="120"/>
      <c r="W219" s="120"/>
      <c r="X219" s="120"/>
      <c r="Y219" s="120"/>
      <c r="Z219" s="120"/>
      <c r="AA219" s="120"/>
      <c r="AB219" s="120"/>
      <c r="AC219" s="120"/>
      <c r="AD219" s="120"/>
    </row>
    <row r="220" spans="1:30" ht="12.75" hidden="1">
      <c r="A220" s="120"/>
      <c r="B220" s="120"/>
      <c r="C220" s="120"/>
      <c r="D220" s="120"/>
      <c r="E220" s="120"/>
      <c r="F220" s="120"/>
      <c r="G220" s="120"/>
      <c r="H220" s="120"/>
      <c r="I220" s="120"/>
      <c r="J220" s="120"/>
      <c r="K220" s="120"/>
      <c r="L220" s="120"/>
      <c r="M220" s="120"/>
      <c r="N220" s="120"/>
      <c r="O220" s="120"/>
      <c r="P220" s="120"/>
      <c r="Q220" s="120"/>
      <c r="R220" s="120"/>
      <c r="S220" s="120"/>
      <c r="T220" s="120"/>
      <c r="U220" s="120"/>
      <c r="V220" s="120"/>
      <c r="W220" s="120"/>
      <c r="X220" s="120"/>
      <c r="Y220" s="120"/>
      <c r="Z220" s="120"/>
      <c r="AA220" s="120"/>
      <c r="AB220" s="120"/>
      <c r="AC220" s="120"/>
      <c r="AD220" s="120"/>
    </row>
    <row r="221" spans="1:30" ht="12.75" hidden="1">
      <c r="A221" s="120"/>
      <c r="B221" s="120"/>
      <c r="C221" s="120"/>
      <c r="D221" s="120"/>
      <c r="E221" s="120"/>
      <c r="F221" s="120"/>
      <c r="G221" s="120"/>
      <c r="H221" s="120"/>
      <c r="I221" s="120"/>
      <c r="J221" s="120"/>
      <c r="K221" s="120"/>
      <c r="L221" s="120"/>
      <c r="M221" s="120"/>
      <c r="N221" s="120"/>
      <c r="O221" s="120"/>
      <c r="P221" s="120"/>
      <c r="Q221" s="120"/>
      <c r="R221" s="120"/>
      <c r="S221" s="120"/>
      <c r="T221" s="120"/>
      <c r="U221" s="120"/>
      <c r="V221" s="120"/>
      <c r="W221" s="120"/>
      <c r="X221" s="120"/>
      <c r="Y221" s="120"/>
      <c r="Z221" s="120"/>
      <c r="AA221" s="120"/>
      <c r="AB221" s="120"/>
      <c r="AC221" s="120"/>
      <c r="AD221" s="120"/>
    </row>
    <row r="222" spans="1:30" ht="12.75" hidden="1">
      <c r="A222" s="120"/>
      <c r="B222" s="120"/>
      <c r="C222" s="120"/>
      <c r="D222" s="120"/>
      <c r="E222" s="120"/>
      <c r="F222" s="120"/>
      <c r="G222" s="120"/>
      <c r="H222" s="120"/>
      <c r="I222" s="120"/>
      <c r="J222" s="120"/>
      <c r="K222" s="120"/>
      <c r="L222" s="120"/>
      <c r="M222" s="120"/>
      <c r="N222" s="120"/>
      <c r="O222" s="120"/>
      <c r="P222" s="120"/>
      <c r="Q222" s="120"/>
      <c r="R222" s="120"/>
      <c r="S222" s="120"/>
      <c r="T222" s="120"/>
      <c r="U222" s="120"/>
      <c r="V222" s="120"/>
      <c r="W222" s="120"/>
      <c r="X222" s="120"/>
      <c r="Y222" s="120"/>
      <c r="Z222" s="120"/>
      <c r="AA222" s="120"/>
      <c r="AB222" s="120"/>
      <c r="AC222" s="120"/>
      <c r="AD222" s="120"/>
    </row>
    <row r="223" spans="1:30" ht="12.75" hidden="1">
      <c r="A223" s="120"/>
      <c r="B223" s="120"/>
      <c r="C223" s="120"/>
      <c r="D223" s="120"/>
      <c r="E223" s="120"/>
      <c r="F223" s="120"/>
      <c r="G223" s="120"/>
      <c r="H223" s="120"/>
      <c r="I223" s="120"/>
      <c r="J223" s="120"/>
      <c r="K223" s="120"/>
      <c r="L223" s="120"/>
      <c r="M223" s="120"/>
      <c r="N223" s="120"/>
      <c r="O223" s="120"/>
      <c r="P223" s="120"/>
      <c r="Q223" s="120"/>
      <c r="R223" s="120"/>
      <c r="S223" s="120"/>
      <c r="T223" s="120"/>
      <c r="U223" s="120"/>
      <c r="V223" s="120"/>
      <c r="W223" s="120"/>
      <c r="X223" s="120"/>
      <c r="Y223" s="120"/>
      <c r="Z223" s="120"/>
      <c r="AA223" s="120"/>
      <c r="AB223" s="120"/>
      <c r="AC223" s="120"/>
      <c r="AD223" s="120"/>
    </row>
    <row r="224" spans="1:30" ht="12.75" hidden="1">
      <c r="A224" s="120"/>
      <c r="B224" s="120"/>
      <c r="C224" s="120"/>
      <c r="D224" s="120"/>
      <c r="E224" s="120"/>
      <c r="F224" s="120"/>
      <c r="G224" s="120"/>
      <c r="H224" s="120"/>
      <c r="I224" s="120"/>
      <c r="J224" s="120"/>
      <c r="K224" s="120"/>
      <c r="L224" s="120"/>
      <c r="M224" s="120"/>
      <c r="N224" s="120"/>
      <c r="O224" s="120"/>
      <c r="P224" s="120"/>
      <c r="Q224" s="120"/>
      <c r="R224" s="120"/>
      <c r="S224" s="120"/>
      <c r="T224" s="120"/>
      <c r="U224" s="120"/>
      <c r="V224" s="120"/>
      <c r="W224" s="120"/>
      <c r="X224" s="120"/>
      <c r="Y224" s="120"/>
      <c r="Z224" s="120"/>
      <c r="AA224" s="120"/>
      <c r="AB224" s="120"/>
      <c r="AC224" s="120"/>
      <c r="AD224" s="120"/>
    </row>
    <row r="225" spans="1:30" ht="12.75" hidden="1">
      <c r="A225" s="120"/>
      <c r="B225" s="120"/>
      <c r="C225" s="120"/>
      <c r="D225" s="120"/>
      <c r="E225" s="120"/>
      <c r="F225" s="120"/>
      <c r="G225" s="120"/>
      <c r="H225" s="120"/>
      <c r="I225" s="120"/>
      <c r="J225" s="120"/>
      <c r="K225" s="120"/>
      <c r="L225" s="120"/>
      <c r="M225" s="120"/>
      <c r="N225" s="120"/>
      <c r="O225" s="120"/>
      <c r="P225" s="120"/>
      <c r="Q225" s="120"/>
      <c r="R225" s="120"/>
      <c r="S225" s="120"/>
      <c r="T225" s="120"/>
      <c r="U225" s="120"/>
      <c r="V225" s="120"/>
      <c r="W225" s="120"/>
      <c r="X225" s="120"/>
      <c r="Y225" s="120"/>
      <c r="Z225" s="120"/>
      <c r="AA225" s="120"/>
      <c r="AB225" s="120"/>
      <c r="AC225" s="120"/>
      <c r="AD225" s="120"/>
    </row>
    <row r="226" spans="1:30" ht="12.75" hidden="1">
      <c r="A226" s="120"/>
      <c r="B226" s="120"/>
      <c r="C226" s="120"/>
      <c r="D226" s="120"/>
      <c r="E226" s="120"/>
      <c r="F226" s="120"/>
      <c r="G226" s="120"/>
      <c r="H226" s="120"/>
      <c r="I226" s="120"/>
      <c r="J226" s="120"/>
      <c r="K226" s="120"/>
      <c r="L226" s="120"/>
      <c r="M226" s="120"/>
      <c r="N226" s="120"/>
      <c r="O226" s="120"/>
      <c r="P226" s="120"/>
      <c r="Q226" s="120"/>
      <c r="R226" s="120"/>
      <c r="S226" s="120"/>
      <c r="T226" s="120"/>
      <c r="U226" s="120"/>
      <c r="V226" s="120"/>
      <c r="W226" s="120"/>
      <c r="X226" s="120"/>
      <c r="Y226" s="120"/>
      <c r="Z226" s="120"/>
      <c r="AA226" s="120"/>
      <c r="AB226" s="120"/>
      <c r="AC226" s="120"/>
      <c r="AD226" s="120"/>
    </row>
    <row r="227" spans="1:30" ht="12.75" hidden="1">
      <c r="A227" s="120"/>
      <c r="B227" s="120"/>
      <c r="C227" s="120"/>
      <c r="D227" s="120"/>
      <c r="E227" s="120"/>
      <c r="F227" s="120"/>
      <c r="G227" s="120"/>
      <c r="H227" s="120"/>
      <c r="I227" s="120"/>
      <c r="J227" s="120"/>
      <c r="K227" s="120"/>
      <c r="L227" s="120"/>
      <c r="M227" s="120"/>
      <c r="N227" s="120"/>
      <c r="O227" s="120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</row>
    <row r="228" spans="1:30" ht="12.75" hidden="1">
      <c r="A228" s="120"/>
      <c r="B228" s="120"/>
      <c r="C228" s="120"/>
      <c r="D228" s="120"/>
      <c r="E228" s="120"/>
      <c r="F228" s="120"/>
      <c r="G228" s="120"/>
      <c r="H228" s="120"/>
      <c r="I228" s="120"/>
      <c r="J228" s="120"/>
      <c r="K228" s="120"/>
      <c r="L228" s="120"/>
      <c r="M228" s="120"/>
      <c r="N228" s="120"/>
      <c r="O228" s="120"/>
      <c r="P228" s="120"/>
      <c r="Q228" s="120"/>
      <c r="R228" s="120"/>
      <c r="S228" s="120"/>
      <c r="T228" s="120"/>
      <c r="U228" s="120"/>
      <c r="V228" s="120"/>
      <c r="W228" s="120"/>
      <c r="X228" s="120"/>
      <c r="Y228" s="120"/>
      <c r="Z228" s="120"/>
      <c r="AA228" s="120"/>
      <c r="AB228" s="120"/>
      <c r="AC228" s="120"/>
      <c r="AD228" s="120"/>
    </row>
    <row r="229" spans="1:30" ht="12.75" hidden="1">
      <c r="A229" s="120"/>
      <c r="B229" s="120"/>
      <c r="C229" s="120"/>
      <c r="D229" s="120"/>
      <c r="E229" s="120"/>
      <c r="F229" s="120"/>
      <c r="G229" s="120"/>
      <c r="H229" s="120"/>
      <c r="I229" s="120"/>
      <c r="J229" s="120"/>
      <c r="K229" s="120"/>
      <c r="L229" s="120"/>
      <c r="M229" s="120"/>
      <c r="N229" s="120"/>
      <c r="O229" s="120"/>
      <c r="P229" s="120"/>
      <c r="Q229" s="120"/>
      <c r="R229" s="120"/>
      <c r="S229" s="120"/>
      <c r="T229" s="120"/>
      <c r="U229" s="120"/>
      <c r="V229" s="120"/>
      <c r="W229" s="120"/>
      <c r="X229" s="120"/>
      <c r="Y229" s="120"/>
      <c r="Z229" s="120"/>
      <c r="AA229" s="120"/>
      <c r="AB229" s="120"/>
      <c r="AC229" s="120"/>
      <c r="AD229" s="120"/>
    </row>
    <row r="230" spans="1:30" ht="12.75" hidden="1">
      <c r="A230" s="120"/>
      <c r="B230" s="120"/>
      <c r="C230" s="120"/>
      <c r="D230" s="120"/>
      <c r="E230" s="120"/>
      <c r="F230" s="120"/>
      <c r="G230" s="120"/>
      <c r="H230" s="120"/>
      <c r="I230" s="120"/>
      <c r="J230" s="120"/>
      <c r="K230" s="120"/>
      <c r="L230" s="120"/>
      <c r="M230" s="120"/>
      <c r="N230" s="120"/>
      <c r="O230" s="120"/>
      <c r="P230" s="120"/>
      <c r="Q230" s="120"/>
      <c r="R230" s="120"/>
      <c r="S230" s="120"/>
      <c r="T230" s="120"/>
      <c r="U230" s="120"/>
      <c r="V230" s="120"/>
      <c r="W230" s="120"/>
      <c r="X230" s="120"/>
      <c r="Y230" s="120"/>
      <c r="Z230" s="120"/>
      <c r="AA230" s="120"/>
      <c r="AB230" s="120"/>
      <c r="AC230" s="120"/>
      <c r="AD230" s="120"/>
    </row>
    <row r="231" spans="1:30" ht="12.75" hidden="1">
      <c r="A231" s="120"/>
      <c r="B231" s="120"/>
      <c r="C231" s="120"/>
      <c r="D231" s="120"/>
      <c r="E231" s="120"/>
      <c r="F231" s="120"/>
      <c r="G231" s="120"/>
      <c r="H231" s="120"/>
      <c r="I231" s="120"/>
      <c r="J231" s="120"/>
      <c r="K231" s="120"/>
      <c r="L231" s="120"/>
      <c r="M231" s="120"/>
      <c r="N231" s="120"/>
      <c r="O231" s="120"/>
      <c r="P231" s="120"/>
      <c r="Q231" s="120"/>
      <c r="R231" s="120"/>
      <c r="S231" s="120"/>
      <c r="T231" s="120"/>
      <c r="U231" s="120"/>
      <c r="V231" s="120"/>
      <c r="W231" s="120"/>
      <c r="X231" s="120"/>
      <c r="Y231" s="120"/>
      <c r="Z231" s="120"/>
      <c r="AA231" s="120"/>
      <c r="AB231" s="120"/>
      <c r="AC231" s="120"/>
      <c r="AD231" s="120"/>
    </row>
    <row r="232" spans="1:30" ht="12.75" hidden="1">
      <c r="A232" s="120"/>
      <c r="B232" s="120"/>
      <c r="C232" s="120"/>
      <c r="D232" s="120"/>
      <c r="E232" s="120"/>
      <c r="F232" s="120"/>
      <c r="G232" s="120"/>
      <c r="H232" s="120"/>
      <c r="I232" s="120"/>
      <c r="J232" s="120"/>
      <c r="K232" s="120"/>
      <c r="L232" s="120"/>
      <c r="M232" s="120"/>
      <c r="N232" s="120"/>
      <c r="O232" s="120"/>
      <c r="P232" s="120"/>
      <c r="Q232" s="120"/>
      <c r="R232" s="120"/>
      <c r="S232" s="120"/>
      <c r="T232" s="120"/>
      <c r="U232" s="120"/>
      <c r="V232" s="120"/>
      <c r="W232" s="120"/>
      <c r="X232" s="120"/>
      <c r="Y232" s="120"/>
      <c r="Z232" s="120"/>
      <c r="AA232" s="120"/>
      <c r="AB232" s="120"/>
      <c r="AC232" s="120"/>
      <c r="AD232" s="120"/>
    </row>
    <row r="233" spans="1:30" ht="12.75" hidden="1">
      <c r="A233" s="120"/>
      <c r="B233" s="120"/>
      <c r="C233" s="120"/>
      <c r="D233" s="120"/>
      <c r="E233" s="120"/>
      <c r="F233" s="120"/>
      <c r="G233" s="120"/>
      <c r="H233" s="120"/>
      <c r="I233" s="120"/>
      <c r="J233" s="120"/>
      <c r="K233" s="120"/>
      <c r="L233" s="120"/>
      <c r="M233" s="120"/>
      <c r="N233" s="120"/>
      <c r="O233" s="120"/>
      <c r="P233" s="120"/>
      <c r="Q233" s="120"/>
      <c r="R233" s="120"/>
      <c r="S233" s="120"/>
      <c r="T233" s="120"/>
      <c r="U233" s="120"/>
      <c r="V233" s="120"/>
      <c r="W233" s="120"/>
      <c r="X233" s="120"/>
      <c r="Y233" s="120"/>
      <c r="Z233" s="120"/>
      <c r="AA233" s="120"/>
      <c r="AB233" s="120"/>
      <c r="AC233" s="120"/>
      <c r="AD233" s="120"/>
    </row>
    <row r="234" spans="1:30" ht="12.75" hidden="1">
      <c r="A234" s="120"/>
      <c r="B234" s="120"/>
      <c r="C234" s="120"/>
      <c r="D234" s="120"/>
      <c r="E234" s="120"/>
      <c r="F234" s="120"/>
      <c r="G234" s="120"/>
      <c r="H234" s="120"/>
      <c r="I234" s="120"/>
      <c r="J234" s="120"/>
      <c r="K234" s="120"/>
      <c r="L234" s="120"/>
      <c r="M234" s="120"/>
      <c r="N234" s="120"/>
      <c r="O234" s="120"/>
      <c r="P234" s="120"/>
      <c r="Q234" s="120"/>
      <c r="R234" s="120"/>
      <c r="S234" s="120"/>
      <c r="T234" s="120"/>
      <c r="U234" s="120"/>
      <c r="V234" s="120"/>
      <c r="W234" s="120"/>
      <c r="X234" s="120"/>
      <c r="Y234" s="120"/>
      <c r="Z234" s="120"/>
      <c r="AA234" s="120"/>
      <c r="AB234" s="120"/>
      <c r="AC234" s="120"/>
      <c r="AD234" s="120"/>
    </row>
    <row r="235" spans="1:30" ht="12.75" hidden="1">
      <c r="A235" s="120"/>
      <c r="B235" s="120"/>
      <c r="C235" s="120"/>
      <c r="D235" s="120"/>
      <c r="E235" s="120"/>
      <c r="F235" s="120"/>
      <c r="G235" s="120"/>
      <c r="H235" s="120"/>
      <c r="I235" s="120"/>
      <c r="J235" s="120"/>
      <c r="K235" s="120"/>
      <c r="L235" s="120"/>
      <c r="M235" s="120"/>
      <c r="N235" s="120"/>
      <c r="O235" s="120"/>
      <c r="P235" s="120"/>
      <c r="Q235" s="120"/>
      <c r="R235" s="120"/>
      <c r="S235" s="120"/>
      <c r="T235" s="120"/>
      <c r="U235" s="120"/>
      <c r="V235" s="120"/>
      <c r="W235" s="120"/>
      <c r="X235" s="120"/>
      <c r="Y235" s="120"/>
      <c r="Z235" s="120"/>
      <c r="AA235" s="120"/>
      <c r="AB235" s="120"/>
      <c r="AC235" s="120"/>
      <c r="AD235" s="120"/>
    </row>
    <row r="236" spans="1:30" ht="12.75" hidden="1">
      <c r="A236" s="120"/>
      <c r="B236" s="120"/>
      <c r="C236" s="120"/>
      <c r="D236" s="120"/>
      <c r="E236" s="120"/>
      <c r="F236" s="120"/>
      <c r="G236" s="120"/>
      <c r="H236" s="120"/>
      <c r="I236" s="120"/>
      <c r="J236" s="120"/>
      <c r="K236" s="120"/>
      <c r="L236" s="120"/>
      <c r="M236" s="120"/>
      <c r="N236" s="120"/>
      <c r="O236" s="120"/>
      <c r="P236" s="120"/>
      <c r="Q236" s="120"/>
      <c r="R236" s="120"/>
      <c r="S236" s="120"/>
      <c r="T236" s="120"/>
      <c r="U236" s="120"/>
      <c r="V236" s="120"/>
      <c r="W236" s="120"/>
      <c r="X236" s="120"/>
      <c r="Y236" s="120"/>
      <c r="Z236" s="120"/>
      <c r="AA236" s="120"/>
      <c r="AB236" s="120"/>
      <c r="AC236" s="120"/>
      <c r="AD236" s="120"/>
    </row>
    <row r="237" spans="1:30" ht="12.75" hidden="1">
      <c r="A237" s="120"/>
      <c r="B237" s="120"/>
      <c r="C237" s="120"/>
      <c r="D237" s="120"/>
      <c r="E237" s="120"/>
      <c r="F237" s="120"/>
      <c r="G237" s="120"/>
      <c r="H237" s="120"/>
      <c r="I237" s="120"/>
      <c r="J237" s="120"/>
      <c r="K237" s="120"/>
      <c r="L237" s="120"/>
      <c r="M237" s="120"/>
      <c r="N237" s="120"/>
      <c r="O237" s="120"/>
      <c r="P237" s="120"/>
      <c r="Q237" s="120"/>
      <c r="R237" s="120"/>
      <c r="S237" s="120"/>
      <c r="T237" s="120"/>
      <c r="U237" s="120"/>
      <c r="V237" s="120"/>
      <c r="W237" s="120"/>
      <c r="X237" s="120"/>
      <c r="Y237" s="120"/>
      <c r="Z237" s="120"/>
      <c r="AA237" s="120"/>
      <c r="AB237" s="120"/>
      <c r="AC237" s="120"/>
      <c r="AD237" s="120"/>
    </row>
    <row r="238" spans="1:30" ht="12.75" hidden="1">
      <c r="A238" s="120"/>
      <c r="B238" s="120"/>
      <c r="C238" s="120"/>
      <c r="D238" s="120"/>
      <c r="E238" s="120"/>
      <c r="F238" s="120"/>
      <c r="G238" s="120"/>
      <c r="H238" s="120"/>
      <c r="I238" s="120"/>
      <c r="J238" s="120"/>
      <c r="K238" s="120"/>
      <c r="L238" s="120"/>
      <c r="M238" s="120"/>
      <c r="N238" s="120"/>
      <c r="O238" s="120"/>
      <c r="P238" s="120"/>
      <c r="Q238" s="120"/>
      <c r="R238" s="120"/>
      <c r="S238" s="120"/>
      <c r="T238" s="120"/>
      <c r="U238" s="120"/>
      <c r="V238" s="120"/>
      <c r="W238" s="120"/>
      <c r="X238" s="120"/>
      <c r="Y238" s="120"/>
      <c r="Z238" s="120"/>
      <c r="AA238" s="120"/>
      <c r="AB238" s="120"/>
      <c r="AC238" s="120"/>
      <c r="AD238" s="120"/>
    </row>
    <row r="239" spans="1:30" ht="12.75" hidden="1">
      <c r="A239" s="120"/>
      <c r="B239" s="120"/>
      <c r="C239" s="120"/>
      <c r="D239" s="120"/>
      <c r="E239" s="120"/>
      <c r="F239" s="120"/>
      <c r="G239" s="120"/>
      <c r="H239" s="120"/>
      <c r="I239" s="120"/>
      <c r="J239" s="120"/>
      <c r="K239" s="120"/>
      <c r="L239" s="120"/>
      <c r="M239" s="120"/>
      <c r="N239" s="120"/>
      <c r="O239" s="120"/>
      <c r="P239" s="120"/>
      <c r="Q239" s="120"/>
      <c r="R239" s="120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0"/>
      <c r="AD239" s="120"/>
    </row>
    <row r="240" spans="1:30" ht="12.75" hidden="1">
      <c r="A240" s="120"/>
      <c r="B240" s="120"/>
      <c r="C240" s="120"/>
      <c r="D240" s="120"/>
      <c r="E240" s="120"/>
      <c r="F240" s="120"/>
      <c r="G240" s="120"/>
      <c r="H240" s="120"/>
      <c r="I240" s="120"/>
      <c r="J240" s="120"/>
      <c r="K240" s="120"/>
      <c r="L240" s="120"/>
      <c r="M240" s="120"/>
      <c r="N240" s="120"/>
      <c r="O240" s="120"/>
      <c r="P240" s="120"/>
      <c r="Q240" s="120"/>
      <c r="R240" s="120"/>
      <c r="S240" s="120"/>
      <c r="T240" s="120"/>
      <c r="U240" s="120"/>
      <c r="V240" s="120"/>
      <c r="W240" s="120"/>
      <c r="X240" s="120"/>
      <c r="Y240" s="120"/>
      <c r="Z240" s="120"/>
      <c r="AA240" s="120"/>
      <c r="AB240" s="120"/>
      <c r="AC240" s="120"/>
      <c r="AD240" s="120"/>
    </row>
    <row r="241" spans="1:30" ht="12.75" hidden="1">
      <c r="A241" s="120"/>
      <c r="B241" s="120"/>
      <c r="C241" s="120"/>
      <c r="D241" s="120"/>
      <c r="E241" s="120"/>
      <c r="F241" s="120"/>
      <c r="G241" s="120"/>
      <c r="H241" s="120"/>
      <c r="I241" s="120"/>
      <c r="J241" s="120"/>
      <c r="K241" s="120"/>
      <c r="L241" s="120"/>
      <c r="M241" s="120"/>
      <c r="N241" s="120"/>
      <c r="O241" s="120"/>
      <c r="P241" s="120"/>
      <c r="Q241" s="120"/>
      <c r="R241" s="120"/>
      <c r="S241" s="120"/>
      <c r="T241" s="120"/>
      <c r="U241" s="120"/>
      <c r="V241" s="120"/>
      <c r="W241" s="120"/>
      <c r="X241" s="120"/>
      <c r="Y241" s="120"/>
      <c r="Z241" s="120"/>
      <c r="AA241" s="120"/>
      <c r="AB241" s="120"/>
      <c r="AC241" s="120"/>
      <c r="AD241" s="120"/>
    </row>
    <row r="242" spans="1:30" ht="12.75" hidden="1">
      <c r="A242" s="120"/>
      <c r="B242" s="120"/>
      <c r="C242" s="120"/>
      <c r="D242" s="120"/>
      <c r="E242" s="120"/>
      <c r="F242" s="120"/>
      <c r="G242" s="120"/>
      <c r="H242" s="120"/>
      <c r="I242" s="120"/>
      <c r="J242" s="120"/>
      <c r="K242" s="120"/>
      <c r="L242" s="120"/>
      <c r="M242" s="120"/>
      <c r="N242" s="120"/>
      <c r="O242" s="120"/>
      <c r="P242" s="120"/>
      <c r="Q242" s="120"/>
      <c r="R242" s="120"/>
      <c r="S242" s="120"/>
      <c r="T242" s="120"/>
      <c r="U242" s="120"/>
      <c r="V242" s="120"/>
      <c r="W242" s="120"/>
      <c r="X242" s="120"/>
      <c r="Y242" s="120"/>
      <c r="Z242" s="120"/>
      <c r="AA242" s="120"/>
      <c r="AB242" s="120"/>
      <c r="AC242" s="120"/>
      <c r="AD242" s="120"/>
    </row>
    <row r="243" spans="1:30" ht="12.75" hidden="1">
      <c r="A243" s="120"/>
      <c r="B243" s="120"/>
      <c r="C243" s="120"/>
      <c r="D243" s="120"/>
      <c r="E243" s="120"/>
      <c r="F243" s="120"/>
      <c r="G243" s="120"/>
      <c r="H243" s="120"/>
      <c r="I243" s="120"/>
      <c r="J243" s="120"/>
      <c r="K243" s="120"/>
      <c r="L243" s="120"/>
      <c r="M243" s="120"/>
      <c r="N243" s="120"/>
      <c r="O243" s="120"/>
      <c r="P243" s="120"/>
      <c r="Q243" s="120"/>
      <c r="R243" s="120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</row>
    <row r="244" spans="1:30" ht="12.75" hidden="1">
      <c r="A244" s="120"/>
      <c r="B244" s="120"/>
      <c r="C244" s="120"/>
      <c r="D244" s="120"/>
      <c r="E244" s="120"/>
      <c r="F244" s="120"/>
      <c r="G244" s="120"/>
      <c r="H244" s="120"/>
      <c r="I244" s="120"/>
      <c r="J244" s="120"/>
      <c r="K244" s="120"/>
      <c r="L244" s="120"/>
      <c r="M244" s="120"/>
      <c r="N244" s="120"/>
      <c r="O244" s="120"/>
      <c r="P244" s="120"/>
      <c r="Q244" s="120"/>
      <c r="R244" s="120"/>
      <c r="S244" s="120"/>
      <c r="T244" s="120"/>
      <c r="U244" s="120"/>
      <c r="V244" s="120"/>
      <c r="W244" s="120"/>
      <c r="X244" s="120"/>
      <c r="Y244" s="120"/>
      <c r="Z244" s="120"/>
      <c r="AA244" s="120"/>
      <c r="AB244" s="120"/>
      <c r="AC244" s="120"/>
      <c r="AD244" s="120"/>
    </row>
    <row r="245" spans="1:30" ht="12.75" hidden="1">
      <c r="A245" s="120"/>
      <c r="B245" s="120"/>
      <c r="C245" s="120"/>
      <c r="D245" s="120"/>
      <c r="E245" s="120"/>
      <c r="F245" s="120"/>
      <c r="G245" s="120"/>
      <c r="H245" s="120"/>
      <c r="I245" s="120"/>
      <c r="J245" s="120"/>
      <c r="K245" s="120"/>
      <c r="L245" s="120"/>
      <c r="M245" s="120"/>
      <c r="N245" s="120"/>
      <c r="O245" s="120"/>
      <c r="P245" s="120"/>
      <c r="Q245" s="120"/>
      <c r="R245" s="120"/>
      <c r="S245" s="120"/>
      <c r="T245" s="120"/>
      <c r="U245" s="120"/>
      <c r="V245" s="120"/>
      <c r="W245" s="120"/>
      <c r="X245" s="120"/>
      <c r="Y245" s="120"/>
      <c r="Z245" s="120"/>
      <c r="AA245" s="120"/>
      <c r="AB245" s="120"/>
      <c r="AC245" s="120"/>
      <c r="AD245" s="120"/>
    </row>
    <row r="246" spans="1:30" ht="12.75" hidden="1">
      <c r="A246" s="120"/>
      <c r="B246" s="120"/>
      <c r="C246" s="120"/>
      <c r="D246" s="120"/>
      <c r="E246" s="120"/>
      <c r="F246" s="120"/>
      <c r="G246" s="120"/>
      <c r="H246" s="120"/>
      <c r="I246" s="120"/>
      <c r="J246" s="120"/>
      <c r="K246" s="120"/>
      <c r="L246" s="120"/>
      <c r="M246" s="120"/>
      <c r="N246" s="120"/>
      <c r="O246" s="120"/>
      <c r="P246" s="120"/>
      <c r="Q246" s="120"/>
      <c r="R246" s="120"/>
      <c r="S246" s="120"/>
      <c r="T246" s="120"/>
      <c r="U246" s="120"/>
      <c r="V246" s="120"/>
      <c r="W246" s="120"/>
      <c r="X246" s="120"/>
      <c r="Y246" s="120"/>
      <c r="Z246" s="120"/>
      <c r="AA246" s="120"/>
      <c r="AB246" s="120"/>
      <c r="AC246" s="120"/>
      <c r="AD246" s="120"/>
    </row>
    <row r="247" spans="1:30" ht="12.75" hidden="1">
      <c r="A247" s="120"/>
      <c r="B247" s="120"/>
      <c r="C247" s="120"/>
      <c r="D247" s="120"/>
      <c r="E247" s="120"/>
      <c r="F247" s="120"/>
      <c r="G247" s="120"/>
      <c r="H247" s="120"/>
      <c r="I247" s="120"/>
      <c r="J247" s="120"/>
      <c r="K247" s="120"/>
      <c r="L247" s="120"/>
      <c r="M247" s="120"/>
      <c r="N247" s="120"/>
      <c r="O247" s="120"/>
      <c r="P247" s="120"/>
      <c r="Q247" s="120"/>
      <c r="R247" s="120"/>
      <c r="S247" s="120"/>
      <c r="T247" s="120"/>
      <c r="U247" s="120"/>
      <c r="V247" s="120"/>
      <c r="W247" s="120"/>
      <c r="X247" s="120"/>
      <c r="Y247" s="120"/>
      <c r="Z247" s="120"/>
      <c r="AA247" s="120"/>
      <c r="AB247" s="120"/>
      <c r="AC247" s="120"/>
      <c r="AD247" s="120"/>
    </row>
    <row r="248" spans="1:30" ht="12.75" hidden="1">
      <c r="A248" s="120"/>
      <c r="B248" s="120"/>
      <c r="C248" s="120"/>
      <c r="D248" s="120"/>
      <c r="E248" s="120"/>
      <c r="F248" s="120"/>
      <c r="G248" s="120"/>
      <c r="H248" s="120"/>
      <c r="I248" s="120"/>
      <c r="J248" s="120"/>
      <c r="K248" s="120"/>
      <c r="L248" s="120"/>
      <c r="M248" s="120"/>
      <c r="N248" s="120"/>
      <c r="O248" s="120"/>
      <c r="P248" s="120"/>
      <c r="Q248" s="120"/>
      <c r="R248" s="120"/>
      <c r="S248" s="120"/>
      <c r="T248" s="120"/>
      <c r="U248" s="120"/>
      <c r="V248" s="120"/>
      <c r="W248" s="120"/>
      <c r="X248" s="120"/>
      <c r="Y248" s="120"/>
      <c r="Z248" s="120"/>
      <c r="AA248" s="120"/>
      <c r="AB248" s="120"/>
      <c r="AC248" s="120"/>
      <c r="AD248" s="120"/>
    </row>
    <row r="249" spans="1:30" ht="12.75" hidden="1">
      <c r="A249" s="120"/>
      <c r="B249" s="120"/>
      <c r="C249" s="120"/>
      <c r="D249" s="120"/>
      <c r="E249" s="120"/>
      <c r="F249" s="120"/>
      <c r="G249" s="120"/>
      <c r="H249" s="120"/>
      <c r="I249" s="120"/>
      <c r="J249" s="120"/>
      <c r="K249" s="120"/>
      <c r="L249" s="120"/>
      <c r="M249" s="120"/>
      <c r="N249" s="120"/>
      <c r="O249" s="120"/>
      <c r="P249" s="120"/>
      <c r="Q249" s="120"/>
      <c r="R249" s="120"/>
      <c r="S249" s="120"/>
      <c r="T249" s="120"/>
      <c r="U249" s="120"/>
      <c r="V249" s="120"/>
      <c r="W249" s="120"/>
      <c r="X249" s="120"/>
      <c r="Y249" s="120"/>
      <c r="Z249" s="120"/>
      <c r="AA249" s="120"/>
      <c r="AB249" s="120"/>
      <c r="AC249" s="120"/>
      <c r="AD249" s="120"/>
    </row>
    <row r="250" spans="1:30" ht="12.75" hidden="1">
      <c r="A250" s="120"/>
      <c r="B250" s="120"/>
      <c r="C250" s="120"/>
      <c r="D250" s="120"/>
      <c r="E250" s="120"/>
      <c r="F250" s="120"/>
      <c r="G250" s="120"/>
      <c r="H250" s="120"/>
      <c r="I250" s="120"/>
      <c r="J250" s="120"/>
      <c r="K250" s="120"/>
      <c r="L250" s="120"/>
      <c r="M250" s="120"/>
      <c r="N250" s="120"/>
      <c r="O250" s="120"/>
      <c r="P250" s="120"/>
      <c r="Q250" s="120"/>
      <c r="R250" s="120"/>
      <c r="S250" s="120"/>
      <c r="T250" s="120"/>
      <c r="U250" s="120"/>
      <c r="V250" s="120"/>
      <c r="W250" s="120"/>
      <c r="X250" s="120"/>
      <c r="Y250" s="120"/>
      <c r="Z250" s="120"/>
      <c r="AA250" s="120"/>
      <c r="AB250" s="120"/>
      <c r="AC250" s="120"/>
      <c r="AD250" s="120"/>
    </row>
    <row r="251" spans="1:30" ht="12.75" hidden="1">
      <c r="A251" s="120"/>
      <c r="B251" s="120"/>
      <c r="C251" s="120"/>
      <c r="D251" s="120"/>
      <c r="E251" s="120"/>
      <c r="F251" s="120"/>
      <c r="G251" s="120"/>
      <c r="H251" s="120"/>
      <c r="I251" s="120"/>
      <c r="J251" s="120"/>
      <c r="K251" s="120"/>
      <c r="L251" s="120"/>
      <c r="M251" s="120"/>
      <c r="N251" s="120"/>
      <c r="O251" s="120"/>
      <c r="P251" s="120"/>
      <c r="Q251" s="120"/>
      <c r="R251" s="120"/>
      <c r="S251" s="120"/>
      <c r="T251" s="120"/>
      <c r="U251" s="120"/>
      <c r="V251" s="120"/>
      <c r="W251" s="120"/>
      <c r="X251" s="120"/>
      <c r="Y251" s="120"/>
      <c r="Z251" s="120"/>
      <c r="AA251" s="120"/>
      <c r="AB251" s="120"/>
      <c r="AC251" s="120"/>
      <c r="AD251" s="120"/>
    </row>
    <row r="252" spans="1:30" ht="12.75" hidden="1">
      <c r="A252" s="120"/>
      <c r="B252" s="120"/>
      <c r="C252" s="120"/>
      <c r="D252" s="120"/>
      <c r="E252" s="120"/>
      <c r="F252" s="120"/>
      <c r="G252" s="120"/>
      <c r="H252" s="120"/>
      <c r="I252" s="120"/>
      <c r="J252" s="120"/>
      <c r="K252" s="120"/>
      <c r="L252" s="120"/>
      <c r="M252" s="120"/>
      <c r="N252" s="120"/>
      <c r="O252" s="120"/>
      <c r="P252" s="120"/>
      <c r="Q252" s="120"/>
      <c r="R252" s="120"/>
      <c r="S252" s="120"/>
      <c r="T252" s="120"/>
      <c r="U252" s="120"/>
      <c r="V252" s="120"/>
      <c r="W252" s="120"/>
      <c r="X252" s="120"/>
      <c r="Y252" s="120"/>
      <c r="Z252" s="120"/>
      <c r="AA252" s="120"/>
      <c r="AB252" s="120"/>
      <c r="AC252" s="120"/>
      <c r="AD252" s="120"/>
    </row>
    <row r="253" spans="1:30" ht="12.75" hidden="1">
      <c r="A253" s="120"/>
      <c r="B253" s="120"/>
      <c r="C253" s="120"/>
      <c r="D253" s="120"/>
      <c r="E253" s="120"/>
      <c r="F253" s="120"/>
      <c r="G253" s="120"/>
      <c r="H253" s="120"/>
      <c r="I253" s="120"/>
      <c r="J253" s="120"/>
      <c r="K253" s="120"/>
      <c r="L253" s="120"/>
      <c r="M253" s="120"/>
      <c r="N253" s="120"/>
      <c r="O253" s="120"/>
      <c r="P253" s="120"/>
      <c r="Q253" s="120"/>
      <c r="R253" s="120"/>
      <c r="S253" s="120"/>
      <c r="T253" s="120"/>
      <c r="U253" s="120"/>
      <c r="V253" s="120"/>
      <c r="W253" s="120"/>
      <c r="X253" s="120"/>
      <c r="Y253" s="120"/>
      <c r="Z253" s="120"/>
      <c r="AA253" s="120"/>
      <c r="AB253" s="120"/>
      <c r="AC253" s="120"/>
      <c r="AD253" s="120"/>
    </row>
    <row r="254" spans="1:30" ht="12.75" hidden="1">
      <c r="A254" s="120"/>
      <c r="B254" s="120"/>
      <c r="C254" s="120"/>
      <c r="D254" s="120"/>
      <c r="E254" s="120"/>
      <c r="F254" s="120"/>
      <c r="G254" s="120"/>
      <c r="H254" s="120"/>
      <c r="I254" s="120"/>
      <c r="J254" s="120"/>
      <c r="K254" s="120"/>
      <c r="L254" s="120"/>
      <c r="M254" s="120"/>
      <c r="N254" s="120"/>
      <c r="O254" s="120"/>
      <c r="P254" s="120"/>
      <c r="Q254" s="120"/>
      <c r="R254" s="120"/>
      <c r="S254" s="120"/>
      <c r="T254" s="120"/>
      <c r="U254" s="120"/>
      <c r="V254" s="120"/>
      <c r="W254" s="120"/>
      <c r="X254" s="120"/>
      <c r="Y254" s="120"/>
      <c r="Z254" s="120"/>
      <c r="AA254" s="120"/>
      <c r="AB254" s="120"/>
      <c r="AC254" s="120"/>
      <c r="AD254" s="120"/>
    </row>
    <row r="255" spans="1:30" ht="12.75" hidden="1">
      <c r="A255" s="120"/>
      <c r="B255" s="120"/>
      <c r="C255" s="120"/>
      <c r="D255" s="120"/>
      <c r="E255" s="120"/>
      <c r="F255" s="120"/>
      <c r="G255" s="120"/>
      <c r="H255" s="120"/>
      <c r="I255" s="120"/>
      <c r="J255" s="120"/>
      <c r="K255" s="120"/>
      <c r="L255" s="120"/>
      <c r="M255" s="120"/>
      <c r="N255" s="120"/>
      <c r="O255" s="120"/>
      <c r="P255" s="120"/>
      <c r="Q255" s="120"/>
      <c r="R255" s="120"/>
      <c r="S255" s="120"/>
      <c r="T255" s="120"/>
      <c r="U255" s="120"/>
      <c r="V255" s="120"/>
      <c r="W255" s="120"/>
      <c r="X255" s="120"/>
      <c r="Y255" s="120"/>
      <c r="Z255" s="120"/>
      <c r="AA255" s="120"/>
      <c r="AB255" s="120"/>
      <c r="AC255" s="120"/>
      <c r="AD255" s="120"/>
    </row>
    <row r="256" spans="1:30" ht="12.75" hidden="1">
      <c r="A256" s="120"/>
      <c r="B256" s="120"/>
      <c r="C256" s="120"/>
      <c r="D256" s="120"/>
      <c r="E256" s="120"/>
      <c r="F256" s="120"/>
      <c r="G256" s="120"/>
      <c r="H256" s="120"/>
      <c r="I256" s="120"/>
      <c r="J256" s="120"/>
      <c r="K256" s="120"/>
      <c r="L256" s="120"/>
      <c r="M256" s="120"/>
      <c r="N256" s="120"/>
      <c r="O256" s="120"/>
      <c r="P256" s="120"/>
      <c r="Q256" s="120"/>
      <c r="R256" s="120"/>
      <c r="S256" s="120"/>
      <c r="T256" s="120"/>
      <c r="U256" s="120"/>
      <c r="V256" s="120"/>
      <c r="W256" s="120"/>
      <c r="X256" s="120"/>
      <c r="Y256" s="120"/>
      <c r="Z256" s="120"/>
      <c r="AA256" s="120"/>
      <c r="AB256" s="120"/>
      <c r="AC256" s="120"/>
      <c r="AD256" s="120"/>
    </row>
    <row r="257" spans="1:30" ht="12.75" hidden="1">
      <c r="A257" s="120"/>
      <c r="B257" s="120"/>
      <c r="C257" s="120"/>
      <c r="D257" s="120"/>
      <c r="E257" s="120"/>
      <c r="F257" s="120"/>
      <c r="G257" s="120"/>
      <c r="H257" s="120"/>
      <c r="I257" s="120"/>
      <c r="J257" s="120"/>
      <c r="K257" s="120"/>
      <c r="L257" s="120"/>
      <c r="M257" s="120"/>
      <c r="N257" s="120"/>
      <c r="O257" s="120"/>
      <c r="P257" s="120"/>
      <c r="Q257" s="120"/>
      <c r="R257" s="120"/>
      <c r="S257" s="120"/>
      <c r="T257" s="120"/>
      <c r="U257" s="120"/>
      <c r="V257" s="120"/>
      <c r="W257" s="120"/>
      <c r="X257" s="120"/>
      <c r="Y257" s="120"/>
      <c r="Z257" s="120"/>
      <c r="AA257" s="120"/>
      <c r="AB257" s="120"/>
      <c r="AC257" s="120"/>
      <c r="AD257" s="120"/>
    </row>
    <row r="258" spans="1:30" ht="12.75" hidden="1">
      <c r="A258" s="120"/>
      <c r="B258" s="120"/>
      <c r="C258" s="120"/>
      <c r="D258" s="120"/>
      <c r="E258" s="120"/>
      <c r="F258" s="120"/>
      <c r="G258" s="120"/>
      <c r="H258" s="120"/>
      <c r="I258" s="120"/>
      <c r="J258" s="120"/>
      <c r="K258" s="120"/>
      <c r="L258" s="120"/>
      <c r="M258" s="120"/>
      <c r="N258" s="120"/>
      <c r="O258" s="120"/>
      <c r="P258" s="120"/>
      <c r="Q258" s="120"/>
      <c r="R258" s="120"/>
      <c r="S258" s="120"/>
      <c r="T258" s="120"/>
      <c r="U258" s="120"/>
      <c r="V258" s="120"/>
      <c r="W258" s="120"/>
      <c r="X258" s="120"/>
      <c r="Y258" s="120"/>
      <c r="Z258" s="120"/>
      <c r="AA258" s="120"/>
      <c r="AB258" s="120"/>
      <c r="AC258" s="120"/>
      <c r="AD258" s="120"/>
    </row>
    <row r="259" spans="1:30" ht="12.75" hidden="1">
      <c r="A259" s="120"/>
      <c r="B259" s="120"/>
      <c r="C259" s="120"/>
      <c r="D259" s="120"/>
      <c r="E259" s="120"/>
      <c r="F259" s="120"/>
      <c r="G259" s="120"/>
      <c r="H259" s="120"/>
      <c r="I259" s="120"/>
      <c r="J259" s="120"/>
      <c r="K259" s="120"/>
      <c r="L259" s="120"/>
      <c r="M259" s="120"/>
      <c r="N259" s="120"/>
      <c r="O259" s="120"/>
      <c r="P259" s="120"/>
      <c r="Q259" s="120"/>
      <c r="R259" s="120"/>
      <c r="S259" s="120"/>
      <c r="T259" s="120"/>
      <c r="U259" s="120"/>
      <c r="V259" s="120"/>
      <c r="W259" s="120"/>
      <c r="X259" s="120"/>
      <c r="Y259" s="120"/>
      <c r="Z259" s="120"/>
      <c r="AA259" s="120"/>
      <c r="AB259" s="120"/>
      <c r="AC259" s="120"/>
      <c r="AD259" s="120"/>
    </row>
    <row r="260" spans="1:30" ht="12.75" hidden="1">
      <c r="A260" s="120"/>
      <c r="B260" s="120"/>
      <c r="C260" s="120"/>
      <c r="D260" s="120"/>
      <c r="E260" s="120"/>
      <c r="F260" s="120"/>
      <c r="G260" s="120"/>
      <c r="H260" s="120"/>
      <c r="I260" s="120"/>
      <c r="J260" s="120"/>
      <c r="K260" s="120"/>
      <c r="L260" s="120"/>
      <c r="M260" s="120"/>
      <c r="N260" s="120"/>
      <c r="O260" s="120"/>
      <c r="P260" s="120"/>
      <c r="Q260" s="120"/>
      <c r="R260" s="120"/>
      <c r="S260" s="120"/>
      <c r="T260" s="120"/>
      <c r="U260" s="120"/>
      <c r="V260" s="120"/>
      <c r="W260" s="120"/>
      <c r="X260" s="120"/>
      <c r="Y260" s="120"/>
      <c r="Z260" s="120"/>
      <c r="AA260" s="120"/>
      <c r="AB260" s="120"/>
      <c r="AC260" s="120"/>
      <c r="AD260" s="120"/>
    </row>
    <row r="261" spans="1:30" ht="12.75" hidden="1">
      <c r="A261" s="120"/>
      <c r="B261" s="120"/>
      <c r="C261" s="120"/>
      <c r="D261" s="120"/>
      <c r="E261" s="120"/>
      <c r="F261" s="120"/>
      <c r="G261" s="120"/>
      <c r="H261" s="120"/>
      <c r="I261" s="120"/>
      <c r="J261" s="120"/>
      <c r="K261" s="120"/>
      <c r="L261" s="120"/>
      <c r="M261" s="120"/>
      <c r="N261" s="120"/>
      <c r="O261" s="120"/>
      <c r="P261" s="120"/>
      <c r="Q261" s="120"/>
      <c r="R261" s="120"/>
      <c r="S261" s="120"/>
      <c r="T261" s="120"/>
      <c r="U261" s="120"/>
      <c r="V261" s="120"/>
      <c r="W261" s="120"/>
      <c r="X261" s="120"/>
      <c r="Y261" s="120"/>
      <c r="Z261" s="120"/>
      <c r="AA261" s="120"/>
      <c r="AB261" s="120"/>
      <c r="AC261" s="120"/>
      <c r="AD261" s="120"/>
    </row>
    <row r="262" spans="1:30" ht="12.75" hidden="1">
      <c r="A262" s="120"/>
      <c r="B262" s="120"/>
      <c r="C262" s="120"/>
      <c r="D262" s="120"/>
      <c r="E262" s="120"/>
      <c r="F262" s="120"/>
      <c r="G262" s="120"/>
      <c r="H262" s="120"/>
      <c r="I262" s="120"/>
      <c r="J262" s="120"/>
      <c r="K262" s="120"/>
      <c r="L262" s="120"/>
      <c r="M262" s="120"/>
      <c r="N262" s="120"/>
      <c r="O262" s="120"/>
      <c r="P262" s="120"/>
      <c r="Q262" s="120"/>
      <c r="R262" s="120"/>
      <c r="S262" s="120"/>
      <c r="T262" s="120"/>
      <c r="U262" s="120"/>
      <c r="V262" s="120"/>
      <c r="W262" s="120"/>
      <c r="X262" s="120"/>
      <c r="Y262" s="120"/>
      <c r="Z262" s="120"/>
      <c r="AA262" s="120"/>
      <c r="AB262" s="120"/>
      <c r="AC262" s="120"/>
      <c r="AD262" s="120"/>
    </row>
    <row r="263" spans="1:30" ht="12.75" hidden="1">
      <c r="A263" s="120"/>
      <c r="B263" s="120"/>
      <c r="C263" s="120"/>
      <c r="D263" s="120"/>
      <c r="E263" s="120"/>
      <c r="F263" s="120"/>
      <c r="G263" s="120"/>
      <c r="H263" s="120"/>
      <c r="I263" s="120"/>
      <c r="J263" s="120"/>
      <c r="K263" s="120"/>
      <c r="L263" s="120"/>
      <c r="M263" s="120"/>
      <c r="N263" s="120"/>
      <c r="O263" s="120"/>
      <c r="P263" s="120"/>
      <c r="Q263" s="120"/>
      <c r="R263" s="120"/>
      <c r="S263" s="120"/>
      <c r="T263" s="120"/>
      <c r="U263" s="120"/>
      <c r="V263" s="120"/>
      <c r="W263" s="120"/>
      <c r="X263" s="120"/>
      <c r="Y263" s="120"/>
      <c r="Z263" s="120"/>
      <c r="AA263" s="120"/>
      <c r="AB263" s="120"/>
      <c r="AC263" s="120"/>
      <c r="AD263" s="120"/>
    </row>
    <row r="264" spans="1:30" ht="12.75" hidden="1">
      <c r="A264" s="120"/>
      <c r="B264" s="120"/>
      <c r="C264" s="120"/>
      <c r="D264" s="120"/>
      <c r="E264" s="120"/>
      <c r="F264" s="120"/>
      <c r="G264" s="120"/>
      <c r="H264" s="120"/>
      <c r="I264" s="120"/>
      <c r="J264" s="120"/>
      <c r="K264" s="120"/>
      <c r="L264" s="120"/>
      <c r="M264" s="120"/>
      <c r="N264" s="120"/>
      <c r="O264" s="120"/>
      <c r="P264" s="120"/>
      <c r="Q264" s="120"/>
      <c r="R264" s="120"/>
      <c r="S264" s="120"/>
      <c r="T264" s="120"/>
      <c r="U264" s="120"/>
      <c r="V264" s="120"/>
      <c r="W264" s="120"/>
      <c r="X264" s="120"/>
      <c r="Y264" s="120"/>
      <c r="Z264" s="120"/>
      <c r="AA264" s="120"/>
      <c r="AB264" s="120"/>
      <c r="AC264" s="120"/>
      <c r="AD264" s="120"/>
    </row>
    <row r="265" spans="1:30" ht="12.75" hidden="1">
      <c r="A265" s="120"/>
      <c r="B265" s="120"/>
      <c r="C265" s="120"/>
      <c r="D265" s="120"/>
      <c r="E265" s="120"/>
      <c r="F265" s="120"/>
      <c r="G265" s="120"/>
      <c r="H265" s="120"/>
      <c r="I265" s="120"/>
      <c r="J265" s="120"/>
      <c r="K265" s="120"/>
      <c r="L265" s="120"/>
      <c r="M265" s="120"/>
      <c r="N265" s="120"/>
      <c r="O265" s="120"/>
      <c r="P265" s="120"/>
      <c r="Q265" s="120"/>
      <c r="R265" s="120"/>
      <c r="S265" s="120"/>
      <c r="T265" s="120"/>
      <c r="U265" s="120"/>
      <c r="V265" s="120"/>
      <c r="W265" s="120"/>
      <c r="X265" s="120"/>
      <c r="Y265" s="120"/>
      <c r="Z265" s="120"/>
      <c r="AA265" s="120"/>
      <c r="AB265" s="120"/>
      <c r="AC265" s="120"/>
      <c r="AD265" s="120"/>
    </row>
    <row r="266" spans="1:30" ht="12.75" hidden="1">
      <c r="A266" s="120"/>
      <c r="B266" s="120"/>
      <c r="C266" s="120"/>
      <c r="D266" s="120"/>
      <c r="E266" s="120"/>
      <c r="F266" s="120"/>
      <c r="G266" s="120"/>
      <c r="H266" s="120"/>
      <c r="I266" s="120"/>
      <c r="J266" s="120"/>
      <c r="K266" s="120"/>
      <c r="L266" s="120"/>
      <c r="M266" s="120"/>
      <c r="N266" s="120"/>
      <c r="O266" s="120"/>
      <c r="P266" s="120"/>
      <c r="Q266" s="120"/>
      <c r="R266" s="120"/>
      <c r="S266" s="120"/>
      <c r="T266" s="120"/>
      <c r="U266" s="120"/>
      <c r="V266" s="120"/>
      <c r="W266" s="120"/>
      <c r="X266" s="120"/>
      <c r="Y266" s="120"/>
      <c r="Z266" s="120"/>
      <c r="AA266" s="120"/>
      <c r="AB266" s="120"/>
      <c r="AC266" s="120"/>
      <c r="AD266" s="120"/>
    </row>
    <row r="267" spans="1:30" ht="12.75" hidden="1">
      <c r="A267" s="120"/>
      <c r="B267" s="120"/>
      <c r="C267" s="120"/>
      <c r="D267" s="120"/>
      <c r="E267" s="120"/>
      <c r="F267" s="120"/>
      <c r="G267" s="120"/>
      <c r="H267" s="120"/>
      <c r="I267" s="120"/>
      <c r="J267" s="120"/>
      <c r="K267" s="120"/>
      <c r="L267" s="120"/>
      <c r="M267" s="120"/>
      <c r="N267" s="120"/>
      <c r="O267" s="120"/>
      <c r="P267" s="120"/>
      <c r="Q267" s="120"/>
      <c r="R267" s="120"/>
      <c r="S267" s="120"/>
      <c r="T267" s="120"/>
      <c r="U267" s="120"/>
      <c r="V267" s="120"/>
      <c r="W267" s="120"/>
      <c r="X267" s="120"/>
      <c r="Y267" s="120"/>
      <c r="Z267" s="120"/>
      <c r="AA267" s="120"/>
      <c r="AB267" s="120"/>
      <c r="AC267" s="120"/>
      <c r="AD267" s="120"/>
    </row>
    <row r="268" spans="1:30" ht="12.75" hidden="1">
      <c r="A268" s="120"/>
      <c r="B268" s="120"/>
      <c r="C268" s="120"/>
      <c r="D268" s="120"/>
      <c r="E268" s="120"/>
      <c r="F268" s="120"/>
      <c r="G268" s="120"/>
      <c r="H268" s="120"/>
      <c r="I268" s="120"/>
      <c r="J268" s="120"/>
      <c r="K268" s="120"/>
      <c r="L268" s="120"/>
      <c r="M268" s="120"/>
      <c r="N268" s="120"/>
      <c r="O268" s="120"/>
      <c r="P268" s="120"/>
      <c r="Q268" s="120"/>
      <c r="R268" s="120"/>
      <c r="S268" s="120"/>
      <c r="T268" s="120"/>
      <c r="U268" s="120"/>
      <c r="V268" s="120"/>
      <c r="W268" s="120"/>
      <c r="X268" s="120"/>
      <c r="Y268" s="120"/>
      <c r="Z268" s="120"/>
      <c r="AA268" s="120"/>
      <c r="AB268" s="120"/>
      <c r="AC268" s="120"/>
      <c r="AD268" s="120"/>
    </row>
    <row r="269" spans="1:30" ht="12.75" hidden="1">
      <c r="A269" s="120"/>
      <c r="B269" s="120"/>
      <c r="C269" s="120"/>
      <c r="D269" s="120"/>
      <c r="E269" s="120"/>
      <c r="F269" s="120"/>
      <c r="G269" s="120"/>
      <c r="H269" s="120"/>
      <c r="I269" s="120"/>
      <c r="J269" s="120"/>
      <c r="K269" s="120"/>
      <c r="L269" s="120"/>
      <c r="M269" s="120"/>
      <c r="N269" s="120"/>
      <c r="O269" s="120"/>
      <c r="P269" s="120"/>
      <c r="Q269" s="120"/>
      <c r="R269" s="120"/>
      <c r="S269" s="120"/>
      <c r="T269" s="120"/>
      <c r="U269" s="120"/>
      <c r="V269" s="120"/>
      <c r="W269" s="120"/>
      <c r="X269" s="120"/>
      <c r="Y269" s="120"/>
      <c r="Z269" s="120"/>
      <c r="AA269" s="120"/>
      <c r="AB269" s="120"/>
      <c r="AC269" s="120"/>
      <c r="AD269" s="120"/>
    </row>
    <row r="270" spans="1:30" ht="12.75" hidden="1">
      <c r="A270" s="120"/>
      <c r="B270" s="120"/>
      <c r="C270" s="120"/>
      <c r="D270" s="120"/>
      <c r="E270" s="120"/>
      <c r="F270" s="120"/>
      <c r="G270" s="120"/>
      <c r="H270" s="120"/>
      <c r="I270" s="120"/>
      <c r="J270" s="120"/>
      <c r="K270" s="120"/>
      <c r="L270" s="120"/>
      <c r="M270" s="120"/>
      <c r="N270" s="120"/>
      <c r="O270" s="120"/>
      <c r="P270" s="120"/>
      <c r="Q270" s="120"/>
      <c r="R270" s="120"/>
      <c r="S270" s="120"/>
      <c r="T270" s="120"/>
      <c r="U270" s="120"/>
      <c r="V270" s="120"/>
      <c r="W270" s="120"/>
      <c r="X270" s="120"/>
      <c r="Y270" s="120"/>
      <c r="Z270" s="120"/>
      <c r="AA270" s="120"/>
      <c r="AB270" s="120"/>
      <c r="AC270" s="120"/>
      <c r="AD270" s="120"/>
    </row>
    <row r="271" spans="1:30" ht="12.75" hidden="1">
      <c r="A271" s="120"/>
      <c r="B271" s="120"/>
      <c r="C271" s="120"/>
      <c r="D271" s="120"/>
      <c r="E271" s="120"/>
      <c r="F271" s="120"/>
      <c r="G271" s="120"/>
      <c r="H271" s="120"/>
      <c r="I271" s="120"/>
      <c r="J271" s="120"/>
      <c r="K271" s="120"/>
      <c r="L271" s="120"/>
      <c r="M271" s="120"/>
      <c r="N271" s="120"/>
      <c r="O271" s="120"/>
      <c r="P271" s="120"/>
      <c r="Q271" s="120"/>
      <c r="R271" s="120"/>
      <c r="S271" s="120"/>
      <c r="T271" s="120"/>
      <c r="U271" s="120"/>
      <c r="V271" s="120"/>
      <c r="W271" s="120"/>
      <c r="X271" s="120"/>
      <c r="Y271" s="120"/>
      <c r="Z271" s="120"/>
      <c r="AA271" s="120"/>
      <c r="AB271" s="120"/>
      <c r="AC271" s="120"/>
      <c r="AD271" s="120"/>
    </row>
    <row r="272" spans="1:30" ht="12.75" hidden="1">
      <c r="A272" s="120"/>
      <c r="B272" s="120"/>
      <c r="C272" s="120"/>
      <c r="D272" s="120"/>
      <c r="E272" s="120"/>
      <c r="F272" s="120"/>
      <c r="G272" s="120"/>
      <c r="H272" s="120"/>
      <c r="I272" s="120"/>
      <c r="J272" s="120"/>
      <c r="K272" s="120"/>
      <c r="L272" s="120"/>
      <c r="M272" s="120"/>
      <c r="N272" s="120"/>
      <c r="O272" s="120"/>
      <c r="P272" s="120"/>
      <c r="Q272" s="120"/>
      <c r="R272" s="120"/>
      <c r="S272" s="120"/>
      <c r="T272" s="120"/>
      <c r="U272" s="120"/>
      <c r="V272" s="120"/>
      <c r="W272" s="120"/>
      <c r="X272" s="120"/>
      <c r="Y272" s="120"/>
      <c r="Z272" s="120"/>
      <c r="AA272" s="120"/>
      <c r="AB272" s="120"/>
      <c r="AC272" s="120"/>
      <c r="AD272" s="120"/>
    </row>
    <row r="273" spans="1:30" ht="12.75" hidden="1">
      <c r="A273" s="120"/>
      <c r="B273" s="120"/>
      <c r="C273" s="120"/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  <c r="O273" s="120"/>
      <c r="P273" s="120"/>
      <c r="Q273" s="120"/>
      <c r="R273" s="120"/>
      <c r="S273" s="120"/>
      <c r="T273" s="120"/>
      <c r="U273" s="120"/>
      <c r="V273" s="120"/>
      <c r="W273" s="120"/>
      <c r="X273" s="120"/>
      <c r="Y273" s="120"/>
      <c r="Z273" s="120"/>
      <c r="AA273" s="120"/>
      <c r="AB273" s="120"/>
      <c r="AC273" s="120"/>
      <c r="AD273" s="120"/>
    </row>
    <row r="274" spans="1:30" ht="12.75" hidden="1">
      <c r="A274" s="120"/>
      <c r="B274" s="120"/>
      <c r="C274" s="120"/>
      <c r="D274" s="120"/>
      <c r="E274" s="120"/>
      <c r="F274" s="120"/>
      <c r="G274" s="120"/>
      <c r="H274" s="120"/>
      <c r="I274" s="120"/>
      <c r="J274" s="120"/>
      <c r="K274" s="120"/>
      <c r="L274" s="120"/>
      <c r="M274" s="120"/>
      <c r="N274" s="120"/>
      <c r="O274" s="120"/>
      <c r="P274" s="120"/>
      <c r="Q274" s="120"/>
      <c r="R274" s="120"/>
      <c r="S274" s="120"/>
      <c r="T274" s="120"/>
      <c r="U274" s="120"/>
      <c r="V274" s="120"/>
      <c r="W274" s="120"/>
      <c r="X274" s="120"/>
      <c r="Y274" s="120"/>
      <c r="Z274" s="120"/>
      <c r="AA274" s="120"/>
      <c r="AB274" s="120"/>
      <c r="AC274" s="120"/>
      <c r="AD274" s="120"/>
    </row>
    <row r="275" spans="1:30" ht="12.75" hidden="1">
      <c r="A275" s="120"/>
      <c r="B275" s="120"/>
      <c r="C275" s="120"/>
      <c r="D275" s="120"/>
      <c r="E275" s="120"/>
      <c r="F275" s="120"/>
      <c r="G275" s="120"/>
      <c r="H275" s="120"/>
      <c r="I275" s="120"/>
      <c r="J275" s="120"/>
      <c r="K275" s="120"/>
      <c r="L275" s="120"/>
      <c r="M275" s="120"/>
      <c r="N275" s="120"/>
      <c r="O275" s="120"/>
      <c r="P275" s="120"/>
      <c r="Q275" s="120"/>
      <c r="R275" s="120"/>
      <c r="S275" s="120"/>
      <c r="T275" s="120"/>
      <c r="U275" s="120"/>
      <c r="V275" s="120"/>
      <c r="W275" s="120"/>
      <c r="X275" s="120"/>
      <c r="Y275" s="120"/>
      <c r="Z275" s="120"/>
      <c r="AA275" s="120"/>
      <c r="AB275" s="120"/>
      <c r="AC275" s="120"/>
      <c r="AD275" s="120"/>
    </row>
    <row r="276" spans="1:30" ht="12.75" hidden="1">
      <c r="A276" s="120"/>
      <c r="B276" s="120"/>
      <c r="C276" s="120"/>
      <c r="D276" s="120"/>
      <c r="E276" s="120"/>
      <c r="F276" s="120"/>
      <c r="G276" s="120"/>
      <c r="H276" s="120"/>
      <c r="I276" s="120"/>
      <c r="J276" s="120"/>
      <c r="K276" s="120"/>
      <c r="L276" s="120"/>
      <c r="M276" s="120"/>
      <c r="N276" s="120"/>
      <c r="O276" s="120"/>
      <c r="P276" s="120"/>
      <c r="Q276" s="120"/>
      <c r="R276" s="120"/>
      <c r="S276" s="120"/>
      <c r="T276" s="120"/>
      <c r="U276" s="120"/>
      <c r="V276" s="120"/>
      <c r="W276" s="120"/>
      <c r="X276" s="120"/>
      <c r="Y276" s="120"/>
      <c r="Z276" s="120"/>
      <c r="AA276" s="120"/>
      <c r="AB276" s="120"/>
      <c r="AC276" s="120"/>
      <c r="AD276" s="120"/>
    </row>
    <row r="277" spans="1:30" ht="12.75" hidden="1">
      <c r="A277" s="120"/>
      <c r="B277" s="120"/>
      <c r="C277" s="120"/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  <c r="O277" s="120"/>
      <c r="P277" s="120"/>
      <c r="Q277" s="120"/>
      <c r="R277" s="120"/>
      <c r="S277" s="120"/>
      <c r="T277" s="120"/>
      <c r="U277" s="120"/>
      <c r="V277" s="120"/>
      <c r="W277" s="120"/>
      <c r="X277" s="120"/>
      <c r="Y277" s="120"/>
      <c r="Z277" s="120"/>
      <c r="AA277" s="120"/>
      <c r="AB277" s="120"/>
      <c r="AC277" s="120"/>
      <c r="AD277" s="120"/>
    </row>
    <row r="278" spans="1:30" ht="12.75" hidden="1">
      <c r="A278" s="120"/>
      <c r="B278" s="120"/>
      <c r="C278" s="120"/>
      <c r="D278" s="120"/>
      <c r="E278" s="120"/>
      <c r="F278" s="120"/>
      <c r="G278" s="120"/>
      <c r="H278" s="120"/>
      <c r="I278" s="120"/>
      <c r="J278" s="120"/>
      <c r="K278" s="120"/>
      <c r="L278" s="120"/>
      <c r="M278" s="120"/>
      <c r="N278" s="120"/>
      <c r="O278" s="120"/>
      <c r="P278" s="120"/>
      <c r="Q278" s="120"/>
      <c r="R278" s="120"/>
      <c r="S278" s="120"/>
      <c r="T278" s="120"/>
      <c r="U278" s="120"/>
      <c r="V278" s="120"/>
      <c r="W278" s="120"/>
      <c r="X278" s="120"/>
      <c r="Y278" s="120"/>
      <c r="Z278" s="120"/>
      <c r="AA278" s="120"/>
      <c r="AB278" s="120"/>
      <c r="AC278" s="120"/>
      <c r="AD278" s="120"/>
    </row>
    <row r="279" spans="1:30" ht="12.75" hidden="1">
      <c r="A279" s="120"/>
      <c r="B279" s="120"/>
      <c r="C279" s="120"/>
      <c r="D279" s="120"/>
      <c r="E279" s="120"/>
      <c r="F279" s="120"/>
      <c r="G279" s="120"/>
      <c r="H279" s="120"/>
      <c r="I279" s="120"/>
      <c r="J279" s="120"/>
      <c r="K279" s="120"/>
      <c r="L279" s="120"/>
      <c r="M279" s="120"/>
      <c r="N279" s="120"/>
      <c r="O279" s="120"/>
      <c r="P279" s="120"/>
      <c r="Q279" s="120"/>
      <c r="R279" s="120"/>
      <c r="S279" s="120"/>
      <c r="T279" s="120"/>
      <c r="U279" s="120"/>
      <c r="V279" s="120"/>
      <c r="W279" s="120"/>
      <c r="X279" s="120"/>
      <c r="Y279" s="120"/>
      <c r="Z279" s="120"/>
      <c r="AA279" s="120"/>
      <c r="AB279" s="120"/>
      <c r="AC279" s="120"/>
      <c r="AD279" s="120"/>
    </row>
    <row r="280" spans="1:30" ht="12.75" hidden="1">
      <c r="A280" s="120"/>
      <c r="B280" s="120"/>
      <c r="C280" s="120"/>
      <c r="D280" s="120"/>
      <c r="E280" s="120"/>
      <c r="F280" s="120"/>
      <c r="G280" s="120"/>
      <c r="H280" s="120"/>
      <c r="I280" s="120"/>
      <c r="J280" s="120"/>
      <c r="K280" s="120"/>
      <c r="L280" s="120"/>
      <c r="M280" s="120"/>
      <c r="N280" s="120"/>
      <c r="O280" s="120"/>
      <c r="P280" s="120"/>
      <c r="Q280" s="120"/>
      <c r="R280" s="120"/>
      <c r="S280" s="120"/>
      <c r="T280" s="120"/>
      <c r="U280" s="120"/>
      <c r="V280" s="120"/>
      <c r="W280" s="120"/>
      <c r="X280" s="120"/>
      <c r="Y280" s="120"/>
      <c r="Z280" s="120"/>
      <c r="AA280" s="120"/>
      <c r="AB280" s="120"/>
      <c r="AC280" s="120"/>
      <c r="AD280" s="120"/>
    </row>
    <row r="281" spans="1:30" ht="12.75" hidden="1">
      <c r="A281" s="120"/>
      <c r="B281" s="120"/>
      <c r="C281" s="120"/>
      <c r="D281" s="120"/>
      <c r="E281" s="120"/>
      <c r="F281" s="120"/>
      <c r="G281" s="120"/>
      <c r="H281" s="120"/>
      <c r="I281" s="120"/>
      <c r="J281" s="120"/>
      <c r="K281" s="120"/>
      <c r="L281" s="120"/>
      <c r="M281" s="120"/>
      <c r="N281" s="120"/>
      <c r="O281" s="120"/>
      <c r="P281" s="120"/>
      <c r="Q281" s="120"/>
      <c r="R281" s="120"/>
      <c r="S281" s="120"/>
      <c r="T281" s="120"/>
      <c r="U281" s="120"/>
      <c r="V281" s="120"/>
      <c r="W281" s="120"/>
      <c r="X281" s="120"/>
      <c r="Y281" s="120"/>
      <c r="Z281" s="120"/>
      <c r="AA281" s="120"/>
      <c r="AB281" s="120"/>
      <c r="AC281" s="120"/>
      <c r="AD281" s="120"/>
    </row>
    <row r="282" spans="1:30" ht="12.75" hidden="1">
      <c r="A282" s="120"/>
      <c r="B282" s="120"/>
      <c r="C282" s="120"/>
      <c r="D282" s="120"/>
      <c r="E282" s="120"/>
      <c r="F282" s="120"/>
      <c r="G282" s="120"/>
      <c r="H282" s="120"/>
      <c r="I282" s="120"/>
      <c r="J282" s="120"/>
      <c r="K282" s="120"/>
      <c r="L282" s="120"/>
      <c r="M282" s="120"/>
      <c r="N282" s="120"/>
      <c r="O282" s="120"/>
      <c r="P282" s="120"/>
      <c r="Q282" s="120"/>
      <c r="R282" s="120"/>
      <c r="S282" s="120"/>
      <c r="T282" s="120"/>
      <c r="U282" s="120"/>
      <c r="V282" s="120"/>
      <c r="W282" s="120"/>
      <c r="X282" s="120"/>
      <c r="Y282" s="120"/>
      <c r="Z282" s="120"/>
      <c r="AA282" s="120"/>
      <c r="AB282" s="120"/>
      <c r="AC282" s="120"/>
      <c r="AD282" s="120"/>
    </row>
    <row r="283" spans="1:30" ht="12.75" hidden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  <c r="L283" s="120"/>
      <c r="M283" s="120"/>
      <c r="N283" s="120"/>
      <c r="O283" s="120"/>
      <c r="P283" s="120"/>
      <c r="Q283" s="120"/>
      <c r="R283" s="120"/>
      <c r="S283" s="120"/>
      <c r="T283" s="120"/>
      <c r="U283" s="120"/>
      <c r="V283" s="120"/>
      <c r="W283" s="120"/>
      <c r="X283" s="120"/>
      <c r="Y283" s="120"/>
      <c r="Z283" s="120"/>
      <c r="AA283" s="120"/>
      <c r="AB283" s="120"/>
      <c r="AC283" s="120"/>
      <c r="AD283" s="120"/>
    </row>
    <row r="284" spans="1:30" ht="12.75" hidden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  <c r="L284" s="120"/>
      <c r="M284" s="120"/>
      <c r="N284" s="120"/>
      <c r="O284" s="120"/>
      <c r="P284" s="120"/>
      <c r="Q284" s="120"/>
      <c r="R284" s="120"/>
      <c r="S284" s="120"/>
      <c r="T284" s="120"/>
      <c r="U284" s="120"/>
      <c r="V284" s="120"/>
      <c r="W284" s="120"/>
      <c r="X284" s="120"/>
      <c r="Y284" s="120"/>
      <c r="Z284" s="120"/>
      <c r="AA284" s="120"/>
      <c r="AB284" s="120"/>
      <c r="AC284" s="120"/>
      <c r="AD284" s="120"/>
    </row>
    <row r="285" spans="1:30" ht="12.75" hidden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  <c r="L285" s="120"/>
      <c r="M285" s="120"/>
      <c r="N285" s="120"/>
      <c r="O285" s="120"/>
      <c r="P285" s="120"/>
      <c r="Q285" s="120"/>
      <c r="R285" s="120"/>
      <c r="S285" s="120"/>
      <c r="T285" s="120"/>
      <c r="U285" s="120"/>
      <c r="V285" s="120"/>
      <c r="W285" s="120"/>
      <c r="X285" s="120"/>
      <c r="Y285" s="120"/>
      <c r="Z285" s="120"/>
      <c r="AA285" s="120"/>
      <c r="AB285" s="120"/>
      <c r="AC285" s="120"/>
      <c r="AD285" s="120"/>
    </row>
    <row r="286" spans="1:30" ht="12.75" hidden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  <c r="L286" s="120"/>
      <c r="M286" s="120"/>
      <c r="N286" s="120"/>
      <c r="O286" s="120"/>
      <c r="P286" s="120"/>
      <c r="Q286" s="120"/>
      <c r="R286" s="120"/>
      <c r="S286" s="120"/>
      <c r="T286" s="120"/>
      <c r="U286" s="120"/>
      <c r="V286" s="120"/>
      <c r="W286" s="120"/>
      <c r="X286" s="120"/>
      <c r="Y286" s="120"/>
      <c r="Z286" s="120"/>
      <c r="AA286" s="120"/>
      <c r="AB286" s="120"/>
      <c r="AC286" s="120"/>
      <c r="AD286" s="120"/>
    </row>
    <row r="287" spans="1:30" ht="12.75" hidden="1">
      <c r="A287" s="120"/>
      <c r="B287" s="120"/>
      <c r="C287" s="120"/>
      <c r="D287" s="120"/>
      <c r="E287" s="120"/>
      <c r="F287" s="120"/>
      <c r="G287" s="120"/>
      <c r="H287" s="120"/>
      <c r="I287" s="120"/>
      <c r="J287" s="120"/>
      <c r="K287" s="120"/>
      <c r="L287" s="120"/>
      <c r="M287" s="120"/>
      <c r="N287" s="120"/>
      <c r="O287" s="120"/>
      <c r="P287" s="120"/>
      <c r="Q287" s="120"/>
      <c r="R287" s="120"/>
      <c r="S287" s="120"/>
      <c r="T287" s="120"/>
      <c r="U287" s="120"/>
      <c r="V287" s="120"/>
      <c r="W287" s="120"/>
      <c r="X287" s="120"/>
      <c r="Y287" s="120"/>
      <c r="Z287" s="120"/>
      <c r="AA287" s="120"/>
      <c r="AB287" s="120"/>
      <c r="AC287" s="120"/>
      <c r="AD287" s="120"/>
    </row>
    <row r="288" spans="1:30" ht="12.75" hidden="1">
      <c r="A288" s="120"/>
      <c r="B288" s="120"/>
      <c r="C288" s="120"/>
      <c r="D288" s="120"/>
      <c r="E288" s="120"/>
      <c r="F288" s="120"/>
      <c r="G288" s="120"/>
      <c r="H288" s="120"/>
      <c r="I288" s="120"/>
      <c r="J288" s="120"/>
      <c r="K288" s="120"/>
      <c r="L288" s="120"/>
      <c r="M288" s="120"/>
      <c r="N288" s="120"/>
      <c r="O288" s="120"/>
      <c r="P288" s="120"/>
      <c r="Q288" s="120"/>
      <c r="R288" s="120"/>
      <c r="S288" s="120"/>
      <c r="T288" s="120"/>
      <c r="U288" s="120"/>
      <c r="V288" s="120"/>
      <c r="W288" s="120"/>
      <c r="X288" s="120"/>
      <c r="Y288" s="120"/>
      <c r="Z288" s="120"/>
      <c r="AA288" s="120"/>
      <c r="AB288" s="120"/>
      <c r="AC288" s="120"/>
      <c r="AD288" s="120"/>
    </row>
    <row r="289" spans="1:30" ht="12.75" hidden="1">
      <c r="A289" s="120"/>
      <c r="B289" s="120"/>
      <c r="C289" s="120"/>
      <c r="D289" s="120"/>
      <c r="E289" s="120"/>
      <c r="F289" s="120"/>
      <c r="G289" s="120"/>
      <c r="H289" s="120"/>
      <c r="I289" s="120"/>
      <c r="J289" s="120"/>
      <c r="K289" s="120"/>
      <c r="L289" s="120"/>
      <c r="M289" s="120"/>
      <c r="N289" s="120"/>
      <c r="O289" s="120"/>
      <c r="P289" s="120"/>
      <c r="Q289" s="120"/>
      <c r="R289" s="120"/>
      <c r="S289" s="120"/>
      <c r="T289" s="120"/>
      <c r="U289" s="120"/>
      <c r="V289" s="120"/>
      <c r="W289" s="120"/>
      <c r="X289" s="120"/>
      <c r="Y289" s="120"/>
      <c r="Z289" s="120"/>
      <c r="AA289" s="120"/>
      <c r="AB289" s="120"/>
      <c r="AC289" s="120"/>
      <c r="AD289" s="120"/>
    </row>
    <row r="290" spans="1:30" ht="12.75" hidden="1">
      <c r="A290" s="120"/>
      <c r="B290" s="120"/>
      <c r="C290" s="120"/>
      <c r="D290" s="120"/>
      <c r="E290" s="120"/>
      <c r="F290" s="120"/>
      <c r="G290" s="120"/>
      <c r="H290" s="120"/>
      <c r="I290" s="120"/>
      <c r="J290" s="120"/>
      <c r="K290" s="120"/>
      <c r="L290" s="120"/>
      <c r="M290" s="120"/>
      <c r="N290" s="120"/>
      <c r="O290" s="120"/>
      <c r="P290" s="120"/>
      <c r="Q290" s="120"/>
      <c r="R290" s="120"/>
      <c r="S290" s="120"/>
      <c r="T290" s="120"/>
      <c r="U290" s="120"/>
      <c r="V290" s="120"/>
      <c r="W290" s="120"/>
      <c r="X290" s="120"/>
      <c r="Y290" s="120"/>
      <c r="Z290" s="120"/>
      <c r="AA290" s="120"/>
      <c r="AB290" s="120"/>
      <c r="AC290" s="120"/>
      <c r="AD290" s="120"/>
    </row>
    <row r="291" spans="1:30" ht="12.75" hidden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  <c r="L291" s="120"/>
      <c r="M291" s="120"/>
      <c r="N291" s="120"/>
      <c r="O291" s="120"/>
      <c r="P291" s="120"/>
      <c r="Q291" s="120"/>
      <c r="R291" s="120"/>
      <c r="S291" s="120"/>
      <c r="T291" s="120"/>
      <c r="U291" s="120"/>
      <c r="V291" s="120"/>
      <c r="W291" s="120"/>
      <c r="X291" s="120"/>
      <c r="Y291" s="120"/>
      <c r="Z291" s="120"/>
      <c r="AA291" s="120"/>
      <c r="AB291" s="120"/>
      <c r="AC291" s="120"/>
      <c r="AD291" s="120"/>
    </row>
    <row r="292" spans="1:30" ht="12.75" hidden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  <c r="L292" s="120"/>
      <c r="M292" s="120"/>
      <c r="N292" s="120"/>
      <c r="O292" s="120"/>
      <c r="P292" s="120"/>
      <c r="Q292" s="120"/>
      <c r="R292" s="120"/>
      <c r="S292" s="120"/>
      <c r="T292" s="120"/>
      <c r="U292" s="120"/>
      <c r="V292" s="120"/>
      <c r="W292" s="120"/>
      <c r="X292" s="120"/>
      <c r="Y292" s="120"/>
      <c r="Z292" s="120"/>
      <c r="AA292" s="120"/>
      <c r="AB292" s="120"/>
      <c r="AC292" s="120"/>
      <c r="AD292" s="120"/>
    </row>
    <row r="293" spans="1:30" ht="12.75" hidden="1">
      <c r="A293" s="120"/>
      <c r="B293" s="120"/>
      <c r="C293" s="120"/>
      <c r="D293" s="120"/>
      <c r="E293" s="120"/>
      <c r="F293" s="120"/>
      <c r="G293" s="120"/>
      <c r="H293" s="120"/>
      <c r="I293" s="120"/>
      <c r="J293" s="120"/>
      <c r="K293" s="120"/>
      <c r="L293" s="120"/>
      <c r="M293" s="120"/>
      <c r="N293" s="120"/>
      <c r="O293" s="120"/>
      <c r="P293" s="120"/>
      <c r="Q293" s="120"/>
      <c r="R293" s="120"/>
      <c r="S293" s="120"/>
      <c r="T293" s="120"/>
      <c r="U293" s="120"/>
      <c r="V293" s="120"/>
      <c r="W293" s="120"/>
      <c r="X293" s="120"/>
      <c r="Y293" s="120"/>
      <c r="Z293" s="120"/>
      <c r="AA293" s="120"/>
      <c r="AB293" s="120"/>
      <c r="AC293" s="120"/>
      <c r="AD293" s="120"/>
    </row>
    <row r="294" spans="1:30" ht="12.75" hidden="1">
      <c r="A294" s="120"/>
      <c r="B294" s="120"/>
      <c r="C294" s="120"/>
      <c r="D294" s="120"/>
      <c r="E294" s="120"/>
      <c r="F294" s="120"/>
      <c r="G294" s="120"/>
      <c r="H294" s="120"/>
      <c r="I294" s="120"/>
      <c r="J294" s="120"/>
      <c r="K294" s="120"/>
      <c r="L294" s="120"/>
      <c r="M294" s="120"/>
      <c r="N294" s="120"/>
      <c r="O294" s="120"/>
      <c r="P294" s="120"/>
      <c r="Q294" s="120"/>
      <c r="R294" s="120"/>
      <c r="S294" s="120"/>
      <c r="T294" s="120"/>
      <c r="U294" s="120"/>
      <c r="V294" s="120"/>
      <c r="W294" s="120"/>
      <c r="X294" s="120"/>
      <c r="Y294" s="120"/>
      <c r="Z294" s="120"/>
      <c r="AA294" s="120"/>
      <c r="AB294" s="120"/>
      <c r="AC294" s="120"/>
      <c r="AD294" s="120"/>
    </row>
    <row r="295" spans="1:30" ht="12.75" hidden="1">
      <c r="A295" s="120"/>
      <c r="B295" s="120"/>
      <c r="C295" s="120"/>
      <c r="D295" s="120"/>
      <c r="E295" s="120"/>
      <c r="F295" s="120"/>
      <c r="G295" s="120"/>
      <c r="H295" s="120"/>
      <c r="I295" s="120"/>
      <c r="J295" s="120"/>
      <c r="K295" s="120"/>
      <c r="L295" s="120"/>
      <c r="M295" s="120"/>
      <c r="N295" s="120"/>
      <c r="O295" s="120"/>
      <c r="P295" s="120"/>
      <c r="Q295" s="120"/>
      <c r="R295" s="120"/>
      <c r="S295" s="120"/>
      <c r="T295" s="120"/>
      <c r="U295" s="120"/>
      <c r="V295" s="120"/>
      <c r="W295" s="120"/>
      <c r="X295" s="120"/>
      <c r="Y295" s="120"/>
      <c r="Z295" s="120"/>
      <c r="AA295" s="120"/>
      <c r="AB295" s="120"/>
      <c r="AC295" s="120"/>
      <c r="AD295" s="120"/>
    </row>
    <row r="296" spans="1:30" ht="12.75" hidden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  <c r="L296" s="120"/>
      <c r="M296" s="120"/>
      <c r="N296" s="120"/>
      <c r="O296" s="120"/>
      <c r="P296" s="120"/>
      <c r="Q296" s="120"/>
      <c r="R296" s="120"/>
      <c r="S296" s="120"/>
      <c r="T296" s="120"/>
      <c r="U296" s="120"/>
      <c r="V296" s="120"/>
      <c r="W296" s="120"/>
      <c r="X296" s="120"/>
      <c r="Y296" s="120"/>
      <c r="Z296" s="120"/>
      <c r="AA296" s="120"/>
      <c r="AB296" s="120"/>
      <c r="AC296" s="120"/>
      <c r="AD296" s="120"/>
    </row>
    <row r="297" spans="1:30" ht="12.75" hidden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  <c r="L297" s="120"/>
      <c r="M297" s="120"/>
      <c r="N297" s="120"/>
      <c r="O297" s="120"/>
      <c r="P297" s="120"/>
      <c r="Q297" s="120"/>
      <c r="R297" s="120"/>
      <c r="S297" s="120"/>
      <c r="T297" s="120"/>
      <c r="U297" s="120"/>
      <c r="V297" s="120"/>
      <c r="W297" s="120"/>
      <c r="X297" s="120"/>
      <c r="Y297" s="120"/>
      <c r="Z297" s="120"/>
      <c r="AA297" s="120"/>
      <c r="AB297" s="120"/>
      <c r="AC297" s="120"/>
      <c r="AD297" s="120"/>
    </row>
    <row r="298" spans="1:30" ht="12.75" hidden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  <c r="L298" s="120"/>
      <c r="M298" s="120"/>
      <c r="N298" s="120"/>
      <c r="O298" s="120"/>
      <c r="P298" s="120"/>
      <c r="Q298" s="120"/>
      <c r="R298" s="120"/>
      <c r="S298" s="120"/>
      <c r="T298" s="120"/>
      <c r="U298" s="120"/>
      <c r="V298" s="120"/>
      <c r="W298" s="120"/>
      <c r="X298" s="120"/>
      <c r="Y298" s="120"/>
      <c r="Z298" s="120"/>
      <c r="AA298" s="120"/>
      <c r="AB298" s="120"/>
      <c r="AC298" s="120"/>
      <c r="AD298" s="120"/>
    </row>
    <row r="299" spans="1:30" ht="12.75" hidden="1">
      <c r="A299" s="120"/>
      <c r="B299" s="120"/>
      <c r="C299" s="120"/>
      <c r="D299" s="120"/>
      <c r="E299" s="120"/>
      <c r="F299" s="120"/>
      <c r="G299" s="120"/>
      <c r="H299" s="120"/>
      <c r="I299" s="120"/>
      <c r="J299" s="120"/>
      <c r="K299" s="120"/>
      <c r="L299" s="120"/>
      <c r="M299" s="120"/>
      <c r="N299" s="120"/>
      <c r="O299" s="120"/>
      <c r="P299" s="120"/>
      <c r="Q299" s="120"/>
      <c r="R299" s="120"/>
      <c r="S299" s="120"/>
      <c r="T299" s="120"/>
      <c r="U299" s="120"/>
      <c r="V299" s="120"/>
      <c r="W299" s="120"/>
      <c r="X299" s="120"/>
      <c r="Y299" s="120"/>
      <c r="Z299" s="120"/>
      <c r="AA299" s="120"/>
      <c r="AB299" s="120"/>
      <c r="AC299" s="120"/>
      <c r="AD299" s="120"/>
    </row>
    <row r="300" spans="1:30" ht="12.75" hidden="1">
      <c r="A300" s="120"/>
      <c r="B300" s="120"/>
      <c r="C300" s="120"/>
      <c r="D300" s="120"/>
      <c r="E300" s="120"/>
      <c r="F300" s="120"/>
      <c r="G300" s="120"/>
      <c r="H300" s="120"/>
      <c r="I300" s="120"/>
      <c r="J300" s="120"/>
      <c r="K300" s="120"/>
      <c r="L300" s="120"/>
      <c r="M300" s="120"/>
      <c r="N300" s="120"/>
      <c r="O300" s="120"/>
      <c r="P300" s="120"/>
      <c r="Q300" s="120"/>
      <c r="R300" s="120"/>
      <c r="S300" s="120"/>
      <c r="T300" s="120"/>
      <c r="U300" s="120"/>
      <c r="V300" s="120"/>
      <c r="W300" s="120"/>
      <c r="X300" s="120"/>
      <c r="Y300" s="120"/>
      <c r="Z300" s="120"/>
      <c r="AA300" s="120"/>
      <c r="AB300" s="120"/>
      <c r="AC300" s="120"/>
      <c r="AD300" s="120"/>
    </row>
    <row r="301" spans="1:30" ht="12.75" hidden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  <c r="L301" s="120"/>
      <c r="M301" s="120"/>
      <c r="N301" s="120"/>
      <c r="O301" s="120"/>
      <c r="P301" s="120"/>
      <c r="Q301" s="120"/>
      <c r="R301" s="120"/>
      <c r="S301" s="120"/>
      <c r="T301" s="120"/>
      <c r="U301" s="120"/>
      <c r="V301" s="120"/>
      <c r="W301" s="120"/>
      <c r="X301" s="120"/>
      <c r="Y301" s="120"/>
      <c r="Z301" s="120"/>
      <c r="AA301" s="120"/>
      <c r="AB301" s="120"/>
      <c r="AC301" s="120"/>
      <c r="AD301" s="120"/>
    </row>
    <row r="302" spans="1:30" ht="12.75" hidden="1">
      <c r="A302" s="120"/>
      <c r="B302" s="120"/>
      <c r="C302" s="120"/>
      <c r="D302" s="120"/>
      <c r="E302" s="120"/>
      <c r="F302" s="120"/>
      <c r="G302" s="120"/>
      <c r="H302" s="120"/>
      <c r="I302" s="120"/>
      <c r="J302" s="120"/>
      <c r="K302" s="120"/>
      <c r="L302" s="120"/>
      <c r="M302" s="120"/>
      <c r="N302" s="120"/>
      <c r="O302" s="120"/>
      <c r="P302" s="120"/>
      <c r="Q302" s="120"/>
      <c r="R302" s="120"/>
      <c r="S302" s="120"/>
      <c r="T302" s="120"/>
      <c r="U302" s="120"/>
      <c r="V302" s="120"/>
      <c r="W302" s="120"/>
      <c r="X302" s="120"/>
      <c r="Y302" s="120"/>
      <c r="Z302" s="120"/>
      <c r="AA302" s="120"/>
      <c r="AB302" s="120"/>
      <c r="AC302" s="120"/>
      <c r="AD302" s="120"/>
    </row>
    <row r="303" spans="1:30" ht="12.75" hidden="1">
      <c r="A303" s="120"/>
      <c r="B303" s="120"/>
      <c r="C303" s="120"/>
      <c r="D303" s="120"/>
      <c r="E303" s="120"/>
      <c r="F303" s="120"/>
      <c r="G303" s="120"/>
      <c r="H303" s="120"/>
      <c r="I303" s="120"/>
      <c r="J303" s="120"/>
      <c r="K303" s="120"/>
      <c r="L303" s="120"/>
      <c r="M303" s="120"/>
      <c r="N303" s="120"/>
      <c r="O303" s="120"/>
      <c r="P303" s="120"/>
      <c r="Q303" s="120"/>
      <c r="R303" s="120"/>
      <c r="S303" s="120"/>
      <c r="T303" s="120"/>
      <c r="U303" s="120"/>
      <c r="V303" s="120"/>
      <c r="W303" s="120"/>
      <c r="X303" s="120"/>
      <c r="Y303" s="120"/>
      <c r="Z303" s="120"/>
      <c r="AA303" s="120"/>
      <c r="AB303" s="120"/>
      <c r="AC303" s="120"/>
      <c r="AD303" s="120"/>
    </row>
    <row r="304" spans="1:30" ht="12.75" hidden="1">
      <c r="A304" s="120"/>
      <c r="B304" s="120"/>
      <c r="C304" s="120"/>
      <c r="D304" s="120"/>
      <c r="E304" s="120"/>
      <c r="F304" s="120"/>
      <c r="G304" s="120"/>
      <c r="H304" s="120"/>
      <c r="I304" s="120"/>
      <c r="J304" s="120"/>
      <c r="K304" s="120"/>
      <c r="L304" s="120"/>
      <c r="M304" s="120"/>
      <c r="N304" s="120"/>
      <c r="O304" s="120"/>
      <c r="P304" s="120"/>
      <c r="Q304" s="120"/>
      <c r="R304" s="120"/>
      <c r="S304" s="120"/>
      <c r="T304" s="120"/>
      <c r="U304" s="120"/>
      <c r="V304" s="120"/>
      <c r="W304" s="120"/>
      <c r="X304" s="120"/>
      <c r="Y304" s="120"/>
      <c r="Z304" s="120"/>
      <c r="AA304" s="120"/>
      <c r="AB304" s="120"/>
      <c r="AC304" s="120"/>
      <c r="AD304" s="120"/>
    </row>
    <row r="305" spans="1:30" ht="12.75" hidden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  <c r="L305" s="120"/>
      <c r="M305" s="120"/>
      <c r="N305" s="120"/>
      <c r="O305" s="120"/>
      <c r="P305" s="120"/>
      <c r="Q305" s="120"/>
      <c r="R305" s="120"/>
      <c r="S305" s="120"/>
      <c r="T305" s="120"/>
      <c r="U305" s="120"/>
      <c r="V305" s="120"/>
      <c r="W305" s="120"/>
      <c r="X305" s="120"/>
      <c r="Y305" s="120"/>
      <c r="Z305" s="120"/>
      <c r="AA305" s="120"/>
      <c r="AB305" s="120"/>
      <c r="AC305" s="120"/>
      <c r="AD305" s="120"/>
    </row>
    <row r="306" spans="1:30" ht="12.75" hidden="1">
      <c r="A306" s="120"/>
      <c r="B306" s="120"/>
      <c r="C306" s="120"/>
      <c r="D306" s="120"/>
      <c r="E306" s="120"/>
      <c r="F306" s="120"/>
      <c r="G306" s="120"/>
      <c r="H306" s="120"/>
      <c r="I306" s="120"/>
      <c r="J306" s="120"/>
      <c r="K306" s="120"/>
      <c r="L306" s="120"/>
      <c r="M306" s="120"/>
      <c r="N306" s="120"/>
      <c r="O306" s="120"/>
      <c r="P306" s="120"/>
      <c r="Q306" s="120"/>
      <c r="R306" s="120"/>
      <c r="S306" s="120"/>
      <c r="T306" s="120"/>
      <c r="U306" s="120"/>
      <c r="V306" s="120"/>
      <c r="W306" s="120"/>
      <c r="X306" s="120"/>
      <c r="Y306" s="120"/>
      <c r="Z306" s="120"/>
      <c r="AA306" s="120"/>
      <c r="AB306" s="120"/>
      <c r="AC306" s="120"/>
      <c r="AD306" s="120"/>
    </row>
    <row r="307" spans="1:30" ht="12.75" hidden="1">
      <c r="A307" s="120"/>
      <c r="B307" s="120"/>
      <c r="C307" s="120"/>
      <c r="D307" s="120"/>
      <c r="E307" s="120"/>
      <c r="F307" s="120"/>
      <c r="G307" s="120"/>
      <c r="H307" s="120"/>
      <c r="I307" s="120"/>
      <c r="J307" s="120"/>
      <c r="K307" s="120"/>
      <c r="L307" s="120"/>
      <c r="M307" s="120"/>
      <c r="N307" s="120"/>
      <c r="O307" s="120"/>
      <c r="P307" s="120"/>
      <c r="Q307" s="120"/>
      <c r="R307" s="120"/>
      <c r="S307" s="120"/>
      <c r="T307" s="120"/>
      <c r="U307" s="120"/>
      <c r="V307" s="120"/>
      <c r="W307" s="120"/>
      <c r="X307" s="120"/>
      <c r="Y307" s="120"/>
      <c r="Z307" s="120"/>
      <c r="AA307" s="120"/>
      <c r="AB307" s="120"/>
      <c r="AC307" s="120"/>
      <c r="AD307" s="120"/>
    </row>
  </sheetData>
  <mergeCells count="2">
    <mergeCell ref="C1:D2"/>
    <mergeCell ref="E1:S1"/>
  </mergeCells>
  <phoneticPr fontId="30" type="noConversion"/>
  <conditionalFormatting sqref="E5:U24">
    <cfRule type="expression" dxfId="69" priority="8">
      <formula>MOD(ROW(),2)=0</formula>
    </cfRule>
  </conditionalFormatting>
  <conditionalFormatting sqref="G5:U24">
    <cfRule type="containsText" dxfId="68" priority="5" operator="containsText" text="X">
      <formula>NOT(ISERROR(SEARCH("X",G5)))</formula>
    </cfRule>
    <cfRule type="containsText" dxfId="67" priority="6" operator="containsText" text="Ï">
      <formula>NOT(ISERROR(SEARCH("Ï",G5)))</formula>
    </cfRule>
    <cfRule type="containsText" dxfId="66" priority="7" operator="containsText" text="Ð">
      <formula>NOT(ISERROR(SEARCH("Ð",G5)))</formula>
    </cfRule>
  </conditionalFormatting>
  <conditionalFormatting sqref="B5">
    <cfRule type="expression" dxfId="65" priority="1">
      <formula>MOD(ROW(),2)=0</formula>
    </cfRule>
  </conditionalFormatting>
  <pageMargins left="0.7" right="0.7" top="0.75" bottom="0.75" header="0.3" footer="0.3"/>
  <headerFooter>
    <oddHeader>&amp;R&amp;"arial"&amp;8&amp;K000000 KONE Internal&amp;1#_x000D_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705BB-A42D-4A34-9AE1-C7096B04A5AE}">
  <sheetPr codeName="Sheet1"/>
  <dimension ref="B3:AH363"/>
  <sheetViews>
    <sheetView topLeftCell="I1" workbookViewId="0">
      <selection activeCell="L18" sqref="L18"/>
    </sheetView>
  </sheetViews>
  <sheetFormatPr defaultRowHeight="12.75"/>
  <cols>
    <col min="2" max="2" width="18.28515625" bestFit="1" customWidth="1"/>
    <col min="3" max="3" width="78.42578125" bestFit="1" customWidth="1"/>
    <col min="8" max="8" width="18.42578125" bestFit="1" customWidth="1"/>
    <col min="10" max="10" width="13.7109375" bestFit="1" customWidth="1"/>
    <col min="12" max="12" width="15.140625" bestFit="1" customWidth="1"/>
    <col min="13" max="13" width="6.140625" customWidth="1"/>
    <col min="14" max="14" width="13.42578125" bestFit="1" customWidth="1"/>
    <col min="15" max="15" width="6.7109375" customWidth="1"/>
    <col min="16" max="16" width="26.28515625" bestFit="1" customWidth="1"/>
    <col min="18" max="18" width="17.140625" bestFit="1" customWidth="1"/>
    <col min="20" max="20" width="21.7109375" style="91" bestFit="1" customWidth="1"/>
    <col min="22" max="22" width="11.85546875" customWidth="1"/>
    <col min="24" max="24" width="11.85546875" customWidth="1"/>
    <col min="26" max="26" width="12.7109375" bestFit="1" customWidth="1"/>
    <col min="28" max="28" width="30.7109375" style="159" bestFit="1" customWidth="1"/>
    <col min="30" max="30" width="15.28515625" bestFit="1" customWidth="1"/>
    <col min="32" max="32" width="24.5703125" bestFit="1" customWidth="1"/>
    <col min="34" max="34" width="16.28515625" customWidth="1"/>
    <col min="36" max="36" width="36.7109375" bestFit="1" customWidth="1"/>
  </cols>
  <sheetData>
    <row r="3" spans="2:34" ht="13.5" thickBot="1"/>
    <row r="4" spans="2:34" ht="13.5" thickBot="1">
      <c r="B4" s="78" t="s">
        <v>1508</v>
      </c>
      <c r="C4" s="78" t="s">
        <v>1507</v>
      </c>
      <c r="D4" s="76" t="s">
        <v>1511</v>
      </c>
      <c r="E4" s="76"/>
      <c r="F4" s="76"/>
      <c r="G4" s="76"/>
      <c r="H4" s="76"/>
    </row>
    <row r="5" spans="2:34" ht="18.75" thickBot="1">
      <c r="B5" t="s">
        <v>921</v>
      </c>
      <c r="F5" s="76" t="s">
        <v>1631</v>
      </c>
      <c r="H5" s="154" t="s">
        <v>1623</v>
      </c>
      <c r="J5" s="104" t="s">
        <v>1596</v>
      </c>
      <c r="L5" s="104" t="s">
        <v>1544</v>
      </c>
      <c r="N5" s="104" t="s">
        <v>1565</v>
      </c>
      <c r="P5" s="104" t="s">
        <v>1571</v>
      </c>
      <c r="R5" s="104" t="s">
        <v>1660</v>
      </c>
      <c r="T5" s="104" t="s">
        <v>1578</v>
      </c>
      <c r="V5" s="104" t="s">
        <v>1586</v>
      </c>
      <c r="X5" s="104" t="s">
        <v>13</v>
      </c>
      <c r="Z5" s="104" t="s">
        <v>1597</v>
      </c>
      <c r="AB5" s="160" t="s">
        <v>1659</v>
      </c>
      <c r="AD5" s="160" t="s">
        <v>1809</v>
      </c>
      <c r="AF5" s="160" t="s">
        <v>1810</v>
      </c>
      <c r="AH5" s="160" t="s">
        <v>1811</v>
      </c>
    </row>
    <row r="6" spans="2:34" ht="16.149999999999999" customHeight="1" thickBot="1">
      <c r="B6" s="78" t="s">
        <v>1509</v>
      </c>
      <c r="C6" s="79" t="s">
        <v>1510</v>
      </c>
      <c r="D6" s="76" t="s">
        <v>1512</v>
      </c>
      <c r="E6" s="76"/>
      <c r="F6" s="76" t="s">
        <v>1955</v>
      </c>
      <c r="G6" s="76"/>
      <c r="H6" s="40" t="s">
        <v>53</v>
      </c>
      <c r="J6" s="40" t="s">
        <v>122</v>
      </c>
      <c r="L6" s="108" t="s">
        <v>145</v>
      </c>
      <c r="M6" s="102"/>
      <c r="N6" s="35" t="s">
        <v>1556</v>
      </c>
      <c r="P6" s="56" t="s">
        <v>35</v>
      </c>
      <c r="R6" s="108">
        <v>1</v>
      </c>
      <c r="T6" s="56" t="s">
        <v>1579</v>
      </c>
      <c r="V6" s="56" t="s">
        <v>1587</v>
      </c>
      <c r="X6" s="56" t="s">
        <v>39</v>
      </c>
      <c r="Z6" s="56" t="s">
        <v>29</v>
      </c>
      <c r="AB6" s="34" t="s">
        <v>1806</v>
      </c>
      <c r="AD6" s="34" t="s">
        <v>1798</v>
      </c>
      <c r="AF6" s="34" t="s">
        <v>1817</v>
      </c>
      <c r="AH6" s="34" t="s">
        <v>1812</v>
      </c>
    </row>
    <row r="7" spans="2:34" ht="16.149999999999999" customHeight="1" thickBot="1">
      <c r="F7" s="76" t="s">
        <v>1956</v>
      </c>
      <c r="H7" s="46" t="s">
        <v>65</v>
      </c>
      <c r="J7" s="40" t="s">
        <v>90</v>
      </c>
      <c r="L7" s="108" t="s">
        <v>58</v>
      </c>
      <c r="N7" s="35" t="s">
        <v>1557</v>
      </c>
      <c r="P7" s="56" t="s">
        <v>31</v>
      </c>
      <c r="R7" s="108">
        <v>2</v>
      </c>
      <c r="T7" s="56" t="s">
        <v>1580</v>
      </c>
      <c r="V7" s="56" t="s">
        <v>1588</v>
      </c>
      <c r="X7" s="56" t="s">
        <v>141</v>
      </c>
      <c r="Z7" s="56" t="s">
        <v>48</v>
      </c>
      <c r="AB7" s="34" t="s">
        <v>1807</v>
      </c>
      <c r="AD7" s="34" t="s">
        <v>2469</v>
      </c>
      <c r="AF7" s="34" t="s">
        <v>1815</v>
      </c>
      <c r="AH7" s="34" t="s">
        <v>1813</v>
      </c>
    </row>
    <row r="8" spans="2:34" ht="16.149999999999999" customHeight="1" thickBot="1">
      <c r="F8" s="76" t="s">
        <v>1957</v>
      </c>
      <c r="H8" s="46" t="s">
        <v>40</v>
      </c>
      <c r="J8" s="40" t="s">
        <v>57</v>
      </c>
      <c r="L8" s="108" t="s">
        <v>115</v>
      </c>
      <c r="N8" s="35" t="s">
        <v>1558</v>
      </c>
      <c r="P8" s="56" t="s">
        <v>78</v>
      </c>
      <c r="R8" s="108">
        <v>3</v>
      </c>
      <c r="T8" s="56" t="s">
        <v>1581</v>
      </c>
      <c r="V8" s="56" t="s">
        <v>1589</v>
      </c>
      <c r="X8" s="56" t="s">
        <v>155</v>
      </c>
      <c r="AB8" s="34" t="s">
        <v>1808</v>
      </c>
      <c r="AD8" s="34" t="s">
        <v>1123</v>
      </c>
      <c r="AF8" s="34" t="s">
        <v>1818</v>
      </c>
      <c r="AH8" s="34" t="s">
        <v>1814</v>
      </c>
    </row>
    <row r="9" spans="2:34" ht="16.149999999999999" customHeight="1" thickBot="1">
      <c r="B9" s="280" t="s">
        <v>1996</v>
      </c>
      <c r="C9" s="279" t="s">
        <v>1997</v>
      </c>
      <c r="F9" s="76" t="s">
        <v>1958</v>
      </c>
      <c r="H9" s="40"/>
      <c r="J9" s="40" t="s">
        <v>30</v>
      </c>
      <c r="L9" s="108" t="s">
        <v>123</v>
      </c>
      <c r="N9" s="35" t="s">
        <v>1559</v>
      </c>
      <c r="P9" s="56" t="s">
        <v>59</v>
      </c>
      <c r="T9" s="56" t="s">
        <v>1582</v>
      </c>
      <c r="V9" s="56" t="s">
        <v>1590</v>
      </c>
      <c r="X9" s="56" t="s">
        <v>56</v>
      </c>
      <c r="AB9" s="34"/>
      <c r="AH9" s="34" t="s">
        <v>2463</v>
      </c>
    </row>
    <row r="10" spans="2:34" ht="16.149999999999999" customHeight="1" thickBot="1">
      <c r="H10" s="40"/>
      <c r="J10" s="40" t="s">
        <v>65</v>
      </c>
      <c r="L10" s="108" t="s">
        <v>41</v>
      </c>
      <c r="N10" s="35" t="s">
        <v>1560</v>
      </c>
      <c r="P10" s="113"/>
      <c r="T10" s="56" t="s">
        <v>1583</v>
      </c>
      <c r="V10" s="56" t="s">
        <v>1591</v>
      </c>
      <c r="X10" s="56" t="s">
        <v>152</v>
      </c>
      <c r="AB10" s="34"/>
      <c r="AF10" s="34"/>
    </row>
    <row r="11" spans="2:34" ht="16.149999999999999" customHeight="1" thickBot="1">
      <c r="H11" s="40"/>
      <c r="J11" s="40" t="s">
        <v>114</v>
      </c>
      <c r="L11" s="102"/>
      <c r="N11" s="35" t="s">
        <v>1561</v>
      </c>
      <c r="P11" s="114"/>
      <c r="T11" s="56" t="s">
        <v>1584</v>
      </c>
      <c r="V11" s="56" t="s">
        <v>1592</v>
      </c>
      <c r="X11" s="56" t="s">
        <v>1595</v>
      </c>
      <c r="AB11" s="34"/>
    </row>
    <row r="12" spans="2:34" ht="16.149999999999999" customHeight="1" thickBot="1">
      <c r="J12" s="40" t="s">
        <v>53</v>
      </c>
      <c r="N12" s="35" t="s">
        <v>1562</v>
      </c>
      <c r="P12" s="114"/>
      <c r="T12" s="56" t="s">
        <v>1585</v>
      </c>
      <c r="V12" s="56" t="s">
        <v>1593</v>
      </c>
      <c r="X12" s="56" t="s">
        <v>49</v>
      </c>
      <c r="AB12" s="34"/>
    </row>
    <row r="13" spans="2:34" ht="16.149999999999999" customHeight="1" thickBot="1">
      <c r="J13" s="46" t="s">
        <v>2457</v>
      </c>
      <c r="N13" s="35" t="s">
        <v>1563</v>
      </c>
      <c r="P13" s="114"/>
      <c r="V13" s="56" t="s">
        <v>1594</v>
      </c>
      <c r="X13" s="56" t="s">
        <v>2806</v>
      </c>
    </row>
    <row r="14" spans="2:34" ht="16.149999999999999" customHeight="1" thickBot="1">
      <c r="J14" s="40" t="s">
        <v>876</v>
      </c>
      <c r="N14" s="35" t="s">
        <v>1564</v>
      </c>
      <c r="P14" s="114"/>
      <c r="X14" s="56"/>
      <c r="AB14"/>
    </row>
    <row r="15" spans="2:34" ht="16.149999999999999" customHeight="1" thickBot="1">
      <c r="H15" s="46"/>
      <c r="J15" s="40" t="s">
        <v>263</v>
      </c>
      <c r="N15" s="35" t="s">
        <v>1577</v>
      </c>
    </row>
    <row r="16" spans="2:34" ht="16.149999999999999" customHeight="1" thickBot="1">
      <c r="J16" s="40" t="s">
        <v>2458</v>
      </c>
    </row>
    <row r="17" spans="3:21" ht="16.149999999999999" customHeight="1" thickBot="1">
      <c r="J17" s="40" t="s">
        <v>1816</v>
      </c>
      <c r="T17" s="91" t="str">
        <f t="array" aca="1" ref="T17:T22" ca="1">OFFSET(Algemeen_Info!$P$6,0,0,COUNTA(Algemeen_Info!$P:$P))</f>
        <v>Van 10:00 tot 12:00 uur</v>
      </c>
    </row>
    <row r="18" spans="3:21" ht="16.149999999999999" customHeight="1" thickBot="1">
      <c r="J18" s="40" t="s">
        <v>98</v>
      </c>
      <c r="T18" s="91" t="str">
        <f ca="1"/>
        <v>Van 12:30 tot 14:30 uur</v>
      </c>
    </row>
    <row r="19" spans="3:21" ht="16.149999999999999" customHeight="1">
      <c r="T19" s="91" t="str">
        <f ca="1"/>
        <v>Van 15:00 tot 17:00 uur</v>
      </c>
    </row>
    <row r="20" spans="3:21" ht="16.149999999999999" customHeight="1">
      <c r="T20" s="91" t="str">
        <f ca="1"/>
        <v>Van 15:00 tot 18:00 uur</v>
      </c>
    </row>
    <row r="21" spans="3:21" ht="16.149999999999999" customHeight="1">
      <c r="T21" s="91">
        <f ca="1"/>
        <v>0</v>
      </c>
    </row>
    <row r="22" spans="3:21" ht="16.149999999999999" customHeight="1">
      <c r="C22" s="48" t="s">
        <v>1953</v>
      </c>
      <c r="T22" s="91">
        <f ca="1"/>
        <v>0</v>
      </c>
    </row>
    <row r="23" spans="3:21">
      <c r="P23" s="76"/>
      <c r="R23" s="76"/>
    </row>
    <row r="28" spans="3:21">
      <c r="T28"/>
    </row>
    <row r="29" spans="3:21" ht="15.75">
      <c r="D29" s="225" t="s">
        <v>1630</v>
      </c>
      <c r="E29" s="219" t="s">
        <v>1711</v>
      </c>
      <c r="F29" s="220" t="s">
        <v>1</v>
      </c>
      <c r="G29" s="221" t="s">
        <v>2</v>
      </c>
      <c r="H29" s="221" t="s">
        <v>1600</v>
      </c>
      <c r="I29" s="221" t="s">
        <v>1364</v>
      </c>
      <c r="J29" s="222" t="s">
        <v>1597</v>
      </c>
      <c r="K29" s="223" t="s">
        <v>1542</v>
      </c>
      <c r="L29" s="223" t="s">
        <v>13</v>
      </c>
      <c r="M29" s="221" t="s">
        <v>1543</v>
      </c>
      <c r="N29" s="221" t="s">
        <v>1544</v>
      </c>
      <c r="O29" s="220" t="s">
        <v>1631</v>
      </c>
      <c r="P29" s="221" t="s">
        <v>17</v>
      </c>
      <c r="Q29" s="221" t="s">
        <v>1626</v>
      </c>
      <c r="R29" s="221" t="s">
        <v>1566</v>
      </c>
      <c r="S29" s="221" t="s">
        <v>1363</v>
      </c>
      <c r="T29" s="224" t="s">
        <v>1601</v>
      </c>
      <c r="U29" s="221" t="s">
        <v>1714</v>
      </c>
    </row>
    <row r="30" spans="3:21">
      <c r="T30"/>
    </row>
    <row r="31" spans="3:21">
      <c r="T31"/>
    </row>
    <row r="32" spans="3:21">
      <c r="T32"/>
    </row>
    <row r="33" spans="20:27">
      <c r="T33"/>
    </row>
    <row r="34" spans="20:27">
      <c r="T34"/>
    </row>
    <row r="35" spans="20:27">
      <c r="T35"/>
    </row>
    <row r="47" spans="20:27">
      <c r="AA47" t="s">
        <v>1819</v>
      </c>
    </row>
    <row r="48" spans="20:27">
      <c r="AA48" t="s">
        <v>1820</v>
      </c>
    </row>
    <row r="49" spans="27:27">
      <c r="AA49" t="s">
        <v>1821</v>
      </c>
    </row>
    <row r="50" spans="27:27">
      <c r="AA50" t="s">
        <v>1822</v>
      </c>
    </row>
    <row r="51" spans="27:27">
      <c r="AA51" t="s">
        <v>1823</v>
      </c>
    </row>
    <row r="52" spans="27:27">
      <c r="AA52" t="s">
        <v>1824</v>
      </c>
    </row>
    <row r="53" spans="27:27">
      <c r="AA53" t="s">
        <v>1825</v>
      </c>
    </row>
    <row r="54" spans="27:27">
      <c r="AA54" t="s">
        <v>1826</v>
      </c>
    </row>
    <row r="55" spans="27:27">
      <c r="AA55" t="s">
        <v>1827</v>
      </c>
    </row>
    <row r="56" spans="27:27">
      <c r="AA56" t="s">
        <v>1828</v>
      </c>
    </row>
    <row r="57" spans="27:27">
      <c r="AA57" t="s">
        <v>1829</v>
      </c>
    </row>
    <row r="58" spans="27:27">
      <c r="AA58" t="s">
        <v>1830</v>
      </c>
    </row>
    <row r="59" spans="27:27">
      <c r="AA59" t="s">
        <v>1831</v>
      </c>
    </row>
    <row r="60" spans="27:27">
      <c r="AA60" t="s">
        <v>1832</v>
      </c>
    </row>
    <row r="61" spans="27:27">
      <c r="AA61" t="s">
        <v>1837</v>
      </c>
    </row>
    <row r="62" spans="27:27">
      <c r="AA62" t="s">
        <v>1836</v>
      </c>
    </row>
    <row r="63" spans="27:27">
      <c r="AA63" t="s">
        <v>1833</v>
      </c>
    </row>
    <row r="64" spans="27:27">
      <c r="AA64" t="s">
        <v>1834</v>
      </c>
    </row>
    <row r="65" spans="27:27">
      <c r="AA65" t="s">
        <v>1835</v>
      </c>
    </row>
    <row r="359" spans="34:34">
      <c r="AH359" t="s">
        <v>1209</v>
      </c>
    </row>
    <row r="360" spans="34:34">
      <c r="AH360" t="s">
        <v>1209</v>
      </c>
    </row>
    <row r="361" spans="34:34">
      <c r="AH361" t="s">
        <v>1209</v>
      </c>
    </row>
    <row r="362" spans="34:34">
      <c r="AH362" t="s">
        <v>1209</v>
      </c>
    </row>
    <row r="363" spans="34:34">
      <c r="AH363" t="s">
        <v>1209</v>
      </c>
    </row>
  </sheetData>
  <sortState xmlns:xlrd2="http://schemas.microsoft.com/office/spreadsheetml/2017/richdata2" ref="AH6:AH234">
    <sortCondition ref="AH234"/>
  </sortState>
  <phoneticPr fontId="17" type="noConversion"/>
  <pageMargins left="0.7" right="0.7" top="0.75" bottom="0.75" header="0.3" footer="0.3"/>
  <headerFooter>
    <oddHeader>&amp;R&amp;"arial"&amp;8&amp;K000000 KONE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47F4-4B39-4AFC-9E68-AF086424A341}">
  <sheetPr codeName="Sheet23"/>
  <dimension ref="A1:O35"/>
  <sheetViews>
    <sheetView workbookViewId="0">
      <selection activeCell="A2" sqref="A2:N36"/>
    </sheetView>
  </sheetViews>
  <sheetFormatPr defaultColWidth="8.85546875" defaultRowHeight="15.75"/>
  <cols>
    <col min="1" max="1" width="13.7109375" style="34" customWidth="1"/>
    <col min="2" max="2" width="18" style="34" bestFit="1" customWidth="1"/>
    <col min="3" max="3" width="17.42578125" style="34" bestFit="1" customWidth="1"/>
    <col min="4" max="4" width="16.85546875" style="34" bestFit="1" customWidth="1"/>
    <col min="5" max="5" width="16.7109375" style="34" bestFit="1" customWidth="1"/>
    <col min="6" max="6" width="15.7109375" style="34" customWidth="1"/>
    <col min="7" max="7" width="25.5703125" style="34" customWidth="1"/>
    <col min="8" max="8" width="16.5703125" style="34" bestFit="1" customWidth="1"/>
    <col min="9" max="9" width="15" style="34" customWidth="1"/>
    <col min="10" max="10" width="16.42578125" style="34" customWidth="1"/>
    <col min="11" max="11" width="16.28515625" style="34" bestFit="1" customWidth="1"/>
    <col min="12" max="12" width="27.28515625" style="235" bestFit="1" customWidth="1"/>
    <col min="13" max="13" width="23.42578125" style="34" bestFit="1" customWidth="1"/>
    <col min="14" max="14" width="20.140625" style="34" bestFit="1" customWidth="1"/>
    <col min="15" max="15" width="17.42578125" style="241" customWidth="1"/>
    <col min="16" max="16384" width="8.85546875" style="34"/>
  </cols>
  <sheetData>
    <row r="1" spans="1:15" ht="18" customHeight="1" thickBot="1">
      <c r="A1" s="243" t="s">
        <v>1662</v>
      </c>
      <c r="B1" s="243" t="s">
        <v>2</v>
      </c>
      <c r="C1" s="243" t="s">
        <v>1598</v>
      </c>
      <c r="D1" s="243" t="s">
        <v>1873</v>
      </c>
      <c r="E1" s="243" t="s">
        <v>1874</v>
      </c>
      <c r="F1" s="243" t="s">
        <v>1875</v>
      </c>
      <c r="G1" s="243" t="s">
        <v>1876</v>
      </c>
      <c r="H1" s="243" t="s">
        <v>7</v>
      </c>
      <c r="I1" s="243" t="s">
        <v>8</v>
      </c>
      <c r="J1" s="243" t="s">
        <v>1658</v>
      </c>
      <c r="K1" s="243" t="s">
        <v>1877</v>
      </c>
      <c r="L1" s="243" t="s">
        <v>1878</v>
      </c>
      <c r="M1" s="243" t="s">
        <v>1879</v>
      </c>
      <c r="N1" s="244" t="s">
        <v>1570</v>
      </c>
      <c r="O1" s="242" t="s">
        <v>1541</v>
      </c>
    </row>
    <row r="2" spans="1:15" ht="18" customHeight="1" thickBot="1">
      <c r="A2" s="237">
        <v>962</v>
      </c>
      <c r="B2" s="238"/>
      <c r="C2" s="238" t="s">
        <v>1139</v>
      </c>
      <c r="D2" s="238" t="s">
        <v>97</v>
      </c>
      <c r="E2" s="238" t="s">
        <v>1466</v>
      </c>
      <c r="F2" s="238" t="s">
        <v>29</v>
      </c>
      <c r="G2" s="238" t="s">
        <v>1538</v>
      </c>
      <c r="H2" s="238" t="s">
        <v>26</v>
      </c>
      <c r="I2" s="238" t="s">
        <v>1539</v>
      </c>
      <c r="J2" s="238">
        <v>616601155</v>
      </c>
      <c r="K2" s="238"/>
      <c r="L2" s="238" t="s">
        <v>1540</v>
      </c>
      <c r="M2" s="239">
        <v>44356</v>
      </c>
      <c r="N2" s="238"/>
      <c r="O2" s="236">
        <v>45681</v>
      </c>
    </row>
    <row r="3" spans="1:15" ht="18" customHeight="1" thickBot="1">
      <c r="A3" s="237">
        <v>1077</v>
      </c>
      <c r="B3" s="238"/>
      <c r="C3" s="238" t="s">
        <v>1523</v>
      </c>
      <c r="D3" s="238" t="s">
        <v>147</v>
      </c>
      <c r="E3" s="238" t="s">
        <v>257</v>
      </c>
      <c r="F3" s="238" t="s">
        <v>29</v>
      </c>
      <c r="G3" s="238" t="s">
        <v>1525</v>
      </c>
      <c r="H3" s="238" t="s">
        <v>26</v>
      </c>
      <c r="I3" s="238" t="s">
        <v>1526</v>
      </c>
      <c r="J3" s="238">
        <v>624382216</v>
      </c>
      <c r="K3" s="238">
        <v>618280850</v>
      </c>
      <c r="L3" s="238" t="s">
        <v>1528</v>
      </c>
      <c r="M3" s="239">
        <v>42169</v>
      </c>
      <c r="N3" s="238"/>
      <c r="O3" s="236" t="s">
        <v>1880</v>
      </c>
    </row>
    <row r="4" spans="1:15" ht="18" customHeight="1" thickBot="1">
      <c r="A4" s="237">
        <v>1077</v>
      </c>
      <c r="B4" s="238"/>
      <c r="C4" s="238" t="s">
        <v>1523</v>
      </c>
      <c r="D4" s="238" t="s">
        <v>147</v>
      </c>
      <c r="E4" s="238" t="s">
        <v>1524</v>
      </c>
      <c r="F4" s="238" t="s">
        <v>29</v>
      </c>
      <c r="G4" s="238" t="s">
        <v>1525</v>
      </c>
      <c r="H4" s="238" t="s">
        <v>26</v>
      </c>
      <c r="I4" s="238" t="s">
        <v>1526</v>
      </c>
      <c r="J4" s="238">
        <v>624382216</v>
      </c>
      <c r="K4" s="238">
        <v>618280850</v>
      </c>
      <c r="L4" s="238" t="s">
        <v>1527</v>
      </c>
      <c r="M4" s="238" t="s">
        <v>1881</v>
      </c>
      <c r="N4" s="238"/>
      <c r="O4" s="236" t="s">
        <v>1880</v>
      </c>
    </row>
    <row r="5" spans="1:15" ht="18" customHeight="1" thickBot="1">
      <c r="A5" s="237">
        <v>210</v>
      </c>
      <c r="B5" s="238">
        <v>161</v>
      </c>
      <c r="C5" s="238" t="s">
        <v>1663</v>
      </c>
      <c r="D5" s="238" t="s">
        <v>176</v>
      </c>
      <c r="E5" s="238" t="s">
        <v>1664</v>
      </c>
      <c r="F5" s="238" t="s">
        <v>29</v>
      </c>
      <c r="G5" s="238" t="s">
        <v>1665</v>
      </c>
      <c r="H5" s="238" t="s">
        <v>1188</v>
      </c>
      <c r="I5" s="238" t="s">
        <v>1666</v>
      </c>
      <c r="J5" s="238">
        <v>640154296</v>
      </c>
      <c r="K5" s="238"/>
      <c r="L5" s="238" t="s">
        <v>1667</v>
      </c>
      <c r="M5" s="240">
        <v>45658</v>
      </c>
      <c r="N5" s="238"/>
      <c r="O5" s="236" t="s">
        <v>1882</v>
      </c>
    </row>
    <row r="6" spans="1:15" ht="18" customHeight="1" thickBot="1">
      <c r="A6" s="237">
        <v>921</v>
      </c>
      <c r="B6" s="238"/>
      <c r="C6" s="238" t="s">
        <v>1533</v>
      </c>
      <c r="D6" s="238" t="s">
        <v>382</v>
      </c>
      <c r="E6" s="238" t="s">
        <v>263</v>
      </c>
      <c r="F6" s="238" t="s">
        <v>48</v>
      </c>
      <c r="G6" s="238" t="s">
        <v>1534</v>
      </c>
      <c r="H6" s="238" t="s">
        <v>514</v>
      </c>
      <c r="I6" s="238" t="s">
        <v>1535</v>
      </c>
      <c r="J6" s="238">
        <v>649530253</v>
      </c>
      <c r="K6" s="238">
        <v>648989098</v>
      </c>
      <c r="L6" s="238" t="s">
        <v>1536</v>
      </c>
      <c r="M6" s="239">
        <v>40369</v>
      </c>
      <c r="N6" s="238"/>
      <c r="O6" s="236">
        <v>45403</v>
      </c>
    </row>
    <row r="7" spans="1:15" ht="18" customHeight="1" thickBot="1">
      <c r="A7" s="237">
        <v>1060</v>
      </c>
      <c r="B7" s="238"/>
      <c r="C7" s="238" t="s">
        <v>1529</v>
      </c>
      <c r="D7" s="238" t="s">
        <v>160</v>
      </c>
      <c r="E7" s="238" t="s">
        <v>1016</v>
      </c>
      <c r="F7" s="238" t="s">
        <v>29</v>
      </c>
      <c r="G7" s="238" t="s">
        <v>1531</v>
      </c>
      <c r="H7" s="238" t="s">
        <v>26</v>
      </c>
      <c r="I7" s="238" t="s">
        <v>1153</v>
      </c>
      <c r="J7" s="238">
        <v>648364880</v>
      </c>
      <c r="K7" s="238">
        <v>648364880</v>
      </c>
      <c r="L7" s="238" t="s">
        <v>1532</v>
      </c>
      <c r="M7" s="239">
        <v>41992</v>
      </c>
      <c r="N7" s="238"/>
      <c r="O7" s="236" t="s">
        <v>1883</v>
      </c>
    </row>
    <row r="8" spans="1:15" ht="18" customHeight="1" thickBot="1">
      <c r="A8" s="237">
        <v>1060</v>
      </c>
      <c r="B8" s="238"/>
      <c r="C8" s="238" t="s">
        <v>1529</v>
      </c>
      <c r="D8" s="238" t="s">
        <v>160</v>
      </c>
      <c r="E8" s="238" t="s">
        <v>1530</v>
      </c>
      <c r="F8" s="238" t="s">
        <v>29</v>
      </c>
      <c r="G8" s="238" t="s">
        <v>1531</v>
      </c>
      <c r="H8" s="238" t="s">
        <v>26</v>
      </c>
      <c r="I8" s="238" t="s">
        <v>1153</v>
      </c>
      <c r="J8" s="238">
        <v>648364880</v>
      </c>
      <c r="K8" s="238">
        <v>648364880</v>
      </c>
      <c r="L8" s="238" t="s">
        <v>1532</v>
      </c>
      <c r="M8" s="239">
        <v>43488</v>
      </c>
      <c r="N8" s="238"/>
      <c r="O8" s="236" t="s">
        <v>1883</v>
      </c>
    </row>
    <row r="9" spans="1:15" ht="18" customHeight="1" thickBot="1">
      <c r="A9" s="237">
        <v>769</v>
      </c>
      <c r="B9" s="238"/>
      <c r="C9" s="238" t="s">
        <v>1884</v>
      </c>
      <c r="D9" s="238" t="s">
        <v>156</v>
      </c>
      <c r="E9" s="238" t="s">
        <v>1513</v>
      </c>
      <c r="F9" s="238" t="s">
        <v>48</v>
      </c>
      <c r="G9" s="238" t="s">
        <v>1514</v>
      </c>
      <c r="H9" s="238" t="s">
        <v>26</v>
      </c>
      <c r="I9" s="238" t="s">
        <v>1885</v>
      </c>
      <c r="J9" s="238">
        <v>610787637</v>
      </c>
      <c r="K9" s="238"/>
      <c r="L9" s="238" t="s">
        <v>1515</v>
      </c>
      <c r="M9" s="238" t="s">
        <v>1886</v>
      </c>
      <c r="N9" s="238"/>
      <c r="O9" s="236">
        <v>45627</v>
      </c>
    </row>
    <row r="10" spans="1:15" ht="18" customHeight="1" thickBot="1">
      <c r="A10" s="237">
        <v>249</v>
      </c>
      <c r="B10" s="238"/>
      <c r="C10" s="238" t="s">
        <v>1146</v>
      </c>
      <c r="D10" s="238" t="s">
        <v>40</v>
      </c>
      <c r="E10" s="238" t="s">
        <v>263</v>
      </c>
      <c r="F10" s="238" t="s">
        <v>48</v>
      </c>
      <c r="G10" s="238" t="s">
        <v>1516</v>
      </c>
      <c r="H10" s="238" t="s">
        <v>26</v>
      </c>
      <c r="I10" s="238" t="s">
        <v>1517</v>
      </c>
      <c r="J10" s="238">
        <v>626661564</v>
      </c>
      <c r="K10" s="238"/>
      <c r="L10" s="238" t="s">
        <v>1518</v>
      </c>
      <c r="M10" s="239">
        <v>42926</v>
      </c>
      <c r="N10" s="238"/>
      <c r="O10" s="236">
        <v>45597</v>
      </c>
    </row>
    <row r="11" spans="1:15" ht="18" customHeight="1" thickBot="1">
      <c r="A11" s="237">
        <v>887</v>
      </c>
      <c r="B11" s="238"/>
      <c r="C11" s="238" t="s">
        <v>1519</v>
      </c>
      <c r="D11" s="238" t="s">
        <v>345</v>
      </c>
      <c r="E11" s="238" t="s">
        <v>61</v>
      </c>
      <c r="F11" s="238" t="s">
        <v>29</v>
      </c>
      <c r="G11" s="238" t="s">
        <v>1520</v>
      </c>
      <c r="H11" s="238" t="s">
        <v>174</v>
      </c>
      <c r="I11" s="238" t="s">
        <v>1521</v>
      </c>
      <c r="J11" s="238">
        <v>616086001</v>
      </c>
      <c r="K11" s="238"/>
      <c r="L11" s="238" t="s">
        <v>1522</v>
      </c>
      <c r="M11" s="239">
        <v>43318</v>
      </c>
      <c r="N11" s="238"/>
      <c r="O11" s="236" t="s">
        <v>1887</v>
      </c>
    </row>
    <row r="12" spans="1:15" ht="18" customHeight="1" thickBot="1">
      <c r="A12" s="237">
        <v>537</v>
      </c>
      <c r="B12" s="238"/>
      <c r="C12" s="238" t="s">
        <v>1460</v>
      </c>
      <c r="D12" s="238" t="s">
        <v>136</v>
      </c>
      <c r="E12" s="238" t="s">
        <v>1668</v>
      </c>
      <c r="F12" s="238" t="s">
        <v>48</v>
      </c>
      <c r="G12" s="238" t="s">
        <v>1669</v>
      </c>
      <c r="H12" s="238" t="s">
        <v>26</v>
      </c>
      <c r="I12" s="238" t="s">
        <v>1670</v>
      </c>
      <c r="J12" s="238">
        <v>622077332</v>
      </c>
      <c r="K12" s="238"/>
      <c r="L12" s="238" t="s">
        <v>1671</v>
      </c>
      <c r="M12" s="240">
        <v>44309</v>
      </c>
      <c r="N12" s="238"/>
      <c r="O12" s="236" t="s">
        <v>1888</v>
      </c>
    </row>
    <row r="13" spans="1:15" ht="18" customHeight="1" thickBot="1">
      <c r="A13" s="237">
        <v>951</v>
      </c>
      <c r="B13" s="238">
        <v>37</v>
      </c>
      <c r="C13" s="238" t="s">
        <v>1889</v>
      </c>
      <c r="D13" s="238" t="s">
        <v>1128</v>
      </c>
      <c r="E13" s="238" t="s">
        <v>1381</v>
      </c>
      <c r="F13" s="238" t="s">
        <v>29</v>
      </c>
      <c r="G13" s="238" t="s">
        <v>1603</v>
      </c>
      <c r="H13" s="238" t="s">
        <v>26</v>
      </c>
      <c r="I13" s="238" t="s">
        <v>1604</v>
      </c>
      <c r="J13" s="238">
        <v>641950255</v>
      </c>
      <c r="K13" s="238"/>
      <c r="L13" s="238" t="s">
        <v>1605</v>
      </c>
      <c r="M13" s="240">
        <v>43645</v>
      </c>
      <c r="N13" s="238"/>
      <c r="O13" s="236">
        <v>45696</v>
      </c>
    </row>
    <row r="14" spans="1:15" ht="18" customHeight="1" thickBot="1">
      <c r="A14" s="237">
        <v>791</v>
      </c>
      <c r="B14" s="238"/>
      <c r="C14" s="238" t="s">
        <v>1672</v>
      </c>
      <c r="D14" s="238" t="s">
        <v>65</v>
      </c>
      <c r="E14" s="238" t="s">
        <v>171</v>
      </c>
      <c r="F14" s="238" t="s">
        <v>29</v>
      </c>
      <c r="G14" s="238" t="s">
        <v>1673</v>
      </c>
      <c r="H14" s="238" t="s">
        <v>26</v>
      </c>
      <c r="I14" s="238" t="s">
        <v>1674</v>
      </c>
      <c r="J14" s="238">
        <v>638209110</v>
      </c>
      <c r="K14" s="238"/>
      <c r="L14" s="238" t="s">
        <v>1675</v>
      </c>
      <c r="M14" s="240">
        <v>43053</v>
      </c>
      <c r="N14" s="238"/>
      <c r="O14" s="236">
        <v>45711</v>
      </c>
    </row>
    <row r="15" spans="1:15" ht="18" customHeight="1" thickBot="1">
      <c r="A15" s="238">
        <v>959</v>
      </c>
      <c r="B15" s="238">
        <v>157</v>
      </c>
      <c r="C15" s="238" t="s">
        <v>1606</v>
      </c>
      <c r="D15" s="238" t="s">
        <v>136</v>
      </c>
      <c r="E15" s="238" t="s">
        <v>30</v>
      </c>
      <c r="F15" s="238" t="s">
        <v>29</v>
      </c>
      <c r="G15" s="238" t="s">
        <v>1607</v>
      </c>
      <c r="H15" s="238" t="s">
        <v>1608</v>
      </c>
      <c r="I15" s="238" t="s">
        <v>1609</v>
      </c>
      <c r="J15" s="238">
        <v>618028111</v>
      </c>
      <c r="K15" s="238">
        <v>618028111</v>
      </c>
      <c r="L15" s="238" t="s">
        <v>1610</v>
      </c>
      <c r="M15" s="240">
        <v>43536</v>
      </c>
      <c r="N15" s="238"/>
      <c r="O15" s="236">
        <v>45702</v>
      </c>
    </row>
    <row r="16" spans="1:15" ht="18" customHeight="1" thickBot="1">
      <c r="A16" s="238">
        <v>1066</v>
      </c>
      <c r="B16" s="238">
        <v>56</v>
      </c>
      <c r="C16" s="238" t="s">
        <v>1890</v>
      </c>
      <c r="D16" s="238" t="s">
        <v>1676</v>
      </c>
      <c r="E16" s="238" t="s">
        <v>1677</v>
      </c>
      <c r="F16" s="238" t="s">
        <v>29</v>
      </c>
      <c r="G16" s="238" t="s">
        <v>356</v>
      </c>
      <c r="H16" s="238" t="s">
        <v>26</v>
      </c>
      <c r="I16" s="238" t="s">
        <v>1678</v>
      </c>
      <c r="J16" s="238">
        <v>626041411</v>
      </c>
      <c r="K16" s="238"/>
      <c r="L16" s="238" t="s">
        <v>1679</v>
      </c>
      <c r="M16" s="240">
        <v>44025</v>
      </c>
      <c r="N16" s="238"/>
      <c r="O16" s="236">
        <v>45826</v>
      </c>
    </row>
    <row r="17" spans="1:15" ht="18" customHeight="1" thickBot="1">
      <c r="A17" s="238">
        <v>510</v>
      </c>
      <c r="B17" s="238">
        <v>25</v>
      </c>
      <c r="C17" s="238" t="s">
        <v>177</v>
      </c>
      <c r="D17" s="238" t="s">
        <v>176</v>
      </c>
      <c r="E17" s="238" t="s">
        <v>161</v>
      </c>
      <c r="F17" s="238" t="s">
        <v>48</v>
      </c>
      <c r="G17" s="238" t="s">
        <v>1680</v>
      </c>
      <c r="H17" s="238" t="s">
        <v>26</v>
      </c>
      <c r="I17" s="238" t="s">
        <v>1681</v>
      </c>
      <c r="J17" s="238">
        <v>640443444</v>
      </c>
      <c r="K17" s="238"/>
      <c r="L17" s="238" t="s">
        <v>1682</v>
      </c>
      <c r="M17" s="239">
        <v>43779</v>
      </c>
      <c r="N17" s="238"/>
      <c r="O17" s="236">
        <v>45830</v>
      </c>
    </row>
    <row r="18" spans="1:15" ht="18" customHeight="1" thickBot="1">
      <c r="A18" s="238">
        <v>425</v>
      </c>
      <c r="B18" s="238"/>
      <c r="C18" s="238" t="s">
        <v>1683</v>
      </c>
      <c r="D18" s="238" t="s">
        <v>156</v>
      </c>
      <c r="E18" s="238" t="s">
        <v>285</v>
      </c>
      <c r="F18" s="238" t="s">
        <v>48</v>
      </c>
      <c r="G18" s="238" t="s">
        <v>1684</v>
      </c>
      <c r="H18" s="238" t="s">
        <v>26</v>
      </c>
      <c r="I18" s="238" t="s">
        <v>1685</v>
      </c>
      <c r="J18" s="238">
        <v>641667768</v>
      </c>
      <c r="K18" s="238">
        <v>636216507</v>
      </c>
      <c r="L18" s="238" t="s">
        <v>1686</v>
      </c>
      <c r="M18" s="240">
        <v>44003</v>
      </c>
      <c r="N18" s="238"/>
      <c r="O18" s="236">
        <v>45839</v>
      </c>
    </row>
    <row r="19" spans="1:15" ht="18" customHeight="1" thickBot="1">
      <c r="A19" s="238"/>
      <c r="B19" s="238"/>
      <c r="C19" s="238" t="s">
        <v>1687</v>
      </c>
      <c r="D19" s="238" t="s">
        <v>22</v>
      </c>
      <c r="E19" s="238" t="s">
        <v>263</v>
      </c>
      <c r="F19" s="238" t="s">
        <v>48</v>
      </c>
      <c r="G19" s="238" t="s">
        <v>149</v>
      </c>
      <c r="H19" s="238" t="s">
        <v>26</v>
      </c>
      <c r="I19" s="238" t="s">
        <v>1688</v>
      </c>
      <c r="J19" s="238">
        <v>651328913</v>
      </c>
      <c r="K19" s="238">
        <v>651328913</v>
      </c>
      <c r="L19" s="238" t="s">
        <v>1689</v>
      </c>
      <c r="M19" s="240">
        <v>43201</v>
      </c>
      <c r="N19" s="238"/>
      <c r="O19" s="236">
        <v>45843</v>
      </c>
    </row>
    <row r="20" spans="1:15" ht="18" customHeight="1" thickBot="1">
      <c r="A20" s="238">
        <v>596</v>
      </c>
      <c r="B20" s="238"/>
      <c r="C20" s="238" t="s">
        <v>1690</v>
      </c>
      <c r="D20" s="238" t="s">
        <v>1691</v>
      </c>
      <c r="E20" s="238" t="s">
        <v>1453</v>
      </c>
      <c r="F20" s="238" t="s">
        <v>29</v>
      </c>
      <c r="G20" s="238" t="s">
        <v>1692</v>
      </c>
      <c r="H20" s="238" t="s">
        <v>26</v>
      </c>
      <c r="I20" s="238" t="s">
        <v>1693</v>
      </c>
      <c r="J20" s="238">
        <v>648380768</v>
      </c>
      <c r="K20" s="238"/>
      <c r="L20" s="238" t="s">
        <v>1694</v>
      </c>
      <c r="M20" s="240">
        <v>43963</v>
      </c>
      <c r="N20" s="238"/>
      <c r="O20" s="236">
        <v>45858</v>
      </c>
    </row>
    <row r="21" spans="1:15" ht="18" customHeight="1" thickBot="1">
      <c r="A21" s="238">
        <v>1082</v>
      </c>
      <c r="B21" s="238">
        <v>305</v>
      </c>
      <c r="C21" s="238" t="s">
        <v>1027</v>
      </c>
      <c r="D21" s="238" t="s">
        <v>107</v>
      </c>
      <c r="E21" s="238" t="s">
        <v>1698</v>
      </c>
      <c r="F21" s="238" t="s">
        <v>29</v>
      </c>
      <c r="G21" s="238" t="s">
        <v>1699</v>
      </c>
      <c r="H21" s="238" t="s">
        <v>26</v>
      </c>
      <c r="I21" s="238" t="s">
        <v>1379</v>
      </c>
      <c r="J21" s="238">
        <v>638365585</v>
      </c>
      <c r="K21" s="238"/>
      <c r="L21" s="238" t="s">
        <v>1700</v>
      </c>
      <c r="M21" s="240">
        <v>43800</v>
      </c>
      <c r="N21" s="238"/>
      <c r="O21" s="236">
        <v>45877</v>
      </c>
    </row>
    <row r="22" spans="1:15" ht="18" customHeight="1" thickBot="1">
      <c r="A22" s="238">
        <v>606</v>
      </c>
      <c r="B22" s="238"/>
      <c r="C22" s="238" t="s">
        <v>1891</v>
      </c>
      <c r="D22" s="238" t="s">
        <v>345</v>
      </c>
      <c r="E22" s="238" t="s">
        <v>1498</v>
      </c>
      <c r="F22" s="238" t="s">
        <v>29</v>
      </c>
      <c r="G22" s="238" t="s">
        <v>1718</v>
      </c>
      <c r="H22" s="238" t="s">
        <v>26</v>
      </c>
      <c r="I22" s="238" t="s">
        <v>1719</v>
      </c>
      <c r="J22" s="238">
        <v>624363623</v>
      </c>
      <c r="K22" s="238"/>
      <c r="L22" s="238" t="s">
        <v>1720</v>
      </c>
      <c r="M22" s="240">
        <v>43995</v>
      </c>
      <c r="N22" s="238"/>
      <c r="O22" s="236">
        <v>45903</v>
      </c>
    </row>
    <row r="23" spans="1:15" ht="18" customHeight="1" thickBot="1">
      <c r="A23" s="238">
        <v>362</v>
      </c>
      <c r="B23" s="238"/>
      <c r="C23" s="238" t="s">
        <v>1892</v>
      </c>
      <c r="D23" s="238" t="s">
        <v>136</v>
      </c>
      <c r="E23" s="238" t="s">
        <v>301</v>
      </c>
      <c r="F23" s="238" t="s">
        <v>29</v>
      </c>
      <c r="G23" s="238" t="s">
        <v>1893</v>
      </c>
      <c r="H23" s="238" t="s">
        <v>26</v>
      </c>
      <c r="I23" s="238" t="s">
        <v>1894</v>
      </c>
      <c r="J23" s="238">
        <v>634445667</v>
      </c>
      <c r="K23" s="238">
        <v>684802427</v>
      </c>
      <c r="L23" s="238" t="s">
        <v>1895</v>
      </c>
      <c r="M23" s="240">
        <v>43157</v>
      </c>
      <c r="N23" s="238"/>
      <c r="O23" s="236">
        <v>45908</v>
      </c>
    </row>
    <row r="24" spans="1:15" ht="18" customHeight="1" thickBot="1">
      <c r="A24" s="238">
        <v>806</v>
      </c>
      <c r="B24" s="238">
        <v>14</v>
      </c>
      <c r="C24" s="238" t="s">
        <v>1307</v>
      </c>
      <c r="D24" s="238" t="s">
        <v>107</v>
      </c>
      <c r="E24" s="238" t="s">
        <v>285</v>
      </c>
      <c r="F24" s="238" t="s">
        <v>48</v>
      </c>
      <c r="G24" s="238" t="s">
        <v>1897</v>
      </c>
      <c r="H24" s="238" t="s">
        <v>54</v>
      </c>
      <c r="I24" s="238" t="s">
        <v>111</v>
      </c>
      <c r="J24" s="238">
        <v>616441678</v>
      </c>
      <c r="K24" s="238"/>
      <c r="L24" s="238" t="s">
        <v>1898</v>
      </c>
      <c r="M24" s="240">
        <v>43448</v>
      </c>
      <c r="N24" s="238"/>
      <c r="O24" s="236" t="s">
        <v>1896</v>
      </c>
    </row>
    <row r="25" spans="1:15" ht="18" customHeight="1" thickBot="1">
      <c r="A25" s="238">
        <v>228</v>
      </c>
      <c r="B25" s="238"/>
      <c r="C25" s="238" t="s">
        <v>1900</v>
      </c>
      <c r="D25" s="238" t="s">
        <v>1901</v>
      </c>
      <c r="E25" s="238" t="s">
        <v>442</v>
      </c>
      <c r="F25" s="238" t="s">
        <v>29</v>
      </c>
      <c r="G25" s="238" t="s">
        <v>1902</v>
      </c>
      <c r="H25" s="238" t="s">
        <v>26</v>
      </c>
      <c r="I25" s="238" t="s">
        <v>1903</v>
      </c>
      <c r="J25" s="238">
        <v>686186129</v>
      </c>
      <c r="K25" s="238">
        <v>686186129</v>
      </c>
      <c r="L25" s="238" t="s">
        <v>1904</v>
      </c>
      <c r="M25" s="240">
        <v>41790</v>
      </c>
      <c r="N25" s="238"/>
      <c r="O25" s="236" t="s">
        <v>1899</v>
      </c>
    </row>
    <row r="26" spans="1:15" ht="18" customHeight="1" thickBot="1">
      <c r="A26" s="238">
        <v>82</v>
      </c>
      <c r="B26" s="238"/>
      <c r="C26" s="238" t="s">
        <v>118</v>
      </c>
      <c r="D26" s="238" t="s">
        <v>1218</v>
      </c>
      <c r="E26" s="238" t="s">
        <v>1906</v>
      </c>
      <c r="F26" s="238" t="s">
        <v>48</v>
      </c>
      <c r="G26" s="238" t="s">
        <v>1907</v>
      </c>
      <c r="H26" s="238" t="s">
        <v>26</v>
      </c>
      <c r="I26" s="238" t="s">
        <v>1908</v>
      </c>
      <c r="J26" s="238">
        <v>687514326</v>
      </c>
      <c r="K26" s="238"/>
      <c r="L26" s="238" t="s">
        <v>1909</v>
      </c>
      <c r="M26" s="240">
        <v>44231</v>
      </c>
      <c r="N26" s="238"/>
      <c r="O26" s="236" t="s">
        <v>1905</v>
      </c>
    </row>
    <row r="27" spans="1:15" ht="18" customHeight="1" thickBot="1">
      <c r="A27" s="238">
        <v>947</v>
      </c>
      <c r="B27" s="238"/>
      <c r="C27" s="238" t="s">
        <v>1911</v>
      </c>
      <c r="D27" s="238" t="s">
        <v>136</v>
      </c>
      <c r="E27" s="238" t="s">
        <v>600</v>
      </c>
      <c r="F27" s="238" t="s">
        <v>48</v>
      </c>
      <c r="G27" s="238" t="s">
        <v>1912</v>
      </c>
      <c r="H27" s="238" t="s">
        <v>26</v>
      </c>
      <c r="I27" s="238" t="s">
        <v>1913</v>
      </c>
      <c r="J27" s="238">
        <v>646875063</v>
      </c>
      <c r="K27" s="238">
        <v>646875063</v>
      </c>
      <c r="L27" s="238" t="s">
        <v>1914</v>
      </c>
      <c r="M27" s="238" t="s">
        <v>1915</v>
      </c>
      <c r="N27" s="238"/>
      <c r="O27" s="236" t="s">
        <v>1910</v>
      </c>
    </row>
    <row r="28" spans="1:15" ht="18" customHeight="1" thickBot="1">
      <c r="A28" s="238">
        <v>947</v>
      </c>
      <c r="B28" s="238"/>
      <c r="C28" s="238" t="s">
        <v>1911</v>
      </c>
      <c r="D28" s="238" t="s">
        <v>136</v>
      </c>
      <c r="E28" s="238" t="s">
        <v>1917</v>
      </c>
      <c r="F28" s="238" t="s">
        <v>29</v>
      </c>
      <c r="G28" s="238" t="s">
        <v>1912</v>
      </c>
      <c r="H28" s="238" t="s">
        <v>26</v>
      </c>
      <c r="I28" s="238" t="s">
        <v>1913</v>
      </c>
      <c r="J28" s="238">
        <v>646875063</v>
      </c>
      <c r="K28" s="238">
        <v>646875063</v>
      </c>
      <c r="L28" s="238" t="s">
        <v>1914</v>
      </c>
      <c r="M28" s="240">
        <v>40912</v>
      </c>
      <c r="N28" s="238"/>
      <c r="O28" s="236" t="s">
        <v>1916</v>
      </c>
    </row>
    <row r="29" spans="1:15" ht="18" customHeight="1" thickBot="1">
      <c r="A29" s="238">
        <v>152</v>
      </c>
      <c r="B29" s="238"/>
      <c r="C29" s="238" t="s">
        <v>306</v>
      </c>
      <c r="D29" s="238" t="s">
        <v>80</v>
      </c>
      <c r="E29" s="238" t="s">
        <v>1919</v>
      </c>
      <c r="F29" s="238" t="s">
        <v>29</v>
      </c>
      <c r="G29" s="238" t="s">
        <v>1920</v>
      </c>
      <c r="H29" s="238" t="s">
        <v>26</v>
      </c>
      <c r="I29" s="238" t="s">
        <v>1921</v>
      </c>
      <c r="J29" s="238">
        <v>640591806</v>
      </c>
      <c r="K29" s="238"/>
      <c r="L29" s="238" t="s">
        <v>1922</v>
      </c>
      <c r="M29" s="238" t="s">
        <v>1923</v>
      </c>
      <c r="N29" s="238"/>
      <c r="O29" s="236" t="s">
        <v>1918</v>
      </c>
    </row>
    <row r="30" spans="1:15" ht="18" customHeight="1" thickBot="1">
      <c r="A30" s="238">
        <v>1062</v>
      </c>
      <c r="B30" s="238">
        <v>137</v>
      </c>
      <c r="C30" s="238" t="s">
        <v>736</v>
      </c>
      <c r="D30" s="238" t="s">
        <v>735</v>
      </c>
      <c r="E30" s="238" t="s">
        <v>1925</v>
      </c>
      <c r="F30" s="238" t="s">
        <v>48</v>
      </c>
      <c r="G30" s="238" t="s">
        <v>325</v>
      </c>
      <c r="H30" s="238" t="s">
        <v>26</v>
      </c>
      <c r="I30" s="238" t="s">
        <v>1719</v>
      </c>
      <c r="J30" s="238">
        <v>628685637</v>
      </c>
      <c r="K30" s="238">
        <v>628685637</v>
      </c>
      <c r="L30" s="238" t="s">
        <v>1926</v>
      </c>
      <c r="M30" s="240">
        <v>44171</v>
      </c>
      <c r="N30" s="238"/>
      <c r="O30" s="236" t="s">
        <v>1924</v>
      </c>
    </row>
    <row r="31" spans="1:15" ht="18" customHeight="1" thickBot="1">
      <c r="A31" s="238">
        <v>777</v>
      </c>
      <c r="B31" s="238">
        <v>66</v>
      </c>
      <c r="C31" s="238" t="s">
        <v>409</v>
      </c>
      <c r="D31" s="238" t="s">
        <v>36</v>
      </c>
      <c r="E31" s="238" t="s">
        <v>1928</v>
      </c>
      <c r="F31" s="238" t="s">
        <v>29</v>
      </c>
      <c r="G31" s="238" t="s">
        <v>1929</v>
      </c>
      <c r="H31" s="238" t="s">
        <v>26</v>
      </c>
      <c r="I31" s="238" t="s">
        <v>411</v>
      </c>
      <c r="J31" s="238">
        <v>624809071</v>
      </c>
      <c r="K31" s="238">
        <v>624809071</v>
      </c>
      <c r="L31" s="238" t="s">
        <v>1930</v>
      </c>
      <c r="M31" s="238" t="s">
        <v>1931</v>
      </c>
      <c r="N31" s="238"/>
      <c r="O31" s="236" t="s">
        <v>1927</v>
      </c>
    </row>
    <row r="32" spans="1:15" ht="18" customHeight="1" thickBot="1">
      <c r="A32" s="238">
        <v>777</v>
      </c>
      <c r="B32" s="238">
        <v>66</v>
      </c>
      <c r="C32" s="238" t="s">
        <v>409</v>
      </c>
      <c r="D32" s="238" t="s">
        <v>36</v>
      </c>
      <c r="E32" s="238" t="s">
        <v>1933</v>
      </c>
      <c r="F32" s="238" t="s">
        <v>48</v>
      </c>
      <c r="G32" s="238" t="s">
        <v>1929</v>
      </c>
      <c r="H32" s="238" t="s">
        <v>26</v>
      </c>
      <c r="I32" s="238" t="s">
        <v>411</v>
      </c>
      <c r="J32" s="238">
        <v>624809071</v>
      </c>
      <c r="K32" s="238">
        <v>624809071</v>
      </c>
      <c r="L32" s="238" t="s">
        <v>1930</v>
      </c>
      <c r="M32" s="240">
        <v>42650</v>
      </c>
      <c r="N32" s="238"/>
      <c r="O32" s="236" t="s">
        <v>1932</v>
      </c>
    </row>
    <row r="33" spans="1:15" ht="18" customHeight="1" thickBot="1">
      <c r="A33" s="238">
        <v>411</v>
      </c>
      <c r="B33" s="238"/>
      <c r="C33" s="238" t="s">
        <v>1935</v>
      </c>
      <c r="D33" s="238" t="s">
        <v>136</v>
      </c>
      <c r="E33" s="238" t="s">
        <v>98</v>
      </c>
      <c r="F33" s="238" t="s">
        <v>48</v>
      </c>
      <c r="G33" s="238" t="s">
        <v>1936</v>
      </c>
      <c r="H33" s="238" t="s">
        <v>26</v>
      </c>
      <c r="I33" s="238" t="s">
        <v>134</v>
      </c>
      <c r="J33" s="238">
        <v>638023811</v>
      </c>
      <c r="K33" s="238">
        <v>642168553</v>
      </c>
      <c r="L33" s="238" t="s">
        <v>1937</v>
      </c>
      <c r="M33" s="238" t="s">
        <v>1938</v>
      </c>
      <c r="N33" s="238"/>
      <c r="O33" s="236" t="s">
        <v>1934</v>
      </c>
    </row>
    <row r="34" spans="1:15" ht="18" customHeight="1" thickBot="1">
      <c r="A34" s="238">
        <v>411</v>
      </c>
      <c r="B34" s="238"/>
      <c r="C34" s="238" t="s">
        <v>1935</v>
      </c>
      <c r="D34" s="238" t="s">
        <v>136</v>
      </c>
      <c r="E34" s="238" t="s">
        <v>335</v>
      </c>
      <c r="F34" s="238" t="s">
        <v>48</v>
      </c>
      <c r="G34" s="238" t="s">
        <v>1936</v>
      </c>
      <c r="H34" s="238" t="s">
        <v>26</v>
      </c>
      <c r="I34" s="238" t="s">
        <v>134</v>
      </c>
      <c r="J34" s="238">
        <v>638023811</v>
      </c>
      <c r="K34" s="238">
        <v>636414082</v>
      </c>
      <c r="L34" s="238" t="s">
        <v>1937</v>
      </c>
      <c r="M34" s="238" t="s">
        <v>1940</v>
      </c>
      <c r="N34" s="238"/>
      <c r="O34" s="236" t="s">
        <v>1939</v>
      </c>
    </row>
    <row r="35" spans="1:15" ht="18" customHeight="1">
      <c r="A35" s="246">
        <v>619</v>
      </c>
      <c r="B35" s="246"/>
      <c r="C35" s="246" t="s">
        <v>1942</v>
      </c>
      <c r="D35" s="246" t="s">
        <v>686</v>
      </c>
      <c r="E35" s="246" t="s">
        <v>571</v>
      </c>
      <c r="F35" s="246" t="s">
        <v>48</v>
      </c>
      <c r="G35" s="246" t="s">
        <v>1943</v>
      </c>
      <c r="H35" s="246" t="s">
        <v>26</v>
      </c>
      <c r="I35" s="246" t="s">
        <v>1944</v>
      </c>
      <c r="J35" s="246">
        <v>648317717</v>
      </c>
      <c r="K35" s="246"/>
      <c r="L35" s="246" t="s">
        <v>1945</v>
      </c>
      <c r="M35" s="246" t="s">
        <v>1946</v>
      </c>
      <c r="N35" s="247" t="s">
        <v>1947</v>
      </c>
      <c r="O35" s="245" t="s">
        <v>1941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3153D-B413-4D68-86E6-0E8FD1A53FFA}">
  <sheetPr codeName="Sheet25">
    <pageSetUpPr fitToPage="1"/>
  </sheetPr>
  <dimension ref="A1:BF22"/>
  <sheetViews>
    <sheetView zoomScaleNormal="100" workbookViewId="0">
      <selection activeCell="D28" sqref="D28"/>
    </sheetView>
  </sheetViews>
  <sheetFormatPr defaultColWidth="8.85546875" defaultRowHeight="18" customHeight="1"/>
  <cols>
    <col min="1" max="1" width="13.42578125" style="34" customWidth="1"/>
    <col min="2" max="2" width="17.28515625" style="34" customWidth="1"/>
    <col min="3" max="3" width="27.7109375" style="34" customWidth="1"/>
    <col min="4" max="4" width="36.28515625" style="34" customWidth="1"/>
    <col min="5" max="5" width="26.5703125" style="34" customWidth="1"/>
    <col min="6" max="6" width="15.7109375" style="34" customWidth="1"/>
    <col min="7" max="7" width="44.85546875" style="34" customWidth="1"/>
    <col min="8" max="8" width="16.5703125" style="34" bestFit="1" customWidth="1"/>
    <col min="9" max="9" width="15" style="34" customWidth="1"/>
    <col min="10" max="10" width="16.42578125" style="34" customWidth="1"/>
    <col min="11" max="11" width="16.28515625" style="34" bestFit="1" customWidth="1"/>
    <col min="12" max="12" width="45.85546875" style="235" bestFit="1" customWidth="1"/>
    <col min="13" max="13" width="36.140625" style="34" customWidth="1"/>
    <col min="14" max="14" width="26" style="34" bestFit="1" customWidth="1"/>
    <col min="15" max="15" width="32.42578125" style="241" customWidth="1"/>
    <col min="16" max="16" width="21.7109375" style="34" bestFit="1" customWidth="1"/>
    <col min="17" max="42" width="8.85546875" style="34"/>
    <col min="43" max="43" width="11.5703125" style="34" bestFit="1" customWidth="1"/>
    <col min="44" max="44" width="15.5703125" style="34" bestFit="1" customWidth="1"/>
    <col min="45" max="45" width="15.140625" style="34" bestFit="1" customWidth="1"/>
    <col min="46" max="46" width="17" style="34" bestFit="1" customWidth="1"/>
    <col min="47" max="47" width="18.42578125" style="34" bestFit="1" customWidth="1"/>
    <col min="48" max="48" width="13.5703125" style="34" bestFit="1" customWidth="1"/>
    <col min="49" max="49" width="24.140625" style="34" bestFit="1" customWidth="1"/>
    <col min="50" max="50" width="14.42578125" style="34" bestFit="1" customWidth="1"/>
    <col min="51" max="51" width="11.7109375" style="34" bestFit="1" customWidth="1"/>
    <col min="52" max="53" width="18.140625" style="34" bestFit="1" customWidth="1"/>
    <col min="54" max="54" width="41.140625" style="34" bestFit="1" customWidth="1"/>
    <col min="55" max="55" width="20.28515625" style="34" bestFit="1" customWidth="1"/>
    <col min="56" max="56" width="13.42578125" style="34" bestFit="1" customWidth="1"/>
    <col min="57" max="57" width="23.140625" style="34" bestFit="1" customWidth="1"/>
    <col min="58" max="16384" width="8.85546875" style="34"/>
  </cols>
  <sheetData>
    <row r="1" spans="1:22" ht="18" customHeight="1">
      <c r="A1" s="34" t="s">
        <v>1662</v>
      </c>
      <c r="B1" s="34" t="s">
        <v>2</v>
      </c>
      <c r="C1" s="34" t="s">
        <v>1598</v>
      </c>
      <c r="D1" s="34" t="s">
        <v>1873</v>
      </c>
      <c r="E1" s="34" t="s">
        <v>1874</v>
      </c>
      <c r="F1" s="34" t="s">
        <v>1875</v>
      </c>
      <c r="G1" s="34" t="s">
        <v>1876</v>
      </c>
      <c r="H1" s="34" t="s">
        <v>7</v>
      </c>
      <c r="I1" s="34" t="s">
        <v>8</v>
      </c>
      <c r="J1" s="34" t="s">
        <v>1658</v>
      </c>
      <c r="K1" s="34" t="s">
        <v>1877</v>
      </c>
      <c r="L1" s="34" t="s">
        <v>1878</v>
      </c>
      <c r="M1" s="241" t="s">
        <v>1879</v>
      </c>
      <c r="N1" s="34" t="s">
        <v>1570</v>
      </c>
      <c r="O1" s="241" t="s">
        <v>1541</v>
      </c>
      <c r="P1" s="34" t="s">
        <v>3041</v>
      </c>
      <c r="Q1" s="34" t="s">
        <v>3042</v>
      </c>
      <c r="R1" s="34" t="s">
        <v>3043</v>
      </c>
      <c r="S1" s="34" t="s">
        <v>3044</v>
      </c>
      <c r="T1" s="34" t="s">
        <v>3045</v>
      </c>
      <c r="U1" s="34" t="s">
        <v>3046</v>
      </c>
      <c r="V1" s="34" t="s">
        <v>3047</v>
      </c>
    </row>
    <row r="2" spans="1:22" s="32" customFormat="1" ht="18" customHeight="1">
      <c r="A2" s="34">
        <v>130</v>
      </c>
      <c r="B2" s="34">
        <v>1</v>
      </c>
      <c r="C2" s="34" t="s">
        <v>1097</v>
      </c>
      <c r="D2" s="34" t="s">
        <v>22</v>
      </c>
      <c r="E2" s="34" t="s">
        <v>1111</v>
      </c>
      <c r="F2" s="34" t="s">
        <v>48</v>
      </c>
      <c r="G2" s="34" t="s">
        <v>25</v>
      </c>
      <c r="H2" s="34" t="s">
        <v>26</v>
      </c>
      <c r="I2" s="34" t="s">
        <v>974</v>
      </c>
      <c r="J2" s="34">
        <v>687586009</v>
      </c>
      <c r="K2" s="34">
        <v>638479673</v>
      </c>
      <c r="L2" s="34" t="s">
        <v>2950</v>
      </c>
      <c r="M2" s="241" t="s">
        <v>2951</v>
      </c>
      <c r="N2" s="34"/>
      <c r="O2" s="241" t="s">
        <v>3016</v>
      </c>
      <c r="P2" s="34"/>
      <c r="Q2" s="34"/>
      <c r="R2" s="34"/>
      <c r="S2" s="34"/>
      <c r="T2" s="34"/>
      <c r="U2" s="34"/>
      <c r="V2" s="34"/>
    </row>
    <row r="3" spans="1:22" s="32" customFormat="1" ht="18" customHeight="1">
      <c r="A3" s="34">
        <v>614335053</v>
      </c>
      <c r="B3" s="34"/>
      <c r="C3" s="34" t="s">
        <v>707</v>
      </c>
      <c r="D3" s="34" t="s">
        <v>2953</v>
      </c>
      <c r="E3" s="34" t="s">
        <v>184</v>
      </c>
      <c r="F3" s="34" t="s">
        <v>29</v>
      </c>
      <c r="G3" s="34" t="s">
        <v>2954</v>
      </c>
      <c r="H3" s="34" t="s">
        <v>26</v>
      </c>
      <c r="I3" s="34" t="s">
        <v>2955</v>
      </c>
      <c r="J3" s="34">
        <v>614335053</v>
      </c>
      <c r="K3" s="34">
        <v>630500315</v>
      </c>
      <c r="L3" s="235" t="s">
        <v>2956</v>
      </c>
      <c r="M3" s="241" t="s">
        <v>2957</v>
      </c>
      <c r="N3" s="34"/>
      <c r="O3" s="241" t="s">
        <v>3017</v>
      </c>
      <c r="P3" s="34"/>
      <c r="Q3" s="34"/>
      <c r="R3" s="34"/>
      <c r="S3" s="34"/>
      <c r="T3" s="34"/>
      <c r="U3" s="34"/>
      <c r="V3" s="34"/>
    </row>
    <row r="4" spans="1:22" ht="18" customHeight="1">
      <c r="A4" s="34">
        <v>99999</v>
      </c>
      <c r="C4" s="34" t="s">
        <v>2960</v>
      </c>
      <c r="D4" s="34" t="s">
        <v>2961</v>
      </c>
      <c r="E4" s="34" t="s">
        <v>170</v>
      </c>
      <c r="F4" s="34" t="s">
        <v>29</v>
      </c>
      <c r="G4" s="34" t="s">
        <v>2962</v>
      </c>
      <c r="H4" s="34" t="s">
        <v>26</v>
      </c>
      <c r="I4" s="34" t="s">
        <v>1269</v>
      </c>
      <c r="J4" s="34">
        <v>611139001</v>
      </c>
      <c r="L4" s="235" t="s">
        <v>2963</v>
      </c>
      <c r="M4" s="241">
        <v>43748</v>
      </c>
      <c r="O4" s="241">
        <v>46365.987361111111</v>
      </c>
    </row>
    <row r="5" spans="1:22" ht="18" customHeight="1">
      <c r="A5" s="34">
        <v>9999</v>
      </c>
      <c r="C5" s="34" t="s">
        <v>2960</v>
      </c>
      <c r="D5" s="34" t="s">
        <v>2961</v>
      </c>
      <c r="E5" s="34" t="s">
        <v>136</v>
      </c>
      <c r="F5" s="34" t="s">
        <v>29</v>
      </c>
      <c r="G5" s="34" t="s">
        <v>2962</v>
      </c>
      <c r="H5" s="34" t="s">
        <v>26</v>
      </c>
      <c r="I5" s="34" t="s">
        <v>1269</v>
      </c>
      <c r="J5" s="34">
        <v>611139001</v>
      </c>
      <c r="L5" s="235" t="s">
        <v>2963</v>
      </c>
      <c r="M5" s="241">
        <v>43748</v>
      </c>
      <c r="O5" s="241" t="s">
        <v>3018</v>
      </c>
    </row>
    <row r="6" spans="1:22" ht="18" customHeight="1">
      <c r="A6" s="34">
        <v>878</v>
      </c>
      <c r="C6" s="34" t="s">
        <v>533</v>
      </c>
      <c r="D6" s="34" t="s">
        <v>107</v>
      </c>
      <c r="E6" s="34" t="s">
        <v>33</v>
      </c>
      <c r="F6" s="34" t="s">
        <v>29</v>
      </c>
      <c r="G6" s="34" t="s">
        <v>534</v>
      </c>
      <c r="H6" s="34" t="s">
        <v>26</v>
      </c>
      <c r="I6" s="34" t="s">
        <v>140</v>
      </c>
      <c r="J6" s="34">
        <v>681903835</v>
      </c>
      <c r="L6" s="235" t="s">
        <v>2968</v>
      </c>
      <c r="M6" s="241">
        <v>44138</v>
      </c>
      <c r="O6" s="241" t="s">
        <v>3019</v>
      </c>
    </row>
    <row r="7" spans="1:22" ht="18" customHeight="1">
      <c r="A7" s="34" t="s">
        <v>2975</v>
      </c>
      <c r="B7" s="34" t="s">
        <v>2975</v>
      </c>
      <c r="C7" s="34" t="s">
        <v>2976</v>
      </c>
      <c r="D7" s="34" t="s">
        <v>2977</v>
      </c>
      <c r="E7" s="34" t="s">
        <v>2978</v>
      </c>
      <c r="F7" s="34" t="s">
        <v>29</v>
      </c>
      <c r="G7" s="34" t="s">
        <v>2979</v>
      </c>
      <c r="H7" s="34" t="s">
        <v>2980</v>
      </c>
      <c r="I7" s="34" t="s">
        <v>2981</v>
      </c>
      <c r="J7" s="34">
        <v>615378066</v>
      </c>
      <c r="L7" s="235" t="s">
        <v>2982</v>
      </c>
      <c r="M7" s="241" t="s">
        <v>2983</v>
      </c>
      <c r="O7" s="241" t="s">
        <v>3021</v>
      </c>
    </row>
    <row r="8" spans="1:22" ht="18" customHeight="1">
      <c r="A8" s="34">
        <v>123</v>
      </c>
      <c r="C8" s="34" t="s">
        <v>2984</v>
      </c>
      <c r="D8" s="34" t="s">
        <v>400</v>
      </c>
      <c r="E8" s="34" t="s">
        <v>2985</v>
      </c>
      <c r="F8" s="34" t="s">
        <v>29</v>
      </c>
      <c r="G8" s="34" t="s">
        <v>1202</v>
      </c>
      <c r="H8" s="34" t="s">
        <v>26</v>
      </c>
      <c r="I8" s="34" t="s">
        <v>2986</v>
      </c>
      <c r="J8" s="34">
        <v>628187564</v>
      </c>
      <c r="L8" s="235" t="s">
        <v>2987</v>
      </c>
      <c r="M8" s="241" t="s">
        <v>2988</v>
      </c>
      <c r="O8" s="241" t="s">
        <v>3022</v>
      </c>
    </row>
    <row r="9" spans="1:22" ht="18" customHeight="1">
      <c r="A9" s="34">
        <v>1028</v>
      </c>
      <c r="B9" s="34">
        <v>46</v>
      </c>
      <c r="C9" s="34" t="s">
        <v>272</v>
      </c>
      <c r="D9" s="34" t="s">
        <v>2989</v>
      </c>
      <c r="E9" s="34" t="s">
        <v>65</v>
      </c>
      <c r="F9" s="34" t="s">
        <v>29</v>
      </c>
      <c r="G9" s="34" t="s">
        <v>2990</v>
      </c>
      <c r="H9" s="34" t="s">
        <v>26</v>
      </c>
      <c r="I9" s="34" t="s">
        <v>299</v>
      </c>
      <c r="J9" s="34">
        <v>684304185</v>
      </c>
      <c r="L9" s="235" t="s">
        <v>2991</v>
      </c>
      <c r="M9" s="241">
        <v>43928</v>
      </c>
      <c r="O9" s="241" t="s">
        <v>3023</v>
      </c>
    </row>
    <row r="10" spans="1:22" ht="18" customHeight="1">
      <c r="A10" s="34">
        <v>11146</v>
      </c>
      <c r="C10" s="34" t="s">
        <v>2992</v>
      </c>
      <c r="D10" s="34" t="s">
        <v>2993</v>
      </c>
      <c r="E10" s="34" t="s">
        <v>2992</v>
      </c>
      <c r="F10" s="34" t="s">
        <v>48</v>
      </c>
      <c r="G10" s="34" t="s">
        <v>2994</v>
      </c>
      <c r="H10" s="34" t="s">
        <v>26</v>
      </c>
      <c r="I10" s="34" t="s">
        <v>2995</v>
      </c>
      <c r="J10" s="34">
        <v>634247276</v>
      </c>
      <c r="L10" s="235" t="s">
        <v>2996</v>
      </c>
      <c r="M10" s="241" t="s">
        <v>2997</v>
      </c>
      <c r="O10" s="241" t="s">
        <v>3024</v>
      </c>
    </row>
    <row r="11" spans="1:22" ht="18" customHeight="1">
      <c r="A11" s="34">
        <v>9999</v>
      </c>
      <c r="C11" s="34" t="s">
        <v>1425</v>
      </c>
      <c r="D11" s="34" t="s">
        <v>1443</v>
      </c>
      <c r="E11" s="34" t="s">
        <v>2998</v>
      </c>
      <c r="F11" s="34" t="s">
        <v>29</v>
      </c>
      <c r="G11" s="34" t="s">
        <v>2999</v>
      </c>
      <c r="H11" s="34" t="s">
        <v>26</v>
      </c>
      <c r="I11" s="34" t="s">
        <v>3000</v>
      </c>
      <c r="J11" s="34">
        <v>630942424</v>
      </c>
      <c r="L11" s="235" t="s">
        <v>3001</v>
      </c>
      <c r="M11" s="241" t="s">
        <v>3002</v>
      </c>
      <c r="O11" s="241" t="s">
        <v>3025</v>
      </c>
    </row>
    <row r="12" spans="1:22" ht="18" customHeight="1">
      <c r="A12" s="34">
        <v>606</v>
      </c>
      <c r="B12" s="34">
        <v>42</v>
      </c>
      <c r="C12" s="34" t="s">
        <v>1891</v>
      </c>
      <c r="D12" s="34" t="s">
        <v>345</v>
      </c>
      <c r="E12" s="34" t="s">
        <v>1498</v>
      </c>
      <c r="F12" s="34" t="s">
        <v>29</v>
      </c>
      <c r="G12" s="34" t="s">
        <v>1718</v>
      </c>
      <c r="H12" s="34" t="s">
        <v>26</v>
      </c>
      <c r="I12" s="34" t="s">
        <v>1719</v>
      </c>
      <c r="J12" s="34">
        <v>624363623</v>
      </c>
      <c r="L12" s="235" t="s">
        <v>1720</v>
      </c>
      <c r="M12" s="241" t="s">
        <v>3003</v>
      </c>
      <c r="O12" s="241" t="s">
        <v>3026</v>
      </c>
    </row>
    <row r="13" spans="1:22" ht="18" customHeight="1">
      <c r="A13" s="34">
        <v>1210</v>
      </c>
      <c r="C13" s="34" t="s">
        <v>3008</v>
      </c>
      <c r="D13" s="34" t="s">
        <v>136</v>
      </c>
      <c r="E13" s="34" t="s">
        <v>1193</v>
      </c>
      <c r="F13" s="34" t="s">
        <v>48</v>
      </c>
      <c r="G13" s="34" t="s">
        <v>3009</v>
      </c>
      <c r="H13" s="34" t="s">
        <v>26</v>
      </c>
      <c r="I13" s="34" t="s">
        <v>3010</v>
      </c>
      <c r="J13" s="34">
        <v>641984790</v>
      </c>
      <c r="L13" s="235" t="s">
        <v>3011</v>
      </c>
      <c r="M13" s="241" t="s">
        <v>3012</v>
      </c>
      <c r="O13" s="241">
        <v>46091.588553240741</v>
      </c>
    </row>
    <row r="14" spans="1:22" ht="18" customHeight="1" thickBot="1">
      <c r="A14" s="34">
        <v>9999</v>
      </c>
      <c r="C14" s="34" t="s">
        <v>1276</v>
      </c>
      <c r="D14" s="34" t="s">
        <v>65</v>
      </c>
      <c r="E14" s="34" t="s">
        <v>65</v>
      </c>
      <c r="F14" s="34" t="s">
        <v>29</v>
      </c>
      <c r="G14" s="34" t="s">
        <v>1277</v>
      </c>
      <c r="H14" s="34" t="s">
        <v>26</v>
      </c>
      <c r="I14" s="34" t="s">
        <v>3013</v>
      </c>
      <c r="J14" s="34">
        <v>628599579</v>
      </c>
      <c r="L14" s="235" t="s">
        <v>3014</v>
      </c>
      <c r="M14" s="241" t="s">
        <v>3015</v>
      </c>
      <c r="O14" s="241">
        <v>46122.677708333336</v>
      </c>
    </row>
    <row r="15" spans="1:22" ht="18" customHeight="1" thickBot="1">
      <c r="A15" s="748">
        <v>9999</v>
      </c>
      <c r="B15" s="748"/>
      <c r="C15" s="748" t="s">
        <v>3052</v>
      </c>
      <c r="D15" s="748" t="s">
        <v>3053</v>
      </c>
      <c r="E15" s="748" t="s">
        <v>3060</v>
      </c>
      <c r="F15" s="748" t="s">
        <v>48</v>
      </c>
      <c r="G15" s="748" t="s">
        <v>3055</v>
      </c>
      <c r="H15" s="748" t="s">
        <v>26</v>
      </c>
      <c r="I15" s="748" t="s">
        <v>3056</v>
      </c>
      <c r="J15" s="748">
        <v>646875776</v>
      </c>
      <c r="K15" s="748"/>
      <c r="L15" s="748" t="s">
        <v>3061</v>
      </c>
      <c r="M15" s="749" t="s">
        <v>3062</v>
      </c>
      <c r="N15" s="748"/>
      <c r="O15" s="749">
        <v>46336.544305555559</v>
      </c>
      <c r="P15" s="748" t="s">
        <v>3059</v>
      </c>
    </row>
    <row r="16" spans="1:22" s="744" customFormat="1" ht="18" customHeight="1" thickBot="1">
      <c r="A16" s="750">
        <v>9999</v>
      </c>
      <c r="B16" s="750"/>
      <c r="C16" s="750" t="s">
        <v>3052</v>
      </c>
      <c r="D16" s="750" t="s">
        <v>3053</v>
      </c>
      <c r="E16" s="750" t="s">
        <v>3054</v>
      </c>
      <c r="F16" s="750" t="s">
        <v>29</v>
      </c>
      <c r="G16" s="750" t="s">
        <v>3055</v>
      </c>
      <c r="H16" s="750" t="s">
        <v>26</v>
      </c>
      <c r="I16" s="750" t="s">
        <v>3056</v>
      </c>
      <c r="J16" s="750">
        <v>646875776</v>
      </c>
      <c r="K16" s="750"/>
      <c r="L16" s="750" t="s">
        <v>3057</v>
      </c>
      <c r="M16" s="751" t="s">
        <v>3058</v>
      </c>
      <c r="N16" s="750"/>
      <c r="O16" s="751">
        <v>46336.541678240741</v>
      </c>
      <c r="P16" s="750" t="s">
        <v>3059</v>
      </c>
    </row>
    <row r="17" spans="1:58" s="746" customFormat="1" ht="18" customHeight="1">
      <c r="A17" s="744">
        <v>9100</v>
      </c>
      <c r="B17" s="744"/>
      <c r="C17" s="744" t="s">
        <v>2476</v>
      </c>
      <c r="D17" s="744" t="s">
        <v>2474</v>
      </c>
      <c r="E17" s="744" t="s">
        <v>2475</v>
      </c>
      <c r="F17" s="744" t="s">
        <v>48</v>
      </c>
      <c r="G17" s="744" t="s">
        <v>2489</v>
      </c>
      <c r="H17" s="744" t="s">
        <v>26</v>
      </c>
      <c r="I17" s="744" t="s">
        <v>2490</v>
      </c>
      <c r="J17" s="744">
        <v>684150961</v>
      </c>
      <c r="K17" s="744" t="s">
        <v>2491</v>
      </c>
      <c r="L17" s="744" t="s">
        <v>2492</v>
      </c>
      <c r="M17" s="745">
        <v>44623</v>
      </c>
      <c r="N17" s="744"/>
      <c r="O17" s="745">
        <v>46024.645162037035</v>
      </c>
      <c r="P17" s="744"/>
      <c r="Q17" s="744"/>
      <c r="R17" s="744"/>
      <c r="S17" s="744"/>
      <c r="T17" s="744"/>
      <c r="U17" s="744"/>
      <c r="V17" s="744"/>
      <c r="BF17" s="744"/>
    </row>
    <row r="18" spans="1:58" s="746" customFormat="1" ht="18" customHeight="1">
      <c r="A18" s="744">
        <v>9020</v>
      </c>
      <c r="B18" s="744"/>
      <c r="C18" s="744" t="s">
        <v>2479</v>
      </c>
      <c r="D18" s="744" t="s">
        <v>2477</v>
      </c>
      <c r="E18" s="744" t="s">
        <v>2478</v>
      </c>
      <c r="F18" s="744" t="s">
        <v>29</v>
      </c>
      <c r="G18" s="744" t="s">
        <v>2493</v>
      </c>
      <c r="H18" s="744" t="s">
        <v>26</v>
      </c>
      <c r="I18" s="744" t="s">
        <v>2494</v>
      </c>
      <c r="J18" s="744">
        <v>619321000</v>
      </c>
      <c r="K18" s="744"/>
      <c r="L18" s="744" t="s">
        <v>2495</v>
      </c>
      <c r="M18" s="745">
        <v>44451</v>
      </c>
      <c r="N18" s="744"/>
      <c r="O18" s="745">
        <v>46236.560057870367</v>
      </c>
      <c r="P18" s="744"/>
      <c r="Q18" s="744"/>
      <c r="R18" s="744"/>
      <c r="S18" s="744"/>
      <c r="T18" s="744"/>
      <c r="U18" s="744"/>
      <c r="V18" s="744"/>
      <c r="BF18" s="744"/>
    </row>
    <row r="19" spans="1:58" s="746" customFormat="1" ht="18" customHeight="1">
      <c r="A19" s="744">
        <v>275</v>
      </c>
      <c r="B19" s="744"/>
      <c r="C19" s="744" t="s">
        <v>1890</v>
      </c>
      <c r="D19" s="744" t="s">
        <v>395</v>
      </c>
      <c r="E19" s="744" t="s">
        <v>118</v>
      </c>
      <c r="F19" s="744" t="s">
        <v>29</v>
      </c>
      <c r="G19" s="744" t="s">
        <v>2560</v>
      </c>
      <c r="H19" s="744" t="s">
        <v>26</v>
      </c>
      <c r="I19" s="744" t="s">
        <v>2561</v>
      </c>
      <c r="J19" s="744">
        <v>619747910</v>
      </c>
      <c r="K19" s="744">
        <v>687042684</v>
      </c>
      <c r="L19" s="744" t="s">
        <v>2562</v>
      </c>
      <c r="M19" s="745" t="s">
        <v>2563</v>
      </c>
      <c r="N19" s="744"/>
      <c r="O19" s="745" t="s">
        <v>2564</v>
      </c>
      <c r="P19" s="744"/>
      <c r="Q19" s="744"/>
      <c r="R19" s="744"/>
      <c r="S19" s="744"/>
      <c r="T19" s="744"/>
      <c r="U19" s="744"/>
      <c r="V19" s="744"/>
      <c r="BF19" s="744"/>
    </row>
    <row r="20" spans="1:58" s="744" customFormat="1" ht="18" customHeight="1">
      <c r="A20" s="744">
        <v>430</v>
      </c>
      <c r="C20" s="744" t="s">
        <v>272</v>
      </c>
      <c r="D20" s="744" t="s">
        <v>2969</v>
      </c>
      <c r="E20" s="744" t="s">
        <v>2970</v>
      </c>
      <c r="F20" s="744" t="s">
        <v>48</v>
      </c>
      <c r="G20" s="744" t="s">
        <v>2971</v>
      </c>
      <c r="H20" s="744" t="s">
        <v>26</v>
      </c>
      <c r="I20" s="744" t="s">
        <v>2972</v>
      </c>
      <c r="J20" s="744">
        <v>639032897</v>
      </c>
      <c r="L20" s="747" t="s">
        <v>2973</v>
      </c>
      <c r="M20" s="745" t="s">
        <v>2974</v>
      </c>
      <c r="O20" s="745" t="s">
        <v>3020</v>
      </c>
    </row>
    <row r="21" spans="1:58" s="744" customFormat="1" ht="18" customHeight="1">
      <c r="A21" s="744">
        <v>275</v>
      </c>
      <c r="C21" s="744" t="s">
        <v>1890</v>
      </c>
      <c r="D21" s="744" t="s">
        <v>118</v>
      </c>
      <c r="E21" s="744" t="s">
        <v>3004</v>
      </c>
      <c r="F21" s="744" t="s">
        <v>29</v>
      </c>
      <c r="G21" s="744" t="s">
        <v>2560</v>
      </c>
      <c r="H21" s="744" t="s">
        <v>94</v>
      </c>
      <c r="I21" s="744" t="s">
        <v>3005</v>
      </c>
      <c r="J21" s="744">
        <v>619747910</v>
      </c>
      <c r="L21" s="747" t="s">
        <v>3006</v>
      </c>
      <c r="M21" s="745" t="s">
        <v>3007</v>
      </c>
      <c r="O21" s="745">
        <v>46091.560428240744</v>
      </c>
    </row>
    <row r="22" spans="1:58" ht="18" customHeight="1">
      <c r="A22">
        <v>9003</v>
      </c>
      <c r="B22">
        <v>54</v>
      </c>
      <c r="C22" t="s">
        <v>340</v>
      </c>
      <c r="E22" t="s">
        <v>345</v>
      </c>
      <c r="F22" t="s">
        <v>29</v>
      </c>
      <c r="H22"/>
      <c r="I22"/>
      <c r="J22"/>
      <c r="K22"/>
      <c r="L22" s="283"/>
      <c r="M22" s="159" t="s">
        <v>2427</v>
      </c>
      <c r="N22" s="694" t="s">
        <v>2812</v>
      </c>
      <c r="O22" t="s">
        <v>1589</v>
      </c>
    </row>
  </sheetData>
  <phoneticPr fontId="17" type="noConversion"/>
  <pageMargins left="0.25" right="0.25" top="0.75" bottom="0.75" header="0.3" footer="0.3"/>
  <pageSetup paperSize="8" scale="49" fitToHeight="0" orientation="landscape" r:id="rId1"/>
  <headerFooter>
    <oddHeader>&amp;R&amp;"arial"&amp;8&amp;K000000 KONE Internal&amp;1#_x000D_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EDD8-DDE9-4FBB-BD89-97BEE166A29B}">
  <sheetPr codeName="Sheet28"/>
  <dimension ref="B9:N97"/>
  <sheetViews>
    <sheetView zoomScale="85" zoomScaleNormal="85" workbookViewId="0">
      <selection activeCell="D17" sqref="D17"/>
    </sheetView>
  </sheetViews>
  <sheetFormatPr defaultRowHeight="12.75"/>
  <cols>
    <col min="2" max="2" width="14.140625" bestFit="1" customWidth="1"/>
    <col min="3" max="3" width="19.42578125" bestFit="1" customWidth="1"/>
    <col min="4" max="4" width="18.7109375" bestFit="1" customWidth="1"/>
    <col min="5" max="5" width="15.140625" bestFit="1" customWidth="1"/>
    <col min="6" max="6" width="17.5703125" bestFit="1" customWidth="1"/>
    <col min="7" max="7" width="13.140625" bestFit="1" customWidth="1"/>
    <col min="8" max="8" width="13.85546875" bestFit="1" customWidth="1"/>
    <col min="9" max="9" width="7.42578125" bestFit="1" customWidth="1"/>
    <col min="10" max="10" width="6.28515625" bestFit="1" customWidth="1"/>
    <col min="11" max="11" width="12.5703125" bestFit="1" customWidth="1"/>
    <col min="12" max="12" width="19.140625" bestFit="1" customWidth="1"/>
    <col min="13" max="13" width="18.140625" bestFit="1" customWidth="1"/>
    <col min="14" max="14" width="19.42578125" bestFit="1" customWidth="1"/>
    <col min="15" max="15" width="11.28515625" bestFit="1" customWidth="1"/>
  </cols>
  <sheetData>
    <row r="9" spans="2:4">
      <c r="B9" s="291"/>
      <c r="C9" s="292"/>
      <c r="D9" s="312"/>
    </row>
    <row r="10" spans="2:4">
      <c r="B10" s="293"/>
      <c r="C10" s="313"/>
      <c r="D10" s="314"/>
    </row>
    <row r="11" spans="2:4">
      <c r="B11" s="293"/>
      <c r="C11" s="313"/>
      <c r="D11" s="314"/>
    </row>
    <row r="12" spans="2:4">
      <c r="B12" s="293"/>
      <c r="C12" s="313"/>
      <c r="D12" s="314"/>
    </row>
    <row r="13" spans="2:4">
      <c r="B13" s="293"/>
      <c r="C13" s="313"/>
      <c r="D13" s="314"/>
    </row>
    <row r="14" spans="2:4">
      <c r="B14" s="293"/>
      <c r="C14" s="313"/>
      <c r="D14" s="314"/>
    </row>
    <row r="15" spans="2:4">
      <c r="B15" s="293"/>
      <c r="C15" s="313"/>
      <c r="D15" s="314"/>
    </row>
    <row r="16" spans="2:4">
      <c r="B16" s="293"/>
      <c r="C16" s="313"/>
      <c r="D16" s="314"/>
    </row>
    <row r="17" spans="2:4">
      <c r="B17" s="293"/>
      <c r="C17" s="313"/>
      <c r="D17" s="314"/>
    </row>
    <row r="18" spans="2:4">
      <c r="B18" s="293"/>
      <c r="C18" s="313"/>
      <c r="D18" s="314"/>
    </row>
    <row r="19" spans="2:4">
      <c r="B19" s="293"/>
      <c r="C19" s="313"/>
      <c r="D19" s="314"/>
    </row>
    <row r="20" spans="2:4">
      <c r="B20" s="293"/>
      <c r="C20" s="313"/>
      <c r="D20" s="314"/>
    </row>
    <row r="21" spans="2:4">
      <c r="B21" s="293"/>
      <c r="C21" s="313"/>
      <c r="D21" s="314"/>
    </row>
    <row r="22" spans="2:4">
      <c r="B22" s="293"/>
      <c r="C22" s="313"/>
      <c r="D22" s="314"/>
    </row>
    <row r="23" spans="2:4">
      <c r="B23" s="293"/>
      <c r="C23" s="313"/>
      <c r="D23" s="314"/>
    </row>
    <row r="24" spans="2:4">
      <c r="B24" s="293"/>
      <c r="C24" s="313"/>
      <c r="D24" s="314"/>
    </row>
    <row r="25" spans="2:4">
      <c r="B25" s="293"/>
      <c r="C25" s="313"/>
      <c r="D25" s="314"/>
    </row>
    <row r="26" spans="2:4">
      <c r="B26" s="315"/>
      <c r="C26" s="316"/>
      <c r="D26" s="317"/>
    </row>
    <row r="92" spans="2:14" ht="18">
      <c r="B92" s="174" t="s">
        <v>1630</v>
      </c>
      <c r="C92" s="174" t="s">
        <v>1711</v>
      </c>
      <c r="D92" s="174" t="s">
        <v>2</v>
      </c>
      <c r="E92" s="174" t="s">
        <v>1600</v>
      </c>
      <c r="F92" s="174" t="s">
        <v>1364</v>
      </c>
      <c r="G92" s="174" t="s">
        <v>1713</v>
      </c>
      <c r="H92" s="174" t="s">
        <v>1979</v>
      </c>
      <c r="I92" s="174" t="s">
        <v>1804</v>
      </c>
      <c r="J92" s="174" t="s">
        <v>1980</v>
      </c>
      <c r="K92" s="174" t="s">
        <v>1981</v>
      </c>
      <c r="L92" s="174" t="s">
        <v>1363</v>
      </c>
      <c r="M92" s="174" t="s">
        <v>1601</v>
      </c>
      <c r="N92" s="174" t="s">
        <v>1714</v>
      </c>
    </row>
    <row r="93" spans="2:14" ht="14.25">
      <c r="B93" s="48">
        <v>31</v>
      </c>
      <c r="C93" s="51" t="s">
        <v>1974</v>
      </c>
      <c r="D93" s="248">
        <v>25</v>
      </c>
      <c r="E93" s="51" t="s">
        <v>108</v>
      </c>
      <c r="F93" s="51" t="s">
        <v>177</v>
      </c>
      <c r="G93" s="74" t="s">
        <v>1588</v>
      </c>
      <c r="H93" s="74">
        <v>45953</v>
      </c>
      <c r="I93" s="273">
        <v>115</v>
      </c>
      <c r="J93" s="273">
        <v>0</v>
      </c>
      <c r="K93" s="74"/>
      <c r="L93" s="51"/>
      <c r="M93" s="74" t="s">
        <v>1977</v>
      </c>
      <c r="N93" s="74">
        <v>45953</v>
      </c>
    </row>
    <row r="94" spans="2:14" ht="14.25">
      <c r="B94" s="48">
        <v>32</v>
      </c>
      <c r="C94" s="51" t="s">
        <v>1975</v>
      </c>
      <c r="D94" s="248">
        <v>25</v>
      </c>
      <c r="E94" s="51" t="s">
        <v>161</v>
      </c>
      <c r="F94" s="51" t="s">
        <v>177</v>
      </c>
      <c r="G94" s="74" t="s">
        <v>1588</v>
      </c>
      <c r="H94" s="74">
        <v>45953</v>
      </c>
      <c r="I94" s="273">
        <v>115</v>
      </c>
      <c r="J94" s="273">
        <v>0</v>
      </c>
      <c r="K94" s="74" t="s">
        <v>1814</v>
      </c>
      <c r="L94" s="51"/>
      <c r="M94" s="74"/>
      <c r="N94" s="74"/>
    </row>
    <row r="95" spans="2:14" ht="28.5">
      <c r="B95" s="277" t="s">
        <v>1991</v>
      </c>
      <c r="C95" s="74" t="s">
        <v>1992</v>
      </c>
      <c r="D95" s="74" t="s">
        <v>1993</v>
      </c>
      <c r="E95" s="74" t="s">
        <v>1994</v>
      </c>
      <c r="F95" s="74" t="s">
        <v>1995</v>
      </c>
      <c r="G95" s="74" t="s">
        <v>1983</v>
      </c>
      <c r="H95" s="74" t="s">
        <v>1984</v>
      </c>
      <c r="I95" s="273" t="s">
        <v>1985</v>
      </c>
      <c r="J95" s="273" t="s">
        <v>1986</v>
      </c>
      <c r="K95" s="74" t="s">
        <v>1987</v>
      </c>
      <c r="L95" s="51" t="s">
        <v>1988</v>
      </c>
      <c r="M95" s="74" t="s">
        <v>1989</v>
      </c>
      <c r="N95" s="74" t="s">
        <v>1990</v>
      </c>
    </row>
    <row r="96" spans="2:14" ht="14.25">
      <c r="B96" s="48"/>
      <c r="C96" s="51"/>
      <c r="D96" s="248"/>
      <c r="E96" s="51"/>
      <c r="F96" s="51"/>
      <c r="G96" s="74"/>
      <c r="H96" s="74"/>
      <c r="I96" s="273"/>
      <c r="J96" s="273"/>
      <c r="K96" s="74"/>
      <c r="L96" s="51"/>
      <c r="M96" s="74"/>
      <c r="N96" s="74"/>
    </row>
    <row r="97" spans="2:14" ht="18">
      <c r="B97" s="48"/>
      <c r="C97" s="51"/>
      <c r="D97" s="248"/>
      <c r="E97" s="51"/>
      <c r="F97" s="51"/>
      <c r="G97" s="116"/>
      <c r="H97" s="116"/>
      <c r="I97" s="116"/>
      <c r="J97" s="116"/>
      <c r="K97" s="116"/>
      <c r="L97" s="116"/>
      <c r="M97" s="116"/>
      <c r="N97" s="116"/>
    </row>
  </sheetData>
  <pageMargins left="0.7" right="0.7" top="0.75" bottom="0.75" header="0.3" footer="0.3"/>
  <headerFooter>
    <oddHeader>&amp;R&amp;"arial"&amp;8&amp;K000000 KONE Internal&amp;1#_x000D_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AD260-D255-4A7F-993B-88A172263756}">
  <sheetPr codeName="Sheet27">
    <pageSetUpPr fitToPage="1"/>
  </sheetPr>
  <dimension ref="C1:DO375"/>
  <sheetViews>
    <sheetView zoomScale="70" zoomScaleNormal="70" workbookViewId="0">
      <selection activeCell="AM18" sqref="AM18"/>
    </sheetView>
  </sheetViews>
  <sheetFormatPr defaultRowHeight="12.75"/>
  <cols>
    <col min="1" max="1" width="1.7109375" customWidth="1"/>
    <col min="2" max="2" width="0.7109375" customWidth="1"/>
    <col min="3" max="3" width="21.42578125" bestFit="1" customWidth="1"/>
    <col min="4" max="4" width="16.42578125" style="159" customWidth="1"/>
    <col min="5" max="5" width="17.28515625" bestFit="1" customWidth="1"/>
    <col min="6" max="6" width="25.42578125" bestFit="1" customWidth="1"/>
    <col min="7" max="26" width="4.7109375" customWidth="1"/>
    <col min="27" max="27" width="6.28515625" bestFit="1" customWidth="1"/>
    <col min="28" max="28" width="5" bestFit="1" customWidth="1"/>
    <col min="29" max="29" width="6" bestFit="1" customWidth="1"/>
    <col min="30" max="30" width="7.5703125" bestFit="1" customWidth="1"/>
    <col min="31" max="31" width="5.28515625" bestFit="1" customWidth="1"/>
    <col min="32" max="32" width="4.7109375" bestFit="1" customWidth="1"/>
    <col min="33" max="33" width="6.7109375" bestFit="1" customWidth="1"/>
    <col min="34" max="34" width="5.7109375" bestFit="1" customWidth="1"/>
    <col min="35" max="35" width="4.28515625" bestFit="1" customWidth="1"/>
    <col min="36" max="36" width="7.85546875" bestFit="1" customWidth="1"/>
    <col min="37" max="37" width="6.5703125" bestFit="1" customWidth="1"/>
    <col min="38" max="38" width="5.28515625" bestFit="1" customWidth="1"/>
    <col min="39" max="39" width="5.42578125" bestFit="1" customWidth="1"/>
    <col min="40" max="40" width="9" bestFit="1" customWidth="1"/>
    <col min="41" max="41" width="5.7109375" bestFit="1" customWidth="1"/>
    <col min="42" max="42" width="4.7109375" bestFit="1" customWidth="1"/>
    <col min="43" max="43" width="5.5703125" bestFit="1" customWidth="1"/>
    <col min="44" max="44" width="8.42578125" bestFit="1" customWidth="1"/>
    <col min="45" max="45" width="4.85546875" bestFit="1" customWidth="1"/>
    <col min="46" max="46" width="11.28515625" bestFit="1" customWidth="1"/>
    <col min="47" max="47" width="4.85546875" bestFit="1" customWidth="1"/>
    <col min="48" max="48" width="2.42578125" bestFit="1" customWidth="1"/>
    <col min="49" max="49" width="4.85546875" bestFit="1" customWidth="1"/>
    <col min="50" max="77" width="5.7109375" customWidth="1"/>
    <col min="78" max="78" width="18.140625" bestFit="1" customWidth="1"/>
    <col min="79" max="79" width="19.7109375" bestFit="1" customWidth="1"/>
    <col min="80" max="80" width="6.85546875" bestFit="1" customWidth="1"/>
    <col min="81" max="81" width="5.85546875" bestFit="1" customWidth="1"/>
    <col min="82" max="82" width="5.28515625" bestFit="1" customWidth="1"/>
    <col min="83" max="83" width="4.5703125" bestFit="1" customWidth="1"/>
    <col min="84" max="84" width="5.5703125" bestFit="1" customWidth="1"/>
    <col min="85" max="85" width="5.7109375" bestFit="1" customWidth="1"/>
    <col min="86" max="86" width="5.140625" bestFit="1" customWidth="1"/>
    <col min="87" max="87" width="6.140625" bestFit="1" customWidth="1"/>
    <col min="88" max="88" width="7" bestFit="1" customWidth="1"/>
    <col min="89" max="89" width="8" bestFit="1" customWidth="1"/>
    <col min="90" max="117" width="5.7109375" customWidth="1"/>
    <col min="118" max="118" width="18.140625" bestFit="1" customWidth="1"/>
    <col min="119" max="119" width="19.7109375" bestFit="1" customWidth="1"/>
    <col min="120" max="121" width="6.28515625" bestFit="1" customWidth="1"/>
    <col min="122" max="122" width="5.85546875" bestFit="1" customWidth="1"/>
    <col min="123" max="123" width="6.28515625" bestFit="1" customWidth="1"/>
    <col min="124" max="124" width="5.85546875" bestFit="1" customWidth="1"/>
    <col min="125" max="125" width="7.28515625" bestFit="1" customWidth="1"/>
    <col min="126" max="126" width="7.42578125" bestFit="1" customWidth="1"/>
    <col min="127" max="127" width="8.5703125" bestFit="1" customWidth="1"/>
    <col min="128" max="128" width="7.7109375" bestFit="1" customWidth="1"/>
    <col min="129" max="129" width="6.42578125" bestFit="1" customWidth="1"/>
    <col min="130" max="130" width="7.42578125" bestFit="1" customWidth="1"/>
    <col min="131" max="131" width="7.7109375" bestFit="1" customWidth="1"/>
    <col min="132" max="132" width="8.28515625" bestFit="1" customWidth="1"/>
    <col min="133" max="133" width="9.28515625" bestFit="1" customWidth="1"/>
    <col min="134" max="134" width="12.28515625" bestFit="1" customWidth="1"/>
    <col min="135" max="135" width="12" bestFit="1" customWidth="1"/>
    <col min="136" max="136" width="15.28515625" bestFit="1" customWidth="1"/>
    <col min="137" max="137" width="14.42578125" bestFit="1" customWidth="1"/>
    <col min="138" max="138" width="15.28515625" bestFit="1" customWidth="1"/>
    <col min="139" max="139" width="13.85546875" bestFit="1" customWidth="1"/>
    <col min="140" max="140" width="8.28515625" bestFit="1" customWidth="1"/>
    <col min="141" max="141" width="7.5703125" bestFit="1" customWidth="1"/>
    <col min="142" max="142" width="16.28515625" bestFit="1" customWidth="1"/>
    <col min="143" max="143" width="5.28515625" bestFit="1" customWidth="1"/>
    <col min="144" max="144" width="5.7109375" bestFit="1" customWidth="1"/>
    <col min="145" max="145" width="6.28515625" bestFit="1" customWidth="1"/>
    <col min="146" max="146" width="7.5703125" bestFit="1" customWidth="1"/>
    <col min="147" max="147" width="9.28515625" bestFit="1" customWidth="1"/>
    <col min="148" max="148" width="7.28515625" bestFit="1" customWidth="1"/>
    <col min="149" max="149" width="7.5703125" bestFit="1" customWidth="1"/>
    <col min="150" max="150" width="6.7109375" bestFit="1" customWidth="1"/>
    <col min="151" max="151" width="7.140625" bestFit="1" customWidth="1"/>
    <col min="152" max="152" width="8.140625" bestFit="1" customWidth="1"/>
    <col min="153" max="154" width="5.5703125" bestFit="1" customWidth="1"/>
    <col min="155" max="155" width="5.28515625" bestFit="1" customWidth="1"/>
    <col min="156" max="156" width="8.140625" bestFit="1" customWidth="1"/>
    <col min="157" max="157" width="7.5703125" bestFit="1" customWidth="1"/>
    <col min="158" max="158" width="9.28515625" bestFit="1" customWidth="1"/>
    <col min="159" max="159" width="7.28515625" bestFit="1" customWidth="1"/>
    <col min="160" max="160" width="9.140625" bestFit="1" customWidth="1"/>
    <col min="161" max="161" width="8.7109375" bestFit="1" customWidth="1"/>
    <col min="162" max="162" width="5.28515625" bestFit="1" customWidth="1"/>
    <col min="163" max="163" width="5.85546875" bestFit="1" customWidth="1"/>
    <col min="164" max="164" width="8.85546875" bestFit="1" customWidth="1"/>
    <col min="165" max="165" width="8.42578125" bestFit="1" customWidth="1"/>
    <col min="166" max="166" width="9.7109375" bestFit="1" customWidth="1"/>
    <col min="167" max="167" width="10.140625" bestFit="1" customWidth="1"/>
    <col min="168" max="168" width="8.7109375" bestFit="1" customWidth="1"/>
    <col min="169" max="169" width="6.140625" bestFit="1" customWidth="1"/>
    <col min="170" max="170" width="5.7109375" bestFit="1" customWidth="1"/>
    <col min="171" max="171" width="12.42578125" bestFit="1" customWidth="1"/>
    <col min="172" max="173" width="7.7109375" bestFit="1" customWidth="1"/>
    <col min="174" max="174" width="9.140625" bestFit="1" customWidth="1"/>
    <col min="175" max="175" width="8.85546875" bestFit="1" customWidth="1"/>
    <col min="176" max="176" width="7.85546875" bestFit="1" customWidth="1"/>
    <col min="177" max="177" width="4.85546875" bestFit="1" customWidth="1"/>
    <col min="178" max="178" width="7.42578125" bestFit="1" customWidth="1"/>
    <col min="179" max="179" width="6.42578125" bestFit="1" customWidth="1"/>
    <col min="180" max="180" width="5.42578125" bestFit="1" customWidth="1"/>
    <col min="181" max="181" width="8.7109375" bestFit="1" customWidth="1"/>
    <col min="182" max="182" width="9.7109375" bestFit="1" customWidth="1"/>
    <col min="183" max="183" width="6" bestFit="1" customWidth="1"/>
    <col min="184" max="184" width="7.5703125" bestFit="1" customWidth="1"/>
    <col min="185" max="185" width="9.42578125" bestFit="1" customWidth="1"/>
    <col min="186" max="186" width="8.7109375" bestFit="1" customWidth="1"/>
    <col min="187" max="187" width="9.7109375" bestFit="1" customWidth="1"/>
    <col min="188" max="188" width="9.5703125" bestFit="1" customWidth="1"/>
    <col min="189" max="189" width="4.7109375" bestFit="1" customWidth="1"/>
    <col min="190" max="190" width="5.7109375" bestFit="1" customWidth="1"/>
    <col min="191" max="191" width="17.28515625" bestFit="1" customWidth="1"/>
    <col min="192" max="192" width="8.140625" bestFit="1" customWidth="1"/>
    <col min="193" max="193" width="9.5703125" bestFit="1" customWidth="1"/>
    <col min="194" max="194" width="7" bestFit="1" customWidth="1"/>
    <col min="195" max="195" width="4.7109375" bestFit="1" customWidth="1"/>
    <col min="196" max="196" width="8.140625" bestFit="1" customWidth="1"/>
    <col min="197" max="197" width="10" bestFit="1" customWidth="1"/>
    <col min="198" max="198" width="5.7109375" bestFit="1" customWidth="1"/>
    <col min="199" max="199" width="10.5703125" bestFit="1" customWidth="1"/>
    <col min="200" max="200" width="7.28515625" bestFit="1" customWidth="1"/>
    <col min="201" max="201" width="7" bestFit="1" customWidth="1"/>
    <col min="202" max="202" width="5" bestFit="1" customWidth="1"/>
    <col min="203" max="203" width="6.140625" bestFit="1" customWidth="1"/>
    <col min="204" max="204" width="6.5703125" bestFit="1" customWidth="1"/>
    <col min="205" max="205" width="6" bestFit="1" customWidth="1"/>
    <col min="206" max="206" width="5.28515625" bestFit="1" customWidth="1"/>
    <col min="207" max="207" width="9.28515625" bestFit="1" customWidth="1"/>
    <col min="208" max="208" width="7.140625" bestFit="1" customWidth="1"/>
    <col min="209" max="209" width="6.42578125" bestFit="1" customWidth="1"/>
    <col min="210" max="210" width="7.5703125" bestFit="1" customWidth="1"/>
    <col min="211" max="211" width="8.5703125" bestFit="1" customWidth="1"/>
    <col min="212" max="213" width="8.140625" bestFit="1" customWidth="1"/>
    <col min="214" max="214" width="10" bestFit="1" customWidth="1"/>
    <col min="215" max="215" width="7.85546875" bestFit="1" customWidth="1"/>
    <col min="216" max="216" width="8.7109375" bestFit="1" customWidth="1"/>
    <col min="217" max="217" width="7.28515625" bestFit="1" customWidth="1"/>
    <col min="218" max="218" width="6.28515625" bestFit="1" customWidth="1"/>
    <col min="219" max="219" width="5.28515625" bestFit="1" customWidth="1"/>
    <col min="220" max="220" width="5.85546875" bestFit="1" customWidth="1"/>
    <col min="221" max="221" width="7.85546875" bestFit="1" customWidth="1"/>
    <col min="222" max="222" width="6.85546875" bestFit="1" customWidth="1"/>
    <col min="223" max="223" width="5.7109375" bestFit="1" customWidth="1"/>
    <col min="224" max="224" width="6.28515625" bestFit="1" customWidth="1"/>
    <col min="225" max="225" width="6" bestFit="1" customWidth="1"/>
    <col min="226" max="226" width="7.28515625" bestFit="1" customWidth="1"/>
    <col min="227" max="227" width="8.28515625" bestFit="1" customWidth="1"/>
    <col min="228" max="228" width="6.85546875" bestFit="1" customWidth="1"/>
    <col min="229" max="229" width="7.7109375" bestFit="1" customWidth="1"/>
    <col min="230" max="230" width="7.140625" bestFit="1" customWidth="1"/>
    <col min="231" max="231" width="7.7109375" bestFit="1" customWidth="1"/>
    <col min="232" max="232" width="8.140625" bestFit="1" customWidth="1"/>
    <col min="233" max="233" width="7.28515625" bestFit="1" customWidth="1"/>
    <col min="234" max="234" width="7.7109375" bestFit="1" customWidth="1"/>
    <col min="235" max="235" width="5.140625" bestFit="1" customWidth="1"/>
    <col min="236" max="236" width="7.28515625" bestFit="1" customWidth="1"/>
    <col min="237" max="237" width="11.28515625" bestFit="1" customWidth="1"/>
    <col min="238" max="238" width="11.85546875" bestFit="1" customWidth="1"/>
    <col min="239" max="239" width="12.140625" bestFit="1" customWidth="1"/>
    <col min="240" max="240" width="12" bestFit="1" customWidth="1"/>
    <col min="241" max="242" width="10.7109375" bestFit="1" customWidth="1"/>
    <col min="243" max="243" width="12.7109375" bestFit="1" customWidth="1"/>
    <col min="244" max="244" width="12.85546875" bestFit="1" customWidth="1"/>
    <col min="245" max="245" width="12.7109375" bestFit="1" customWidth="1"/>
    <col min="246" max="246" width="12.28515625" bestFit="1" customWidth="1"/>
    <col min="247" max="247" width="12.5703125" bestFit="1" customWidth="1"/>
    <col min="248" max="248" width="11.28515625" bestFit="1" customWidth="1"/>
    <col min="249" max="249" width="13.28515625" bestFit="1" customWidth="1"/>
    <col min="250" max="250" width="11" bestFit="1" customWidth="1"/>
    <col min="251" max="251" width="12" bestFit="1" customWidth="1"/>
    <col min="252" max="252" width="12.7109375" bestFit="1" customWidth="1"/>
    <col min="253" max="253" width="10.7109375" bestFit="1" customWidth="1"/>
    <col min="254" max="254" width="12" bestFit="1" customWidth="1"/>
    <col min="255" max="255" width="12.140625" bestFit="1" customWidth="1"/>
    <col min="256" max="256" width="11.5703125" bestFit="1" customWidth="1"/>
    <col min="257" max="257" width="12.28515625" bestFit="1" customWidth="1"/>
    <col min="258" max="258" width="13.85546875" bestFit="1" customWidth="1"/>
    <col min="259" max="259" width="13.28515625" bestFit="1" customWidth="1"/>
    <col min="260" max="260" width="14.28515625" bestFit="1" customWidth="1"/>
    <col min="261" max="261" width="13.7109375" bestFit="1" customWidth="1"/>
    <col min="262" max="262" width="12.140625" bestFit="1" customWidth="1"/>
    <col min="263" max="263" width="13.28515625" bestFit="1" customWidth="1"/>
    <col min="264" max="264" width="12.7109375" bestFit="1" customWidth="1"/>
    <col min="265" max="265" width="12.140625" bestFit="1" customWidth="1"/>
    <col min="266" max="266" width="13.28515625" bestFit="1" customWidth="1"/>
    <col min="267" max="267" width="11.42578125" bestFit="1" customWidth="1"/>
    <col min="268" max="268" width="11.7109375" bestFit="1" customWidth="1"/>
    <col min="269" max="269" width="12.140625" bestFit="1" customWidth="1"/>
    <col min="270" max="270" width="11.28515625" bestFit="1" customWidth="1"/>
    <col min="271" max="271" width="11.42578125" bestFit="1" customWidth="1"/>
    <col min="272" max="272" width="12.85546875" bestFit="1" customWidth="1"/>
    <col min="273" max="273" width="12.5703125" bestFit="1" customWidth="1"/>
    <col min="274" max="274" width="12" bestFit="1" customWidth="1"/>
    <col min="275" max="275" width="10.85546875" bestFit="1" customWidth="1"/>
    <col min="276" max="276" width="12.7109375" bestFit="1" customWidth="1"/>
    <col min="277" max="277" width="13.28515625" bestFit="1" customWidth="1"/>
    <col min="278" max="278" width="12.85546875" bestFit="1" customWidth="1"/>
    <col min="279" max="279" width="11.7109375" bestFit="1" customWidth="1"/>
    <col min="280" max="280" width="10.7109375" bestFit="1" customWidth="1"/>
    <col min="281" max="281" width="11.140625" bestFit="1" customWidth="1"/>
    <col min="282" max="282" width="10" bestFit="1" customWidth="1"/>
    <col min="283" max="283" width="10.85546875" bestFit="1" customWidth="1"/>
    <col min="284" max="284" width="11.140625" bestFit="1" customWidth="1"/>
    <col min="285" max="285" width="10.7109375" bestFit="1" customWidth="1"/>
    <col min="286" max="286" width="12.28515625" bestFit="1" customWidth="1"/>
    <col min="287" max="287" width="12" bestFit="1" customWidth="1"/>
    <col min="288" max="288" width="11.7109375" bestFit="1" customWidth="1"/>
    <col min="289" max="289" width="12.28515625" bestFit="1" customWidth="1"/>
    <col min="290" max="290" width="12.140625" bestFit="1" customWidth="1"/>
    <col min="291" max="291" width="12" bestFit="1" customWidth="1"/>
    <col min="292" max="292" width="10.85546875" bestFit="1" customWidth="1"/>
    <col min="293" max="293" width="12.140625" bestFit="1" customWidth="1"/>
    <col min="294" max="295" width="13.28515625" bestFit="1" customWidth="1"/>
    <col min="296" max="296" width="12.7109375" bestFit="1" customWidth="1"/>
    <col min="297" max="297" width="12" bestFit="1" customWidth="1"/>
    <col min="298" max="298" width="11.7109375" bestFit="1" customWidth="1"/>
    <col min="299" max="299" width="11.85546875" bestFit="1" customWidth="1"/>
    <col min="300" max="300" width="10.7109375" bestFit="1" customWidth="1"/>
    <col min="301" max="301" width="12.42578125" bestFit="1" customWidth="1"/>
    <col min="302" max="302" width="11.7109375" bestFit="1" customWidth="1"/>
    <col min="303" max="303" width="12.42578125" bestFit="1" customWidth="1"/>
    <col min="304" max="304" width="13.140625" bestFit="1" customWidth="1"/>
    <col min="305" max="305" width="12.7109375" bestFit="1" customWidth="1"/>
    <col min="306" max="306" width="13.28515625" bestFit="1" customWidth="1"/>
    <col min="307" max="307" width="13.140625" bestFit="1" customWidth="1"/>
    <col min="308" max="308" width="12.140625" bestFit="1" customWidth="1"/>
    <col min="309" max="309" width="13.28515625" bestFit="1" customWidth="1"/>
    <col min="310" max="310" width="10" bestFit="1" customWidth="1"/>
    <col min="311" max="311" width="11.7109375" bestFit="1" customWidth="1"/>
    <col min="312" max="312" width="11.5703125" bestFit="1" customWidth="1"/>
    <col min="313" max="313" width="10.7109375" bestFit="1" customWidth="1"/>
    <col min="314" max="314" width="11.7109375" bestFit="1" customWidth="1"/>
    <col min="315" max="315" width="11.28515625" bestFit="1" customWidth="1"/>
    <col min="316" max="316" width="10.85546875" bestFit="1" customWidth="1"/>
    <col min="317" max="317" width="11.5703125" bestFit="1" customWidth="1"/>
    <col min="318" max="318" width="13.28515625" bestFit="1" customWidth="1"/>
    <col min="319" max="319" width="11.140625" bestFit="1" customWidth="1"/>
    <col min="320" max="320" width="11" bestFit="1" customWidth="1"/>
    <col min="321" max="321" width="11.5703125" bestFit="1" customWidth="1"/>
    <col min="322" max="322" width="10.7109375" bestFit="1" customWidth="1"/>
    <col min="323" max="323" width="13.140625" bestFit="1" customWidth="1"/>
    <col min="324" max="324" width="12.7109375" bestFit="1" customWidth="1"/>
    <col min="325" max="325" width="12.42578125" bestFit="1" customWidth="1"/>
    <col min="326" max="326" width="10.85546875" bestFit="1" customWidth="1"/>
    <col min="327" max="327" width="12.28515625" bestFit="1" customWidth="1"/>
    <col min="328" max="329" width="12.140625" bestFit="1" customWidth="1"/>
    <col min="330" max="331" width="11.7109375" bestFit="1" customWidth="1"/>
    <col min="332" max="332" width="11" bestFit="1" customWidth="1"/>
    <col min="333" max="333" width="12.140625" bestFit="1" customWidth="1"/>
    <col min="334" max="334" width="10.85546875" bestFit="1" customWidth="1"/>
    <col min="335" max="335" width="11.140625" bestFit="1" customWidth="1"/>
    <col min="336" max="336" width="14.28515625" bestFit="1" customWidth="1"/>
    <col min="337" max="337" width="13.7109375" bestFit="1" customWidth="1"/>
    <col min="338" max="338" width="12.42578125" bestFit="1" customWidth="1"/>
    <col min="339" max="339" width="14" bestFit="1" customWidth="1"/>
    <col min="340" max="340" width="13.140625" bestFit="1" customWidth="1"/>
    <col min="341" max="341" width="13.85546875" bestFit="1" customWidth="1"/>
    <col min="342" max="342" width="13.140625" bestFit="1" customWidth="1"/>
    <col min="343" max="343" width="11.85546875" bestFit="1" customWidth="1"/>
    <col min="344" max="344" width="14" bestFit="1" customWidth="1"/>
    <col min="345" max="345" width="14.140625" bestFit="1" customWidth="1"/>
    <col min="346" max="346" width="13.28515625" bestFit="1" customWidth="1"/>
    <col min="347" max="347" width="13.85546875" bestFit="1" customWidth="1"/>
    <col min="348" max="348" width="12.7109375" bestFit="1" customWidth="1"/>
    <col min="349" max="349" width="13.85546875" bestFit="1" customWidth="1"/>
    <col min="350" max="351" width="12.7109375" bestFit="1" customWidth="1"/>
    <col min="352" max="352" width="12.85546875" bestFit="1" customWidth="1"/>
    <col min="353" max="353" width="12.7109375" bestFit="1" customWidth="1"/>
    <col min="354" max="354" width="13.28515625" bestFit="1" customWidth="1"/>
    <col min="355" max="355" width="13.42578125" bestFit="1" customWidth="1"/>
    <col min="356" max="356" width="12.85546875" bestFit="1" customWidth="1"/>
    <col min="357" max="357" width="12.5703125" bestFit="1" customWidth="1"/>
    <col min="358" max="358" width="12.42578125" bestFit="1" customWidth="1"/>
    <col min="359" max="359" width="11.28515625" bestFit="1" customWidth="1"/>
    <col min="360" max="360" width="13.5703125" bestFit="1" customWidth="1"/>
    <col min="361" max="361" width="16.7109375" bestFit="1" customWidth="1"/>
    <col min="362" max="362" width="14.7109375" bestFit="1" customWidth="1"/>
    <col min="363" max="363" width="18" bestFit="1" customWidth="1"/>
    <col min="364" max="364" width="13.85546875" bestFit="1" customWidth="1"/>
    <col min="365" max="365" width="17" bestFit="1" customWidth="1"/>
    <col min="366" max="366" width="15.28515625" bestFit="1" customWidth="1"/>
    <col min="367" max="367" width="17.28515625" bestFit="1" customWidth="1"/>
    <col min="368" max="368" width="14.5703125" bestFit="1" customWidth="1"/>
    <col min="369" max="369" width="17.7109375" bestFit="1" customWidth="1"/>
    <col min="370" max="370" width="13.7109375" bestFit="1" customWidth="1"/>
    <col min="371" max="371" width="16.7109375" bestFit="1" customWidth="1"/>
    <col min="372" max="372" width="15" bestFit="1" customWidth="1"/>
    <col min="373" max="373" width="18.140625" bestFit="1" customWidth="1"/>
    <col min="374" max="374" width="14.7109375" bestFit="1" customWidth="1"/>
    <col min="375" max="375" width="18" bestFit="1" customWidth="1"/>
    <col min="376" max="376" width="14.5703125" bestFit="1" customWidth="1"/>
    <col min="377" max="377" width="17.7109375" bestFit="1" customWidth="1"/>
    <col min="378" max="378" width="13.7109375" bestFit="1" customWidth="1"/>
    <col min="379" max="379" width="16.85546875" bestFit="1" customWidth="1"/>
    <col min="380" max="380" width="15.140625" bestFit="1" customWidth="1"/>
    <col min="381" max="381" width="18.28515625" bestFit="1" customWidth="1"/>
    <col min="382" max="382" width="13.5703125" bestFit="1" customWidth="1"/>
    <col min="383" max="383" width="16.7109375" bestFit="1" customWidth="1"/>
    <col min="384" max="384" width="13.85546875" bestFit="1" customWidth="1"/>
    <col min="385" max="385" width="17" bestFit="1" customWidth="1"/>
    <col min="386" max="386" width="11.7109375" bestFit="1" customWidth="1"/>
    <col min="387" max="387" width="14.85546875" bestFit="1" customWidth="1"/>
    <col min="388" max="388" width="12.85546875" bestFit="1" customWidth="1"/>
    <col min="389" max="389" width="16" bestFit="1" customWidth="1"/>
    <col min="390" max="390" width="13.85546875" bestFit="1" customWidth="1"/>
    <col min="391" max="391" width="17" bestFit="1" customWidth="1"/>
    <col min="392" max="392" width="14.7109375" bestFit="1" customWidth="1"/>
    <col min="393" max="393" width="17.85546875" bestFit="1" customWidth="1"/>
    <col min="394" max="394" width="14" bestFit="1" customWidth="1"/>
    <col min="395" max="395" width="17.28515625" bestFit="1" customWidth="1"/>
    <col min="396" max="396" width="13.85546875" bestFit="1" customWidth="1"/>
    <col min="397" max="397" width="17" bestFit="1" customWidth="1"/>
    <col min="398" max="398" width="13.7109375" bestFit="1" customWidth="1"/>
    <col min="399" max="399" width="16.7109375" bestFit="1" customWidth="1"/>
    <col min="400" max="400" width="13.7109375" bestFit="1" customWidth="1"/>
    <col min="401" max="401" width="16.85546875" bestFit="1" customWidth="1"/>
    <col min="402" max="402" width="13.42578125" bestFit="1" customWidth="1"/>
    <col min="403" max="403" width="16.5703125" bestFit="1" customWidth="1"/>
    <col min="404" max="404" width="14.42578125" bestFit="1" customWidth="1"/>
    <col min="405" max="405" width="17.7109375" bestFit="1" customWidth="1"/>
    <col min="406" max="406" width="14.5703125" bestFit="1" customWidth="1"/>
    <col min="407" max="407" width="17.7109375" bestFit="1" customWidth="1"/>
    <col min="408" max="408" width="14.7109375" bestFit="1" customWidth="1"/>
    <col min="409" max="409" width="18" bestFit="1" customWidth="1"/>
    <col min="410" max="410" width="14" bestFit="1" customWidth="1"/>
    <col min="411" max="411" width="17.28515625" bestFit="1" customWidth="1"/>
    <col min="412" max="412" width="14.5703125" bestFit="1" customWidth="1"/>
    <col min="413" max="413" width="17.7109375" bestFit="1" customWidth="1"/>
    <col min="414" max="414" width="15.140625" bestFit="1" customWidth="1"/>
    <col min="415" max="415" width="18.28515625" bestFit="1" customWidth="1"/>
    <col min="416" max="416" width="11.7109375" bestFit="1" customWidth="1"/>
    <col min="417" max="417" width="14.85546875" bestFit="1" customWidth="1"/>
    <col min="418" max="418" width="12.28515625" bestFit="1" customWidth="1"/>
    <col min="419" max="419" width="15.42578125" bestFit="1" customWidth="1"/>
    <col min="420" max="420" width="13.5703125" bestFit="1" customWidth="1"/>
    <col min="421" max="421" width="16.7109375" bestFit="1" customWidth="1"/>
    <col min="422" max="422" width="12.7109375" bestFit="1" customWidth="1"/>
    <col min="423" max="423" width="15.7109375" bestFit="1" customWidth="1"/>
    <col min="424" max="424" width="10.42578125" bestFit="1" customWidth="1"/>
    <col min="425" max="425" width="13.5703125" bestFit="1" customWidth="1"/>
    <col min="426" max="426" width="10.7109375" bestFit="1" customWidth="1"/>
    <col min="427" max="427" width="13.85546875" bestFit="1" customWidth="1"/>
    <col min="428" max="428" width="14.42578125" bestFit="1" customWidth="1"/>
    <col min="429" max="429" width="17.7109375" bestFit="1" customWidth="1"/>
    <col min="430" max="430" width="15.140625" bestFit="1" customWidth="1"/>
    <col min="431" max="431" width="18.28515625" bestFit="1" customWidth="1"/>
    <col min="432" max="432" width="12.85546875" bestFit="1" customWidth="1"/>
    <col min="433" max="433" width="16" bestFit="1" customWidth="1"/>
    <col min="434" max="434" width="13.28515625" bestFit="1" customWidth="1"/>
    <col min="435" max="435" width="16.42578125" bestFit="1" customWidth="1"/>
    <col min="436" max="436" width="14.42578125" bestFit="1" customWidth="1"/>
    <col min="437" max="437" width="17.7109375" bestFit="1" customWidth="1"/>
    <col min="438" max="438" width="13.42578125" bestFit="1" customWidth="1"/>
    <col min="439" max="439" width="16.5703125" bestFit="1" customWidth="1"/>
    <col min="440" max="440" width="14.7109375" bestFit="1" customWidth="1"/>
    <col min="441" max="441" width="17.85546875" bestFit="1" customWidth="1"/>
    <col min="442" max="442" width="14.42578125" bestFit="1" customWidth="1"/>
    <col min="443" max="443" width="17.7109375" bestFit="1" customWidth="1"/>
    <col min="444" max="444" width="14.28515625" bestFit="1" customWidth="1"/>
    <col min="445" max="445" width="17.5703125" bestFit="1" customWidth="1"/>
    <col min="446" max="446" width="12.7109375" bestFit="1" customWidth="1"/>
    <col min="447" max="447" width="15.85546875" bestFit="1" customWidth="1"/>
    <col min="448" max="448" width="13" bestFit="1" customWidth="1"/>
    <col min="449" max="449" width="16.140625" bestFit="1" customWidth="1"/>
    <col min="450" max="450" width="12.85546875" bestFit="1" customWidth="1"/>
    <col min="451" max="451" width="16" bestFit="1" customWidth="1"/>
    <col min="452" max="452" width="13.7109375" bestFit="1" customWidth="1"/>
    <col min="453" max="453" width="16.7109375" bestFit="1" customWidth="1"/>
    <col min="454" max="454" width="14.5703125" bestFit="1" customWidth="1"/>
    <col min="455" max="455" width="17.7109375" bestFit="1" customWidth="1"/>
    <col min="456" max="456" width="14" bestFit="1" customWidth="1"/>
    <col min="457" max="457" width="17.28515625" bestFit="1" customWidth="1"/>
    <col min="458" max="458" width="14" bestFit="1" customWidth="1"/>
    <col min="459" max="459" width="17.28515625" bestFit="1" customWidth="1"/>
    <col min="460" max="460" width="14.5703125" bestFit="1" customWidth="1"/>
    <col min="461" max="461" width="17.7109375" bestFit="1" customWidth="1"/>
    <col min="462" max="462" width="13.85546875" bestFit="1" customWidth="1"/>
    <col min="463" max="463" width="17" bestFit="1" customWidth="1"/>
    <col min="464" max="464" width="13.7109375" bestFit="1" customWidth="1"/>
    <col min="465" max="465" width="16.85546875" bestFit="1" customWidth="1"/>
    <col min="466" max="466" width="14.5703125" bestFit="1" customWidth="1"/>
    <col min="467" max="467" width="17.7109375" bestFit="1" customWidth="1"/>
    <col min="468" max="468" width="13.7109375" bestFit="1" customWidth="1"/>
    <col min="469" max="469" width="16.85546875" bestFit="1" customWidth="1"/>
    <col min="470" max="470" width="14" bestFit="1" customWidth="1"/>
    <col min="471" max="471" width="17.28515625" bestFit="1" customWidth="1"/>
    <col min="472" max="472" width="13.85546875" bestFit="1" customWidth="1"/>
    <col min="473" max="473" width="17" bestFit="1" customWidth="1"/>
    <col min="474" max="474" width="12.5703125" bestFit="1" customWidth="1"/>
    <col min="475" max="475" width="15.7109375" bestFit="1" customWidth="1"/>
    <col min="476" max="476" width="12.5703125" bestFit="1" customWidth="1"/>
    <col min="477" max="477" width="15.7109375" bestFit="1" customWidth="1"/>
    <col min="478" max="478" width="14.7109375" bestFit="1" customWidth="1"/>
    <col min="479" max="479" width="17.85546875" bestFit="1" customWidth="1"/>
    <col min="480" max="480" width="14.7109375" bestFit="1" customWidth="1"/>
    <col min="481" max="481" width="18" bestFit="1" customWidth="1"/>
    <col min="482" max="482" width="14.5703125" bestFit="1" customWidth="1"/>
    <col min="483" max="483" width="17.7109375" bestFit="1" customWidth="1"/>
    <col min="484" max="484" width="14.28515625" bestFit="1" customWidth="1"/>
    <col min="485" max="485" width="17.42578125" bestFit="1" customWidth="1"/>
    <col min="486" max="486" width="14.42578125" bestFit="1" customWidth="1"/>
    <col min="487" max="487" width="17.7109375" bestFit="1" customWidth="1"/>
    <col min="488" max="488" width="13.28515625" bestFit="1" customWidth="1"/>
    <col min="489" max="489" width="16.28515625" bestFit="1" customWidth="1"/>
    <col min="490" max="490" width="15.140625" bestFit="1" customWidth="1"/>
    <col min="491" max="491" width="18.28515625" bestFit="1" customWidth="1"/>
    <col min="492" max="492" width="12.85546875" bestFit="1" customWidth="1"/>
    <col min="493" max="493" width="16" bestFit="1" customWidth="1"/>
    <col min="494" max="494" width="13.85546875" bestFit="1" customWidth="1"/>
    <col min="495" max="495" width="17" bestFit="1" customWidth="1"/>
    <col min="496" max="496" width="14.5703125" bestFit="1" customWidth="1"/>
    <col min="497" max="497" width="17.7109375" bestFit="1" customWidth="1"/>
    <col min="498" max="498" width="12.7109375" bestFit="1" customWidth="1"/>
    <col min="499" max="499" width="15.7109375" bestFit="1" customWidth="1"/>
    <col min="500" max="500" width="13.85546875" bestFit="1" customWidth="1"/>
    <col min="501" max="501" width="17" bestFit="1" customWidth="1"/>
    <col min="502" max="502" width="14" bestFit="1" customWidth="1"/>
    <col min="503" max="503" width="17.28515625" bestFit="1" customWidth="1"/>
    <col min="504" max="504" width="13.42578125" bestFit="1" customWidth="1"/>
    <col min="505" max="505" width="16.5703125" bestFit="1" customWidth="1"/>
    <col min="506" max="506" width="14.140625" bestFit="1" customWidth="1"/>
    <col min="507" max="507" width="17.28515625" bestFit="1" customWidth="1"/>
    <col min="508" max="508" width="15.7109375" bestFit="1" customWidth="1"/>
    <col min="509" max="509" width="18.85546875" bestFit="1" customWidth="1"/>
    <col min="510" max="510" width="15.140625" bestFit="1" customWidth="1"/>
    <col min="511" max="511" width="18.28515625" bestFit="1" customWidth="1"/>
    <col min="512" max="512" width="16.140625" bestFit="1" customWidth="1"/>
    <col min="513" max="513" width="19.28515625" bestFit="1" customWidth="1"/>
    <col min="514" max="514" width="15.5703125" bestFit="1" customWidth="1"/>
    <col min="515" max="515" width="18.7109375" bestFit="1" customWidth="1"/>
    <col min="516" max="516" width="14" bestFit="1" customWidth="1"/>
    <col min="517" max="517" width="17.28515625" bestFit="1" customWidth="1"/>
    <col min="518" max="518" width="15.28515625" bestFit="1" customWidth="1"/>
    <col min="519" max="519" width="18.28515625" bestFit="1" customWidth="1"/>
    <col min="520" max="520" width="14.7109375" bestFit="1" customWidth="1"/>
    <col min="521" max="521" width="17.85546875" bestFit="1" customWidth="1"/>
    <col min="522" max="522" width="15.28515625" bestFit="1" customWidth="1"/>
    <col min="523" max="523" width="17.28515625" bestFit="1" customWidth="1"/>
    <col min="524" max="524" width="15.140625" bestFit="1" customWidth="1"/>
    <col min="525" max="525" width="18.28515625" bestFit="1" customWidth="1"/>
    <col min="526" max="526" width="13.28515625" bestFit="1" customWidth="1"/>
    <col min="527" max="527" width="16.42578125" bestFit="1" customWidth="1"/>
    <col min="528" max="528" width="13.7109375" bestFit="1" customWidth="1"/>
    <col min="529" max="529" width="16.7109375" bestFit="1" customWidth="1"/>
    <col min="530" max="530" width="14" bestFit="1" customWidth="1"/>
    <col min="531" max="531" width="17.28515625" bestFit="1" customWidth="1"/>
    <col min="532" max="532" width="13.28515625" bestFit="1" customWidth="1"/>
    <col min="533" max="533" width="16.28515625" bestFit="1" customWidth="1"/>
    <col min="534" max="534" width="13.28515625" bestFit="1" customWidth="1"/>
    <col min="535" max="535" width="16.42578125" bestFit="1" customWidth="1"/>
    <col min="536" max="536" width="14.7109375" bestFit="1" customWidth="1"/>
    <col min="537" max="537" width="18" bestFit="1" customWidth="1"/>
    <col min="538" max="538" width="14.42578125" bestFit="1" customWidth="1"/>
    <col min="539" max="539" width="17.7109375" bestFit="1" customWidth="1"/>
    <col min="540" max="540" width="13.85546875" bestFit="1" customWidth="1"/>
    <col min="541" max="541" width="17" bestFit="1" customWidth="1"/>
    <col min="542" max="542" width="12.7109375" bestFit="1" customWidth="1"/>
    <col min="543" max="543" width="15.85546875" bestFit="1" customWidth="1"/>
    <col min="544" max="544" width="14.7109375" bestFit="1" customWidth="1"/>
    <col min="545" max="545" width="17.85546875" bestFit="1" customWidth="1"/>
    <col min="546" max="546" width="15.140625" bestFit="1" customWidth="1"/>
    <col min="547" max="547" width="18.28515625" bestFit="1" customWidth="1"/>
    <col min="548" max="548" width="14.7109375" bestFit="1" customWidth="1"/>
    <col min="549" max="549" width="18" bestFit="1" customWidth="1"/>
    <col min="550" max="550" width="13.5703125" bestFit="1" customWidth="1"/>
    <col min="551" max="551" width="16.7109375" bestFit="1" customWidth="1"/>
    <col min="552" max="552" width="12.5703125" bestFit="1" customWidth="1"/>
    <col min="553" max="553" width="15.7109375" bestFit="1" customWidth="1"/>
    <col min="554" max="554" width="13" bestFit="1" customWidth="1"/>
    <col min="555" max="555" width="16.140625" bestFit="1" customWidth="1"/>
    <col min="556" max="556" width="11.85546875" bestFit="1" customWidth="1"/>
    <col min="557" max="557" width="15" bestFit="1" customWidth="1"/>
    <col min="558" max="558" width="12.7109375" bestFit="1" customWidth="1"/>
    <col min="559" max="559" width="15.85546875" bestFit="1" customWidth="1"/>
    <col min="560" max="560" width="13" bestFit="1" customWidth="1"/>
    <col min="561" max="561" width="16.140625" bestFit="1" customWidth="1"/>
    <col min="562" max="562" width="12.5703125" bestFit="1" customWidth="1"/>
    <col min="563" max="563" width="15.7109375" bestFit="1" customWidth="1"/>
    <col min="564" max="564" width="14.140625" bestFit="1" customWidth="1"/>
    <col min="565" max="565" width="17.28515625" bestFit="1" customWidth="1"/>
    <col min="566" max="566" width="13.85546875" bestFit="1" customWidth="1"/>
    <col min="567" max="567" width="17" bestFit="1" customWidth="1"/>
    <col min="568" max="568" width="13.5703125" bestFit="1" customWidth="1"/>
    <col min="569" max="569" width="16.7109375" bestFit="1" customWidth="1"/>
    <col min="570" max="570" width="14.140625" bestFit="1" customWidth="1"/>
    <col min="571" max="571" width="17.28515625" bestFit="1" customWidth="1"/>
    <col min="572" max="572" width="14" bestFit="1" customWidth="1"/>
    <col min="573" max="573" width="17.28515625" bestFit="1" customWidth="1"/>
    <col min="574" max="574" width="13.85546875" bestFit="1" customWidth="1"/>
    <col min="575" max="575" width="17" bestFit="1" customWidth="1"/>
    <col min="576" max="576" width="12.7109375" bestFit="1" customWidth="1"/>
    <col min="577" max="577" width="15.85546875" bestFit="1" customWidth="1"/>
    <col min="578" max="578" width="14" bestFit="1" customWidth="1"/>
    <col min="579" max="579" width="17.28515625" bestFit="1" customWidth="1"/>
    <col min="580" max="580" width="15.140625" bestFit="1" customWidth="1"/>
    <col min="581" max="581" width="18.28515625" bestFit="1" customWidth="1"/>
    <col min="582" max="582" width="15.140625" bestFit="1" customWidth="1"/>
    <col min="583" max="583" width="18.28515625" bestFit="1" customWidth="1"/>
    <col min="584" max="584" width="17.28515625" bestFit="1" customWidth="1"/>
    <col min="585" max="585" width="17.7109375" bestFit="1" customWidth="1"/>
    <col min="586" max="586" width="13.85546875" bestFit="1" customWidth="1"/>
    <col min="587" max="587" width="17" bestFit="1" customWidth="1"/>
    <col min="588" max="588" width="13.7109375" bestFit="1" customWidth="1"/>
    <col min="589" max="589" width="16.7109375" bestFit="1" customWidth="1"/>
    <col min="590" max="590" width="13.7109375" bestFit="1" customWidth="1"/>
    <col min="591" max="591" width="16.85546875" bestFit="1" customWidth="1"/>
    <col min="592" max="592" width="12.5703125" bestFit="1" customWidth="1"/>
    <col min="593" max="593" width="15.7109375" bestFit="1" customWidth="1"/>
    <col min="594" max="594" width="14.28515625" bestFit="1" customWidth="1"/>
    <col min="595" max="595" width="17.5703125" bestFit="1" customWidth="1"/>
    <col min="596" max="596" width="13.7109375" bestFit="1" customWidth="1"/>
    <col min="597" max="597" width="16.7109375" bestFit="1" customWidth="1"/>
    <col min="598" max="598" width="14.28515625" bestFit="1" customWidth="1"/>
    <col min="599" max="599" width="17.5703125" bestFit="1" customWidth="1"/>
    <col min="600" max="600" width="15" bestFit="1" customWidth="1"/>
    <col min="601" max="601" width="18.140625" bestFit="1" customWidth="1"/>
    <col min="602" max="602" width="14.5703125" bestFit="1" customWidth="1"/>
    <col min="603" max="603" width="17.7109375" bestFit="1" customWidth="1"/>
    <col min="604" max="604" width="15.140625" bestFit="1" customWidth="1"/>
    <col min="605" max="605" width="18.28515625" bestFit="1" customWidth="1"/>
    <col min="606" max="606" width="15" bestFit="1" customWidth="1"/>
    <col min="607" max="607" width="18.140625" bestFit="1" customWidth="1"/>
    <col min="608" max="608" width="14" bestFit="1" customWidth="1"/>
    <col min="609" max="609" width="17.28515625" bestFit="1" customWidth="1"/>
    <col min="610" max="610" width="15.140625" bestFit="1" customWidth="1"/>
    <col min="611" max="611" width="18.28515625" bestFit="1" customWidth="1"/>
    <col min="612" max="612" width="11.85546875" bestFit="1" customWidth="1"/>
    <col min="613" max="613" width="15" bestFit="1" customWidth="1"/>
    <col min="614" max="614" width="13.5703125" bestFit="1" customWidth="1"/>
    <col min="615" max="615" width="16.7109375" bestFit="1" customWidth="1"/>
    <col min="616" max="616" width="13.42578125" bestFit="1" customWidth="1"/>
    <col min="617" max="617" width="16.5703125" bestFit="1" customWidth="1"/>
    <col min="618" max="618" width="12.5703125" bestFit="1" customWidth="1"/>
    <col min="619" max="619" width="15.7109375" bestFit="1" customWidth="1"/>
    <col min="620" max="620" width="13.5703125" bestFit="1" customWidth="1"/>
    <col min="621" max="621" width="16.7109375" bestFit="1" customWidth="1"/>
    <col min="622" max="622" width="13.140625" bestFit="1" customWidth="1"/>
    <col min="623" max="623" width="16.28515625" bestFit="1" customWidth="1"/>
    <col min="624" max="624" width="12.7109375" bestFit="1" customWidth="1"/>
    <col min="625" max="625" width="15.85546875" bestFit="1" customWidth="1"/>
    <col min="626" max="626" width="13.42578125" bestFit="1" customWidth="1"/>
    <col min="627" max="627" width="16.5703125" bestFit="1" customWidth="1"/>
    <col min="628" max="628" width="15.140625" bestFit="1" customWidth="1"/>
    <col min="629" max="629" width="18.28515625" bestFit="1" customWidth="1"/>
    <col min="630" max="630" width="13" bestFit="1" customWidth="1"/>
    <col min="631" max="631" width="16.140625" bestFit="1" customWidth="1"/>
    <col min="632" max="632" width="12.85546875" bestFit="1" customWidth="1"/>
    <col min="633" max="633" width="16" bestFit="1" customWidth="1"/>
    <col min="634" max="634" width="13.42578125" bestFit="1" customWidth="1"/>
    <col min="635" max="635" width="16.5703125" bestFit="1" customWidth="1"/>
    <col min="636" max="636" width="12.7109375" bestFit="1" customWidth="1"/>
    <col min="637" max="637" width="15.7109375" bestFit="1" customWidth="1"/>
    <col min="638" max="638" width="15" bestFit="1" customWidth="1"/>
    <col min="639" max="639" width="18.140625" bestFit="1" customWidth="1"/>
    <col min="640" max="640" width="14.5703125" bestFit="1" customWidth="1"/>
    <col min="641" max="641" width="17.7109375" bestFit="1" customWidth="1"/>
    <col min="642" max="642" width="14.28515625" bestFit="1" customWidth="1"/>
    <col min="643" max="643" width="17.5703125" bestFit="1" customWidth="1"/>
    <col min="644" max="644" width="12.7109375" bestFit="1" customWidth="1"/>
    <col min="645" max="645" width="15.85546875" bestFit="1" customWidth="1"/>
    <col min="646" max="646" width="14.28515625" bestFit="1" customWidth="1"/>
    <col min="647" max="647" width="17.42578125" bestFit="1" customWidth="1"/>
    <col min="648" max="648" width="14" bestFit="1" customWidth="1"/>
    <col min="649" max="649" width="17.28515625" bestFit="1" customWidth="1"/>
    <col min="650" max="650" width="14" bestFit="1" customWidth="1"/>
    <col min="651" max="651" width="17.28515625" bestFit="1" customWidth="1"/>
    <col min="652" max="652" width="13.7109375" bestFit="1" customWidth="1"/>
    <col min="653" max="653" width="16.7109375" bestFit="1" customWidth="1"/>
    <col min="654" max="654" width="13.7109375" bestFit="1" customWidth="1"/>
    <col min="655" max="655" width="16.7109375" bestFit="1" customWidth="1"/>
    <col min="656" max="656" width="12.85546875" bestFit="1" customWidth="1"/>
    <col min="657" max="657" width="16" bestFit="1" customWidth="1"/>
    <col min="658" max="658" width="14" bestFit="1" customWidth="1"/>
    <col min="659" max="659" width="17.28515625" bestFit="1" customWidth="1"/>
    <col min="660" max="660" width="12.7109375" bestFit="1" customWidth="1"/>
    <col min="661" max="661" width="15.85546875" bestFit="1" customWidth="1"/>
    <col min="662" max="662" width="13" bestFit="1" customWidth="1"/>
    <col min="663" max="664" width="16.140625" bestFit="1" customWidth="1"/>
    <col min="665" max="665" width="19.28515625" bestFit="1" customWidth="1"/>
    <col min="666" max="666" width="15.7109375" bestFit="1" customWidth="1"/>
    <col min="667" max="667" width="18.7109375" bestFit="1" customWidth="1"/>
    <col min="668" max="668" width="14.28515625" bestFit="1" customWidth="1"/>
    <col min="669" max="669" width="17.5703125" bestFit="1" customWidth="1"/>
    <col min="670" max="670" width="15.85546875" bestFit="1" customWidth="1"/>
    <col min="671" max="671" width="19" bestFit="1" customWidth="1"/>
    <col min="672" max="672" width="15" bestFit="1" customWidth="1"/>
    <col min="673" max="673" width="18.140625" bestFit="1" customWidth="1"/>
    <col min="674" max="674" width="15.7109375" bestFit="1" customWidth="1"/>
    <col min="675" max="675" width="10.7109375" bestFit="1" customWidth="1"/>
    <col min="676" max="676" width="18.85546875" bestFit="1" customWidth="1"/>
    <col min="677" max="677" width="15" bestFit="1" customWidth="1"/>
    <col min="678" max="678" width="18.140625" bestFit="1" customWidth="1"/>
    <col min="679" max="679" width="13.7109375" bestFit="1" customWidth="1"/>
    <col min="680" max="680" width="16.85546875" bestFit="1" customWidth="1"/>
    <col min="681" max="681" width="15.85546875" bestFit="1" customWidth="1"/>
    <col min="682" max="682" width="19" bestFit="1" customWidth="1"/>
    <col min="683" max="683" width="16" bestFit="1" customWidth="1"/>
    <col min="684" max="684" width="19.140625" bestFit="1" customWidth="1"/>
    <col min="685" max="685" width="15.28515625" bestFit="1" customWidth="1"/>
    <col min="686" max="686" width="18.28515625" bestFit="1" customWidth="1"/>
    <col min="687" max="687" width="15.7109375" bestFit="1" customWidth="1"/>
    <col min="688" max="688" width="18.85546875" bestFit="1" customWidth="1"/>
    <col min="689" max="689" width="14.5703125" bestFit="1" customWidth="1"/>
    <col min="690" max="690" width="17.7109375" bestFit="1" customWidth="1"/>
    <col min="691" max="691" width="15.7109375" bestFit="1" customWidth="1"/>
    <col min="692" max="692" width="18.85546875" bestFit="1" customWidth="1"/>
    <col min="693" max="693" width="14.7109375" bestFit="1" customWidth="1"/>
    <col min="694" max="694" width="17.85546875" bestFit="1" customWidth="1"/>
    <col min="695" max="695" width="14.5703125" bestFit="1" customWidth="1"/>
    <col min="696" max="696" width="17.7109375" bestFit="1" customWidth="1"/>
    <col min="697" max="697" width="14.7109375" bestFit="1" customWidth="1"/>
    <col min="698" max="698" width="18" bestFit="1" customWidth="1"/>
    <col min="699" max="699" width="14.7109375" bestFit="1" customWidth="1"/>
    <col min="700" max="700" width="17.85546875" bestFit="1" customWidth="1"/>
    <col min="701" max="701" width="15.140625" bestFit="1" customWidth="1"/>
    <col min="702" max="702" width="18.28515625" bestFit="1" customWidth="1"/>
    <col min="703" max="703" width="15.28515625" bestFit="1" customWidth="1"/>
    <col min="704" max="704" width="18.42578125" bestFit="1" customWidth="1"/>
    <col min="705" max="705" width="14.7109375" bestFit="1" customWidth="1"/>
    <col min="706" max="706" width="18" bestFit="1" customWidth="1"/>
    <col min="707" max="707" width="14.42578125" bestFit="1" customWidth="1"/>
    <col min="708" max="708" width="17.7109375" bestFit="1" customWidth="1"/>
    <col min="709" max="709" width="14.28515625" bestFit="1" customWidth="1"/>
    <col min="710" max="710" width="17.5703125" bestFit="1" customWidth="1"/>
    <col min="711" max="711" width="11.28515625" bestFit="1" customWidth="1"/>
  </cols>
  <sheetData>
    <row r="1" spans="3:119" ht="6.6" customHeight="1" thickBot="1"/>
    <row r="2" spans="3:119" ht="18">
      <c r="C2" s="258" t="s">
        <v>1543</v>
      </c>
      <c r="D2" s="720" t="str">
        <f>Filter!CR2</f>
        <v>Ahmed</v>
      </c>
      <c r="E2" s="721"/>
      <c r="F2" s="697"/>
      <c r="G2" s="698"/>
      <c r="H2" s="698"/>
      <c r="I2" s="698"/>
      <c r="J2" s="698"/>
      <c r="K2" s="698"/>
      <c r="L2" s="698"/>
      <c r="M2" s="698"/>
      <c r="N2" s="698"/>
      <c r="O2" s="698"/>
      <c r="P2" s="698"/>
      <c r="Q2" s="698"/>
      <c r="R2" s="698"/>
      <c r="S2" s="698"/>
      <c r="T2" s="698"/>
      <c r="U2" s="698"/>
      <c r="V2" s="698"/>
      <c r="W2" s="698"/>
      <c r="X2" s="698"/>
      <c r="Y2" s="698"/>
      <c r="Z2" s="699"/>
      <c r="AX2" s="697"/>
      <c r="AY2" s="698"/>
      <c r="AZ2" s="698"/>
      <c r="BA2" s="698"/>
      <c r="BB2" s="698"/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BW2" s="698"/>
      <c r="BX2" s="698"/>
      <c r="BY2" s="699"/>
      <c r="BZ2" s="661" t="str">
        <f t="shared" ref="BZ2:CA6" si="0">C2</f>
        <v>Leraar</v>
      </c>
      <c r="CA2" s="643" t="str">
        <f t="shared" si="0"/>
        <v>Ahmed</v>
      </c>
      <c r="CL2" s="697"/>
      <c r="CM2" s="698"/>
      <c r="CN2" s="698"/>
      <c r="CO2" s="698"/>
      <c r="CP2" s="698"/>
      <c r="CQ2" s="698"/>
      <c r="CR2" s="698"/>
      <c r="CS2" s="698"/>
      <c r="CT2" s="698"/>
      <c r="CU2" s="698"/>
      <c r="CV2" s="698"/>
      <c r="CW2" s="698"/>
      <c r="CX2" s="698"/>
      <c r="CY2" s="698"/>
      <c r="CZ2" s="698"/>
      <c r="DA2" s="698"/>
      <c r="DB2" s="698"/>
      <c r="DC2" s="698"/>
      <c r="DD2" s="698"/>
      <c r="DE2" s="698"/>
      <c r="DF2" s="698"/>
      <c r="DG2" s="698"/>
      <c r="DH2" s="698"/>
      <c r="DI2" s="698"/>
      <c r="DJ2" s="698"/>
      <c r="DK2" s="698"/>
      <c r="DL2" s="698"/>
      <c r="DM2" s="699"/>
      <c r="DN2" s="662" t="str">
        <f>BZ2</f>
        <v>Leraar</v>
      </c>
      <c r="DO2" s="663" t="str">
        <f>CA2</f>
        <v>Ahmed</v>
      </c>
    </row>
    <row r="3" spans="3:119" ht="18">
      <c r="C3" s="259" t="s">
        <v>1631</v>
      </c>
      <c r="D3" s="722" t="str">
        <f>Filter!CS5</f>
        <v>Tweede</v>
      </c>
      <c r="E3" s="723"/>
      <c r="F3" s="700"/>
      <c r="G3" s="701"/>
      <c r="H3" s="701"/>
      <c r="I3" s="701"/>
      <c r="J3" s="701"/>
      <c r="K3" s="701"/>
      <c r="L3" s="701"/>
      <c r="M3" s="701"/>
      <c r="N3" s="701"/>
      <c r="O3" s="701"/>
      <c r="P3" s="701"/>
      <c r="Q3" s="701"/>
      <c r="R3" s="701"/>
      <c r="S3" s="701"/>
      <c r="T3" s="701"/>
      <c r="U3" s="701"/>
      <c r="V3" s="701"/>
      <c r="W3" s="701"/>
      <c r="X3" s="701"/>
      <c r="Y3" s="701"/>
      <c r="Z3" s="702"/>
      <c r="AX3" s="700"/>
      <c r="AY3" s="701"/>
      <c r="AZ3" s="701"/>
      <c r="BA3" s="701"/>
      <c r="BB3" s="701"/>
      <c r="BC3" s="701"/>
      <c r="BD3" s="701"/>
      <c r="BE3" s="701"/>
      <c r="BF3" s="701"/>
      <c r="BG3" s="701"/>
      <c r="BH3" s="701"/>
      <c r="BI3" s="701"/>
      <c r="BJ3" s="701"/>
      <c r="BK3" s="701"/>
      <c r="BL3" s="701"/>
      <c r="BM3" s="701"/>
      <c r="BN3" s="701"/>
      <c r="BO3" s="701"/>
      <c r="BP3" s="701"/>
      <c r="BQ3" s="701"/>
      <c r="BR3" s="701"/>
      <c r="BS3" s="701"/>
      <c r="BT3" s="701"/>
      <c r="BU3" s="701"/>
      <c r="BV3" s="701"/>
      <c r="BW3" s="701"/>
      <c r="BX3" s="701"/>
      <c r="BY3" s="702"/>
      <c r="BZ3" s="661" t="str">
        <f t="shared" si="0"/>
        <v>Dagdeel</v>
      </c>
      <c r="CA3" s="643" t="str">
        <f t="shared" si="0"/>
        <v>Tweede</v>
      </c>
      <c r="CL3" s="700"/>
      <c r="CM3" s="701"/>
      <c r="CN3" s="701"/>
      <c r="CO3" s="701"/>
      <c r="CP3" s="701"/>
      <c r="CQ3" s="701"/>
      <c r="CR3" s="701"/>
      <c r="CS3" s="701"/>
      <c r="CT3" s="701"/>
      <c r="CU3" s="701"/>
      <c r="CV3" s="701"/>
      <c r="CW3" s="701"/>
      <c r="CX3" s="701"/>
      <c r="CY3" s="701"/>
      <c r="CZ3" s="701"/>
      <c r="DA3" s="701"/>
      <c r="DB3" s="701"/>
      <c r="DC3" s="701"/>
      <c r="DD3" s="701"/>
      <c r="DE3" s="701"/>
      <c r="DF3" s="701"/>
      <c r="DG3" s="701"/>
      <c r="DH3" s="701"/>
      <c r="DI3" s="701"/>
      <c r="DJ3" s="701"/>
      <c r="DK3" s="701"/>
      <c r="DL3" s="701"/>
      <c r="DM3" s="702"/>
      <c r="DN3" s="664" t="str">
        <f t="shared" ref="DN3:DO6" si="1">BZ3</f>
        <v>Dagdeel</v>
      </c>
      <c r="DO3" s="665" t="str">
        <f t="shared" si="1"/>
        <v>Tweede</v>
      </c>
    </row>
    <row r="4" spans="3:119" ht="18.75" thickBot="1">
      <c r="C4" s="259" t="s">
        <v>1544</v>
      </c>
      <c r="D4" s="722" t="str">
        <f>Filter!CQ5</f>
        <v>Lokaal 1</v>
      </c>
      <c r="E4" s="723"/>
      <c r="F4" s="703"/>
      <c r="G4" s="704"/>
      <c r="H4" s="704"/>
      <c r="I4" s="704"/>
      <c r="J4" s="704"/>
      <c r="K4" s="704"/>
      <c r="L4" s="704"/>
      <c r="M4" s="704"/>
      <c r="N4" s="704"/>
      <c r="O4" s="704"/>
      <c r="P4" s="704"/>
      <c r="Q4" s="704"/>
      <c r="R4" s="704"/>
      <c r="S4" s="704"/>
      <c r="T4" s="704"/>
      <c r="U4" s="704"/>
      <c r="V4" s="704"/>
      <c r="W4" s="704"/>
      <c r="X4" s="704"/>
      <c r="Y4" s="704"/>
      <c r="Z4" s="705"/>
      <c r="AX4" s="703"/>
      <c r="AY4" s="704"/>
      <c r="AZ4" s="704"/>
      <c r="BA4" s="704"/>
      <c r="BB4" s="704"/>
      <c r="BC4" s="704"/>
      <c r="BD4" s="704"/>
      <c r="BE4" s="704"/>
      <c r="BF4" s="704"/>
      <c r="BG4" s="704"/>
      <c r="BH4" s="704"/>
      <c r="BI4" s="704"/>
      <c r="BJ4" s="704"/>
      <c r="BK4" s="704"/>
      <c r="BL4" s="704"/>
      <c r="BM4" s="704"/>
      <c r="BN4" s="704"/>
      <c r="BO4" s="704"/>
      <c r="BP4" s="704"/>
      <c r="BQ4" s="704"/>
      <c r="BR4" s="704"/>
      <c r="BS4" s="704"/>
      <c r="BT4" s="704"/>
      <c r="BU4" s="704"/>
      <c r="BV4" s="704"/>
      <c r="BW4" s="704"/>
      <c r="BX4" s="704"/>
      <c r="BY4" s="705"/>
      <c r="BZ4" s="661" t="str">
        <f t="shared" si="0"/>
        <v>Lokaal</v>
      </c>
      <c r="CA4" s="643" t="str">
        <f t="shared" si="0"/>
        <v>Lokaal 1</v>
      </c>
      <c r="CL4" s="703"/>
      <c r="CM4" s="704"/>
      <c r="CN4" s="704"/>
      <c r="CO4" s="704"/>
      <c r="CP4" s="704"/>
      <c r="CQ4" s="704"/>
      <c r="CR4" s="704"/>
      <c r="CS4" s="704"/>
      <c r="CT4" s="704"/>
      <c r="CU4" s="704"/>
      <c r="CV4" s="704"/>
      <c r="CW4" s="704"/>
      <c r="CX4" s="704"/>
      <c r="CY4" s="704"/>
      <c r="CZ4" s="704"/>
      <c r="DA4" s="704"/>
      <c r="DB4" s="704"/>
      <c r="DC4" s="704"/>
      <c r="DD4" s="704"/>
      <c r="DE4" s="704"/>
      <c r="DF4" s="704"/>
      <c r="DG4" s="704"/>
      <c r="DH4" s="704"/>
      <c r="DI4" s="704"/>
      <c r="DJ4" s="704"/>
      <c r="DK4" s="704"/>
      <c r="DL4" s="704"/>
      <c r="DM4" s="705"/>
      <c r="DN4" s="664" t="str">
        <f t="shared" si="1"/>
        <v>Lokaal</v>
      </c>
      <c r="DO4" s="665" t="str">
        <f t="shared" si="1"/>
        <v>Lokaal 1</v>
      </c>
    </row>
    <row r="5" spans="3:119" ht="18.75" customHeight="1" thickBot="1">
      <c r="C5" s="260" t="s">
        <v>2460</v>
      </c>
      <c r="D5" s="724">
        <f>Filter!CW2</f>
        <v>24</v>
      </c>
      <c r="E5" s="723"/>
      <c r="F5" s="706" t="s">
        <v>31</v>
      </c>
      <c r="G5" s="707"/>
      <c r="H5" s="707"/>
      <c r="I5" s="707"/>
      <c r="J5" s="707"/>
      <c r="K5" s="707"/>
      <c r="L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8"/>
      <c r="AX5" s="706" t="str">
        <f>F5</f>
        <v>Van 12:30 tot 14:30 uur</v>
      </c>
      <c r="AY5" s="707"/>
      <c r="AZ5" s="707"/>
      <c r="BA5" s="707"/>
      <c r="BB5" s="707"/>
      <c r="BC5" s="707"/>
      <c r="BD5" s="707"/>
      <c r="BE5" s="707"/>
      <c r="BF5" s="707"/>
      <c r="BG5" s="707"/>
      <c r="BH5" s="707"/>
      <c r="BI5" s="707"/>
      <c r="BJ5" s="707"/>
      <c r="BK5" s="707"/>
      <c r="BL5" s="707"/>
      <c r="BM5" s="707"/>
      <c r="BN5" s="707"/>
      <c r="BO5" s="707"/>
      <c r="BP5" s="707"/>
      <c r="BQ5" s="707"/>
      <c r="BR5" s="707"/>
      <c r="BS5" s="707"/>
      <c r="BT5" s="707"/>
      <c r="BU5" s="707"/>
      <c r="BV5" s="707"/>
      <c r="BW5" s="707"/>
      <c r="BX5" s="707"/>
      <c r="BY5" s="708"/>
      <c r="BZ5" s="661" t="str">
        <f t="shared" si="0"/>
        <v>Aantal leerlingen</v>
      </c>
      <c r="CA5" s="643">
        <f t="shared" si="0"/>
        <v>24</v>
      </c>
      <c r="CL5" s="706" t="str">
        <f>AX5</f>
        <v>Van 12:30 tot 14:30 uur</v>
      </c>
      <c r="CM5" s="707"/>
      <c r="CN5" s="707"/>
      <c r="CO5" s="707"/>
      <c r="CP5" s="707"/>
      <c r="CQ5" s="707"/>
      <c r="CR5" s="707"/>
      <c r="CS5" s="707"/>
      <c r="CT5" s="707"/>
      <c r="CU5" s="707"/>
      <c r="CV5" s="707"/>
      <c r="CW5" s="707"/>
      <c r="CX5" s="707"/>
      <c r="CY5" s="707"/>
      <c r="CZ5" s="707"/>
      <c r="DA5" s="707"/>
      <c r="DB5" s="707"/>
      <c r="DC5" s="707"/>
      <c r="DD5" s="707"/>
      <c r="DE5" s="707"/>
      <c r="DF5" s="707"/>
      <c r="DG5" s="707"/>
      <c r="DH5" s="707"/>
      <c r="DI5" s="707"/>
      <c r="DJ5" s="707"/>
      <c r="DK5" s="707"/>
      <c r="DL5" s="707"/>
      <c r="DM5" s="708"/>
      <c r="DN5" s="664" t="str">
        <f t="shared" si="1"/>
        <v>Aantal leerlingen</v>
      </c>
      <c r="DO5" s="665">
        <f t="shared" si="1"/>
        <v>24</v>
      </c>
    </row>
    <row r="6" spans="3:119" ht="19.149999999999999" customHeight="1" thickBot="1">
      <c r="C6" s="259" t="s">
        <v>2459</v>
      </c>
      <c r="D6" s="725" t="s">
        <v>1589</v>
      </c>
      <c r="E6" s="726"/>
      <c r="F6" s="709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10"/>
      <c r="S6" s="710"/>
      <c r="T6" s="710"/>
      <c r="U6" s="710"/>
      <c r="V6" s="710"/>
      <c r="W6" s="710"/>
      <c r="X6" s="710"/>
      <c r="Y6" s="710"/>
      <c r="Z6" s="711"/>
      <c r="AX6" s="709"/>
      <c r="AY6" s="710"/>
      <c r="AZ6" s="710"/>
      <c r="BA6" s="710"/>
      <c r="BB6" s="710"/>
      <c r="BC6" s="710"/>
      <c r="BD6" s="710"/>
      <c r="BE6" s="710"/>
      <c r="BF6" s="710"/>
      <c r="BG6" s="710"/>
      <c r="BH6" s="710"/>
      <c r="BI6" s="710"/>
      <c r="BJ6" s="710"/>
      <c r="BK6" s="710"/>
      <c r="BL6" s="710"/>
      <c r="BM6" s="710"/>
      <c r="BN6" s="710"/>
      <c r="BO6" s="710"/>
      <c r="BP6" s="710"/>
      <c r="BQ6" s="710"/>
      <c r="BR6" s="710"/>
      <c r="BS6" s="710"/>
      <c r="BT6" s="710"/>
      <c r="BU6" s="710"/>
      <c r="BV6" s="710"/>
      <c r="BW6" s="710"/>
      <c r="BX6" s="710"/>
      <c r="BY6" s="711"/>
      <c r="BZ6" s="661" t="str">
        <f t="shared" si="0"/>
        <v>Datum afdruk</v>
      </c>
      <c r="CA6" s="643" t="str">
        <f t="shared" si="0"/>
        <v>2026/2027</v>
      </c>
      <c r="CL6" s="709"/>
      <c r="CM6" s="710"/>
      <c r="CN6" s="710"/>
      <c r="CO6" s="710"/>
      <c r="CP6" s="710"/>
      <c r="CQ6" s="710"/>
      <c r="CR6" s="710"/>
      <c r="CS6" s="710"/>
      <c r="CT6" s="710"/>
      <c r="CU6" s="710"/>
      <c r="CV6" s="710"/>
      <c r="CW6" s="710"/>
      <c r="CX6" s="710"/>
      <c r="CY6" s="710"/>
      <c r="CZ6" s="710"/>
      <c r="DA6" s="710"/>
      <c r="DB6" s="710"/>
      <c r="DC6" s="710"/>
      <c r="DD6" s="710"/>
      <c r="DE6" s="710"/>
      <c r="DF6" s="710"/>
      <c r="DG6" s="710"/>
      <c r="DH6" s="710"/>
      <c r="DI6" s="710"/>
      <c r="DJ6" s="710"/>
      <c r="DK6" s="710"/>
      <c r="DL6" s="710"/>
      <c r="DM6" s="711"/>
      <c r="DN6" s="666" t="str">
        <f t="shared" si="1"/>
        <v>Datum afdruk</v>
      </c>
      <c r="DO6" s="667" t="str">
        <f t="shared" si="1"/>
        <v>2026/2027</v>
      </c>
    </row>
    <row r="7" spans="3:119" ht="11.45" customHeight="1" thickBot="1">
      <c r="C7" s="715"/>
      <c r="D7" s="716"/>
      <c r="E7" s="716"/>
      <c r="F7" s="717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  <c r="U7" s="718"/>
      <c r="V7" s="718"/>
      <c r="W7" s="718"/>
      <c r="X7" s="718"/>
      <c r="Y7" s="718"/>
      <c r="Z7" s="719"/>
    </row>
    <row r="8" spans="3:119" ht="13.15" customHeight="1">
      <c r="C8" s="266"/>
      <c r="D8" s="266"/>
      <c r="E8" s="266"/>
      <c r="F8" s="266"/>
      <c r="G8" s="727"/>
      <c r="H8" s="727"/>
      <c r="I8" s="727"/>
      <c r="J8" s="727"/>
      <c r="K8" s="727"/>
      <c r="L8" s="727"/>
      <c r="M8" s="727"/>
      <c r="N8" s="727"/>
      <c r="O8" s="727"/>
      <c r="P8" s="727"/>
      <c r="Q8" s="727"/>
      <c r="R8" s="727"/>
      <c r="S8" s="727"/>
      <c r="T8" s="727"/>
      <c r="U8" s="727"/>
      <c r="V8" s="727"/>
      <c r="W8" s="727"/>
      <c r="X8" s="727"/>
      <c r="Y8" s="727"/>
      <c r="Z8" s="727"/>
      <c r="AX8" s="714" t="s">
        <v>2855</v>
      </c>
      <c r="AY8" s="714" t="s">
        <v>2856</v>
      </c>
      <c r="AZ8" s="714" t="s">
        <v>2857</v>
      </c>
      <c r="BA8" s="714" t="s">
        <v>2858</v>
      </c>
      <c r="BB8" s="714" t="s">
        <v>2859</v>
      </c>
      <c r="BC8" s="714" t="s">
        <v>2860</v>
      </c>
      <c r="BD8" s="714" t="s">
        <v>2861</v>
      </c>
      <c r="BE8" s="714" t="s">
        <v>2862</v>
      </c>
      <c r="BF8" s="714" t="s">
        <v>2863</v>
      </c>
      <c r="BG8" s="714" t="s">
        <v>2864</v>
      </c>
      <c r="BH8" s="714" t="s">
        <v>2865</v>
      </c>
      <c r="BI8" s="714" t="s">
        <v>2866</v>
      </c>
      <c r="BJ8" s="714" t="s">
        <v>2867</v>
      </c>
      <c r="BK8" s="714" t="s">
        <v>2868</v>
      </c>
      <c r="BL8" s="714" t="s">
        <v>2869</v>
      </c>
      <c r="BM8" s="714" t="s">
        <v>2870</v>
      </c>
      <c r="BN8" s="714" t="s">
        <v>2871</v>
      </c>
      <c r="BO8" s="714" t="s">
        <v>2872</v>
      </c>
      <c r="BP8" s="714" t="s">
        <v>2873</v>
      </c>
      <c r="BQ8" s="714" t="s">
        <v>2874</v>
      </c>
      <c r="BR8" s="714" t="s">
        <v>2875</v>
      </c>
      <c r="BS8" s="714" t="s">
        <v>2876</v>
      </c>
      <c r="BT8" s="714" t="s">
        <v>2877</v>
      </c>
      <c r="BU8" s="714" t="s">
        <v>2878</v>
      </c>
      <c r="BV8" s="714" t="s">
        <v>2879</v>
      </c>
      <c r="BW8" s="714" t="s">
        <v>2880</v>
      </c>
      <c r="BX8" s="714" t="s">
        <v>2881</v>
      </c>
      <c r="BY8" s="714" t="s">
        <v>2882</v>
      </c>
      <c r="BZ8" s="713"/>
      <c r="CA8" s="713"/>
      <c r="CL8" s="714" t="s">
        <v>2883</v>
      </c>
      <c r="CM8" s="714" t="s">
        <v>2884</v>
      </c>
      <c r="CN8" s="714" t="s">
        <v>2885</v>
      </c>
      <c r="CO8" s="714" t="s">
        <v>2886</v>
      </c>
      <c r="CP8" s="714" t="s">
        <v>2887</v>
      </c>
      <c r="CQ8" s="714" t="s">
        <v>2888</v>
      </c>
      <c r="CR8" s="714" t="s">
        <v>2889</v>
      </c>
      <c r="CS8" s="714" t="s">
        <v>2890</v>
      </c>
      <c r="CT8" s="714" t="s">
        <v>2891</v>
      </c>
      <c r="CU8" s="714" t="s">
        <v>2892</v>
      </c>
      <c r="CV8" s="714" t="s">
        <v>2893</v>
      </c>
      <c r="CW8" s="714" t="s">
        <v>2894</v>
      </c>
      <c r="CX8" s="714" t="s">
        <v>2895</v>
      </c>
      <c r="CY8" s="714" t="s">
        <v>2896</v>
      </c>
      <c r="CZ8" s="714" t="s">
        <v>2897</v>
      </c>
      <c r="DA8" s="714" t="s">
        <v>2898</v>
      </c>
      <c r="DB8" s="714" t="s">
        <v>2899</v>
      </c>
      <c r="DC8" s="714" t="s">
        <v>2900</v>
      </c>
      <c r="DD8" s="714" t="s">
        <v>2901</v>
      </c>
      <c r="DE8" s="714" t="s">
        <v>2902</v>
      </c>
      <c r="DF8" s="714" t="s">
        <v>2903</v>
      </c>
      <c r="DG8" s="714" t="s">
        <v>2904</v>
      </c>
      <c r="DH8" s="714" t="s">
        <v>2905</v>
      </c>
      <c r="DI8" s="714" t="s">
        <v>2906</v>
      </c>
      <c r="DJ8" s="714" t="s">
        <v>2907</v>
      </c>
      <c r="DK8" s="714" t="s">
        <v>2908</v>
      </c>
      <c r="DL8" s="714" t="s">
        <v>2909</v>
      </c>
      <c r="DM8" s="714" t="s">
        <v>2910</v>
      </c>
      <c r="DN8" s="712"/>
      <c r="DO8" s="712"/>
    </row>
    <row r="9" spans="3:119" ht="18" customHeight="1" thickBot="1">
      <c r="C9" s="267"/>
      <c r="D9" s="267"/>
      <c r="E9" s="267"/>
      <c r="F9" s="267"/>
      <c r="G9" s="728"/>
      <c r="H9" s="728"/>
      <c r="I9" s="728"/>
      <c r="J9" s="728"/>
      <c r="K9" s="728"/>
      <c r="L9" s="728"/>
      <c r="M9" s="728"/>
      <c r="N9" s="728"/>
      <c r="O9" s="728"/>
      <c r="P9" s="728"/>
      <c r="Q9" s="728"/>
      <c r="R9" s="728"/>
      <c r="S9" s="728"/>
      <c r="T9" s="728"/>
      <c r="U9" s="728"/>
      <c r="V9" s="728"/>
      <c r="W9" s="728"/>
      <c r="X9" s="728"/>
      <c r="Y9" s="728"/>
      <c r="Z9" s="728"/>
      <c r="AX9" s="714"/>
      <c r="AY9" s="714"/>
      <c r="AZ9" s="714"/>
      <c r="BA9" s="714"/>
      <c r="BB9" s="714"/>
      <c r="BC9" s="714"/>
      <c r="BD9" s="714"/>
      <c r="BE9" s="714"/>
      <c r="BF9" s="714"/>
      <c r="BG9" s="714"/>
      <c r="BH9" s="714"/>
      <c r="BI9" s="714"/>
      <c r="BJ9" s="714"/>
      <c r="BK9" s="714"/>
      <c r="BL9" s="714"/>
      <c r="BM9" s="714"/>
      <c r="BN9" s="714"/>
      <c r="BO9" s="714"/>
      <c r="BP9" s="714"/>
      <c r="BQ9" s="714"/>
      <c r="BR9" s="714"/>
      <c r="BS9" s="714"/>
      <c r="BT9" s="714"/>
      <c r="BU9" s="714"/>
      <c r="BV9" s="714"/>
      <c r="BW9" s="714"/>
      <c r="BX9" s="714"/>
      <c r="BY9" s="714"/>
      <c r="BZ9" s="713"/>
      <c r="CA9" s="713"/>
      <c r="CL9" s="714"/>
      <c r="CM9" s="714"/>
      <c r="CN9" s="714"/>
      <c r="CO9" s="714"/>
      <c r="CP9" s="714"/>
      <c r="CQ9" s="714"/>
      <c r="CR9" s="714"/>
      <c r="CS9" s="714"/>
      <c r="CT9" s="714"/>
      <c r="CU9" s="714"/>
      <c r="CV9" s="714"/>
      <c r="CW9" s="714"/>
      <c r="CX9" s="714"/>
      <c r="CY9" s="714"/>
      <c r="CZ9" s="714"/>
      <c r="DA9" s="714"/>
      <c r="DB9" s="714"/>
      <c r="DC9" s="714"/>
      <c r="DD9" s="714"/>
      <c r="DE9" s="714"/>
      <c r="DF9" s="714"/>
      <c r="DG9" s="714"/>
      <c r="DH9" s="714"/>
      <c r="DI9" s="714"/>
      <c r="DJ9" s="714"/>
      <c r="DK9" s="714"/>
      <c r="DL9" s="714"/>
      <c r="DM9" s="714"/>
      <c r="DN9" s="712"/>
      <c r="DO9" s="712"/>
    </row>
    <row r="10" spans="3:119" ht="18" customHeight="1" thickBot="1">
      <c r="C10" s="284" t="s">
        <v>1711</v>
      </c>
      <c r="D10" s="285" t="s">
        <v>2</v>
      </c>
      <c r="E10" s="285" t="s">
        <v>1600</v>
      </c>
      <c r="F10" s="286" t="s">
        <v>1364</v>
      </c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  <c r="U10" s="729"/>
      <c r="V10" s="729"/>
      <c r="W10" s="729"/>
      <c r="X10" s="729"/>
      <c r="Y10" s="729"/>
      <c r="Z10" s="729"/>
      <c r="AX10" s="714"/>
      <c r="AY10" s="714"/>
      <c r="AZ10" s="714"/>
      <c r="BA10" s="714"/>
      <c r="BB10" s="714"/>
      <c r="BC10" s="714"/>
      <c r="BD10" s="714"/>
      <c r="BE10" s="714"/>
      <c r="BF10" s="714"/>
      <c r="BG10" s="714"/>
      <c r="BH10" s="714"/>
      <c r="BI10" s="714"/>
      <c r="BJ10" s="714"/>
      <c r="BK10" s="714"/>
      <c r="BL10" s="714"/>
      <c r="BM10" s="714"/>
      <c r="BN10" s="714"/>
      <c r="BO10" s="714"/>
      <c r="BP10" s="714"/>
      <c r="BQ10" s="714"/>
      <c r="BR10" s="714"/>
      <c r="BS10" s="714"/>
      <c r="BT10" s="714"/>
      <c r="BU10" s="714"/>
      <c r="BV10" s="714"/>
      <c r="BW10" s="714"/>
      <c r="BX10" s="714"/>
      <c r="BY10" s="714"/>
      <c r="BZ10" s="713"/>
      <c r="CA10" s="713"/>
      <c r="CL10" s="714"/>
      <c r="CM10" s="714"/>
      <c r="CN10" s="714"/>
      <c r="CO10" s="714"/>
      <c r="CP10" s="714"/>
      <c r="CQ10" s="714"/>
      <c r="CR10" s="714"/>
      <c r="CS10" s="714"/>
      <c r="CT10" s="714"/>
      <c r="CU10" s="714"/>
      <c r="CV10" s="714"/>
      <c r="CW10" s="714"/>
      <c r="CX10" s="714"/>
      <c r="CY10" s="714"/>
      <c r="CZ10" s="714"/>
      <c r="DA10" s="714"/>
      <c r="DB10" s="714"/>
      <c r="DC10" s="714"/>
      <c r="DD10" s="714"/>
      <c r="DE10" s="714"/>
      <c r="DF10" s="714"/>
      <c r="DG10" s="714"/>
      <c r="DH10" s="714"/>
      <c r="DI10" s="714"/>
      <c r="DJ10" s="714"/>
      <c r="DK10" s="714"/>
      <c r="DL10" s="714"/>
      <c r="DM10" s="714"/>
      <c r="DN10" s="712"/>
      <c r="DO10" s="712"/>
    </row>
    <row r="11" spans="3:119" ht="18.600000000000001" customHeight="1">
      <c r="C11" s="51" t="s">
        <v>2000</v>
      </c>
      <c r="D11" s="248">
        <v>6</v>
      </c>
      <c r="E11" s="51" t="s">
        <v>1397</v>
      </c>
      <c r="F11" s="51" t="s">
        <v>242</v>
      </c>
      <c r="G11" s="616"/>
      <c r="H11" s="616"/>
      <c r="I11" s="616"/>
      <c r="J11" s="616"/>
      <c r="K11" s="616"/>
      <c r="L11" s="616"/>
      <c r="M11" s="616"/>
      <c r="N11" s="616"/>
      <c r="O11" s="616"/>
      <c r="P11" s="616"/>
      <c r="Q11" s="616"/>
      <c r="R11" s="616"/>
      <c r="S11" s="616"/>
      <c r="T11" s="616"/>
      <c r="U11" s="616"/>
      <c r="V11" s="616"/>
      <c r="W11" s="616"/>
      <c r="X11" s="616"/>
      <c r="Y11" s="616"/>
      <c r="Z11" s="620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668" t="str">
        <f>E11</f>
        <v>Assia</v>
      </c>
      <c r="CA11" s="668" t="str">
        <f>F11</f>
        <v>Belhadi</v>
      </c>
      <c r="CL11" s="53"/>
      <c r="CM11" s="653"/>
      <c r="CN11" s="654"/>
      <c r="CO11" s="655"/>
      <c r="CP11" s="656"/>
      <c r="CQ11" s="656"/>
      <c r="CR11" s="656"/>
      <c r="CS11" s="657"/>
      <c r="CT11" s="658"/>
      <c r="CU11" s="658"/>
      <c r="CV11" s="656"/>
      <c r="CW11" s="656"/>
      <c r="CX11" s="655"/>
      <c r="CY11" s="656"/>
      <c r="CZ11" s="656"/>
      <c r="DA11" s="656"/>
      <c r="DB11" s="656"/>
      <c r="DC11" s="659"/>
      <c r="DD11" s="656"/>
      <c r="DE11" s="53"/>
      <c r="DF11" s="53"/>
      <c r="DG11" s="53"/>
      <c r="DH11" s="53"/>
      <c r="DI11" s="53"/>
      <c r="DJ11" s="53"/>
      <c r="DK11" s="53"/>
      <c r="DL11" s="53"/>
      <c r="DM11" s="53"/>
      <c r="DN11" s="660" t="str">
        <f>BZ11</f>
        <v>Assia</v>
      </c>
      <c r="DO11" s="660" t="str">
        <f>CA11</f>
        <v>Belhadi</v>
      </c>
    </row>
    <row r="12" spans="3:119" ht="18.600000000000001" customHeight="1">
      <c r="C12" s="51" t="s">
        <v>2275</v>
      </c>
      <c r="D12" s="248">
        <v>10</v>
      </c>
      <c r="E12" s="51" t="s">
        <v>85</v>
      </c>
      <c r="F12" s="51" t="s">
        <v>86</v>
      </c>
      <c r="G12" s="616"/>
      <c r="H12" s="616"/>
      <c r="I12" s="616"/>
      <c r="J12" s="616"/>
      <c r="K12" s="616"/>
      <c r="L12" s="616"/>
      <c r="M12" s="616"/>
      <c r="N12" s="616"/>
      <c r="O12" s="616"/>
      <c r="P12" s="616"/>
      <c r="Q12" s="616"/>
      <c r="R12" s="616"/>
      <c r="S12" s="616"/>
      <c r="T12" s="616"/>
      <c r="U12" s="616"/>
      <c r="V12" s="616"/>
      <c r="W12" s="616"/>
      <c r="X12" s="616"/>
      <c r="Y12" s="616"/>
      <c r="Z12" s="620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668" t="str">
        <f t="shared" ref="BZ12:BZ38" si="2">E12</f>
        <v>Mohamed-Anuar</v>
      </c>
      <c r="CA12" s="668" t="str">
        <f t="shared" ref="CA12:CA38" si="3">F12</f>
        <v>Elbaouti</v>
      </c>
      <c r="CL12" s="53"/>
      <c r="CM12" s="653"/>
      <c r="CN12" s="654"/>
      <c r="CO12" s="655"/>
      <c r="CP12" s="656"/>
      <c r="CQ12" s="656"/>
      <c r="CR12" s="656"/>
      <c r="CS12" s="657"/>
      <c r="CT12" s="658"/>
      <c r="CU12" s="658"/>
      <c r="CV12" s="656"/>
      <c r="CW12" s="656"/>
      <c r="CX12" s="655"/>
      <c r="CY12" s="656"/>
      <c r="CZ12" s="656"/>
      <c r="DA12" s="656"/>
      <c r="DB12" s="656"/>
      <c r="DC12" s="659"/>
      <c r="DD12" s="656"/>
      <c r="DE12" s="53"/>
      <c r="DF12" s="53"/>
      <c r="DG12" s="53"/>
      <c r="DH12" s="53"/>
      <c r="DI12" s="53"/>
      <c r="DJ12" s="53"/>
      <c r="DK12" s="53"/>
      <c r="DL12" s="53"/>
      <c r="DM12" s="53"/>
      <c r="DN12" s="660" t="str">
        <f t="shared" ref="DN12:DN35" si="4">BZ12</f>
        <v>Mohamed-Anuar</v>
      </c>
      <c r="DO12" s="660" t="str">
        <f t="shared" ref="DO12:DO35" si="5">CA12</f>
        <v>Elbaouti</v>
      </c>
    </row>
    <row r="13" spans="3:119" ht="18.600000000000001" customHeight="1">
      <c r="C13" s="51" t="s">
        <v>2022</v>
      </c>
      <c r="D13" s="248">
        <v>20</v>
      </c>
      <c r="E13" s="51" t="s">
        <v>136</v>
      </c>
      <c r="F13" s="51" t="s">
        <v>148</v>
      </c>
      <c r="G13" s="616"/>
      <c r="H13" s="616"/>
      <c r="I13" s="616"/>
      <c r="J13" s="616"/>
      <c r="K13" s="616"/>
      <c r="L13" s="616"/>
      <c r="M13" s="616"/>
      <c r="N13" s="616"/>
      <c r="O13" s="616"/>
      <c r="P13" s="616"/>
      <c r="Q13" s="616"/>
      <c r="R13" s="616"/>
      <c r="S13" s="616"/>
      <c r="T13" s="616"/>
      <c r="U13" s="616"/>
      <c r="V13" s="616"/>
      <c r="W13" s="616"/>
      <c r="X13" s="616"/>
      <c r="Y13" s="616"/>
      <c r="Z13" s="620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668" t="str">
        <f t="shared" si="2"/>
        <v>Mohamed</v>
      </c>
      <c r="CA13" s="668" t="str">
        <f t="shared" si="3"/>
        <v>Es-Saken</v>
      </c>
      <c r="CL13" s="53"/>
      <c r="CM13" s="653"/>
      <c r="CN13" s="654"/>
      <c r="CO13" s="655"/>
      <c r="CP13" s="656"/>
      <c r="CQ13" s="656"/>
      <c r="CR13" s="656"/>
      <c r="CS13" s="657"/>
      <c r="CT13" s="658"/>
      <c r="CU13" s="658"/>
      <c r="CV13" s="656"/>
      <c r="CW13" s="656"/>
      <c r="CX13" s="655"/>
      <c r="CY13" s="656"/>
      <c r="CZ13" s="656"/>
      <c r="DA13" s="656"/>
      <c r="DB13" s="656"/>
      <c r="DC13" s="659"/>
      <c r="DD13" s="656"/>
      <c r="DE13" s="53"/>
      <c r="DF13" s="53"/>
      <c r="DG13" s="53"/>
      <c r="DH13" s="53"/>
      <c r="DI13" s="53"/>
      <c r="DJ13" s="53"/>
      <c r="DK13" s="53"/>
      <c r="DL13" s="53"/>
      <c r="DM13" s="53"/>
      <c r="DN13" s="660" t="str">
        <f t="shared" si="4"/>
        <v>Mohamed</v>
      </c>
      <c r="DO13" s="660" t="str">
        <f t="shared" si="5"/>
        <v>Es-Saken</v>
      </c>
    </row>
    <row r="14" spans="3:119" ht="18.600000000000001" customHeight="1">
      <c r="C14" s="51" t="s">
        <v>2026</v>
      </c>
      <c r="D14" s="248">
        <v>24</v>
      </c>
      <c r="E14" s="51" t="s">
        <v>171</v>
      </c>
      <c r="F14" s="51" t="s">
        <v>172</v>
      </c>
      <c r="G14" s="616"/>
      <c r="H14" s="616"/>
      <c r="I14" s="616"/>
      <c r="J14" s="616"/>
      <c r="K14" s="616"/>
      <c r="L14" s="616"/>
      <c r="M14" s="616"/>
      <c r="N14" s="616"/>
      <c r="O14" s="616"/>
      <c r="P14" s="616"/>
      <c r="Q14" s="616"/>
      <c r="R14" s="616"/>
      <c r="S14" s="616"/>
      <c r="T14" s="616"/>
      <c r="U14" s="616"/>
      <c r="V14" s="616"/>
      <c r="W14" s="616"/>
      <c r="X14" s="616"/>
      <c r="Y14" s="616"/>
      <c r="Z14" s="620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668" t="str">
        <f t="shared" si="2"/>
        <v>Naoufal</v>
      </c>
      <c r="CA14" s="668" t="str">
        <f t="shared" si="3"/>
        <v>Talhaoui</v>
      </c>
      <c r="CL14" s="53"/>
      <c r="CM14" s="653"/>
      <c r="CN14" s="654"/>
      <c r="CO14" s="655"/>
      <c r="CP14" s="656"/>
      <c r="CQ14" s="656"/>
      <c r="CR14" s="656"/>
      <c r="CS14" s="657"/>
      <c r="CT14" s="658"/>
      <c r="CU14" s="658"/>
      <c r="CV14" s="656"/>
      <c r="CW14" s="656"/>
      <c r="CX14" s="655"/>
      <c r="CY14" s="656"/>
      <c r="CZ14" s="656"/>
      <c r="DA14" s="656"/>
      <c r="DB14" s="656"/>
      <c r="DC14" s="659"/>
      <c r="DD14" s="656"/>
      <c r="DE14" s="53"/>
      <c r="DF14" s="53"/>
      <c r="DG14" s="53"/>
      <c r="DH14" s="53"/>
      <c r="DI14" s="53"/>
      <c r="DJ14" s="53"/>
      <c r="DK14" s="53"/>
      <c r="DL14" s="53"/>
      <c r="DM14" s="53"/>
      <c r="DN14" s="660" t="str">
        <f t="shared" si="4"/>
        <v>Naoufal</v>
      </c>
      <c r="DO14" s="660" t="str">
        <f t="shared" si="5"/>
        <v>Talhaoui</v>
      </c>
    </row>
    <row r="15" spans="3:119" ht="18.600000000000001" customHeight="1">
      <c r="C15" s="51" t="s">
        <v>2039</v>
      </c>
      <c r="D15" s="248">
        <v>39</v>
      </c>
      <c r="E15" s="51" t="s">
        <v>23</v>
      </c>
      <c r="F15" s="51" t="s">
        <v>258</v>
      </c>
      <c r="G15" s="616"/>
      <c r="H15" s="616"/>
      <c r="I15" s="616"/>
      <c r="J15" s="616"/>
      <c r="K15" s="616"/>
      <c r="L15" s="616"/>
      <c r="M15" s="616"/>
      <c r="N15" s="616"/>
      <c r="O15" s="616"/>
      <c r="P15" s="616"/>
      <c r="Q15" s="616"/>
      <c r="R15" s="616"/>
      <c r="S15" s="616"/>
      <c r="T15" s="616"/>
      <c r="U15" s="616"/>
      <c r="V15" s="616"/>
      <c r="W15" s="616"/>
      <c r="X15" s="616"/>
      <c r="Y15" s="616"/>
      <c r="Z15" s="620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668" t="str">
        <f t="shared" si="2"/>
        <v>Adam</v>
      </c>
      <c r="CA15" s="668" t="str">
        <f t="shared" si="3"/>
        <v>Loukili</v>
      </c>
      <c r="CL15" s="53"/>
      <c r="CM15" s="653"/>
      <c r="CN15" s="654"/>
      <c r="CO15" s="655"/>
      <c r="CP15" s="656"/>
      <c r="CQ15" s="656"/>
      <c r="CR15" s="656"/>
      <c r="CS15" s="657"/>
      <c r="CT15" s="658"/>
      <c r="CU15" s="658"/>
      <c r="CV15" s="656"/>
      <c r="CW15" s="656"/>
      <c r="CX15" s="655"/>
      <c r="CY15" s="656"/>
      <c r="CZ15" s="656"/>
      <c r="DA15" s="656"/>
      <c r="DB15" s="656"/>
      <c r="DC15" s="659"/>
      <c r="DD15" s="656"/>
      <c r="DE15" s="53"/>
      <c r="DF15" s="53"/>
      <c r="DG15" s="53"/>
      <c r="DH15" s="53"/>
      <c r="DI15" s="53"/>
      <c r="DJ15" s="53"/>
      <c r="DK15" s="53"/>
      <c r="DL15" s="53"/>
      <c r="DM15" s="53"/>
      <c r="DN15" s="660" t="str">
        <f t="shared" si="4"/>
        <v>Adam</v>
      </c>
      <c r="DO15" s="660" t="str">
        <f t="shared" si="5"/>
        <v>Loukili</v>
      </c>
    </row>
    <row r="16" spans="3:119" ht="18.600000000000001" customHeight="1">
      <c r="C16" s="51" t="s">
        <v>2048</v>
      </c>
      <c r="D16" s="248">
        <v>48</v>
      </c>
      <c r="E16" s="51" t="s">
        <v>161</v>
      </c>
      <c r="F16" s="51" t="s">
        <v>306</v>
      </c>
      <c r="G16" s="616"/>
      <c r="H16" s="616"/>
      <c r="I16" s="616"/>
      <c r="J16" s="616"/>
      <c r="K16" s="616"/>
      <c r="L16" s="616"/>
      <c r="M16" s="616"/>
      <c r="N16" s="616"/>
      <c r="O16" s="616"/>
      <c r="P16" s="616"/>
      <c r="Q16" s="616"/>
      <c r="R16" s="616"/>
      <c r="S16" s="616"/>
      <c r="T16" s="616"/>
      <c r="U16" s="616"/>
      <c r="V16" s="616"/>
      <c r="W16" s="616"/>
      <c r="X16" s="616"/>
      <c r="Y16" s="616"/>
      <c r="Z16" s="620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668" t="str">
        <f t="shared" si="2"/>
        <v>Safae</v>
      </c>
      <c r="CA16" s="668" t="str">
        <f t="shared" si="3"/>
        <v>Akalai</v>
      </c>
      <c r="CL16" s="53"/>
      <c r="CM16" s="653"/>
      <c r="CN16" s="654"/>
      <c r="CO16" s="655"/>
      <c r="CP16" s="656"/>
      <c r="CQ16" s="656"/>
      <c r="CR16" s="656"/>
      <c r="CS16" s="657"/>
      <c r="CT16" s="658"/>
      <c r="CU16" s="658"/>
      <c r="CV16" s="656"/>
      <c r="CW16" s="656"/>
      <c r="CX16" s="655"/>
      <c r="CY16" s="656"/>
      <c r="CZ16" s="656"/>
      <c r="DA16" s="656"/>
      <c r="DB16" s="656"/>
      <c r="DC16" s="659"/>
      <c r="DD16" s="656"/>
      <c r="DE16" s="53"/>
      <c r="DF16" s="53"/>
      <c r="DG16" s="53"/>
      <c r="DH16" s="53"/>
      <c r="DI16" s="53"/>
      <c r="DJ16" s="53"/>
      <c r="DK16" s="53"/>
      <c r="DL16" s="53"/>
      <c r="DM16" s="53"/>
      <c r="DN16" s="660" t="str">
        <f t="shared" si="4"/>
        <v>Safae</v>
      </c>
      <c r="DO16" s="660" t="str">
        <f t="shared" si="5"/>
        <v>Akalai</v>
      </c>
    </row>
    <row r="17" spans="3:119" ht="18.600000000000001" customHeight="1">
      <c r="C17" s="51" t="s">
        <v>2054</v>
      </c>
      <c r="D17" s="248">
        <v>52</v>
      </c>
      <c r="E17" s="51" t="s">
        <v>1017</v>
      </c>
      <c r="F17" s="51" t="s">
        <v>1018</v>
      </c>
      <c r="G17" s="621"/>
      <c r="H17" s="621"/>
      <c r="I17" s="621"/>
      <c r="J17" s="621"/>
      <c r="K17" s="621"/>
      <c r="L17" s="621"/>
      <c r="M17" s="621"/>
      <c r="N17" s="621"/>
      <c r="O17" s="621"/>
      <c r="P17" s="621"/>
      <c r="Q17" s="621"/>
      <c r="R17" s="621"/>
      <c r="S17" s="621"/>
      <c r="T17" s="621"/>
      <c r="U17" s="621"/>
      <c r="V17" s="621"/>
      <c r="W17" s="621"/>
      <c r="X17" s="621"/>
      <c r="Y17" s="621"/>
      <c r="Z17" s="62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668" t="str">
        <f t="shared" si="2"/>
        <v>Amani</v>
      </c>
      <c r="CA17" s="668" t="str">
        <f t="shared" si="3"/>
        <v>Hemmit</v>
      </c>
      <c r="CL17" s="53"/>
      <c r="CM17" s="653"/>
      <c r="CN17" s="654"/>
      <c r="CO17" s="655"/>
      <c r="CP17" s="656"/>
      <c r="CQ17" s="656"/>
      <c r="CR17" s="656"/>
      <c r="CS17" s="657"/>
      <c r="CT17" s="658"/>
      <c r="CU17" s="658"/>
      <c r="CV17" s="656"/>
      <c r="CW17" s="656"/>
      <c r="CX17" s="655"/>
      <c r="CY17" s="656"/>
      <c r="CZ17" s="656"/>
      <c r="DA17" s="656"/>
      <c r="DB17" s="656"/>
      <c r="DC17" s="659"/>
      <c r="DD17" s="656"/>
      <c r="DE17" s="53"/>
      <c r="DF17" s="53"/>
      <c r="DG17" s="53"/>
      <c r="DH17" s="53"/>
      <c r="DI17" s="53"/>
      <c r="DJ17" s="53"/>
      <c r="DK17" s="53"/>
      <c r="DL17" s="53"/>
      <c r="DM17" s="53"/>
      <c r="DN17" s="660" t="str">
        <f t="shared" si="4"/>
        <v>Amani</v>
      </c>
      <c r="DO17" s="660" t="str">
        <f t="shared" si="5"/>
        <v>Hemmit</v>
      </c>
    </row>
    <row r="18" spans="3:119" ht="18.600000000000001" customHeight="1">
      <c r="C18" s="51" t="s">
        <v>2059</v>
      </c>
      <c r="D18" s="248">
        <v>54</v>
      </c>
      <c r="E18" s="51" t="s">
        <v>346</v>
      </c>
      <c r="F18" s="51" t="s">
        <v>340</v>
      </c>
      <c r="G18" s="621"/>
      <c r="H18" s="621"/>
      <c r="I18" s="621"/>
      <c r="J18" s="621"/>
      <c r="K18" s="621"/>
      <c r="L18" s="621"/>
      <c r="M18" s="621"/>
      <c r="N18" s="621"/>
      <c r="O18" s="621"/>
      <c r="P18" s="621"/>
      <c r="Q18" s="621"/>
      <c r="R18" s="621"/>
      <c r="S18" s="621"/>
      <c r="T18" s="621"/>
      <c r="U18" s="621"/>
      <c r="V18" s="621"/>
      <c r="W18" s="621"/>
      <c r="X18" s="621"/>
      <c r="Y18" s="621"/>
      <c r="Z18" s="62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668" t="str">
        <f t="shared" si="2"/>
        <v>Sumaya</v>
      </c>
      <c r="CA18" s="668" t="str">
        <f t="shared" si="3"/>
        <v>Abdi</v>
      </c>
      <c r="CL18" s="53"/>
      <c r="CM18" s="653"/>
      <c r="CN18" s="654"/>
      <c r="CO18" s="655"/>
      <c r="CP18" s="656"/>
      <c r="CQ18" s="656"/>
      <c r="CR18" s="656"/>
      <c r="CS18" s="657"/>
      <c r="CT18" s="658"/>
      <c r="CU18" s="658"/>
      <c r="CV18" s="656"/>
      <c r="CW18" s="656"/>
      <c r="CX18" s="655"/>
      <c r="CY18" s="656"/>
      <c r="CZ18" s="656"/>
      <c r="DA18" s="656"/>
      <c r="DB18" s="656"/>
      <c r="DC18" s="659"/>
      <c r="DD18" s="656"/>
      <c r="DE18" s="53"/>
      <c r="DF18" s="53"/>
      <c r="DG18" s="53"/>
      <c r="DH18" s="53"/>
      <c r="DI18" s="53"/>
      <c r="DJ18" s="53"/>
      <c r="DK18" s="53"/>
      <c r="DL18" s="53"/>
      <c r="DM18" s="53"/>
      <c r="DN18" s="660" t="str">
        <f t="shared" si="4"/>
        <v>Sumaya</v>
      </c>
      <c r="DO18" s="660" t="str">
        <f t="shared" si="5"/>
        <v>Abdi</v>
      </c>
    </row>
    <row r="19" spans="3:119" s="671" customFormat="1" ht="18.600000000000001" customHeight="1">
      <c r="C19" s="51" t="s">
        <v>2090</v>
      </c>
      <c r="D19" s="248">
        <v>79</v>
      </c>
      <c r="E19" s="51" t="s">
        <v>1422</v>
      </c>
      <c r="F19" s="51" t="s">
        <v>474</v>
      </c>
      <c r="G19" s="669"/>
      <c r="H19" s="669"/>
      <c r="I19" s="669"/>
      <c r="J19" s="669"/>
      <c r="K19" s="669"/>
      <c r="L19" s="669"/>
      <c r="M19" s="669"/>
      <c r="N19" s="669"/>
      <c r="O19" s="669"/>
      <c r="P19" s="669"/>
      <c r="Q19" s="669"/>
      <c r="R19" s="669"/>
      <c r="S19" s="669"/>
      <c r="T19" s="669"/>
      <c r="U19" s="669"/>
      <c r="V19" s="669"/>
      <c r="W19" s="669"/>
      <c r="X19" s="669"/>
      <c r="Y19" s="669"/>
      <c r="Z19" s="670"/>
      <c r="AX19" s="672"/>
      <c r="AY19" s="672"/>
      <c r="AZ19" s="672"/>
      <c r="BA19" s="672"/>
      <c r="BB19" s="672"/>
      <c r="BC19" s="672"/>
      <c r="BD19" s="672"/>
      <c r="BE19" s="672"/>
      <c r="BF19" s="672"/>
      <c r="BG19" s="672"/>
      <c r="BH19" s="672"/>
      <c r="BI19" s="672"/>
      <c r="BJ19" s="672"/>
      <c r="BK19" s="672"/>
      <c r="BL19" s="672"/>
      <c r="BM19" s="672"/>
      <c r="BN19" s="672"/>
      <c r="BO19" s="672"/>
      <c r="BP19" s="672"/>
      <c r="BQ19" s="672"/>
      <c r="BR19" s="672"/>
      <c r="BS19" s="672"/>
      <c r="BT19" s="672"/>
      <c r="BU19" s="672"/>
      <c r="BV19" s="672"/>
      <c r="BW19" s="672"/>
      <c r="BX19" s="672"/>
      <c r="BY19" s="672"/>
      <c r="BZ19" s="673" t="str">
        <f t="shared" si="2"/>
        <v>Nizar</v>
      </c>
      <c r="CA19" s="673" t="str">
        <f t="shared" si="3"/>
        <v>Zaoumi</v>
      </c>
      <c r="CL19" s="672"/>
      <c r="CM19" s="674"/>
      <c r="CN19" s="676"/>
      <c r="CO19" s="677"/>
      <c r="CP19" s="678"/>
      <c r="CQ19" s="678"/>
      <c r="CR19" s="678"/>
      <c r="CS19" s="679"/>
      <c r="CT19" s="680"/>
      <c r="CU19" s="680"/>
      <c r="CV19" s="678"/>
      <c r="CW19" s="678"/>
      <c r="CX19" s="677"/>
      <c r="CY19" s="678"/>
      <c r="CZ19" s="678"/>
      <c r="DA19" s="678"/>
      <c r="DB19" s="678"/>
      <c r="DC19" s="681"/>
      <c r="DD19" s="678"/>
      <c r="DE19" s="672"/>
      <c r="DF19" s="672"/>
      <c r="DG19" s="672"/>
      <c r="DH19" s="672"/>
      <c r="DI19" s="672"/>
      <c r="DJ19" s="672"/>
      <c r="DK19" s="672"/>
      <c r="DL19" s="672"/>
      <c r="DM19" s="672"/>
      <c r="DN19" s="675" t="str">
        <f t="shared" si="4"/>
        <v>Nizar</v>
      </c>
      <c r="DO19" s="675" t="str">
        <f t="shared" si="5"/>
        <v>Zaoumi</v>
      </c>
    </row>
    <row r="20" spans="3:119" ht="18.600000000000001" customHeight="1">
      <c r="C20" s="51" t="s">
        <v>2096</v>
      </c>
      <c r="D20" s="248">
        <v>84</v>
      </c>
      <c r="E20" s="51" t="s">
        <v>136</v>
      </c>
      <c r="F20" s="51" t="s">
        <v>496</v>
      </c>
      <c r="G20" s="616"/>
      <c r="H20" s="616"/>
      <c r="I20" s="616"/>
      <c r="J20" s="616"/>
      <c r="K20" s="616"/>
      <c r="L20" s="616"/>
      <c r="M20" s="616"/>
      <c r="N20" s="616"/>
      <c r="O20" s="616"/>
      <c r="P20" s="616"/>
      <c r="Q20" s="616"/>
      <c r="R20" s="616"/>
      <c r="S20" s="616"/>
      <c r="T20" s="616"/>
      <c r="U20" s="616"/>
      <c r="V20" s="616"/>
      <c r="W20" s="616"/>
      <c r="X20" s="616"/>
      <c r="Y20" s="616"/>
      <c r="Z20" s="620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668" t="str">
        <f t="shared" si="2"/>
        <v>Mohamed</v>
      </c>
      <c r="CA20" s="668" t="str">
        <f t="shared" si="3"/>
        <v>El Harouachi</v>
      </c>
      <c r="CL20" s="53"/>
      <c r="CM20" s="653"/>
      <c r="CN20" s="654"/>
      <c r="CO20" s="655"/>
      <c r="CP20" s="656"/>
      <c r="CQ20" s="656"/>
      <c r="CR20" s="656"/>
      <c r="CS20" s="657"/>
      <c r="CT20" s="658"/>
      <c r="CU20" s="658"/>
      <c r="CV20" s="656"/>
      <c r="CW20" s="656"/>
      <c r="CX20" s="655"/>
      <c r="CY20" s="656"/>
      <c r="CZ20" s="656"/>
      <c r="DA20" s="656"/>
      <c r="DB20" s="656"/>
      <c r="DC20" s="659"/>
      <c r="DD20" s="656"/>
      <c r="DE20" s="53"/>
      <c r="DF20" s="53"/>
      <c r="DG20" s="53"/>
      <c r="DH20" s="53"/>
      <c r="DI20" s="53"/>
      <c r="DJ20" s="53"/>
      <c r="DK20" s="53"/>
      <c r="DL20" s="53"/>
      <c r="DM20" s="53"/>
      <c r="DN20" s="660" t="str">
        <f t="shared" si="4"/>
        <v>Mohamed</v>
      </c>
      <c r="DO20" s="660" t="str">
        <f t="shared" si="5"/>
        <v>El Harouachi</v>
      </c>
    </row>
    <row r="21" spans="3:119" ht="18.600000000000001" customHeight="1">
      <c r="C21" s="51" t="s">
        <v>2098</v>
      </c>
      <c r="D21" s="248">
        <v>86</v>
      </c>
      <c r="E21" s="51" t="s">
        <v>330</v>
      </c>
      <c r="F21" s="51" t="s">
        <v>503</v>
      </c>
      <c r="G21" s="616"/>
      <c r="H21" s="616"/>
      <c r="I21" s="616"/>
      <c r="J21" s="616"/>
      <c r="K21" s="616"/>
      <c r="L21" s="616"/>
      <c r="M21" s="616"/>
      <c r="N21" s="616"/>
      <c r="O21" s="616"/>
      <c r="P21" s="616"/>
      <c r="Q21" s="616"/>
      <c r="R21" s="616"/>
      <c r="S21" s="616"/>
      <c r="T21" s="616"/>
      <c r="U21" s="616"/>
      <c r="V21" s="616"/>
      <c r="W21" s="616"/>
      <c r="X21" s="616"/>
      <c r="Y21" s="616"/>
      <c r="Z21" s="620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668" t="str">
        <f t="shared" si="2"/>
        <v>Salama</v>
      </c>
      <c r="CA21" s="668" t="str">
        <f t="shared" si="3"/>
        <v>Bouabid</v>
      </c>
      <c r="CL21" s="53"/>
      <c r="CM21" s="653"/>
      <c r="CN21" s="654"/>
      <c r="CO21" s="655"/>
      <c r="CP21" s="656"/>
      <c r="CQ21" s="656"/>
      <c r="CR21" s="656"/>
      <c r="CS21" s="657"/>
      <c r="CT21" s="658"/>
      <c r="CU21" s="658"/>
      <c r="CV21" s="656"/>
      <c r="CW21" s="656"/>
      <c r="CX21" s="655"/>
      <c r="CY21" s="656"/>
      <c r="CZ21" s="656"/>
      <c r="DA21" s="656"/>
      <c r="DB21" s="656"/>
      <c r="DC21" s="659"/>
      <c r="DD21" s="656"/>
      <c r="DE21" s="53"/>
      <c r="DF21" s="53"/>
      <c r="DG21" s="53"/>
      <c r="DH21" s="53"/>
      <c r="DI21" s="53"/>
      <c r="DJ21" s="53"/>
      <c r="DK21" s="53"/>
      <c r="DL21" s="53"/>
      <c r="DM21" s="53"/>
      <c r="DN21" s="660" t="str">
        <f t="shared" si="4"/>
        <v>Salama</v>
      </c>
      <c r="DO21" s="660" t="str">
        <f t="shared" si="5"/>
        <v>Bouabid</v>
      </c>
    </row>
    <row r="22" spans="3:119" ht="18.600000000000001" customHeight="1">
      <c r="C22" s="51" t="s">
        <v>2103</v>
      </c>
      <c r="D22" s="248">
        <v>91</v>
      </c>
      <c r="E22" s="51" t="s">
        <v>104</v>
      </c>
      <c r="F22" s="51" t="s">
        <v>533</v>
      </c>
      <c r="G22" s="616"/>
      <c r="H22" s="616"/>
      <c r="I22" s="616"/>
      <c r="J22" s="616"/>
      <c r="K22" s="616"/>
      <c r="L22" s="616"/>
      <c r="M22" s="616"/>
      <c r="N22" s="616"/>
      <c r="O22" s="616"/>
      <c r="P22" s="616"/>
      <c r="Q22" s="616"/>
      <c r="R22" s="616"/>
      <c r="S22" s="616"/>
      <c r="T22" s="616"/>
      <c r="U22" s="616"/>
      <c r="V22" s="616"/>
      <c r="W22" s="616"/>
      <c r="X22" s="616"/>
      <c r="Y22" s="616"/>
      <c r="Z22" s="620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668" t="str">
        <f t="shared" si="2"/>
        <v>Maroua</v>
      </c>
      <c r="CA22" s="668" t="str">
        <f t="shared" si="3"/>
        <v>Ibrahimi</v>
      </c>
      <c r="CL22" s="53"/>
      <c r="CM22" s="653"/>
      <c r="CN22" s="654"/>
      <c r="CO22" s="655"/>
      <c r="CP22" s="656"/>
      <c r="CQ22" s="656"/>
      <c r="CR22" s="656"/>
      <c r="CS22" s="657"/>
      <c r="CT22" s="658"/>
      <c r="CU22" s="658"/>
      <c r="CV22" s="656"/>
      <c r="CW22" s="656"/>
      <c r="CX22" s="655"/>
      <c r="CY22" s="656"/>
      <c r="CZ22" s="656"/>
      <c r="DA22" s="656"/>
      <c r="DB22" s="656"/>
      <c r="DC22" s="659"/>
      <c r="DD22" s="656"/>
      <c r="DE22" s="53"/>
      <c r="DF22" s="53"/>
      <c r="DG22" s="53"/>
      <c r="DH22" s="53"/>
      <c r="DI22" s="53"/>
      <c r="DJ22" s="53"/>
      <c r="DK22" s="53"/>
      <c r="DL22" s="53"/>
      <c r="DM22" s="53"/>
      <c r="DN22" s="660" t="str">
        <f t="shared" si="4"/>
        <v>Maroua</v>
      </c>
      <c r="DO22" s="660" t="str">
        <f t="shared" si="5"/>
        <v>Ibrahimi</v>
      </c>
    </row>
    <row r="23" spans="3:119" ht="18.600000000000001" customHeight="1">
      <c r="C23" s="51" t="s">
        <v>2125</v>
      </c>
      <c r="D23" s="248">
        <v>108</v>
      </c>
      <c r="E23" s="51" t="s">
        <v>611</v>
      </c>
      <c r="F23" s="51" t="s">
        <v>612</v>
      </c>
      <c r="G23" s="616"/>
      <c r="H23" s="616"/>
      <c r="I23" s="616"/>
      <c r="J23" s="616"/>
      <c r="K23" s="616"/>
      <c r="L23" s="616"/>
      <c r="M23" s="616"/>
      <c r="N23" s="616"/>
      <c r="O23" s="616"/>
      <c r="P23" s="616"/>
      <c r="Q23" s="616"/>
      <c r="R23" s="616"/>
      <c r="S23" s="616"/>
      <c r="T23" s="616"/>
      <c r="U23" s="616"/>
      <c r="V23" s="616"/>
      <c r="W23" s="616"/>
      <c r="X23" s="616"/>
      <c r="Y23" s="616"/>
      <c r="Z23" s="620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668" t="str">
        <f t="shared" si="2"/>
        <v>Obaid</v>
      </c>
      <c r="CA23" s="668" t="str">
        <f t="shared" si="3"/>
        <v>Sakour</v>
      </c>
      <c r="CL23" s="53"/>
      <c r="CM23" s="653"/>
      <c r="CN23" s="654"/>
      <c r="CO23" s="655"/>
      <c r="CP23" s="656"/>
      <c r="CQ23" s="656"/>
      <c r="CR23" s="656"/>
      <c r="CS23" s="657"/>
      <c r="CT23" s="658"/>
      <c r="CU23" s="658"/>
      <c r="CV23" s="656"/>
      <c r="CW23" s="656"/>
      <c r="CX23" s="655"/>
      <c r="CY23" s="656"/>
      <c r="CZ23" s="656"/>
      <c r="DA23" s="656"/>
      <c r="DB23" s="656"/>
      <c r="DC23" s="659"/>
      <c r="DD23" s="656"/>
      <c r="DE23" s="53"/>
      <c r="DF23" s="53"/>
      <c r="DG23" s="53"/>
      <c r="DH23" s="53"/>
      <c r="DI23" s="53"/>
      <c r="DJ23" s="53"/>
      <c r="DK23" s="53"/>
      <c r="DL23" s="53"/>
      <c r="DM23" s="53"/>
      <c r="DN23" s="660" t="str">
        <f t="shared" si="4"/>
        <v>Obaid</v>
      </c>
      <c r="DO23" s="660" t="str">
        <f t="shared" si="5"/>
        <v>Sakour</v>
      </c>
    </row>
    <row r="24" spans="3:119" s="671" customFormat="1" ht="18.600000000000001" customHeight="1">
      <c r="C24" s="51" t="s">
        <v>2128</v>
      </c>
      <c r="D24" s="248">
        <v>110</v>
      </c>
      <c r="E24" s="51" t="s">
        <v>136</v>
      </c>
      <c r="F24" s="51" t="s">
        <v>620</v>
      </c>
      <c r="G24" s="669"/>
      <c r="H24" s="669"/>
      <c r="I24" s="669"/>
      <c r="J24" s="669"/>
      <c r="K24" s="669"/>
      <c r="L24" s="669"/>
      <c r="M24" s="669"/>
      <c r="N24" s="669"/>
      <c r="O24" s="669"/>
      <c r="P24" s="669"/>
      <c r="Q24" s="669"/>
      <c r="R24" s="669"/>
      <c r="S24" s="669"/>
      <c r="T24" s="669"/>
      <c r="U24" s="669"/>
      <c r="V24" s="669"/>
      <c r="W24" s="669"/>
      <c r="X24" s="669"/>
      <c r="Y24" s="669"/>
      <c r="Z24" s="670"/>
      <c r="AX24" s="672"/>
      <c r="AY24" s="672"/>
      <c r="AZ24" s="672"/>
      <c r="BA24" s="672"/>
      <c r="BB24" s="672"/>
      <c r="BC24" s="672"/>
      <c r="BD24" s="672"/>
      <c r="BE24" s="672"/>
      <c r="BF24" s="672"/>
      <c r="BG24" s="672"/>
      <c r="BH24" s="672"/>
      <c r="BI24" s="672"/>
      <c r="BJ24" s="672"/>
      <c r="BK24" s="672"/>
      <c r="BL24" s="672"/>
      <c r="BM24" s="672"/>
      <c r="BN24" s="672"/>
      <c r="BO24" s="672"/>
      <c r="BP24" s="672"/>
      <c r="BQ24" s="672"/>
      <c r="BR24" s="672"/>
      <c r="BS24" s="672"/>
      <c r="BT24" s="672"/>
      <c r="BU24" s="672"/>
      <c r="BV24" s="672"/>
      <c r="BW24" s="672"/>
      <c r="BX24" s="672"/>
      <c r="BY24" s="672"/>
      <c r="BZ24" s="668" t="str">
        <f t="shared" si="2"/>
        <v>Mohamed</v>
      </c>
      <c r="CA24" s="668" t="str">
        <f t="shared" si="3"/>
        <v>Ben taleb</v>
      </c>
      <c r="CL24" s="53"/>
      <c r="CM24" s="653"/>
      <c r="CN24" s="654"/>
      <c r="CO24" s="655"/>
      <c r="CP24" s="656"/>
      <c r="CQ24" s="656"/>
      <c r="CR24" s="656"/>
      <c r="CS24" s="657"/>
      <c r="CT24" s="658"/>
      <c r="CU24" s="658"/>
      <c r="CV24" s="656"/>
      <c r="CW24" s="656"/>
      <c r="CX24" s="655"/>
      <c r="CY24" s="656"/>
      <c r="CZ24" s="656"/>
      <c r="DA24" s="656"/>
      <c r="DB24" s="656"/>
      <c r="DC24" s="659"/>
      <c r="DD24" s="656"/>
      <c r="DE24" s="53"/>
      <c r="DF24" s="53"/>
      <c r="DG24" s="53"/>
      <c r="DH24" s="53"/>
      <c r="DI24" s="53"/>
      <c r="DJ24" s="53"/>
      <c r="DK24" s="53"/>
      <c r="DL24" s="53"/>
      <c r="DM24" s="53"/>
      <c r="DN24" s="660" t="str">
        <f t="shared" si="4"/>
        <v>Mohamed</v>
      </c>
      <c r="DO24" s="660" t="str">
        <f t="shared" si="5"/>
        <v>Ben taleb</v>
      </c>
    </row>
    <row r="25" spans="3:119" s="671" customFormat="1" ht="18.600000000000001" customHeight="1">
      <c r="C25" s="51" t="s">
        <v>2154</v>
      </c>
      <c r="D25" s="248">
        <v>131</v>
      </c>
      <c r="E25" s="51" t="s">
        <v>714</v>
      </c>
      <c r="F25" s="51" t="s">
        <v>1476</v>
      </c>
      <c r="G25" s="669"/>
      <c r="H25" s="669"/>
      <c r="I25" s="669"/>
      <c r="J25" s="669"/>
      <c r="K25" s="669"/>
      <c r="L25" s="669"/>
      <c r="M25" s="669"/>
      <c r="N25" s="669"/>
      <c r="O25" s="669"/>
      <c r="P25" s="669"/>
      <c r="Q25" s="669"/>
      <c r="R25" s="669"/>
      <c r="S25" s="669"/>
      <c r="T25" s="669"/>
      <c r="U25" s="669"/>
      <c r="V25" s="669"/>
      <c r="W25" s="669"/>
      <c r="X25" s="669"/>
      <c r="Y25" s="669"/>
      <c r="Z25" s="670"/>
      <c r="AX25" s="672"/>
      <c r="AY25" s="672"/>
      <c r="AZ25" s="672"/>
      <c r="BA25" s="672"/>
      <c r="BB25" s="672"/>
      <c r="BC25" s="672"/>
      <c r="BD25" s="672"/>
      <c r="BE25" s="672"/>
      <c r="BF25" s="672"/>
      <c r="BG25" s="672"/>
      <c r="BH25" s="672"/>
      <c r="BI25" s="672"/>
      <c r="BJ25" s="672"/>
      <c r="BK25" s="672"/>
      <c r="BL25" s="672"/>
      <c r="BM25" s="672"/>
      <c r="BN25" s="672"/>
      <c r="BO25" s="672"/>
      <c r="BP25" s="672"/>
      <c r="BQ25" s="672"/>
      <c r="BR25" s="672"/>
      <c r="BS25" s="672"/>
      <c r="BT25" s="672"/>
      <c r="BU25" s="672"/>
      <c r="BV25" s="672"/>
      <c r="BW25" s="672"/>
      <c r="BX25" s="672"/>
      <c r="BY25" s="672"/>
      <c r="BZ25" s="668" t="str">
        <f t="shared" si="2"/>
        <v>Jassine</v>
      </c>
      <c r="CA25" s="668" t="str">
        <f t="shared" si="3"/>
        <v>El Jaghaoui</v>
      </c>
      <c r="CL25" s="53"/>
      <c r="CM25" s="653"/>
      <c r="CN25" s="654"/>
      <c r="CO25" s="655"/>
      <c r="CP25" s="656"/>
      <c r="CQ25" s="656"/>
      <c r="CR25" s="656"/>
      <c r="CS25" s="657"/>
      <c r="CT25" s="658"/>
      <c r="CU25" s="658"/>
      <c r="CV25" s="656"/>
      <c r="CW25" s="656"/>
      <c r="CX25" s="655"/>
      <c r="CY25" s="656"/>
      <c r="CZ25" s="656"/>
      <c r="DA25" s="656"/>
      <c r="DB25" s="656"/>
      <c r="DC25" s="659"/>
      <c r="DD25" s="656"/>
      <c r="DE25" s="53"/>
      <c r="DF25" s="53"/>
      <c r="DG25" s="53"/>
      <c r="DH25" s="53"/>
      <c r="DI25" s="53"/>
      <c r="DJ25" s="53"/>
      <c r="DK25" s="53"/>
      <c r="DL25" s="53"/>
      <c r="DM25" s="53"/>
      <c r="DN25" s="660" t="str">
        <f t="shared" si="4"/>
        <v>Jassine</v>
      </c>
      <c r="DO25" s="660" t="str">
        <f t="shared" si="5"/>
        <v>El Jaghaoui</v>
      </c>
    </row>
    <row r="26" spans="3:119" ht="18.600000000000001" customHeight="1">
      <c r="C26" s="51" t="s">
        <v>2190</v>
      </c>
      <c r="D26" s="248">
        <v>164</v>
      </c>
      <c r="E26" s="51" t="s">
        <v>846</v>
      </c>
      <c r="F26" s="51" t="s">
        <v>847</v>
      </c>
      <c r="G26" s="616"/>
      <c r="H26" s="616"/>
      <c r="I26" s="616"/>
      <c r="J26" s="616"/>
      <c r="K26" s="616"/>
      <c r="L26" s="616"/>
      <c r="M26" s="616"/>
      <c r="N26" s="616"/>
      <c r="O26" s="616"/>
      <c r="P26" s="616"/>
      <c r="Q26" s="616"/>
      <c r="R26" s="616"/>
      <c r="S26" s="616"/>
      <c r="T26" s="616"/>
      <c r="U26" s="616"/>
      <c r="V26" s="616"/>
      <c r="W26" s="616"/>
      <c r="X26" s="616"/>
      <c r="Y26" s="616"/>
      <c r="Z26" s="620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668" t="str">
        <f t="shared" si="2"/>
        <v>Junayd</v>
      </c>
      <c r="CA26" s="668" t="str">
        <f t="shared" si="3"/>
        <v>Naanai</v>
      </c>
      <c r="CL26" s="53"/>
      <c r="CM26" s="653"/>
      <c r="CN26" s="654"/>
      <c r="CO26" s="655"/>
      <c r="CP26" s="656"/>
      <c r="CQ26" s="656"/>
      <c r="CR26" s="656"/>
      <c r="CS26" s="657"/>
      <c r="CT26" s="658"/>
      <c r="CU26" s="658"/>
      <c r="CV26" s="656"/>
      <c r="CW26" s="656"/>
      <c r="CX26" s="655"/>
      <c r="CY26" s="656"/>
      <c r="CZ26" s="656"/>
      <c r="DA26" s="656"/>
      <c r="DB26" s="656"/>
      <c r="DC26" s="659"/>
      <c r="DD26" s="656"/>
      <c r="DE26" s="53"/>
      <c r="DF26" s="53"/>
      <c r="DG26" s="53"/>
      <c r="DH26" s="53"/>
      <c r="DI26" s="53"/>
      <c r="DJ26" s="53"/>
      <c r="DK26" s="53"/>
      <c r="DL26" s="53"/>
      <c r="DM26" s="53"/>
      <c r="DN26" s="660" t="str">
        <f t="shared" si="4"/>
        <v>Junayd</v>
      </c>
      <c r="DO26" s="660" t="str">
        <f t="shared" si="5"/>
        <v>Naanai</v>
      </c>
    </row>
    <row r="27" spans="3:119" ht="18.600000000000001" customHeight="1">
      <c r="C27" s="51" t="s">
        <v>2197</v>
      </c>
      <c r="D27" s="248">
        <v>169</v>
      </c>
      <c r="E27" s="51" t="s">
        <v>310</v>
      </c>
      <c r="F27" s="51" t="s">
        <v>871</v>
      </c>
      <c r="G27" s="616"/>
      <c r="H27" s="616"/>
      <c r="I27" s="616"/>
      <c r="J27" s="616"/>
      <c r="K27" s="616"/>
      <c r="L27" s="616"/>
      <c r="M27" s="616"/>
      <c r="N27" s="616"/>
      <c r="O27" s="616"/>
      <c r="P27" s="616"/>
      <c r="Q27" s="616"/>
      <c r="R27" s="616"/>
      <c r="S27" s="616"/>
      <c r="T27" s="616"/>
      <c r="U27" s="616"/>
      <c r="V27" s="616"/>
      <c r="W27" s="616"/>
      <c r="X27" s="616"/>
      <c r="Y27" s="616"/>
      <c r="Z27" s="620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668" t="str">
        <f t="shared" si="2"/>
        <v>Hicham</v>
      </c>
      <c r="CA27" s="668" t="str">
        <f t="shared" si="3"/>
        <v>ElMakaoui</v>
      </c>
      <c r="CL27" s="53"/>
      <c r="CM27" s="653"/>
      <c r="CN27" s="654"/>
      <c r="CO27" s="655"/>
      <c r="CP27" s="656"/>
      <c r="CQ27" s="656"/>
      <c r="CR27" s="656"/>
      <c r="CS27" s="657"/>
      <c r="CT27" s="658"/>
      <c r="CU27" s="658"/>
      <c r="CV27" s="656"/>
      <c r="CW27" s="656"/>
      <c r="CX27" s="655"/>
      <c r="CY27" s="656"/>
      <c r="CZ27" s="656"/>
      <c r="DA27" s="656"/>
      <c r="DB27" s="656"/>
      <c r="DC27" s="659"/>
      <c r="DD27" s="656"/>
      <c r="DE27" s="53"/>
      <c r="DF27" s="53"/>
      <c r="DG27" s="53"/>
      <c r="DH27" s="53"/>
      <c r="DI27" s="53"/>
      <c r="DJ27" s="53"/>
      <c r="DK27" s="53"/>
      <c r="DL27" s="53"/>
      <c r="DM27" s="53"/>
      <c r="DN27" s="660" t="str">
        <f t="shared" si="4"/>
        <v>Hicham</v>
      </c>
      <c r="DO27" s="660" t="str">
        <f t="shared" si="5"/>
        <v>ElMakaoui</v>
      </c>
    </row>
    <row r="28" spans="3:119" ht="18.600000000000001" customHeight="1">
      <c r="C28" s="51" t="s">
        <v>2203</v>
      </c>
      <c r="D28" s="248">
        <v>174</v>
      </c>
      <c r="E28" s="51" t="s">
        <v>600</v>
      </c>
      <c r="F28" s="51" t="s">
        <v>894</v>
      </c>
      <c r="G28" s="616"/>
      <c r="H28" s="616"/>
      <c r="I28" s="616"/>
      <c r="J28" s="616"/>
      <c r="K28" s="616"/>
      <c r="L28" s="616"/>
      <c r="M28" s="616"/>
      <c r="N28" s="616"/>
      <c r="O28" s="616"/>
      <c r="P28" s="616"/>
      <c r="Q28" s="616"/>
      <c r="R28" s="616"/>
      <c r="S28" s="616"/>
      <c r="T28" s="616"/>
      <c r="U28" s="616"/>
      <c r="V28" s="616"/>
      <c r="W28" s="616"/>
      <c r="X28" s="616"/>
      <c r="Y28" s="616"/>
      <c r="Z28" s="620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668" t="str">
        <f t="shared" si="2"/>
        <v>Nour</v>
      </c>
      <c r="CA28" s="668" t="str">
        <f t="shared" si="3"/>
        <v>Tamaoui</v>
      </c>
      <c r="CL28" s="53"/>
      <c r="CM28" s="653"/>
      <c r="CN28" s="654"/>
      <c r="CO28" s="655"/>
      <c r="CP28" s="656"/>
      <c r="CQ28" s="656"/>
      <c r="CR28" s="656"/>
      <c r="CS28" s="657"/>
      <c r="CT28" s="658"/>
      <c r="CU28" s="658"/>
      <c r="CV28" s="656"/>
      <c r="CW28" s="656"/>
      <c r="CX28" s="655"/>
      <c r="CY28" s="656"/>
      <c r="CZ28" s="656"/>
      <c r="DA28" s="656"/>
      <c r="DB28" s="656"/>
      <c r="DC28" s="659"/>
      <c r="DD28" s="656"/>
      <c r="DE28" s="53"/>
      <c r="DF28" s="53"/>
      <c r="DG28" s="53"/>
      <c r="DH28" s="53"/>
      <c r="DI28" s="53"/>
      <c r="DJ28" s="53"/>
      <c r="DK28" s="53"/>
      <c r="DL28" s="53"/>
      <c r="DM28" s="53"/>
      <c r="DN28" s="660" t="str">
        <f t="shared" si="4"/>
        <v>Nour</v>
      </c>
      <c r="DO28" s="660" t="str">
        <f t="shared" si="5"/>
        <v>Tamaoui</v>
      </c>
    </row>
    <row r="29" spans="3:119" ht="18.600000000000001" customHeight="1">
      <c r="C29" s="51" t="s">
        <v>2204</v>
      </c>
      <c r="D29" s="248">
        <v>175</v>
      </c>
      <c r="E29" s="51" t="s">
        <v>179</v>
      </c>
      <c r="F29" s="51" t="s">
        <v>1398</v>
      </c>
      <c r="G29" s="616"/>
      <c r="H29" s="616"/>
      <c r="I29" s="616"/>
      <c r="J29" s="616"/>
      <c r="K29" s="616"/>
      <c r="L29" s="616"/>
      <c r="M29" s="616"/>
      <c r="N29" s="616"/>
      <c r="O29" s="616"/>
      <c r="P29" s="616"/>
      <c r="Q29" s="616"/>
      <c r="R29" s="616"/>
      <c r="S29" s="616"/>
      <c r="T29" s="616"/>
      <c r="U29" s="616"/>
      <c r="V29" s="616"/>
      <c r="W29" s="616"/>
      <c r="X29" s="616"/>
      <c r="Y29" s="616"/>
      <c r="Z29" s="620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668" t="str">
        <f t="shared" si="2"/>
        <v>Yassine</v>
      </c>
      <c r="CA29" s="668" t="str">
        <f t="shared" si="3"/>
        <v>El Madaghri/El adoui</v>
      </c>
      <c r="CL29" s="53"/>
      <c r="CM29" s="653"/>
      <c r="CN29" s="654"/>
      <c r="CO29" s="655"/>
      <c r="CP29" s="656"/>
      <c r="CQ29" s="656"/>
      <c r="CR29" s="656"/>
      <c r="CS29" s="657"/>
      <c r="CT29" s="658"/>
      <c r="CU29" s="658"/>
      <c r="CV29" s="656"/>
      <c r="CW29" s="656"/>
      <c r="CX29" s="655"/>
      <c r="CY29" s="656"/>
      <c r="CZ29" s="656"/>
      <c r="DA29" s="656"/>
      <c r="DB29" s="656"/>
      <c r="DC29" s="659"/>
      <c r="DD29" s="656"/>
      <c r="DE29" s="53"/>
      <c r="DF29" s="53"/>
      <c r="DG29" s="53"/>
      <c r="DH29" s="53"/>
      <c r="DI29" s="53"/>
      <c r="DJ29" s="53"/>
      <c r="DK29" s="53"/>
      <c r="DL29" s="53"/>
      <c r="DM29" s="53"/>
      <c r="DN29" s="660" t="str">
        <f t="shared" si="4"/>
        <v>Yassine</v>
      </c>
      <c r="DO29" s="660" t="str">
        <f t="shared" si="5"/>
        <v>El Madaghri/El adoui</v>
      </c>
    </row>
    <row r="30" spans="3:119" s="671" customFormat="1" ht="18.600000000000001" customHeight="1">
      <c r="C30" s="51" t="s">
        <v>2233</v>
      </c>
      <c r="D30" s="248">
        <v>204</v>
      </c>
      <c r="E30" s="51" t="s">
        <v>1449</v>
      </c>
      <c r="F30" s="51" t="s">
        <v>1450</v>
      </c>
      <c r="G30" s="669"/>
      <c r="H30" s="669"/>
      <c r="I30" s="669"/>
      <c r="J30" s="669"/>
      <c r="K30" s="669"/>
      <c r="L30" s="669"/>
      <c r="M30" s="669"/>
      <c r="N30" s="669"/>
      <c r="O30" s="669"/>
      <c r="P30" s="669"/>
      <c r="Q30" s="669"/>
      <c r="R30" s="669"/>
      <c r="S30" s="669"/>
      <c r="T30" s="669"/>
      <c r="U30" s="669"/>
      <c r="V30" s="669"/>
      <c r="W30" s="669"/>
      <c r="X30" s="669"/>
      <c r="Y30" s="669"/>
      <c r="Z30" s="670"/>
      <c r="AX30" s="672"/>
      <c r="AY30" s="672"/>
      <c r="AZ30" s="672"/>
      <c r="BA30" s="672"/>
      <c r="BB30" s="672"/>
      <c r="BC30" s="672"/>
      <c r="BD30" s="672"/>
      <c r="BE30" s="672"/>
      <c r="BF30" s="672"/>
      <c r="BG30" s="672"/>
      <c r="BH30" s="672"/>
      <c r="BI30" s="672"/>
      <c r="BJ30" s="672"/>
      <c r="BK30" s="672"/>
      <c r="BL30" s="672"/>
      <c r="BM30" s="672"/>
      <c r="BN30" s="672"/>
      <c r="BO30" s="672"/>
      <c r="BP30" s="672"/>
      <c r="BQ30" s="672"/>
      <c r="BR30" s="672"/>
      <c r="BS30" s="672"/>
      <c r="BT30" s="672"/>
      <c r="BU30" s="672"/>
      <c r="BV30" s="672"/>
      <c r="BW30" s="672"/>
      <c r="BX30" s="672"/>
      <c r="BY30" s="672"/>
      <c r="BZ30" s="673" t="str">
        <f t="shared" si="2"/>
        <v>Nawfal</v>
      </c>
      <c r="CA30" s="673" t="str">
        <f t="shared" si="3"/>
        <v>Doudalla</v>
      </c>
      <c r="CL30" s="672"/>
      <c r="CM30" s="674"/>
      <c r="CN30" s="676"/>
      <c r="CO30" s="677"/>
      <c r="CP30" s="678"/>
      <c r="CQ30" s="678"/>
      <c r="CR30" s="678"/>
      <c r="CS30" s="679"/>
      <c r="CT30" s="680"/>
      <c r="CU30" s="680"/>
      <c r="CV30" s="678"/>
      <c r="CW30" s="678"/>
      <c r="CX30" s="677"/>
      <c r="CY30" s="678"/>
      <c r="CZ30" s="678"/>
      <c r="DA30" s="678"/>
      <c r="DB30" s="678"/>
      <c r="DC30" s="681"/>
      <c r="DD30" s="678"/>
      <c r="DE30" s="672"/>
      <c r="DF30" s="672"/>
      <c r="DG30" s="672"/>
      <c r="DH30" s="672"/>
      <c r="DI30" s="672"/>
      <c r="DJ30" s="672"/>
      <c r="DK30" s="672"/>
      <c r="DL30" s="672"/>
      <c r="DM30" s="672"/>
      <c r="DN30" s="675" t="str">
        <f t="shared" si="4"/>
        <v>Nawfal</v>
      </c>
      <c r="DO30" s="675" t="str">
        <f t="shared" si="5"/>
        <v>Doudalla</v>
      </c>
    </row>
    <row r="31" spans="3:119" ht="18.600000000000001" customHeight="1">
      <c r="C31" s="51" t="s">
        <v>2245</v>
      </c>
      <c r="D31" s="248">
        <v>216</v>
      </c>
      <c r="E31" s="51" t="s">
        <v>1087</v>
      </c>
      <c r="F31" s="51" t="s">
        <v>1382</v>
      </c>
      <c r="G31" s="616"/>
      <c r="H31" s="616"/>
      <c r="I31" s="616"/>
      <c r="J31" s="616"/>
      <c r="K31" s="616"/>
      <c r="L31" s="616"/>
      <c r="M31" s="616"/>
      <c r="N31" s="616"/>
      <c r="O31" s="616"/>
      <c r="P31" s="616"/>
      <c r="Q31" s="616"/>
      <c r="R31" s="616"/>
      <c r="S31" s="616"/>
      <c r="T31" s="616"/>
      <c r="U31" s="616"/>
      <c r="V31" s="616"/>
      <c r="W31" s="616"/>
      <c r="X31" s="616"/>
      <c r="Y31" s="616"/>
      <c r="Z31" s="620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668" t="str">
        <f t="shared" si="2"/>
        <v>Oubada</v>
      </c>
      <c r="CA31" s="668" t="str">
        <f t="shared" si="3"/>
        <v>Alyakoubi</v>
      </c>
      <c r="CL31" s="53"/>
      <c r="CM31" s="653"/>
      <c r="CN31" s="654"/>
      <c r="CO31" s="655"/>
      <c r="CP31" s="656"/>
      <c r="CQ31" s="656"/>
      <c r="CR31" s="656"/>
      <c r="CS31" s="657"/>
      <c r="CT31" s="658"/>
      <c r="CU31" s="658"/>
      <c r="CV31" s="656"/>
      <c r="CW31" s="656"/>
      <c r="CX31" s="655"/>
      <c r="CY31" s="656"/>
      <c r="CZ31" s="656"/>
      <c r="DA31" s="656"/>
      <c r="DB31" s="656"/>
      <c r="DC31" s="659"/>
      <c r="DD31" s="656"/>
      <c r="DE31" s="53"/>
      <c r="DF31" s="53"/>
      <c r="DG31" s="53"/>
      <c r="DH31" s="53"/>
      <c r="DI31" s="53"/>
      <c r="DJ31" s="53"/>
      <c r="DK31" s="53"/>
      <c r="DL31" s="53"/>
      <c r="DM31" s="53"/>
      <c r="DN31" s="660" t="str">
        <f t="shared" si="4"/>
        <v>Oubada</v>
      </c>
      <c r="DO31" s="660" t="str">
        <f t="shared" si="5"/>
        <v>Alyakoubi</v>
      </c>
    </row>
    <row r="32" spans="3:119" ht="18.600000000000001" customHeight="1">
      <c r="C32" s="323" t="s">
        <v>2246</v>
      </c>
      <c r="D32" s="324">
        <v>218</v>
      </c>
      <c r="E32" s="323" t="s">
        <v>1483</v>
      </c>
      <c r="F32" s="323" t="s">
        <v>453</v>
      </c>
      <c r="G32" s="616"/>
      <c r="H32" s="616"/>
      <c r="I32" s="616"/>
      <c r="J32" s="616"/>
      <c r="K32" s="616"/>
      <c r="L32" s="616"/>
      <c r="M32" s="616"/>
      <c r="N32" s="616"/>
      <c r="O32" s="616"/>
      <c r="P32" s="616"/>
      <c r="Q32" s="616"/>
      <c r="R32" s="616"/>
      <c r="S32" s="616"/>
      <c r="T32" s="616"/>
      <c r="U32" s="616"/>
      <c r="V32" s="616"/>
      <c r="W32" s="616"/>
      <c r="X32" s="616"/>
      <c r="Y32" s="616"/>
      <c r="Z32" s="620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668" t="str">
        <f t="shared" si="2"/>
        <v>Jounayd</v>
      </c>
      <c r="CA32" s="668" t="str">
        <f t="shared" si="3"/>
        <v>Lahrach</v>
      </c>
      <c r="CL32" s="53"/>
      <c r="CM32" s="653"/>
      <c r="CN32" s="654"/>
      <c r="CO32" s="655"/>
      <c r="CP32" s="656"/>
      <c r="CQ32" s="656"/>
      <c r="CR32" s="656"/>
      <c r="CS32" s="657"/>
      <c r="CT32" s="658"/>
      <c r="CU32" s="658"/>
      <c r="CV32" s="656"/>
      <c r="CW32" s="656"/>
      <c r="CX32" s="655"/>
      <c r="CY32" s="656"/>
      <c r="CZ32" s="656"/>
      <c r="DA32" s="656"/>
      <c r="DB32" s="656"/>
      <c r="DC32" s="659"/>
      <c r="DD32" s="656"/>
      <c r="DE32" s="53"/>
      <c r="DF32" s="53"/>
      <c r="DG32" s="53"/>
      <c r="DH32" s="53"/>
      <c r="DI32" s="53"/>
      <c r="DJ32" s="53"/>
      <c r="DK32" s="53"/>
      <c r="DL32" s="53"/>
      <c r="DM32" s="53"/>
      <c r="DN32" s="660" t="str">
        <f t="shared" si="4"/>
        <v>Jounayd</v>
      </c>
      <c r="DO32" s="660" t="str">
        <f t="shared" si="5"/>
        <v>Lahrach</v>
      </c>
    </row>
    <row r="33" spans="3:119" ht="18.600000000000001" customHeight="1" thickBot="1">
      <c r="C33" s="51" t="s">
        <v>2268</v>
      </c>
      <c r="D33" s="248">
        <v>243</v>
      </c>
      <c r="E33" s="51" t="s">
        <v>91</v>
      </c>
      <c r="F33" s="51" t="s">
        <v>976</v>
      </c>
      <c r="G33" s="623"/>
      <c r="H33" s="623"/>
      <c r="I33" s="623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  <c r="U33" s="623"/>
      <c r="V33" s="623"/>
      <c r="W33" s="623"/>
      <c r="X33" s="623"/>
      <c r="Y33" s="623"/>
      <c r="Z33" s="624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668" t="str">
        <f t="shared" si="2"/>
        <v>Amira</v>
      </c>
      <c r="CA33" s="668" t="str">
        <f t="shared" si="3"/>
        <v>Ikken</v>
      </c>
      <c r="CL33" s="53"/>
      <c r="CM33" s="653"/>
      <c r="CN33" s="654"/>
      <c r="CO33" s="655"/>
      <c r="CP33" s="656"/>
      <c r="CQ33" s="656"/>
      <c r="CR33" s="656"/>
      <c r="CS33" s="657"/>
      <c r="CT33" s="658"/>
      <c r="CU33" s="658"/>
      <c r="CV33" s="656"/>
      <c r="CW33" s="656"/>
      <c r="CX33" s="655"/>
      <c r="CY33" s="656"/>
      <c r="CZ33" s="656"/>
      <c r="DA33" s="656"/>
      <c r="DB33" s="656"/>
      <c r="DC33" s="659"/>
      <c r="DD33" s="656"/>
      <c r="DE33" s="53"/>
      <c r="DF33" s="53"/>
      <c r="DG33" s="53"/>
      <c r="DH33" s="53"/>
      <c r="DI33" s="53"/>
      <c r="DJ33" s="53"/>
      <c r="DK33" s="53"/>
      <c r="DL33" s="53"/>
      <c r="DM33" s="53"/>
      <c r="DN33" s="660" t="str">
        <f t="shared" si="4"/>
        <v>Amira</v>
      </c>
      <c r="DO33" s="660" t="str">
        <f t="shared" si="5"/>
        <v>Ikken</v>
      </c>
    </row>
    <row r="34" spans="3:119" ht="18.600000000000001" customHeight="1">
      <c r="C34" s="281" t="s">
        <v>3063</v>
      </c>
      <c r="D34" s="368">
        <v>54</v>
      </c>
      <c r="E34" s="281" t="s">
        <v>345</v>
      </c>
      <c r="F34" s="281" t="s">
        <v>340</v>
      </c>
      <c r="G34" s="616"/>
      <c r="H34" s="616"/>
      <c r="I34" s="616"/>
      <c r="J34" s="616"/>
      <c r="K34" s="616"/>
      <c r="L34" s="616"/>
      <c r="M34" s="616"/>
      <c r="N34" s="616"/>
      <c r="O34" s="616"/>
      <c r="P34" s="616"/>
      <c r="Q34" s="616"/>
      <c r="R34" s="616"/>
      <c r="S34" s="616"/>
      <c r="T34" s="616"/>
      <c r="U34" s="616"/>
      <c r="V34" s="616"/>
      <c r="W34" s="616"/>
      <c r="X34" s="616"/>
      <c r="Y34" s="616"/>
      <c r="Z34" s="620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668" t="str">
        <f t="shared" si="2"/>
        <v>Hamza</v>
      </c>
      <c r="CA34" s="668" t="str">
        <f t="shared" si="3"/>
        <v>Abdi</v>
      </c>
      <c r="CL34" s="53"/>
      <c r="CM34" s="653"/>
      <c r="CN34" s="654"/>
      <c r="CO34" s="655"/>
      <c r="CP34" s="656"/>
      <c r="CQ34" s="656"/>
      <c r="CR34" s="656"/>
      <c r="CS34" s="657"/>
      <c r="CT34" s="658"/>
      <c r="CU34" s="658"/>
      <c r="CV34" s="656"/>
      <c r="CW34" s="656"/>
      <c r="CX34" s="655"/>
      <c r="CY34" s="656"/>
      <c r="CZ34" s="656"/>
      <c r="DA34" s="656"/>
      <c r="DB34" s="656"/>
      <c r="DC34" s="659"/>
      <c r="DD34" s="656"/>
      <c r="DE34" s="53"/>
      <c r="DF34" s="53"/>
      <c r="DG34" s="53"/>
      <c r="DH34" s="53"/>
      <c r="DI34" s="53"/>
      <c r="DJ34" s="53"/>
      <c r="DK34" s="53"/>
      <c r="DL34" s="53"/>
      <c r="DM34" s="53"/>
      <c r="DN34" s="660" t="str">
        <f t="shared" si="4"/>
        <v>Hamza</v>
      </c>
      <c r="DO34" s="660" t="str">
        <f t="shared" si="5"/>
        <v>Abdi</v>
      </c>
    </row>
    <row r="35" spans="3:119" s="671" customFormat="1" ht="18.600000000000001" customHeight="1">
      <c r="C35" s="51"/>
      <c r="D35" s="248"/>
      <c r="E35" s="51"/>
      <c r="F35" s="51"/>
      <c r="G35" s="669"/>
      <c r="H35" s="669"/>
      <c r="I35" s="669"/>
      <c r="J35" s="669"/>
      <c r="K35" s="669"/>
      <c r="L35" s="669"/>
      <c r="M35" s="669"/>
      <c r="N35" s="669"/>
      <c r="O35" s="669"/>
      <c r="P35" s="669"/>
      <c r="Q35" s="669"/>
      <c r="R35" s="669"/>
      <c r="S35" s="669"/>
      <c r="T35" s="669"/>
      <c r="U35" s="669"/>
      <c r="V35" s="669"/>
      <c r="W35" s="669"/>
      <c r="X35" s="669"/>
      <c r="Y35" s="669"/>
      <c r="Z35" s="670"/>
      <c r="AX35" s="672"/>
      <c r="AY35" s="672"/>
      <c r="AZ35" s="672"/>
      <c r="BA35" s="672"/>
      <c r="BB35" s="672"/>
      <c r="BC35" s="672"/>
      <c r="BD35" s="672"/>
      <c r="BE35" s="672"/>
      <c r="BF35" s="672"/>
      <c r="BG35" s="672"/>
      <c r="BH35" s="672"/>
      <c r="BI35" s="672"/>
      <c r="BJ35" s="672"/>
      <c r="BK35" s="672"/>
      <c r="BL35" s="672"/>
      <c r="BM35" s="672"/>
      <c r="BN35" s="672"/>
      <c r="BO35" s="672"/>
      <c r="BP35" s="672"/>
      <c r="BQ35" s="672"/>
      <c r="BR35" s="672"/>
      <c r="BS35" s="672"/>
      <c r="BT35" s="672"/>
      <c r="BU35" s="672"/>
      <c r="BV35" s="672"/>
      <c r="BW35" s="672"/>
      <c r="BX35" s="672"/>
      <c r="BY35" s="672"/>
      <c r="BZ35" s="668">
        <f t="shared" si="2"/>
        <v>0</v>
      </c>
      <c r="CA35" s="668">
        <f t="shared" si="3"/>
        <v>0</v>
      </c>
      <c r="CL35" s="53"/>
      <c r="CM35" s="653"/>
      <c r="CN35" s="654"/>
      <c r="CO35" s="655"/>
      <c r="CP35" s="656"/>
      <c r="CQ35" s="656"/>
      <c r="CR35" s="656"/>
      <c r="CS35" s="657"/>
      <c r="CT35" s="658"/>
      <c r="CU35" s="658"/>
      <c r="CV35" s="656"/>
      <c r="CW35" s="656"/>
      <c r="CX35" s="655"/>
      <c r="CY35" s="656"/>
      <c r="CZ35" s="656"/>
      <c r="DA35" s="656"/>
      <c r="DB35" s="656"/>
      <c r="DC35" s="659"/>
      <c r="DD35" s="656"/>
      <c r="DE35" s="53"/>
      <c r="DF35" s="53"/>
      <c r="DG35" s="53"/>
      <c r="DH35" s="53"/>
      <c r="DI35" s="53"/>
      <c r="DJ35" s="53"/>
      <c r="DK35" s="53"/>
      <c r="DL35" s="53"/>
      <c r="DM35" s="53"/>
      <c r="DN35" s="660">
        <f t="shared" si="4"/>
        <v>0</v>
      </c>
      <c r="DO35" s="660">
        <f t="shared" si="5"/>
        <v>0</v>
      </c>
    </row>
    <row r="36" spans="3:119" ht="18.600000000000001" customHeight="1">
      <c r="C36" s="51"/>
      <c r="D36" s="248"/>
      <c r="E36" s="51"/>
      <c r="F36" s="51"/>
      <c r="G36" s="616"/>
      <c r="H36" s="616"/>
      <c r="I36" s="616"/>
      <c r="J36" s="616"/>
      <c r="K36" s="616"/>
      <c r="L36" s="616"/>
      <c r="M36" s="616"/>
      <c r="N36" s="616"/>
      <c r="O36" s="616"/>
      <c r="P36" s="616"/>
      <c r="Q36" s="616"/>
      <c r="R36" s="616"/>
      <c r="S36" s="616"/>
      <c r="T36" s="616"/>
      <c r="U36" s="616"/>
      <c r="V36" s="616"/>
      <c r="W36" s="616"/>
      <c r="X36" s="616"/>
      <c r="Y36" s="616"/>
      <c r="Z36" s="620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668">
        <f t="shared" si="2"/>
        <v>0</v>
      </c>
      <c r="CA36" s="668">
        <f t="shared" si="3"/>
        <v>0</v>
      </c>
      <c r="CL36" s="53"/>
      <c r="CM36" s="653"/>
      <c r="CN36" s="654"/>
      <c r="CO36" s="655"/>
      <c r="CP36" s="656"/>
      <c r="CQ36" s="656"/>
      <c r="CR36" s="656"/>
      <c r="CS36" s="657"/>
      <c r="CT36" s="658"/>
      <c r="CU36" s="658"/>
      <c r="CV36" s="656"/>
      <c r="CW36" s="656"/>
      <c r="CX36" s="655"/>
      <c r="CY36" s="656"/>
      <c r="CZ36" s="656"/>
      <c r="DA36" s="656"/>
      <c r="DB36" s="656"/>
      <c r="DC36" s="659"/>
      <c r="DD36" s="656"/>
      <c r="DE36" s="53"/>
      <c r="DF36" s="53"/>
      <c r="DG36" s="53"/>
      <c r="DH36" s="53"/>
      <c r="DI36" s="53"/>
      <c r="DJ36" s="53"/>
      <c r="DK36" s="53"/>
      <c r="DL36" s="53"/>
      <c r="DM36" s="53"/>
      <c r="DN36" s="660">
        <f t="shared" ref="DN36:DN38" si="6">BZ36</f>
        <v>0</v>
      </c>
      <c r="DO36" s="660">
        <f t="shared" ref="DO36:DO38" si="7">CA36</f>
        <v>0</v>
      </c>
    </row>
    <row r="37" spans="3:119" ht="18.600000000000001" customHeight="1" thickBot="1">
      <c r="C37" s="51"/>
      <c r="D37" s="248"/>
      <c r="E37" s="51"/>
      <c r="F37" s="51"/>
      <c r="G37" s="623"/>
      <c r="H37" s="623"/>
      <c r="I37" s="623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4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668">
        <f t="shared" si="2"/>
        <v>0</v>
      </c>
      <c r="CA37" s="668">
        <f t="shared" si="3"/>
        <v>0</v>
      </c>
      <c r="CL37" s="53"/>
      <c r="CM37" s="653"/>
      <c r="CN37" s="654"/>
      <c r="CO37" s="655"/>
      <c r="CP37" s="656"/>
      <c r="CQ37" s="656"/>
      <c r="CR37" s="656"/>
      <c r="CS37" s="657"/>
      <c r="CT37" s="658"/>
      <c r="CU37" s="658"/>
      <c r="CV37" s="656"/>
      <c r="CW37" s="656"/>
      <c r="CX37" s="655"/>
      <c r="CY37" s="656"/>
      <c r="CZ37" s="656"/>
      <c r="DA37" s="656"/>
      <c r="DB37" s="656"/>
      <c r="DC37" s="659"/>
      <c r="DD37" s="656"/>
      <c r="DE37" s="53"/>
      <c r="DF37" s="53"/>
      <c r="DG37" s="53"/>
      <c r="DH37" s="53"/>
      <c r="DI37" s="53"/>
      <c r="DJ37" s="53"/>
      <c r="DK37" s="53"/>
      <c r="DL37" s="53"/>
      <c r="DM37" s="53"/>
      <c r="DN37" s="660">
        <f t="shared" si="6"/>
        <v>0</v>
      </c>
      <c r="DO37" s="660">
        <f t="shared" si="7"/>
        <v>0</v>
      </c>
    </row>
    <row r="38" spans="3:119" ht="18.600000000000001" customHeight="1">
      <c r="C38" s="51"/>
      <c r="D38" s="248"/>
      <c r="E38" s="51"/>
      <c r="F38" s="51"/>
      <c r="G38" s="616"/>
      <c r="H38" s="616"/>
      <c r="I38" s="616"/>
      <c r="J38" s="616"/>
      <c r="K38" s="616"/>
      <c r="L38" s="616"/>
      <c r="M38" s="616"/>
      <c r="N38" s="616"/>
      <c r="O38" s="616"/>
      <c r="P38" s="616"/>
      <c r="Q38" s="616"/>
      <c r="R38" s="616"/>
      <c r="S38" s="616"/>
      <c r="T38" s="616"/>
      <c r="U38" s="616"/>
      <c r="V38" s="616"/>
      <c r="W38" s="616"/>
      <c r="X38" s="616"/>
      <c r="Y38" s="616"/>
      <c r="Z38" s="620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668">
        <f t="shared" si="2"/>
        <v>0</v>
      </c>
      <c r="CA38" s="668">
        <f t="shared" si="3"/>
        <v>0</v>
      </c>
      <c r="CL38" s="53"/>
      <c r="CM38" s="653"/>
      <c r="CN38" s="654"/>
      <c r="CO38" s="655"/>
      <c r="CP38" s="656"/>
      <c r="CQ38" s="656"/>
      <c r="CR38" s="656"/>
      <c r="CS38" s="657"/>
      <c r="CT38" s="658"/>
      <c r="CU38" s="658"/>
      <c r="CV38" s="656"/>
      <c r="CW38" s="656"/>
      <c r="CX38" s="655"/>
      <c r="CY38" s="656"/>
      <c r="CZ38" s="656"/>
      <c r="DA38" s="656"/>
      <c r="DB38" s="656"/>
      <c r="DC38" s="659"/>
      <c r="DD38" s="656"/>
      <c r="DE38" s="53"/>
      <c r="DF38" s="53"/>
      <c r="DG38" s="53"/>
      <c r="DH38" s="53"/>
      <c r="DI38" s="53"/>
      <c r="DJ38" s="53"/>
      <c r="DK38" s="53"/>
      <c r="DL38" s="53"/>
      <c r="DM38" s="53"/>
      <c r="DN38" s="660">
        <f t="shared" si="6"/>
        <v>0</v>
      </c>
      <c r="DO38" s="660">
        <f t="shared" si="7"/>
        <v>0</v>
      </c>
    </row>
    <row r="39" spans="3:119" ht="18.600000000000001" customHeight="1" thickBot="1">
      <c r="C39" s="51"/>
      <c r="D39" s="248"/>
      <c r="E39" s="51"/>
      <c r="F39" s="51"/>
      <c r="G39" s="616"/>
      <c r="H39" s="616"/>
      <c r="I39" s="616"/>
      <c r="J39" s="616"/>
      <c r="K39" s="616"/>
      <c r="L39" s="616"/>
      <c r="M39" s="616"/>
      <c r="N39" s="616"/>
      <c r="O39" s="616"/>
      <c r="P39" s="616"/>
      <c r="Q39" s="616"/>
      <c r="R39" s="616"/>
      <c r="S39" s="616"/>
      <c r="T39" s="616"/>
      <c r="U39" s="616"/>
      <c r="V39" s="616"/>
      <c r="W39" s="616"/>
      <c r="X39" s="616"/>
      <c r="Y39" s="616"/>
      <c r="Z39" s="620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668">
        <f t="shared" ref="BZ39:BZ40" si="8">E39</f>
        <v>0</v>
      </c>
      <c r="CA39" s="668">
        <f t="shared" ref="CA39:CA40" si="9">F39</f>
        <v>0</v>
      </c>
      <c r="CL39" s="53"/>
      <c r="CM39" s="653"/>
      <c r="CN39" s="654"/>
      <c r="CO39" s="655"/>
      <c r="CP39" s="656"/>
      <c r="CQ39" s="656"/>
      <c r="CR39" s="656"/>
      <c r="CS39" s="657"/>
      <c r="CT39" s="658"/>
      <c r="CU39" s="658"/>
      <c r="CV39" s="656"/>
      <c r="CW39" s="656"/>
      <c r="CX39" s="655"/>
      <c r="CY39" s="656"/>
      <c r="CZ39" s="656"/>
      <c r="DA39" s="656"/>
      <c r="DB39" s="656"/>
      <c r="DC39" s="659"/>
      <c r="DD39" s="656"/>
      <c r="DE39" s="53"/>
      <c r="DF39" s="53"/>
      <c r="DG39" s="53"/>
      <c r="DH39" s="53"/>
      <c r="DI39" s="53"/>
      <c r="DJ39" s="53"/>
      <c r="DK39" s="53"/>
      <c r="DL39" s="53"/>
      <c r="DM39" s="53"/>
      <c r="DN39" s="660">
        <f t="shared" ref="DN39:DN40" si="10">BZ39</f>
        <v>0</v>
      </c>
      <c r="DO39" s="660">
        <f t="shared" ref="DO39:DO40" si="11">CA39</f>
        <v>0</v>
      </c>
    </row>
    <row r="40" spans="3:119" ht="18.600000000000001" customHeight="1" thickBot="1">
      <c r="C40" s="281"/>
      <c r="D40" s="368"/>
      <c r="E40" s="281"/>
      <c r="F40" s="281"/>
      <c r="G40" s="616"/>
      <c r="H40" s="616"/>
      <c r="I40" s="616"/>
      <c r="J40" s="616"/>
      <c r="K40" s="616"/>
      <c r="L40" s="616"/>
      <c r="M40" s="616"/>
      <c r="N40" s="616"/>
      <c r="O40" s="616"/>
      <c r="P40" s="616"/>
      <c r="Q40" s="616"/>
      <c r="R40" s="616"/>
      <c r="S40" s="616"/>
      <c r="T40" s="616"/>
      <c r="U40" s="616"/>
      <c r="V40" s="616"/>
      <c r="W40" s="616"/>
      <c r="X40" s="616"/>
      <c r="Y40" s="616"/>
      <c r="Z40" s="620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668">
        <f t="shared" si="8"/>
        <v>0</v>
      </c>
      <c r="CA40" s="668">
        <f t="shared" si="9"/>
        <v>0</v>
      </c>
      <c r="CL40" s="53"/>
      <c r="CM40" s="653"/>
      <c r="CN40" s="654"/>
      <c r="CO40" s="655"/>
      <c r="CP40" s="656"/>
      <c r="CQ40" s="656"/>
      <c r="CR40" s="656"/>
      <c r="CS40" s="657"/>
      <c r="CT40" s="658"/>
      <c r="CU40" s="658"/>
      <c r="CV40" s="656"/>
      <c r="CW40" s="656"/>
      <c r="CX40" s="655"/>
      <c r="CY40" s="656"/>
      <c r="CZ40" s="656"/>
      <c r="DA40" s="656"/>
      <c r="DB40" s="656"/>
      <c r="DC40" s="659"/>
      <c r="DD40" s="656"/>
      <c r="DE40" s="53"/>
      <c r="DF40" s="53"/>
      <c r="DG40" s="53"/>
      <c r="DH40" s="53"/>
      <c r="DI40" s="53"/>
      <c r="DJ40" s="53"/>
      <c r="DK40" s="53"/>
      <c r="DL40" s="53"/>
      <c r="DM40" s="53"/>
      <c r="DN40" s="660">
        <f t="shared" si="10"/>
        <v>0</v>
      </c>
      <c r="DO40" s="660">
        <f t="shared" si="11"/>
        <v>0</v>
      </c>
    </row>
    <row r="41" spans="3:119" ht="18.600000000000001" customHeight="1" thickBot="1">
      <c r="C41" s="281"/>
      <c r="D41" s="368"/>
      <c r="E41" s="281"/>
      <c r="F41" s="281"/>
      <c r="G41" s="623"/>
      <c r="H41" s="623"/>
      <c r="I41" s="623"/>
      <c r="J41" s="623"/>
      <c r="K41" s="623"/>
      <c r="L41" s="623"/>
      <c r="M41" s="623"/>
      <c r="N41" s="623"/>
      <c r="O41" s="623"/>
      <c r="P41" s="623"/>
      <c r="Q41" s="623"/>
      <c r="R41" s="623"/>
      <c r="S41" s="623"/>
      <c r="T41" s="623"/>
      <c r="U41" s="623"/>
      <c r="V41" s="623"/>
      <c r="W41" s="623"/>
      <c r="X41" s="623"/>
      <c r="Y41" s="623"/>
      <c r="Z41" s="624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668"/>
      <c r="CA41" s="668"/>
    </row>
    <row r="42" spans="3:119" ht="18.600000000000001" customHeight="1" thickBot="1">
      <c r="C42" s="51"/>
      <c r="D42" s="248"/>
      <c r="E42" s="51"/>
      <c r="F42" s="51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616"/>
      <c r="Y42" s="616"/>
      <c r="Z42" s="620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668"/>
      <c r="CA42" s="668"/>
    </row>
    <row r="43" spans="3:119" ht="18.600000000000001" customHeight="1" thickBot="1">
      <c r="C43" s="281"/>
      <c r="D43" s="368"/>
      <c r="E43" s="281"/>
      <c r="F43" s="281"/>
      <c r="G43" s="616"/>
      <c r="H43" s="616"/>
      <c r="I43" s="616"/>
      <c r="J43" s="616"/>
      <c r="K43" s="616"/>
      <c r="L43" s="616"/>
      <c r="M43" s="616"/>
      <c r="N43" s="616"/>
      <c r="O43" s="616"/>
      <c r="P43" s="616"/>
      <c r="Q43" s="616"/>
      <c r="R43" s="616"/>
      <c r="S43" s="616"/>
      <c r="T43" s="616"/>
      <c r="U43" s="616"/>
      <c r="V43" s="616"/>
      <c r="W43" s="616"/>
      <c r="X43" s="616"/>
      <c r="Y43" s="616"/>
      <c r="Z43" s="620"/>
    </row>
    <row r="44" spans="3:119" ht="15" thickBot="1">
      <c r="C44" s="281"/>
      <c r="D44" s="368"/>
      <c r="E44" s="281"/>
      <c r="F44" s="281"/>
    </row>
    <row r="45" spans="3:119" ht="14.25">
      <c r="C45" s="281"/>
      <c r="D45" s="368"/>
      <c r="E45" s="281"/>
      <c r="F45" s="281"/>
      <c r="CP45" s="261"/>
    </row>
    <row r="46" spans="3:119" ht="14.25">
      <c r="C46" s="51"/>
      <c r="D46" s="248"/>
      <c r="E46" s="51"/>
      <c r="F46" s="51"/>
      <c r="CP46" s="257"/>
    </row>
    <row r="47" spans="3:119" ht="14.25">
      <c r="C47" s="51"/>
      <c r="D47" s="248"/>
      <c r="E47" s="51"/>
      <c r="F47" s="51"/>
      <c r="CP47" s="261"/>
    </row>
    <row r="48" spans="3:119" ht="14.25">
      <c r="C48" s="51"/>
      <c r="D48" s="248"/>
      <c r="E48" s="51"/>
      <c r="F48" s="51"/>
      <c r="CP48" s="257"/>
    </row>
    <row r="49" spans="3:94" ht="14.25">
      <c r="C49" s="51"/>
      <c r="D49" s="248"/>
      <c r="E49" s="51"/>
      <c r="F49" s="51"/>
    </row>
    <row r="50" spans="3:94" ht="14.25">
      <c r="C50" s="51"/>
      <c r="D50" s="248"/>
      <c r="E50" s="51"/>
      <c r="F50" s="51"/>
      <c r="CP50" s="257"/>
    </row>
    <row r="51" spans="3:94" ht="21">
      <c r="C51" s="51"/>
      <c r="D51" s="248"/>
      <c r="E51" s="51"/>
      <c r="F51" s="51"/>
      <c r="CP51" s="262"/>
    </row>
    <row r="52" spans="3:94" ht="14.25">
      <c r="C52" s="51"/>
      <c r="D52" s="248"/>
      <c r="E52" s="51"/>
      <c r="F52" s="51"/>
      <c r="CP52" s="257"/>
    </row>
    <row r="53" spans="3:94" ht="14.25">
      <c r="C53" s="51"/>
      <c r="D53" s="248"/>
      <c r="E53" s="51"/>
      <c r="F53" s="51"/>
      <c r="CP53" s="261"/>
    </row>
    <row r="54" spans="3:94" ht="14.25">
      <c r="C54" s="51"/>
      <c r="D54" s="248"/>
      <c r="E54" s="51"/>
      <c r="F54" s="51"/>
      <c r="CP54" s="261"/>
    </row>
    <row r="55" spans="3:94" ht="14.25">
      <c r="C55" s="51"/>
      <c r="D55" s="248"/>
      <c r="E55" s="51"/>
      <c r="F55" s="51"/>
      <c r="CP55" s="261"/>
    </row>
    <row r="56" spans="3:94" ht="14.25">
      <c r="C56" s="51"/>
      <c r="D56" s="248"/>
      <c r="E56" s="51"/>
      <c r="F56" s="51"/>
      <c r="CP56" s="261"/>
    </row>
    <row r="57" spans="3:94" ht="14.25">
      <c r="C57" s="51"/>
      <c r="D57" s="248"/>
      <c r="E57" s="51"/>
      <c r="F57" s="51"/>
      <c r="CP57" s="257"/>
    </row>
    <row r="58" spans="3:94" ht="14.25">
      <c r="C58" s="51"/>
      <c r="D58" s="248"/>
      <c r="E58" s="51"/>
      <c r="F58" s="51"/>
      <c r="CP58" s="261"/>
    </row>
    <row r="59" spans="3:94" ht="14.25">
      <c r="C59" s="51"/>
      <c r="D59" s="248"/>
      <c r="E59" s="51"/>
      <c r="F59" s="51"/>
      <c r="CP59" s="261"/>
    </row>
    <row r="60" spans="3:94" ht="14.25">
      <c r="C60" s="51"/>
      <c r="D60" s="248"/>
      <c r="E60" s="51"/>
      <c r="F60" s="51"/>
      <c r="CP60" s="261"/>
    </row>
    <row r="61" spans="3:94" ht="14.25">
      <c r="C61" s="51"/>
      <c r="D61" s="248"/>
      <c r="E61" s="51"/>
      <c r="F61" s="51"/>
      <c r="CP61" s="257"/>
    </row>
    <row r="62" spans="3:94" ht="14.25">
      <c r="C62" s="51"/>
      <c r="D62" s="248"/>
      <c r="E62" s="51"/>
      <c r="F62" s="51"/>
      <c r="CP62" s="261"/>
    </row>
    <row r="63" spans="3:94" ht="14.25">
      <c r="C63" s="51"/>
      <c r="D63" s="248"/>
      <c r="E63" s="51"/>
      <c r="F63" s="51"/>
      <c r="CP63" s="261"/>
    </row>
    <row r="64" spans="3:94" ht="14.25">
      <c r="C64" s="51"/>
      <c r="D64" s="248"/>
      <c r="E64" s="51"/>
      <c r="F64" s="51"/>
      <c r="CP64" s="257"/>
    </row>
    <row r="65" spans="3:94" ht="14.25">
      <c r="C65" s="51"/>
      <c r="D65" s="248"/>
      <c r="E65" s="51"/>
      <c r="F65" s="51"/>
      <c r="CP65" s="261"/>
    </row>
    <row r="66" spans="3:94" ht="14.25">
      <c r="C66" s="51"/>
      <c r="D66" s="248"/>
      <c r="E66" s="51"/>
      <c r="F66" s="51"/>
      <c r="CP66" s="261"/>
    </row>
    <row r="67" spans="3:94" ht="14.25">
      <c r="C67" s="51"/>
      <c r="D67" s="248"/>
      <c r="E67" s="51"/>
      <c r="F67" s="51"/>
      <c r="CP67" s="261"/>
    </row>
    <row r="68" spans="3:94" ht="14.25">
      <c r="C68" s="51"/>
      <c r="D68" s="248"/>
      <c r="E68" s="51"/>
      <c r="F68" s="51"/>
      <c r="CP68" s="261"/>
    </row>
    <row r="69" spans="3:94" ht="14.25">
      <c r="C69" s="51"/>
      <c r="D69" s="248"/>
      <c r="E69" s="51"/>
      <c r="F69" s="51"/>
      <c r="CP69" s="261"/>
    </row>
    <row r="70" spans="3:94" ht="14.25">
      <c r="C70" s="51"/>
      <c r="D70" s="248"/>
      <c r="E70" s="51"/>
      <c r="F70" s="51"/>
      <c r="CP70" s="261"/>
    </row>
    <row r="71" spans="3:94" ht="14.25">
      <c r="C71" s="51"/>
      <c r="D71" s="248"/>
      <c r="E71" s="51"/>
      <c r="F71" s="51"/>
      <c r="CP71" s="261"/>
    </row>
    <row r="72" spans="3:94" ht="14.25">
      <c r="C72" s="51"/>
      <c r="D72" s="248"/>
      <c r="E72" s="51"/>
      <c r="F72" s="51"/>
      <c r="CP72" s="261"/>
    </row>
    <row r="73" spans="3:94" ht="14.25">
      <c r="C73" s="51"/>
      <c r="D73" s="248"/>
      <c r="E73" s="51"/>
      <c r="F73" s="51"/>
      <c r="CP73" s="257"/>
    </row>
    <row r="74" spans="3:94" ht="14.25">
      <c r="C74" s="51"/>
      <c r="D74" s="248"/>
      <c r="E74" s="51"/>
      <c r="F74" s="51"/>
      <c r="CP74" s="261"/>
    </row>
    <row r="75" spans="3:94" ht="14.25">
      <c r="C75" s="51"/>
      <c r="D75" s="248"/>
      <c r="E75" s="51"/>
      <c r="F75" s="51"/>
      <c r="CP75" s="261"/>
    </row>
    <row r="76" spans="3:94" ht="14.25">
      <c r="C76" s="51"/>
      <c r="D76" s="248"/>
      <c r="E76" s="51"/>
      <c r="F76" s="51"/>
      <c r="CP76" s="261"/>
    </row>
    <row r="77" spans="3:94" ht="14.25">
      <c r="C77" s="51"/>
      <c r="D77" s="248"/>
      <c r="E77" s="51"/>
      <c r="F77" s="51"/>
      <c r="CP77" s="261"/>
    </row>
    <row r="78" spans="3:94" ht="14.25">
      <c r="C78" s="51"/>
      <c r="D78" s="248"/>
      <c r="E78" s="51"/>
      <c r="F78" s="51"/>
      <c r="CP78" s="261"/>
    </row>
    <row r="79" spans="3:94" ht="14.25">
      <c r="C79" s="51"/>
      <c r="D79" s="248"/>
      <c r="E79" s="51"/>
      <c r="F79" s="51"/>
      <c r="CP79" s="257"/>
    </row>
    <row r="80" spans="3:94" ht="14.25">
      <c r="C80" s="51"/>
      <c r="D80" s="248"/>
      <c r="E80" s="51"/>
      <c r="F80" s="51"/>
    </row>
    <row r="81" spans="3:94" ht="14.25">
      <c r="C81" s="51"/>
      <c r="D81" s="248"/>
      <c r="E81" s="51"/>
      <c r="F81" s="51"/>
      <c r="CP81" s="257"/>
    </row>
    <row r="82" spans="3:94" ht="21">
      <c r="C82" s="51"/>
      <c r="D82" s="248"/>
      <c r="E82" s="51"/>
      <c r="F82" s="51"/>
      <c r="CP82" s="262"/>
    </row>
    <row r="83" spans="3:94" ht="14.25">
      <c r="C83" s="51"/>
      <c r="D83" s="248"/>
      <c r="E83" s="51"/>
      <c r="F83" s="51"/>
      <c r="CP83" s="263"/>
    </row>
    <row r="84" spans="3:94" ht="14.25">
      <c r="C84" s="51"/>
      <c r="D84" s="248"/>
      <c r="E84" s="51"/>
      <c r="F84" s="51"/>
      <c r="CP84" s="264"/>
    </row>
    <row r="85" spans="3:94" ht="14.25">
      <c r="C85" s="51"/>
      <c r="D85" s="248"/>
      <c r="E85" s="51"/>
      <c r="F85" s="51"/>
      <c r="CP85" s="264"/>
    </row>
    <row r="86" spans="3:94" ht="14.25">
      <c r="C86" s="51"/>
      <c r="D86" s="248"/>
      <c r="E86" s="51"/>
      <c r="F86" s="51"/>
      <c r="CP86" s="265"/>
    </row>
    <row r="87" spans="3:94" ht="14.25">
      <c r="C87" s="51"/>
      <c r="D87" s="248"/>
      <c r="E87" s="51"/>
      <c r="F87" s="51"/>
      <c r="CP87" s="265"/>
    </row>
    <row r="88" spans="3:94" ht="14.25">
      <c r="C88" s="51"/>
      <c r="D88" s="248"/>
      <c r="E88" s="51"/>
      <c r="F88" s="51"/>
      <c r="CP88" s="257"/>
    </row>
    <row r="89" spans="3:94" ht="14.25">
      <c r="C89" s="51"/>
      <c r="D89" s="248"/>
      <c r="E89" s="51"/>
      <c r="F89" s="51"/>
      <c r="CP89" s="261"/>
    </row>
    <row r="90" spans="3:94" ht="14.25">
      <c r="C90" s="51"/>
      <c r="D90" s="248"/>
      <c r="E90" s="51"/>
      <c r="F90" s="51"/>
    </row>
    <row r="91" spans="3:94" ht="14.25">
      <c r="C91" s="51"/>
      <c r="D91" s="248"/>
      <c r="E91" s="51"/>
      <c r="F91" s="51"/>
    </row>
    <row r="92" spans="3:94" ht="14.25">
      <c r="C92" s="51"/>
      <c r="D92" s="248"/>
      <c r="E92" s="51"/>
      <c r="F92" s="51"/>
    </row>
    <row r="93" spans="3:94" ht="14.25">
      <c r="C93" s="51"/>
      <c r="D93" s="248"/>
      <c r="E93" s="51"/>
      <c r="F93" s="51"/>
    </row>
    <row r="94" spans="3:94" ht="14.25">
      <c r="C94" s="51"/>
      <c r="D94" s="248"/>
      <c r="E94" s="51"/>
      <c r="F94" s="51"/>
    </row>
    <row r="95" spans="3:94" ht="14.25">
      <c r="C95" s="51"/>
      <c r="D95" s="248"/>
      <c r="E95" s="51"/>
      <c r="F95" s="51"/>
    </row>
    <row r="96" spans="3:94" ht="14.25">
      <c r="C96" s="51"/>
      <c r="D96" s="248"/>
      <c r="E96" s="51"/>
      <c r="F96" s="51"/>
    </row>
    <row r="97" spans="3:6" ht="14.25">
      <c r="C97" s="51"/>
      <c r="D97" s="248"/>
      <c r="E97" s="51"/>
      <c r="F97" s="51"/>
    </row>
    <row r="98" spans="3:6" ht="14.25">
      <c r="C98" s="51"/>
      <c r="D98" s="248"/>
      <c r="E98" s="51"/>
      <c r="F98" s="51"/>
    </row>
    <row r="99" spans="3:6" ht="14.25">
      <c r="C99" s="51"/>
      <c r="D99" s="248"/>
      <c r="E99" s="51"/>
      <c r="F99" s="51"/>
    </row>
    <row r="100" spans="3:6" ht="14.25">
      <c r="C100" s="51"/>
      <c r="D100" s="248"/>
      <c r="E100" s="51"/>
      <c r="F100" s="51"/>
    </row>
    <row r="101" spans="3:6" ht="14.25">
      <c r="C101" s="51"/>
      <c r="D101" s="248"/>
      <c r="E101" s="51"/>
      <c r="F101" s="51"/>
    </row>
    <row r="102" spans="3:6" ht="14.25">
      <c r="C102" s="51"/>
      <c r="D102" s="248"/>
      <c r="E102" s="51"/>
      <c r="F102" s="51"/>
    </row>
    <row r="103" spans="3:6" ht="14.25">
      <c r="C103" s="51"/>
      <c r="D103" s="248"/>
      <c r="E103" s="51"/>
      <c r="F103" s="51"/>
    </row>
    <row r="104" spans="3:6" ht="14.25">
      <c r="C104" s="51"/>
      <c r="D104" s="248"/>
      <c r="E104" s="51"/>
      <c r="F104" s="51"/>
    </row>
    <row r="105" spans="3:6" ht="14.25">
      <c r="C105" s="51"/>
      <c r="D105" s="248"/>
      <c r="E105" s="51"/>
      <c r="F105" s="51"/>
    </row>
    <row r="106" spans="3:6" ht="14.25">
      <c r="C106" s="51"/>
      <c r="D106" s="248"/>
      <c r="E106" s="51"/>
      <c r="F106" s="51"/>
    </row>
    <row r="107" spans="3:6" ht="14.25">
      <c r="C107" s="51"/>
      <c r="D107" s="248"/>
      <c r="E107" s="51"/>
      <c r="F107" s="51"/>
    </row>
    <row r="108" spans="3:6" ht="14.25">
      <c r="C108" s="51"/>
      <c r="D108" s="248"/>
      <c r="E108" s="51"/>
      <c r="F108" s="51"/>
    </row>
    <row r="109" spans="3:6" ht="14.25">
      <c r="C109" s="51"/>
      <c r="D109" s="248"/>
      <c r="E109" s="51"/>
      <c r="F109" s="51"/>
    </row>
    <row r="110" spans="3:6" ht="14.25">
      <c r="C110" s="51"/>
      <c r="D110" s="248"/>
      <c r="E110" s="51"/>
      <c r="F110" s="51"/>
    </row>
    <row r="111" spans="3:6" ht="14.25">
      <c r="C111" s="51"/>
      <c r="D111" s="248"/>
      <c r="E111" s="51"/>
      <c r="F111" s="51"/>
    </row>
    <row r="112" spans="3:6" ht="14.25">
      <c r="C112" s="51"/>
      <c r="D112" s="248"/>
      <c r="E112" s="51"/>
      <c r="F112" s="51"/>
    </row>
    <row r="113" spans="3:6" ht="14.25">
      <c r="C113" s="51"/>
      <c r="D113" s="248"/>
      <c r="E113" s="51"/>
      <c r="F113" s="51"/>
    </row>
    <row r="114" spans="3:6" ht="14.25">
      <c r="C114" s="51"/>
      <c r="D114" s="248"/>
      <c r="E114" s="51"/>
      <c r="F114" s="51"/>
    </row>
    <row r="115" spans="3:6" ht="14.25">
      <c r="C115" s="51"/>
      <c r="D115" s="248"/>
      <c r="E115" s="51"/>
      <c r="F115" s="51"/>
    </row>
    <row r="116" spans="3:6" ht="14.25">
      <c r="C116" s="51"/>
      <c r="D116" s="248"/>
      <c r="E116" s="51"/>
      <c r="F116" s="51"/>
    </row>
    <row r="117" spans="3:6" ht="14.25">
      <c r="C117" s="51"/>
      <c r="D117" s="248"/>
      <c r="E117" s="51"/>
      <c r="F117" s="51"/>
    </row>
    <row r="118" spans="3:6" ht="14.25">
      <c r="C118" s="51"/>
      <c r="D118" s="248"/>
      <c r="E118" s="51"/>
      <c r="F118" s="51"/>
    </row>
    <row r="119" spans="3:6" ht="14.25">
      <c r="C119" s="51"/>
      <c r="D119" s="248"/>
      <c r="E119" s="51"/>
      <c r="F119" s="51"/>
    </row>
    <row r="120" spans="3:6" ht="14.25">
      <c r="C120" s="51"/>
      <c r="D120" s="248"/>
      <c r="E120" s="51"/>
      <c r="F120" s="51"/>
    </row>
    <row r="121" spans="3:6" ht="14.25">
      <c r="C121" s="51"/>
      <c r="D121" s="248"/>
      <c r="E121" s="51"/>
      <c r="F121" s="51"/>
    </row>
    <row r="122" spans="3:6" ht="14.25">
      <c r="C122" s="51"/>
      <c r="D122" s="248"/>
      <c r="E122" s="51"/>
      <c r="F122" s="51"/>
    </row>
    <row r="123" spans="3:6" ht="14.25">
      <c r="C123" s="51"/>
      <c r="D123" s="248"/>
      <c r="E123" s="51"/>
      <c r="F123" s="51"/>
    </row>
    <row r="124" spans="3:6" ht="14.25">
      <c r="C124" s="51"/>
      <c r="D124" s="248"/>
      <c r="E124" s="51"/>
      <c r="F124" s="51"/>
    </row>
    <row r="125" spans="3:6" ht="14.25">
      <c r="C125" s="51"/>
      <c r="D125" s="248"/>
      <c r="E125" s="51"/>
      <c r="F125" s="51"/>
    </row>
    <row r="126" spans="3:6" ht="14.25">
      <c r="C126" s="51"/>
      <c r="D126" s="248"/>
      <c r="E126" s="51"/>
      <c r="F126" s="51"/>
    </row>
    <row r="127" spans="3:6" ht="14.25">
      <c r="C127" s="51"/>
      <c r="D127" s="248"/>
      <c r="E127" s="51"/>
      <c r="F127" s="51"/>
    </row>
    <row r="128" spans="3:6" ht="14.25">
      <c r="C128" s="51"/>
      <c r="D128" s="248"/>
      <c r="E128" s="51"/>
      <c r="F128" s="51"/>
    </row>
    <row r="129" spans="3:6" ht="14.25">
      <c r="C129" s="51"/>
      <c r="D129" s="248"/>
      <c r="E129" s="51"/>
      <c r="F129" s="51"/>
    </row>
    <row r="130" spans="3:6" ht="14.25">
      <c r="C130" s="51"/>
      <c r="D130" s="248"/>
      <c r="E130" s="51"/>
      <c r="F130" s="51"/>
    </row>
    <row r="131" spans="3:6" ht="14.25">
      <c r="C131" s="51"/>
      <c r="D131" s="248"/>
      <c r="E131" s="51"/>
      <c r="F131" s="51"/>
    </row>
    <row r="132" spans="3:6" ht="14.25">
      <c r="C132" s="51"/>
      <c r="D132" s="248"/>
      <c r="E132" s="51"/>
      <c r="F132" s="51"/>
    </row>
    <row r="133" spans="3:6" ht="14.25">
      <c r="C133" s="51"/>
      <c r="D133" s="248"/>
      <c r="E133" s="51"/>
      <c r="F133" s="51"/>
    </row>
    <row r="134" spans="3:6" ht="14.25">
      <c r="C134" s="51"/>
      <c r="D134" s="248"/>
      <c r="E134" s="51"/>
      <c r="F134" s="51"/>
    </row>
    <row r="135" spans="3:6" ht="14.25">
      <c r="C135" s="51"/>
      <c r="D135" s="248"/>
      <c r="E135" s="51"/>
      <c r="F135" s="51"/>
    </row>
    <row r="136" spans="3:6" ht="14.25">
      <c r="C136" s="51"/>
      <c r="D136" s="248"/>
      <c r="E136" s="51"/>
      <c r="F136" s="51"/>
    </row>
    <row r="137" spans="3:6" ht="14.25">
      <c r="C137" s="51"/>
      <c r="D137" s="248"/>
      <c r="E137" s="51"/>
      <c r="F137" s="51"/>
    </row>
    <row r="138" spans="3:6" ht="14.25">
      <c r="C138" s="51"/>
      <c r="D138" s="248"/>
      <c r="E138" s="51"/>
      <c r="F138" s="51"/>
    </row>
    <row r="139" spans="3:6" ht="14.25">
      <c r="C139" s="51"/>
      <c r="D139" s="248"/>
      <c r="E139" s="51"/>
      <c r="F139" s="51"/>
    </row>
    <row r="140" spans="3:6" ht="14.25">
      <c r="C140" s="51"/>
      <c r="D140" s="248"/>
      <c r="E140" s="51"/>
      <c r="F140" s="51"/>
    </row>
    <row r="141" spans="3:6" ht="14.25">
      <c r="C141" s="51"/>
      <c r="D141" s="248"/>
      <c r="E141" s="51"/>
      <c r="F141" s="51"/>
    </row>
    <row r="142" spans="3:6" ht="14.25">
      <c r="C142" s="51"/>
      <c r="D142" s="248"/>
      <c r="E142" s="51"/>
      <c r="F142" s="51"/>
    </row>
    <row r="143" spans="3:6" ht="14.25">
      <c r="C143" s="51"/>
      <c r="D143" s="248"/>
      <c r="E143" s="51"/>
      <c r="F143" s="51"/>
    </row>
    <row r="144" spans="3:6" ht="14.25">
      <c r="C144" s="51"/>
      <c r="D144" s="248"/>
      <c r="E144" s="51"/>
      <c r="F144" s="51"/>
    </row>
    <row r="145" spans="3:6" ht="14.25">
      <c r="C145" s="51"/>
      <c r="D145" s="248"/>
      <c r="E145" s="51"/>
      <c r="F145" s="51"/>
    </row>
    <row r="146" spans="3:6" ht="14.25">
      <c r="C146" s="51"/>
      <c r="D146" s="248"/>
      <c r="E146" s="51"/>
      <c r="F146" s="51"/>
    </row>
    <row r="147" spans="3:6" ht="14.25">
      <c r="C147" s="51"/>
      <c r="D147" s="248"/>
      <c r="E147" s="51"/>
      <c r="F147" s="51"/>
    </row>
    <row r="148" spans="3:6" ht="14.25">
      <c r="C148" s="51"/>
      <c r="D148" s="248"/>
      <c r="E148" s="51"/>
      <c r="F148" s="51"/>
    </row>
    <row r="149" spans="3:6" ht="14.25">
      <c r="C149" s="51"/>
      <c r="D149" s="248"/>
      <c r="E149" s="51"/>
      <c r="F149" s="51"/>
    </row>
    <row r="150" spans="3:6" ht="14.25">
      <c r="C150" s="51"/>
      <c r="D150" s="248"/>
      <c r="E150" s="51"/>
      <c r="F150" s="51"/>
    </row>
    <row r="151" spans="3:6" ht="14.25">
      <c r="C151" s="51"/>
      <c r="D151" s="248"/>
      <c r="E151" s="51"/>
      <c r="F151" s="51"/>
    </row>
    <row r="152" spans="3:6" ht="14.25">
      <c r="C152" s="51"/>
      <c r="D152" s="248"/>
      <c r="E152" s="51"/>
      <c r="F152" s="51"/>
    </row>
    <row r="153" spans="3:6" ht="14.25">
      <c r="C153" s="51"/>
      <c r="D153" s="248"/>
      <c r="E153" s="51"/>
      <c r="F153" s="51"/>
    </row>
    <row r="154" spans="3:6" ht="14.25">
      <c r="C154" s="51"/>
      <c r="D154" s="248"/>
      <c r="E154" s="51"/>
      <c r="F154" s="51"/>
    </row>
    <row r="155" spans="3:6" ht="14.25">
      <c r="C155" s="51"/>
      <c r="D155" s="248"/>
      <c r="E155" s="51"/>
      <c r="F155" s="51"/>
    </row>
    <row r="156" spans="3:6" ht="14.25">
      <c r="C156" s="51"/>
      <c r="D156" s="248"/>
      <c r="E156" s="51"/>
      <c r="F156" s="51"/>
    </row>
    <row r="157" spans="3:6" ht="14.25">
      <c r="C157" s="51"/>
      <c r="D157" s="248"/>
      <c r="E157" s="51"/>
      <c r="F157" s="51"/>
    </row>
    <row r="158" spans="3:6" ht="14.25">
      <c r="C158" s="51"/>
      <c r="D158" s="248"/>
      <c r="E158" s="51"/>
      <c r="F158" s="51"/>
    </row>
    <row r="159" spans="3:6" ht="14.25">
      <c r="C159" s="51"/>
      <c r="D159" s="248"/>
      <c r="E159" s="51"/>
      <c r="F159" s="51"/>
    </row>
    <row r="160" spans="3:6" ht="14.25">
      <c r="C160" s="51"/>
      <c r="D160" s="248"/>
      <c r="E160" s="51"/>
      <c r="F160" s="51"/>
    </row>
    <row r="161" spans="3:6" ht="14.25">
      <c r="C161" s="51"/>
      <c r="D161" s="248"/>
      <c r="E161" s="51"/>
      <c r="F161" s="51"/>
    </row>
    <row r="162" spans="3:6" ht="14.25">
      <c r="C162" s="51"/>
      <c r="D162" s="248"/>
      <c r="E162" s="51"/>
      <c r="F162" s="51"/>
    </row>
    <row r="163" spans="3:6" ht="14.25">
      <c r="C163" s="51"/>
      <c r="D163" s="248"/>
      <c r="E163" s="51"/>
      <c r="F163" s="51"/>
    </row>
    <row r="164" spans="3:6" ht="14.25">
      <c r="C164" s="51"/>
      <c r="D164" s="248"/>
      <c r="E164" s="51"/>
      <c r="F164" s="51"/>
    </row>
    <row r="165" spans="3:6" ht="14.25">
      <c r="C165" s="51"/>
      <c r="D165" s="248"/>
      <c r="E165" s="51"/>
      <c r="F165" s="51"/>
    </row>
    <row r="166" spans="3:6" ht="14.25">
      <c r="C166" s="51"/>
      <c r="D166" s="248"/>
      <c r="E166" s="51"/>
      <c r="F166" s="51"/>
    </row>
    <row r="167" spans="3:6" ht="14.25">
      <c r="C167" s="51"/>
      <c r="D167" s="248"/>
      <c r="E167" s="51"/>
      <c r="F167" s="51"/>
    </row>
    <row r="168" spans="3:6" ht="14.25">
      <c r="C168" s="51"/>
      <c r="D168" s="248"/>
      <c r="E168" s="51"/>
      <c r="F168" s="51"/>
    </row>
    <row r="169" spans="3:6" ht="14.25">
      <c r="C169" s="51"/>
      <c r="D169" s="248"/>
      <c r="E169" s="51"/>
      <c r="F169" s="51"/>
    </row>
    <row r="170" spans="3:6" ht="14.25">
      <c r="C170" s="51"/>
      <c r="D170" s="248"/>
      <c r="E170" s="51"/>
      <c r="F170" s="51"/>
    </row>
    <row r="171" spans="3:6" ht="14.25">
      <c r="C171" s="51"/>
      <c r="D171" s="248"/>
      <c r="E171" s="51"/>
      <c r="F171" s="51"/>
    </row>
    <row r="172" spans="3:6" ht="14.25">
      <c r="C172" s="51"/>
      <c r="D172" s="248"/>
      <c r="E172" s="51"/>
      <c r="F172" s="51"/>
    </row>
    <row r="173" spans="3:6" ht="14.25">
      <c r="C173" s="51"/>
      <c r="D173" s="248"/>
      <c r="E173" s="51"/>
      <c r="F173" s="51"/>
    </row>
    <row r="174" spans="3:6" ht="14.25">
      <c r="C174" s="51"/>
      <c r="D174" s="248"/>
      <c r="E174" s="51"/>
      <c r="F174" s="51"/>
    </row>
    <row r="175" spans="3:6" ht="14.25">
      <c r="C175" s="51"/>
      <c r="D175" s="248"/>
      <c r="E175" s="51"/>
      <c r="F175" s="51"/>
    </row>
    <row r="176" spans="3:6" ht="14.25">
      <c r="C176" s="51"/>
      <c r="D176" s="248"/>
      <c r="E176" s="51"/>
      <c r="F176" s="51"/>
    </row>
    <row r="177" spans="3:6" ht="14.25">
      <c r="C177" s="51"/>
      <c r="D177" s="248"/>
      <c r="E177" s="51"/>
      <c r="F177" s="51"/>
    </row>
    <row r="178" spans="3:6" ht="14.25">
      <c r="C178" s="51"/>
      <c r="D178" s="248"/>
      <c r="E178" s="51"/>
      <c r="F178" s="51"/>
    </row>
    <row r="179" spans="3:6" ht="14.25">
      <c r="C179" s="51"/>
      <c r="D179" s="248"/>
      <c r="E179" s="51"/>
      <c r="F179" s="51"/>
    </row>
    <row r="180" spans="3:6" ht="14.25">
      <c r="C180" s="51"/>
      <c r="D180" s="248"/>
      <c r="E180" s="51"/>
      <c r="F180" s="51"/>
    </row>
    <row r="181" spans="3:6" ht="14.25">
      <c r="C181" s="51"/>
      <c r="D181" s="248"/>
      <c r="E181" s="51"/>
      <c r="F181" s="51"/>
    </row>
    <row r="182" spans="3:6" ht="14.25">
      <c r="C182" s="51"/>
      <c r="D182" s="248"/>
      <c r="E182" s="51"/>
      <c r="F182" s="51"/>
    </row>
    <row r="183" spans="3:6" ht="14.25">
      <c r="C183" s="51"/>
      <c r="D183" s="248"/>
      <c r="E183" s="51"/>
      <c r="F183" s="51"/>
    </row>
    <row r="184" spans="3:6" ht="14.25">
      <c r="C184" s="51"/>
      <c r="D184" s="248"/>
      <c r="E184" s="51"/>
      <c r="F184" s="51"/>
    </row>
    <row r="185" spans="3:6" ht="14.25">
      <c r="C185" s="51"/>
      <c r="D185" s="248"/>
      <c r="E185" s="51"/>
      <c r="F185" s="51"/>
    </row>
    <row r="186" spans="3:6" ht="14.25">
      <c r="C186" s="51"/>
      <c r="D186" s="248"/>
      <c r="E186" s="51"/>
      <c r="F186" s="51"/>
    </row>
    <row r="187" spans="3:6" ht="14.25">
      <c r="C187" s="51"/>
      <c r="D187" s="248"/>
      <c r="E187" s="51"/>
      <c r="F187" s="51"/>
    </row>
    <row r="188" spans="3:6" ht="14.25">
      <c r="C188" s="51"/>
      <c r="D188" s="248"/>
      <c r="E188" s="51"/>
      <c r="F188" s="51"/>
    </row>
    <row r="189" spans="3:6" ht="14.25">
      <c r="C189" s="51"/>
      <c r="D189" s="248"/>
      <c r="E189" s="51"/>
      <c r="F189" s="51"/>
    </row>
    <row r="190" spans="3:6" ht="14.25">
      <c r="C190" s="51"/>
      <c r="D190" s="248"/>
      <c r="E190" s="51"/>
      <c r="F190" s="51"/>
    </row>
    <row r="191" spans="3:6" ht="14.25">
      <c r="C191" s="51"/>
      <c r="D191" s="248"/>
      <c r="E191" s="51"/>
      <c r="F191" s="51"/>
    </row>
    <row r="192" spans="3:6" ht="14.25">
      <c r="C192" s="51"/>
      <c r="D192" s="248"/>
      <c r="E192" s="51"/>
      <c r="F192" s="51"/>
    </row>
    <row r="193" spans="3:6" ht="14.25">
      <c r="C193" s="51"/>
      <c r="D193" s="248"/>
      <c r="E193" s="51"/>
      <c r="F193" s="51"/>
    </row>
    <row r="194" spans="3:6" ht="14.25">
      <c r="C194" s="51"/>
      <c r="D194" s="248"/>
      <c r="E194" s="51"/>
      <c r="F194" s="51"/>
    </row>
    <row r="195" spans="3:6" ht="14.25">
      <c r="C195" s="51"/>
      <c r="D195" s="248"/>
      <c r="E195" s="51"/>
      <c r="F195" s="51"/>
    </row>
    <row r="196" spans="3:6" ht="14.25">
      <c r="C196" s="51"/>
      <c r="D196" s="248"/>
      <c r="E196" s="51"/>
      <c r="F196" s="51"/>
    </row>
    <row r="197" spans="3:6" ht="14.25">
      <c r="C197" s="51"/>
      <c r="D197" s="248"/>
      <c r="E197" s="51"/>
      <c r="F197" s="51"/>
    </row>
    <row r="198" spans="3:6" ht="14.25">
      <c r="C198" s="51"/>
      <c r="D198" s="248"/>
      <c r="E198" s="51"/>
      <c r="F198" s="51"/>
    </row>
    <row r="199" spans="3:6" ht="14.25">
      <c r="C199" s="51"/>
      <c r="D199" s="248"/>
      <c r="E199" s="51"/>
      <c r="F199" s="51"/>
    </row>
    <row r="200" spans="3:6" ht="14.25">
      <c r="C200" s="51"/>
      <c r="D200" s="248"/>
      <c r="E200" s="51"/>
      <c r="F200" s="51"/>
    </row>
    <row r="201" spans="3:6" ht="14.25">
      <c r="C201" s="51"/>
      <c r="D201" s="248"/>
      <c r="E201" s="51"/>
      <c r="F201" s="51"/>
    </row>
    <row r="202" spans="3:6" ht="14.25">
      <c r="C202" s="51"/>
      <c r="D202" s="248"/>
      <c r="E202" s="51"/>
      <c r="F202" s="51"/>
    </row>
    <row r="203" spans="3:6" ht="14.25">
      <c r="C203" s="51"/>
      <c r="D203" s="248"/>
      <c r="E203" s="51"/>
      <c r="F203" s="51"/>
    </row>
    <row r="204" spans="3:6" ht="14.25">
      <c r="C204" s="51"/>
      <c r="D204" s="248"/>
      <c r="E204" s="51"/>
      <c r="F204" s="51"/>
    </row>
    <row r="205" spans="3:6" ht="14.25">
      <c r="C205" s="51"/>
      <c r="D205" s="248"/>
      <c r="E205" s="51"/>
      <c r="F205" s="51"/>
    </row>
    <row r="206" spans="3:6" ht="14.25">
      <c r="C206" s="51"/>
      <c r="D206" s="248"/>
      <c r="E206" s="51"/>
      <c r="F206" s="51"/>
    </row>
    <row r="207" spans="3:6" ht="14.25">
      <c r="C207" s="51"/>
      <c r="D207" s="248"/>
      <c r="E207" s="51"/>
      <c r="F207" s="51"/>
    </row>
    <row r="208" spans="3:6" ht="14.25">
      <c r="C208" s="51"/>
      <c r="D208" s="248"/>
      <c r="E208" s="51"/>
      <c r="F208" s="51"/>
    </row>
    <row r="209" spans="3:6" ht="14.25">
      <c r="C209" s="51"/>
      <c r="D209" s="248"/>
      <c r="E209" s="51"/>
      <c r="F209" s="51"/>
    </row>
    <row r="210" spans="3:6" ht="14.25">
      <c r="C210" s="51"/>
      <c r="D210" s="248"/>
      <c r="E210" s="51"/>
      <c r="F210" s="51"/>
    </row>
    <row r="211" spans="3:6" ht="14.25">
      <c r="C211" s="51"/>
      <c r="D211" s="248"/>
      <c r="E211" s="51"/>
      <c r="F211" s="51"/>
    </row>
    <row r="212" spans="3:6" ht="14.25">
      <c r="C212" s="51"/>
      <c r="D212" s="248"/>
      <c r="E212" s="51"/>
      <c r="F212" s="51"/>
    </row>
    <row r="213" spans="3:6" ht="14.25">
      <c r="C213" s="51"/>
      <c r="D213" s="248"/>
      <c r="E213" s="51"/>
      <c r="F213" s="51"/>
    </row>
    <row r="214" spans="3:6" ht="14.25">
      <c r="C214" s="51"/>
      <c r="D214" s="248"/>
      <c r="E214" s="51"/>
      <c r="F214" s="51"/>
    </row>
    <row r="215" spans="3:6" ht="14.25">
      <c r="C215" s="51"/>
      <c r="D215" s="248"/>
      <c r="E215" s="51"/>
      <c r="F215" s="51"/>
    </row>
    <row r="216" spans="3:6" ht="14.25">
      <c r="C216" s="51"/>
      <c r="D216" s="248"/>
      <c r="E216" s="51"/>
      <c r="F216" s="51"/>
    </row>
    <row r="217" spans="3:6" ht="14.25">
      <c r="C217" s="51"/>
      <c r="D217" s="248"/>
      <c r="E217" s="51"/>
      <c r="F217" s="51"/>
    </row>
    <row r="218" spans="3:6" ht="14.25">
      <c r="C218" s="51"/>
      <c r="D218" s="248"/>
      <c r="E218" s="51"/>
      <c r="F218" s="51"/>
    </row>
    <row r="219" spans="3:6" ht="14.25">
      <c r="C219" s="51"/>
      <c r="D219" s="248"/>
      <c r="E219" s="51"/>
      <c r="F219" s="51"/>
    </row>
    <row r="220" spans="3:6" ht="14.25">
      <c r="C220" s="51"/>
      <c r="D220" s="248"/>
      <c r="E220" s="51"/>
      <c r="F220" s="51"/>
    </row>
    <row r="221" spans="3:6" ht="14.25">
      <c r="C221" s="51"/>
      <c r="D221" s="248"/>
      <c r="E221" s="51"/>
      <c r="F221" s="51"/>
    </row>
    <row r="222" spans="3:6" ht="14.25">
      <c r="C222" s="51"/>
      <c r="D222" s="248"/>
      <c r="E222" s="51"/>
      <c r="F222" s="51"/>
    </row>
    <row r="223" spans="3:6" ht="14.25">
      <c r="C223" s="51"/>
      <c r="D223" s="248"/>
      <c r="E223" s="51"/>
      <c r="F223" s="51"/>
    </row>
    <row r="224" spans="3:6" ht="14.25">
      <c r="C224" s="51"/>
      <c r="D224" s="248"/>
      <c r="E224" s="51"/>
      <c r="F224" s="51"/>
    </row>
    <row r="225" spans="3:6" ht="14.25">
      <c r="C225" s="51"/>
      <c r="D225" s="248"/>
      <c r="E225" s="51"/>
      <c r="F225" s="51"/>
    </row>
    <row r="226" spans="3:6" ht="14.25">
      <c r="C226" s="51"/>
      <c r="D226" s="248"/>
      <c r="E226" s="51"/>
      <c r="F226" s="51"/>
    </row>
    <row r="227" spans="3:6" ht="14.25">
      <c r="C227" s="51"/>
      <c r="D227" s="248"/>
      <c r="E227" s="51"/>
      <c r="F227" s="51"/>
    </row>
    <row r="228" spans="3:6" ht="14.25">
      <c r="C228" s="51"/>
      <c r="D228" s="248"/>
      <c r="E228" s="51"/>
      <c r="F228" s="51"/>
    </row>
    <row r="229" spans="3:6" ht="14.25">
      <c r="C229" s="51"/>
      <c r="D229" s="248"/>
      <c r="E229" s="51"/>
      <c r="F229" s="51"/>
    </row>
    <row r="230" spans="3:6" ht="14.25">
      <c r="C230" s="51"/>
      <c r="D230" s="248"/>
      <c r="E230" s="51"/>
      <c r="F230" s="51"/>
    </row>
    <row r="231" spans="3:6" ht="14.25">
      <c r="C231" s="51"/>
      <c r="D231" s="248"/>
      <c r="E231" s="51"/>
      <c r="F231" s="51"/>
    </row>
    <row r="232" spans="3:6" ht="14.25">
      <c r="C232" s="51"/>
      <c r="D232" s="248"/>
      <c r="E232" s="51"/>
      <c r="F232" s="51"/>
    </row>
    <row r="233" spans="3:6" ht="14.25">
      <c r="C233" s="51"/>
      <c r="D233" s="248"/>
      <c r="E233" s="51"/>
      <c r="F233" s="51"/>
    </row>
    <row r="234" spans="3:6" ht="14.25">
      <c r="C234" s="51"/>
      <c r="D234" s="248"/>
      <c r="E234" s="51"/>
      <c r="F234" s="51"/>
    </row>
    <row r="235" spans="3:6" ht="14.25">
      <c r="C235" s="51"/>
      <c r="D235" s="248"/>
      <c r="E235" s="51"/>
      <c r="F235" s="51"/>
    </row>
    <row r="236" spans="3:6" ht="14.25">
      <c r="C236" s="51"/>
      <c r="D236" s="248"/>
      <c r="E236" s="51"/>
      <c r="F236" s="51"/>
    </row>
    <row r="237" spans="3:6" ht="14.25">
      <c r="C237" s="51"/>
      <c r="D237" s="248"/>
      <c r="E237" s="51"/>
      <c r="F237" s="51"/>
    </row>
    <row r="238" spans="3:6" ht="14.25">
      <c r="C238" s="51"/>
      <c r="D238" s="248"/>
      <c r="E238" s="51"/>
      <c r="F238" s="51"/>
    </row>
    <row r="239" spans="3:6" ht="14.25">
      <c r="C239" s="51"/>
      <c r="D239" s="248"/>
      <c r="E239" s="51"/>
      <c r="F239" s="51"/>
    </row>
    <row r="240" spans="3:6" ht="14.25">
      <c r="C240" s="51"/>
      <c r="D240" s="248"/>
      <c r="E240" s="51"/>
      <c r="F240" s="51"/>
    </row>
    <row r="241" spans="3:6" ht="14.25">
      <c r="C241" s="51"/>
      <c r="D241" s="248"/>
      <c r="E241" s="51"/>
      <c r="F241" s="51"/>
    </row>
    <row r="242" spans="3:6" ht="14.25">
      <c r="C242" s="51"/>
      <c r="D242" s="248"/>
      <c r="E242" s="51"/>
      <c r="F242" s="51"/>
    </row>
    <row r="243" spans="3:6" ht="14.25">
      <c r="C243" s="51"/>
      <c r="D243" s="248"/>
      <c r="E243" s="51"/>
      <c r="F243" s="51"/>
    </row>
    <row r="244" spans="3:6" ht="14.25">
      <c r="C244" s="51"/>
      <c r="D244" s="248"/>
      <c r="E244" s="51"/>
      <c r="F244" s="51"/>
    </row>
    <row r="245" spans="3:6" ht="14.25">
      <c r="C245" s="51"/>
      <c r="D245" s="248"/>
      <c r="E245" s="51"/>
      <c r="F245" s="51"/>
    </row>
    <row r="246" spans="3:6" ht="14.25">
      <c r="C246" s="51"/>
      <c r="D246" s="248"/>
      <c r="E246" s="51"/>
      <c r="F246" s="51"/>
    </row>
    <row r="247" spans="3:6" ht="14.25">
      <c r="C247" s="51"/>
      <c r="D247" s="248"/>
      <c r="E247" s="51"/>
      <c r="F247" s="51"/>
    </row>
    <row r="248" spans="3:6" ht="14.25">
      <c r="C248" s="51"/>
      <c r="D248" s="248"/>
      <c r="E248" s="51"/>
      <c r="F248" s="51"/>
    </row>
    <row r="249" spans="3:6" ht="14.25">
      <c r="C249" s="51"/>
      <c r="D249" s="248"/>
      <c r="E249" s="51"/>
      <c r="F249" s="51"/>
    </row>
    <row r="250" spans="3:6" ht="14.25">
      <c r="C250" s="51"/>
      <c r="D250" s="248"/>
      <c r="E250" s="51"/>
      <c r="F250" s="51"/>
    </row>
    <row r="251" spans="3:6" ht="14.25">
      <c r="C251" s="51"/>
      <c r="D251" s="248"/>
      <c r="E251" s="51"/>
      <c r="F251" s="51"/>
    </row>
    <row r="252" spans="3:6" ht="14.25">
      <c r="C252" s="51"/>
      <c r="D252" s="248"/>
      <c r="E252" s="51"/>
      <c r="F252" s="51"/>
    </row>
    <row r="253" spans="3:6" ht="14.25">
      <c r="C253" s="51"/>
      <c r="D253" s="248"/>
      <c r="E253" s="51"/>
      <c r="F253" s="51"/>
    </row>
    <row r="254" spans="3:6" ht="14.25">
      <c r="C254" s="51"/>
      <c r="D254" s="248"/>
      <c r="E254" s="51"/>
      <c r="F254" s="51"/>
    </row>
    <row r="255" spans="3:6" ht="14.25">
      <c r="C255" s="51"/>
      <c r="D255" s="248"/>
      <c r="E255" s="51"/>
      <c r="F255" s="51"/>
    </row>
    <row r="256" spans="3:6" ht="14.25">
      <c r="C256" s="51"/>
      <c r="D256" s="248"/>
      <c r="E256" s="51"/>
      <c r="F256" s="51"/>
    </row>
    <row r="257" spans="3:6" ht="14.25">
      <c r="C257" s="51"/>
      <c r="D257" s="248"/>
      <c r="E257" s="51"/>
      <c r="F257" s="51"/>
    </row>
    <row r="258" spans="3:6" ht="14.25">
      <c r="C258" s="51"/>
      <c r="D258" s="248"/>
      <c r="E258" s="51"/>
      <c r="F258" s="51"/>
    </row>
    <row r="259" spans="3:6" ht="14.25">
      <c r="C259" s="51"/>
      <c r="D259" s="248"/>
      <c r="E259" s="51"/>
      <c r="F259" s="51"/>
    </row>
    <row r="260" spans="3:6" ht="14.25">
      <c r="C260" s="51"/>
      <c r="D260" s="248"/>
      <c r="E260" s="51"/>
      <c r="F260" s="51"/>
    </row>
    <row r="261" spans="3:6" ht="14.25">
      <c r="C261" s="51"/>
      <c r="D261" s="248"/>
      <c r="E261" s="51"/>
      <c r="F261" s="51"/>
    </row>
    <row r="262" spans="3:6" ht="14.25">
      <c r="C262" s="51"/>
      <c r="D262" s="248"/>
      <c r="E262" s="51"/>
      <c r="F262" s="51"/>
    </row>
    <row r="263" spans="3:6" ht="14.25">
      <c r="C263" s="51"/>
      <c r="D263" s="248"/>
      <c r="E263" s="51"/>
      <c r="F263" s="51"/>
    </row>
    <row r="264" spans="3:6" ht="14.25">
      <c r="C264" s="51"/>
      <c r="D264" s="248"/>
      <c r="E264" s="51"/>
      <c r="F264" s="51"/>
    </row>
    <row r="265" spans="3:6" ht="14.25">
      <c r="C265" s="51"/>
      <c r="D265" s="248"/>
      <c r="E265" s="51"/>
      <c r="F265" s="51"/>
    </row>
    <row r="266" spans="3:6" ht="14.25">
      <c r="C266" s="51"/>
      <c r="D266" s="248"/>
      <c r="E266" s="51"/>
      <c r="F266" s="51"/>
    </row>
    <row r="267" spans="3:6" ht="14.25">
      <c r="C267" s="51"/>
      <c r="D267" s="248"/>
      <c r="E267" s="51"/>
      <c r="F267" s="51"/>
    </row>
    <row r="268" spans="3:6" ht="14.25">
      <c r="C268" s="51"/>
      <c r="D268" s="248"/>
      <c r="E268" s="51"/>
      <c r="F268" s="51"/>
    </row>
    <row r="269" spans="3:6" ht="14.25">
      <c r="C269" s="51"/>
      <c r="D269" s="248"/>
      <c r="E269" s="51"/>
      <c r="F269" s="51"/>
    </row>
    <row r="270" spans="3:6" ht="14.25">
      <c r="C270" s="51"/>
      <c r="D270" s="248"/>
      <c r="E270" s="51"/>
      <c r="F270" s="51"/>
    </row>
    <row r="271" spans="3:6" ht="14.25">
      <c r="C271" s="51"/>
      <c r="D271" s="248"/>
      <c r="E271" s="51"/>
      <c r="F271" s="51"/>
    </row>
    <row r="272" spans="3:6" ht="14.25">
      <c r="C272" s="51"/>
      <c r="D272" s="248"/>
      <c r="E272" s="51"/>
      <c r="F272" s="51"/>
    </row>
    <row r="273" spans="3:6" ht="14.25">
      <c r="C273" s="51"/>
      <c r="D273" s="248"/>
      <c r="E273" s="51"/>
      <c r="F273" s="51"/>
    </row>
    <row r="274" spans="3:6" ht="14.25">
      <c r="C274" s="51"/>
      <c r="D274" s="248"/>
      <c r="E274" s="51"/>
      <c r="F274" s="51"/>
    </row>
    <row r="275" spans="3:6" ht="14.25">
      <c r="C275" s="51"/>
      <c r="D275" s="248"/>
      <c r="E275" s="51"/>
      <c r="F275" s="51"/>
    </row>
    <row r="276" spans="3:6" ht="14.25">
      <c r="C276" s="51"/>
      <c r="D276" s="248"/>
      <c r="E276" s="51"/>
      <c r="F276" s="51"/>
    </row>
    <row r="277" spans="3:6" ht="14.25">
      <c r="C277" s="51"/>
      <c r="D277" s="248"/>
      <c r="E277" s="51"/>
      <c r="F277" s="51"/>
    </row>
    <row r="278" spans="3:6" ht="14.25">
      <c r="C278" s="51"/>
      <c r="D278" s="248"/>
      <c r="E278" s="51"/>
      <c r="F278" s="51"/>
    </row>
    <row r="279" spans="3:6" ht="14.25">
      <c r="C279" s="51"/>
      <c r="D279" s="248"/>
      <c r="E279" s="51"/>
      <c r="F279" s="51"/>
    </row>
    <row r="280" spans="3:6" ht="14.25">
      <c r="C280" s="51"/>
      <c r="D280" s="248"/>
      <c r="E280" s="51"/>
      <c r="F280" s="51"/>
    </row>
    <row r="281" spans="3:6" ht="14.25">
      <c r="C281" s="51"/>
      <c r="D281" s="248"/>
      <c r="E281" s="51"/>
      <c r="F281" s="51"/>
    </row>
    <row r="282" spans="3:6" ht="14.25">
      <c r="C282" s="51"/>
      <c r="D282" s="248"/>
      <c r="E282" s="51"/>
      <c r="F282" s="51"/>
    </row>
    <row r="283" spans="3:6" ht="14.25">
      <c r="C283" s="51"/>
      <c r="D283" s="248"/>
      <c r="E283" s="51"/>
      <c r="F283" s="51"/>
    </row>
    <row r="284" spans="3:6" ht="14.25">
      <c r="C284" s="51"/>
      <c r="D284" s="248"/>
      <c r="E284" s="51"/>
      <c r="F284" s="51"/>
    </row>
    <row r="285" spans="3:6" ht="14.25">
      <c r="C285" s="51"/>
      <c r="D285" s="248"/>
      <c r="E285" s="51"/>
      <c r="F285" s="51"/>
    </row>
    <row r="286" spans="3:6" ht="14.25">
      <c r="C286" s="51"/>
      <c r="D286" s="248"/>
      <c r="E286" s="51"/>
      <c r="F286" s="51"/>
    </row>
    <row r="287" spans="3:6" ht="14.25">
      <c r="C287" s="51"/>
      <c r="D287" s="248"/>
      <c r="E287" s="51"/>
      <c r="F287" s="51"/>
    </row>
    <row r="288" spans="3:6" ht="14.25">
      <c r="C288" s="51"/>
      <c r="D288" s="248"/>
      <c r="E288" s="51"/>
      <c r="F288" s="51"/>
    </row>
    <row r="289" spans="3:6" ht="14.25">
      <c r="C289" s="51"/>
      <c r="D289" s="248"/>
      <c r="E289" s="51"/>
      <c r="F289" s="51"/>
    </row>
    <row r="290" spans="3:6" ht="14.25">
      <c r="C290" s="51"/>
      <c r="D290" s="248"/>
      <c r="E290" s="51"/>
      <c r="F290" s="51"/>
    </row>
    <row r="291" spans="3:6" ht="14.25">
      <c r="C291" s="51"/>
      <c r="D291" s="248"/>
      <c r="E291" s="51"/>
      <c r="F291" s="51"/>
    </row>
    <row r="292" spans="3:6" ht="14.25">
      <c r="C292" s="51"/>
      <c r="D292" s="248"/>
      <c r="E292" s="51"/>
      <c r="F292" s="51"/>
    </row>
    <row r="293" spans="3:6" ht="14.25">
      <c r="C293" s="51"/>
      <c r="D293" s="248"/>
      <c r="E293" s="51"/>
      <c r="F293" s="51"/>
    </row>
    <row r="294" spans="3:6" ht="14.25">
      <c r="C294" s="51"/>
      <c r="D294" s="248"/>
      <c r="E294" s="51"/>
      <c r="F294" s="51"/>
    </row>
    <row r="295" spans="3:6" ht="14.25">
      <c r="C295" s="51"/>
      <c r="D295" s="248"/>
      <c r="E295" s="51"/>
      <c r="F295" s="51"/>
    </row>
    <row r="296" spans="3:6" ht="14.25">
      <c r="C296" s="51"/>
      <c r="D296" s="248"/>
      <c r="E296" s="51"/>
      <c r="F296" s="51"/>
    </row>
    <row r="297" spans="3:6" ht="14.25">
      <c r="C297" s="51"/>
      <c r="D297" s="248"/>
      <c r="E297" s="51"/>
      <c r="F297" s="51"/>
    </row>
    <row r="298" spans="3:6" ht="14.25">
      <c r="C298" s="51"/>
      <c r="D298" s="248"/>
      <c r="E298" s="51"/>
      <c r="F298" s="51"/>
    </row>
    <row r="299" spans="3:6" ht="14.25">
      <c r="C299" s="51"/>
      <c r="D299" s="248"/>
      <c r="E299" s="51"/>
      <c r="F299" s="51"/>
    </row>
    <row r="300" spans="3:6" ht="14.25">
      <c r="C300" s="51"/>
      <c r="D300" s="248"/>
      <c r="E300" s="51"/>
      <c r="F300" s="51"/>
    </row>
    <row r="301" spans="3:6" ht="14.25">
      <c r="C301" s="51"/>
      <c r="D301" s="248"/>
      <c r="E301" s="51"/>
      <c r="F301" s="51"/>
    </row>
    <row r="302" spans="3:6" ht="14.25">
      <c r="C302" s="51"/>
      <c r="D302" s="248"/>
      <c r="E302" s="51"/>
      <c r="F302" s="51"/>
    </row>
    <row r="303" spans="3:6" ht="14.25">
      <c r="C303" s="51"/>
      <c r="D303" s="248"/>
      <c r="E303" s="51"/>
      <c r="F303" s="51"/>
    </row>
    <row r="304" spans="3:6" ht="14.25">
      <c r="C304" s="51"/>
      <c r="D304" s="248"/>
      <c r="E304" s="51"/>
      <c r="F304" s="51"/>
    </row>
    <row r="305" spans="3:6" ht="14.25">
      <c r="C305" s="51"/>
      <c r="D305" s="248"/>
      <c r="E305" s="51"/>
      <c r="F305" s="51"/>
    </row>
    <row r="306" spans="3:6" ht="14.25">
      <c r="C306" s="51"/>
      <c r="D306" s="248"/>
      <c r="E306" s="51"/>
      <c r="F306" s="51"/>
    </row>
    <row r="307" spans="3:6" ht="14.25">
      <c r="C307" s="51"/>
      <c r="D307" s="248"/>
      <c r="E307" s="51"/>
      <c r="F307" s="51"/>
    </row>
    <row r="308" spans="3:6" ht="14.25">
      <c r="C308" s="51"/>
      <c r="D308" s="248"/>
      <c r="E308" s="51"/>
      <c r="F308" s="51"/>
    </row>
    <row r="309" spans="3:6" ht="14.25">
      <c r="C309" s="51"/>
      <c r="D309" s="248"/>
      <c r="E309" s="51"/>
      <c r="F309" s="51"/>
    </row>
    <row r="310" spans="3:6" ht="14.25">
      <c r="C310" s="51"/>
      <c r="D310" s="248"/>
      <c r="E310" s="51"/>
      <c r="F310" s="51"/>
    </row>
    <row r="311" spans="3:6" ht="14.25">
      <c r="C311" s="51"/>
      <c r="D311" s="248"/>
      <c r="E311" s="51"/>
      <c r="F311" s="51"/>
    </row>
    <row r="312" spans="3:6" ht="14.25">
      <c r="C312" s="51"/>
      <c r="D312" s="248"/>
      <c r="E312" s="51"/>
      <c r="F312" s="51"/>
    </row>
    <row r="313" spans="3:6" ht="14.25">
      <c r="C313" s="51"/>
      <c r="D313" s="248"/>
      <c r="E313" s="51"/>
      <c r="F313" s="51"/>
    </row>
    <row r="314" spans="3:6" ht="14.25">
      <c r="C314" s="51"/>
      <c r="D314" s="248"/>
      <c r="E314" s="51"/>
      <c r="F314" s="51"/>
    </row>
    <row r="315" spans="3:6" ht="14.25">
      <c r="C315" s="51"/>
      <c r="D315" s="248"/>
      <c r="E315" s="51"/>
      <c r="F315" s="51"/>
    </row>
    <row r="316" spans="3:6" ht="14.25">
      <c r="C316" s="51"/>
      <c r="D316" s="248"/>
      <c r="E316" s="51"/>
      <c r="F316" s="51"/>
    </row>
    <row r="317" spans="3:6" ht="14.25">
      <c r="C317" s="51"/>
      <c r="D317" s="248"/>
      <c r="E317" s="51"/>
      <c r="F317" s="51"/>
    </row>
    <row r="318" spans="3:6" ht="14.25">
      <c r="C318" s="51"/>
      <c r="D318" s="248"/>
      <c r="E318" s="51"/>
      <c r="F318" s="51"/>
    </row>
    <row r="319" spans="3:6" ht="14.25">
      <c r="C319" s="51"/>
      <c r="D319" s="248"/>
      <c r="E319" s="51"/>
      <c r="F319" s="51"/>
    </row>
    <row r="320" spans="3:6" ht="14.25">
      <c r="C320" s="51"/>
      <c r="D320" s="248"/>
      <c r="E320" s="51"/>
      <c r="F320" s="51"/>
    </row>
    <row r="321" spans="3:6" ht="14.25">
      <c r="C321" s="51"/>
      <c r="D321" s="248"/>
      <c r="E321" s="51"/>
      <c r="F321" s="51"/>
    </row>
    <row r="322" spans="3:6" ht="14.25">
      <c r="C322" s="51"/>
      <c r="D322" s="248"/>
      <c r="E322" s="51"/>
      <c r="F322" s="51"/>
    </row>
    <row r="323" spans="3:6" ht="14.25">
      <c r="C323" s="51"/>
      <c r="D323" s="248"/>
      <c r="E323" s="51"/>
      <c r="F323" s="51"/>
    </row>
    <row r="324" spans="3:6" ht="14.25">
      <c r="C324" s="51"/>
      <c r="D324" s="248"/>
      <c r="E324" s="51"/>
      <c r="F324" s="51"/>
    </row>
    <row r="325" spans="3:6" ht="14.25">
      <c r="C325" s="51"/>
      <c r="D325" s="248"/>
      <c r="E325" s="51"/>
      <c r="F325" s="51"/>
    </row>
    <row r="326" spans="3:6" ht="14.25">
      <c r="C326" s="51"/>
      <c r="D326" s="248"/>
      <c r="E326" s="51"/>
      <c r="F326" s="51"/>
    </row>
    <row r="327" spans="3:6" ht="14.25">
      <c r="C327" s="51"/>
      <c r="D327" s="248"/>
      <c r="E327" s="51"/>
      <c r="F327" s="51"/>
    </row>
    <row r="328" spans="3:6" ht="14.25">
      <c r="C328" s="51"/>
      <c r="D328" s="248"/>
      <c r="E328" s="51"/>
      <c r="F328" s="51"/>
    </row>
    <row r="329" spans="3:6" ht="14.25">
      <c r="C329" s="51"/>
      <c r="D329" s="248"/>
      <c r="E329" s="51"/>
      <c r="F329" s="51"/>
    </row>
    <row r="330" spans="3:6" ht="14.25">
      <c r="C330" s="51"/>
      <c r="D330" s="248"/>
      <c r="E330" s="51"/>
      <c r="F330" s="51"/>
    </row>
    <row r="331" spans="3:6" ht="14.25">
      <c r="C331" s="51"/>
      <c r="D331" s="248"/>
      <c r="E331" s="51"/>
      <c r="F331" s="51"/>
    </row>
    <row r="332" spans="3:6" ht="14.25">
      <c r="C332" s="51"/>
      <c r="D332" s="248"/>
      <c r="E332" s="51"/>
      <c r="F332" s="51"/>
    </row>
    <row r="333" spans="3:6" ht="14.25">
      <c r="C333" s="51"/>
      <c r="D333" s="248"/>
      <c r="E333" s="51"/>
      <c r="F333" s="51"/>
    </row>
    <row r="334" spans="3:6" ht="14.25">
      <c r="C334" s="51"/>
      <c r="D334" s="248"/>
      <c r="E334" s="51"/>
      <c r="F334" s="51"/>
    </row>
    <row r="335" spans="3:6" ht="14.25">
      <c r="C335" s="51"/>
      <c r="D335" s="248"/>
      <c r="E335" s="51"/>
      <c r="F335" s="51"/>
    </row>
    <row r="336" spans="3:6" ht="14.25">
      <c r="C336" s="51"/>
      <c r="D336" s="248"/>
      <c r="E336" s="51"/>
      <c r="F336" s="51"/>
    </row>
    <row r="337" spans="3:6" ht="14.25">
      <c r="C337" s="51"/>
      <c r="D337" s="248"/>
      <c r="E337" s="51"/>
      <c r="F337" s="51"/>
    </row>
    <row r="338" spans="3:6" ht="14.25">
      <c r="C338" s="51"/>
      <c r="D338" s="248"/>
      <c r="E338" s="51"/>
      <c r="F338" s="51"/>
    </row>
    <row r="339" spans="3:6" ht="14.25">
      <c r="C339" s="51"/>
      <c r="D339" s="248"/>
      <c r="E339" s="51"/>
      <c r="F339" s="51"/>
    </row>
    <row r="340" spans="3:6" ht="14.25">
      <c r="C340" s="51"/>
      <c r="D340" s="248"/>
      <c r="E340" s="51"/>
      <c r="F340" s="51"/>
    </row>
    <row r="341" spans="3:6" ht="14.25">
      <c r="C341" s="51"/>
      <c r="D341" s="248"/>
      <c r="E341" s="51"/>
      <c r="F341" s="51"/>
    </row>
    <row r="342" spans="3:6" ht="14.25">
      <c r="C342" s="51"/>
      <c r="D342" s="248"/>
      <c r="E342" s="51"/>
      <c r="F342" s="51"/>
    </row>
    <row r="343" spans="3:6" ht="14.25">
      <c r="C343" s="51"/>
      <c r="D343" s="248"/>
      <c r="E343" s="51"/>
      <c r="F343" s="51"/>
    </row>
    <row r="344" spans="3:6" ht="14.25">
      <c r="C344" s="51"/>
      <c r="D344" s="248"/>
      <c r="E344" s="51"/>
      <c r="F344" s="51"/>
    </row>
    <row r="345" spans="3:6" ht="14.25">
      <c r="C345" s="51"/>
      <c r="D345" s="248"/>
      <c r="E345" s="51"/>
      <c r="F345" s="51"/>
    </row>
    <row r="346" spans="3:6" ht="14.25">
      <c r="C346" s="51"/>
      <c r="D346" s="248"/>
      <c r="E346" s="51"/>
      <c r="F346" s="51"/>
    </row>
    <row r="347" spans="3:6" ht="14.25">
      <c r="C347" s="51"/>
      <c r="D347" s="248"/>
      <c r="E347" s="51"/>
      <c r="F347" s="51"/>
    </row>
    <row r="348" spans="3:6" ht="14.25">
      <c r="C348" s="51"/>
      <c r="D348" s="248"/>
      <c r="E348" s="51"/>
      <c r="F348" s="51"/>
    </row>
    <row r="349" spans="3:6" ht="14.25">
      <c r="C349" s="51"/>
      <c r="D349" s="248"/>
      <c r="E349" s="51"/>
      <c r="F349" s="51"/>
    </row>
    <row r="350" spans="3:6" ht="14.25">
      <c r="C350" s="51"/>
      <c r="D350" s="248"/>
      <c r="E350" s="51"/>
      <c r="F350" s="51"/>
    </row>
    <row r="351" spans="3:6" ht="14.25">
      <c r="C351" s="51"/>
      <c r="D351" s="248"/>
      <c r="E351" s="51"/>
      <c r="F351" s="51"/>
    </row>
    <row r="352" spans="3:6" ht="14.25">
      <c r="C352" s="51"/>
      <c r="D352" s="248"/>
      <c r="E352" s="51"/>
      <c r="F352" s="51"/>
    </row>
    <row r="353" spans="3:6" ht="14.25">
      <c r="C353" s="51"/>
      <c r="D353" s="248"/>
      <c r="E353" s="51"/>
      <c r="F353" s="51"/>
    </row>
    <row r="354" spans="3:6" ht="14.25">
      <c r="C354" s="51"/>
      <c r="D354" s="248"/>
      <c r="E354" s="51"/>
      <c r="F354" s="51"/>
    </row>
    <row r="355" spans="3:6" ht="14.25">
      <c r="C355" s="51"/>
      <c r="D355" s="248"/>
      <c r="E355" s="51"/>
      <c r="F355" s="51"/>
    </row>
    <row r="356" spans="3:6" ht="14.25">
      <c r="C356" s="51"/>
      <c r="D356" s="248"/>
      <c r="E356" s="51"/>
      <c r="F356" s="51"/>
    </row>
    <row r="357" spans="3:6" ht="14.25">
      <c r="C357" s="51"/>
      <c r="D357" s="248"/>
      <c r="E357" s="51"/>
      <c r="F357" s="51"/>
    </row>
    <row r="358" spans="3:6" ht="14.25">
      <c r="C358" s="51"/>
      <c r="D358" s="248"/>
      <c r="E358" s="51"/>
      <c r="F358" s="51"/>
    </row>
    <row r="359" spans="3:6" ht="14.25">
      <c r="C359" s="51"/>
      <c r="D359" s="248"/>
      <c r="E359" s="51"/>
      <c r="F359" s="51"/>
    </row>
    <row r="360" spans="3:6" ht="14.25">
      <c r="C360" s="51"/>
      <c r="D360" s="248"/>
      <c r="E360" s="51"/>
      <c r="F360" s="51"/>
    </row>
    <row r="361" spans="3:6" ht="14.25">
      <c r="C361" s="51"/>
      <c r="D361" s="248"/>
      <c r="E361" s="51"/>
      <c r="F361" s="51"/>
    </row>
    <row r="362" spans="3:6" ht="14.25">
      <c r="C362" s="51"/>
      <c r="D362" s="248"/>
      <c r="E362" s="51"/>
      <c r="F362" s="51"/>
    </row>
    <row r="363" spans="3:6" ht="14.25">
      <c r="C363" s="51"/>
      <c r="D363" s="248"/>
      <c r="E363" s="51"/>
      <c r="F363" s="51"/>
    </row>
    <row r="364" spans="3:6" ht="14.25">
      <c r="C364" s="51"/>
      <c r="D364" s="248"/>
      <c r="E364" s="51"/>
      <c r="F364" s="51"/>
    </row>
    <row r="365" spans="3:6" ht="14.25">
      <c r="C365" s="51"/>
      <c r="D365" s="248"/>
      <c r="E365" s="51"/>
      <c r="F365" s="51"/>
    </row>
    <row r="366" spans="3:6" ht="14.25">
      <c r="C366" s="51"/>
      <c r="D366" s="248"/>
      <c r="E366" s="51"/>
      <c r="F366" s="51"/>
    </row>
    <row r="367" spans="3:6" ht="14.25">
      <c r="C367" s="51"/>
      <c r="D367" s="248"/>
      <c r="E367" s="51"/>
      <c r="F367" s="51"/>
    </row>
    <row r="368" spans="3:6" ht="14.25">
      <c r="C368" s="51"/>
      <c r="D368" s="248"/>
      <c r="E368" s="51"/>
      <c r="F368" s="51"/>
    </row>
    <row r="369" spans="3:6" ht="14.25">
      <c r="C369" s="51"/>
      <c r="D369" s="248"/>
      <c r="E369" s="51"/>
      <c r="F369" s="51"/>
    </row>
    <row r="370" spans="3:6" ht="14.25">
      <c r="C370" s="51"/>
      <c r="D370" s="248"/>
      <c r="E370" s="51"/>
      <c r="F370" s="51"/>
    </row>
    <row r="371" spans="3:6" ht="14.25">
      <c r="C371" s="51"/>
      <c r="D371" s="297"/>
      <c r="E371" s="51"/>
      <c r="F371" s="51"/>
    </row>
    <row r="372" spans="3:6" ht="14.25">
      <c r="C372" s="51"/>
      <c r="D372" s="297"/>
      <c r="E372" s="51"/>
      <c r="F372" s="51"/>
    </row>
    <row r="373" spans="3:6" ht="14.25">
      <c r="C373" s="51"/>
      <c r="D373" s="297"/>
      <c r="E373" s="51"/>
      <c r="F373" s="51"/>
    </row>
    <row r="374" spans="3:6" ht="14.25">
      <c r="C374" s="51"/>
      <c r="D374" s="297"/>
      <c r="E374" s="51"/>
      <c r="F374" s="51"/>
    </row>
    <row r="375" spans="3:6" ht="14.25">
      <c r="C375" s="51"/>
      <c r="D375" s="297"/>
      <c r="E375" s="51"/>
      <c r="F375" s="51"/>
    </row>
  </sheetData>
  <mergeCells count="90">
    <mergeCell ref="L8:L10"/>
    <mergeCell ref="M8:M10"/>
    <mergeCell ref="N8:N10"/>
    <mergeCell ref="O8:O10"/>
    <mergeCell ref="P8:P10"/>
    <mergeCell ref="G8:G10"/>
    <mergeCell ref="H8:H10"/>
    <mergeCell ref="I8:I10"/>
    <mergeCell ref="J8:J10"/>
    <mergeCell ref="K8:K10"/>
    <mergeCell ref="W8:W10"/>
    <mergeCell ref="X8:X10"/>
    <mergeCell ref="Y8:Y10"/>
    <mergeCell ref="Z8:Z10"/>
    <mergeCell ref="Q8:Q10"/>
    <mergeCell ref="R8:R10"/>
    <mergeCell ref="S8:S10"/>
    <mergeCell ref="T8:T10"/>
    <mergeCell ref="U8:U10"/>
    <mergeCell ref="V8:V10"/>
    <mergeCell ref="F5:Z6"/>
    <mergeCell ref="C7:Z7"/>
    <mergeCell ref="D2:E2"/>
    <mergeCell ref="D3:E3"/>
    <mergeCell ref="D4:E4"/>
    <mergeCell ref="D5:E5"/>
    <mergeCell ref="D6:E6"/>
    <mergeCell ref="F2:Z4"/>
    <mergeCell ref="AX8:AX10"/>
    <mergeCell ref="AY8:AY10"/>
    <mergeCell ref="AZ8:AZ10"/>
    <mergeCell ref="BA8:BA10"/>
    <mergeCell ref="BB8:BB10"/>
    <mergeCell ref="BC8:BC10"/>
    <mergeCell ref="BD8:BD10"/>
    <mergeCell ref="BE8:BE10"/>
    <mergeCell ref="BF8:BF10"/>
    <mergeCell ref="BG8:BG10"/>
    <mergeCell ref="BH8:BH10"/>
    <mergeCell ref="BI8:BI10"/>
    <mergeCell ref="BJ8:BJ10"/>
    <mergeCell ref="BK8:BK10"/>
    <mergeCell ref="BL8:BL10"/>
    <mergeCell ref="BM8:BM10"/>
    <mergeCell ref="BN8:BN10"/>
    <mergeCell ref="BO8:BO10"/>
    <mergeCell ref="BP8:BP10"/>
    <mergeCell ref="BQ8:BQ10"/>
    <mergeCell ref="BR8:BR10"/>
    <mergeCell ref="BS8:BS10"/>
    <mergeCell ref="BT8:BT10"/>
    <mergeCell ref="BU8:BU10"/>
    <mergeCell ref="BV8:BV10"/>
    <mergeCell ref="BW8:BW10"/>
    <mergeCell ref="BX8:BX10"/>
    <mergeCell ref="BY8:BY10"/>
    <mergeCell ref="CL8:CL10"/>
    <mergeCell ref="CM8:CM10"/>
    <mergeCell ref="CN8:CN10"/>
    <mergeCell ref="CO8:CO10"/>
    <mergeCell ref="CP8:CP10"/>
    <mergeCell ref="CQ8:CQ10"/>
    <mergeCell ref="CR8:CR10"/>
    <mergeCell ref="CS8:CS10"/>
    <mergeCell ref="CT8:CT10"/>
    <mergeCell ref="CU8:CU10"/>
    <mergeCell ref="CV8:CV10"/>
    <mergeCell ref="CX8:CX10"/>
    <mergeCell ref="CW8:CW10"/>
    <mergeCell ref="DM8:DM10"/>
    <mergeCell ref="DL8:DL10"/>
    <mergeCell ref="DK8:DK10"/>
    <mergeCell ref="DJ8:DJ10"/>
    <mergeCell ref="DI8:DI10"/>
    <mergeCell ref="AX2:BY4"/>
    <mergeCell ref="CL2:DM4"/>
    <mergeCell ref="CL5:DM6"/>
    <mergeCell ref="DN8:DO10"/>
    <mergeCell ref="BZ8:CA10"/>
    <mergeCell ref="AX5:BY6"/>
    <mergeCell ref="DC8:DC10"/>
    <mergeCell ref="DB8:DB10"/>
    <mergeCell ref="DA8:DA10"/>
    <mergeCell ref="CZ8:CZ10"/>
    <mergeCell ref="CY8:CY10"/>
    <mergeCell ref="DH8:DH10"/>
    <mergeCell ref="DG8:DG10"/>
    <mergeCell ref="DF8:DF10"/>
    <mergeCell ref="DE8:DE10"/>
    <mergeCell ref="DD8:DD10"/>
  </mergeCells>
  <conditionalFormatting sqref="C11:Z43">
    <cfRule type="expression" dxfId="64" priority="7">
      <formula>$C$11&gt;0</formula>
    </cfRule>
  </conditionalFormatting>
  <pageMargins left="0.31496062992125984" right="0.31496062992125984" top="0.15748031496062992" bottom="0.15748031496062992" header="0.31496062992125984" footer="0.31496062992125984"/>
  <pageSetup paperSize="9" scale="18" orientation="landscape" horizontalDpi="1200" verticalDpi="1200" r:id="rId1"/>
  <headerFooter>
    <oddHeader xml:space="preserve">&amp;L 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4CD04-C993-4C12-BE18-A3AC622CF2D7}">
  <sheetPr codeName="Sheet34">
    <tabColor theme="4"/>
  </sheetPr>
  <dimension ref="D4:U56"/>
  <sheetViews>
    <sheetView topLeftCell="A4" zoomScale="85" zoomScaleNormal="85" workbookViewId="0">
      <selection activeCell="H12" sqref="H12"/>
    </sheetView>
  </sheetViews>
  <sheetFormatPr defaultRowHeight="19.899999999999999" customHeight="1"/>
  <cols>
    <col min="4" max="4" width="2.85546875" customWidth="1"/>
    <col min="5" max="5" width="19.28515625" style="108" customWidth="1"/>
    <col min="6" max="6" width="14.85546875" customWidth="1"/>
    <col min="15" max="15" width="10.42578125" bestFit="1" customWidth="1"/>
    <col min="19" max="19" width="15.85546875" style="592" bestFit="1" customWidth="1"/>
    <col min="20" max="20" width="17" bestFit="1" customWidth="1"/>
    <col min="21" max="21" width="13.42578125" bestFit="1" customWidth="1"/>
  </cols>
  <sheetData>
    <row r="4" spans="4:21" ht="19.899999999999999" customHeight="1" thickBot="1"/>
    <row r="5" spans="4:21" ht="19.899999999999999" customHeight="1" thickBot="1">
      <c r="E5" s="730" t="s">
        <v>2579</v>
      </c>
      <c r="F5" s="731"/>
      <c r="K5" s="739" t="s">
        <v>2854</v>
      </c>
      <c r="L5" s="740"/>
      <c r="M5" s="741"/>
    </row>
    <row r="6" spans="4:21" ht="19.899999999999999" customHeight="1" thickBot="1">
      <c r="E6" s="581" t="s">
        <v>2580</v>
      </c>
      <c r="F6" s="582" t="s">
        <v>2581</v>
      </c>
      <c r="H6" s="583" t="s">
        <v>2578</v>
      </c>
      <c r="I6" s="590" t="s">
        <v>2582</v>
      </c>
      <c r="K6" s="641" t="s">
        <v>2585</v>
      </c>
      <c r="L6" s="78" t="s">
        <v>2836</v>
      </c>
      <c r="M6" s="642" t="s">
        <v>2837</v>
      </c>
      <c r="O6" s="735"/>
      <c r="P6" s="735"/>
      <c r="Q6" s="735"/>
      <c r="S6" s="647" t="s">
        <v>2851</v>
      </c>
      <c r="T6" s="280" t="s">
        <v>2852</v>
      </c>
      <c r="U6" s="280" t="s">
        <v>2853</v>
      </c>
    </row>
    <row r="7" spans="4:21" ht="19.899999999999999" customHeight="1" thickBot="1">
      <c r="D7" s="732"/>
      <c r="E7" s="636">
        <v>46266</v>
      </c>
      <c r="F7" s="585">
        <v>2100</v>
      </c>
      <c r="H7" s="584">
        <f>Data_Leerling!AH1</f>
        <v>18130</v>
      </c>
      <c r="I7" s="591">
        <f>H7-F40</f>
        <v>15835</v>
      </c>
      <c r="K7" s="639">
        <v>46266</v>
      </c>
      <c r="L7" s="640"/>
      <c r="M7" s="640"/>
      <c r="O7" s="736">
        <v>46277</v>
      </c>
      <c r="P7" s="737"/>
      <c r="Q7" s="738"/>
      <c r="R7" s="649">
        <f>F17</f>
        <v>195</v>
      </c>
      <c r="S7" s="648">
        <f>SUM(P9:P66)</f>
        <v>76.400000000000006</v>
      </c>
      <c r="T7" s="648">
        <f>SUM(R7:R53)</f>
        <v>195</v>
      </c>
      <c r="U7" s="648">
        <f>T7-S7</f>
        <v>118.6</v>
      </c>
    </row>
    <row r="8" spans="4:21" ht="19.899999999999999" customHeight="1">
      <c r="D8" s="733"/>
      <c r="E8" s="637">
        <v>46296</v>
      </c>
      <c r="F8" s="586"/>
      <c r="K8" s="588">
        <v>46296</v>
      </c>
      <c r="L8" s="586"/>
      <c r="M8" s="586"/>
      <c r="O8" s="233" t="s">
        <v>2839</v>
      </c>
      <c r="P8" s="233" t="s">
        <v>2837</v>
      </c>
      <c r="Q8" s="120"/>
      <c r="R8" s="120"/>
    </row>
    <row r="9" spans="4:21" ht="19.899999999999999" customHeight="1">
      <c r="D9" s="733"/>
      <c r="E9" s="637">
        <v>46327</v>
      </c>
      <c r="F9" s="586"/>
      <c r="K9" s="588">
        <v>46327</v>
      </c>
      <c r="L9" s="586"/>
      <c r="M9" s="586"/>
      <c r="O9" s="644" t="s">
        <v>2840</v>
      </c>
      <c r="P9" s="53">
        <v>21.3</v>
      </c>
      <c r="Q9" s="645"/>
    </row>
    <row r="10" spans="4:21" ht="19.899999999999999" customHeight="1">
      <c r="D10" s="733"/>
      <c r="E10" s="637">
        <v>46357</v>
      </c>
      <c r="F10" s="586"/>
      <c r="K10" s="588">
        <v>46357</v>
      </c>
      <c r="L10" s="586"/>
      <c r="M10" s="586"/>
      <c r="O10" s="644" t="s">
        <v>2841</v>
      </c>
      <c r="P10" s="53">
        <v>28.4</v>
      </c>
      <c r="Q10" s="645"/>
    </row>
    <row r="11" spans="4:21" ht="19.899999999999999" customHeight="1" thickBot="1">
      <c r="D11" s="733"/>
      <c r="E11" s="637">
        <v>46388</v>
      </c>
      <c r="F11" s="586"/>
      <c r="K11" s="588">
        <v>46388</v>
      </c>
      <c r="L11" s="586"/>
      <c r="M11" s="586"/>
      <c r="O11" s="650" t="s">
        <v>2842</v>
      </c>
      <c r="P11" s="652">
        <v>26.7</v>
      </c>
      <c r="Q11" s="645"/>
    </row>
    <row r="12" spans="4:21" ht="19.899999999999999" customHeight="1" thickBot="1">
      <c r="D12" s="733"/>
      <c r="E12" s="637">
        <v>46419</v>
      </c>
      <c r="F12" s="586"/>
      <c r="K12" s="588">
        <v>46419</v>
      </c>
      <c r="L12" s="586"/>
      <c r="M12" s="586"/>
      <c r="O12" s="736">
        <v>46298</v>
      </c>
      <c r="P12" s="737"/>
      <c r="Q12" s="738"/>
      <c r="R12" s="649"/>
    </row>
    <row r="13" spans="4:21" ht="19.899999999999999" customHeight="1">
      <c r="D13" s="733"/>
      <c r="E13" s="637">
        <v>46447</v>
      </c>
      <c r="F13" s="586"/>
      <c r="K13" s="588">
        <v>46447</v>
      </c>
      <c r="L13" s="586"/>
      <c r="M13" s="586"/>
      <c r="O13" s="233" t="s">
        <v>2839</v>
      </c>
      <c r="P13" s="233" t="s">
        <v>2837</v>
      </c>
      <c r="Q13" s="120"/>
      <c r="R13" s="120"/>
    </row>
    <row r="14" spans="4:21" ht="19.899999999999999" customHeight="1">
      <c r="D14" s="733"/>
      <c r="E14" s="637">
        <v>46478</v>
      </c>
      <c r="F14" s="586"/>
      <c r="K14" s="588">
        <v>46478</v>
      </c>
      <c r="L14" s="586"/>
      <c r="M14" s="586"/>
      <c r="O14" s="53"/>
      <c r="P14" s="53"/>
      <c r="Q14" s="645"/>
    </row>
    <row r="15" spans="4:21" ht="19.899999999999999" customHeight="1">
      <c r="D15" s="733"/>
      <c r="E15" s="637">
        <v>46508</v>
      </c>
      <c r="F15" s="586"/>
      <c r="K15" s="588">
        <v>46508</v>
      </c>
      <c r="L15" s="586"/>
      <c r="M15" s="586"/>
      <c r="O15" s="53"/>
      <c r="P15" s="53"/>
      <c r="Q15" s="645"/>
    </row>
    <row r="16" spans="4:21" ht="19.899999999999999" customHeight="1" thickBot="1">
      <c r="D16" s="734"/>
      <c r="E16" s="638">
        <v>46539</v>
      </c>
      <c r="F16" s="587"/>
      <c r="K16" s="589">
        <v>46539</v>
      </c>
      <c r="L16" s="587"/>
      <c r="M16" s="587"/>
      <c r="O16" s="652"/>
      <c r="P16" s="652"/>
      <c r="Q16" s="645"/>
    </row>
    <row r="17" spans="4:18" ht="19.899999999999999" customHeight="1" thickBot="1">
      <c r="D17" s="635"/>
      <c r="E17" s="636">
        <v>46277</v>
      </c>
      <c r="F17" s="585">
        <v>195</v>
      </c>
      <c r="O17" s="736" t="s">
        <v>2843</v>
      </c>
      <c r="P17" s="737"/>
      <c r="Q17" s="738"/>
      <c r="R17" s="649"/>
    </row>
    <row r="18" spans="4:18" ht="19.899999999999999" customHeight="1">
      <c r="D18" s="635"/>
      <c r="E18" s="637"/>
      <c r="F18" s="586"/>
      <c r="O18" s="233" t="s">
        <v>2839</v>
      </c>
      <c r="P18" s="233" t="s">
        <v>2837</v>
      </c>
      <c r="Q18" s="120"/>
      <c r="R18" s="120"/>
    </row>
    <row r="19" spans="4:18" ht="19.899999999999999" customHeight="1">
      <c r="D19" s="635"/>
      <c r="E19" s="637"/>
      <c r="F19" s="586"/>
      <c r="O19" s="53"/>
      <c r="P19" s="53"/>
      <c r="Q19" s="645"/>
    </row>
    <row r="20" spans="4:18" ht="19.899999999999999" customHeight="1">
      <c r="D20" s="635"/>
      <c r="E20" s="637"/>
      <c r="F20" s="586"/>
      <c r="O20" s="53"/>
      <c r="P20" s="53"/>
      <c r="Q20" s="645"/>
    </row>
    <row r="21" spans="4:18" ht="19.899999999999999" customHeight="1" thickBot="1">
      <c r="D21" s="635"/>
      <c r="E21" s="637"/>
      <c r="F21" s="586"/>
      <c r="O21" s="652"/>
      <c r="P21" s="652"/>
      <c r="Q21" s="645"/>
    </row>
    <row r="22" spans="4:18" ht="19.899999999999999" customHeight="1" thickBot="1">
      <c r="D22" s="635"/>
      <c r="E22" s="637"/>
      <c r="F22" s="586"/>
      <c r="O22" s="736" t="s">
        <v>2844</v>
      </c>
      <c r="P22" s="737"/>
      <c r="Q22" s="738"/>
      <c r="R22" s="649"/>
    </row>
    <row r="23" spans="4:18" ht="19.899999999999999" customHeight="1">
      <c r="D23" s="635"/>
      <c r="E23" s="637"/>
      <c r="F23" s="586"/>
      <c r="O23" s="233" t="s">
        <v>2839</v>
      </c>
      <c r="P23" s="233" t="s">
        <v>2837</v>
      </c>
      <c r="Q23" s="120"/>
      <c r="R23" s="120"/>
    </row>
    <row r="24" spans="4:18" ht="19.899999999999999" customHeight="1">
      <c r="E24" s="637"/>
      <c r="F24" s="586"/>
      <c r="O24" s="53"/>
      <c r="P24" s="53"/>
      <c r="Q24" s="645"/>
    </row>
    <row r="25" spans="4:18" ht="19.899999999999999" customHeight="1">
      <c r="E25" s="637"/>
      <c r="F25" s="586"/>
      <c r="O25" s="53"/>
      <c r="P25" s="53"/>
      <c r="Q25" s="645"/>
    </row>
    <row r="26" spans="4:18" ht="19.899999999999999" customHeight="1" thickBot="1">
      <c r="E26" s="637"/>
      <c r="F26" s="586"/>
      <c r="O26" s="652"/>
      <c r="P26" s="652"/>
      <c r="Q26" s="645"/>
    </row>
    <row r="27" spans="4:18" ht="19.899999999999999" customHeight="1" thickBot="1">
      <c r="E27" s="637"/>
      <c r="F27" s="586"/>
      <c r="O27" s="736" t="s">
        <v>2845</v>
      </c>
      <c r="P27" s="737"/>
      <c r="Q27" s="738"/>
      <c r="R27" s="649"/>
    </row>
    <row r="28" spans="4:18" ht="19.899999999999999" customHeight="1">
      <c r="E28" s="637"/>
      <c r="F28" s="586"/>
      <c r="O28" s="233" t="s">
        <v>2839</v>
      </c>
      <c r="P28" s="233" t="s">
        <v>2837</v>
      </c>
      <c r="Q28" s="120"/>
      <c r="R28" s="120"/>
    </row>
    <row r="29" spans="4:18" ht="19.899999999999999" customHeight="1">
      <c r="E29" s="637"/>
      <c r="F29" s="586"/>
      <c r="O29" s="53"/>
      <c r="P29" s="53"/>
      <c r="Q29" s="645"/>
    </row>
    <row r="30" spans="4:18" ht="19.899999999999999" customHeight="1">
      <c r="E30" s="637"/>
      <c r="F30" s="586"/>
      <c r="O30" s="53"/>
      <c r="P30" s="53"/>
      <c r="Q30" s="645"/>
    </row>
    <row r="31" spans="4:18" ht="19.899999999999999" customHeight="1" thickBot="1">
      <c r="E31" s="637"/>
      <c r="F31" s="586"/>
      <c r="O31" s="652"/>
      <c r="P31" s="652"/>
      <c r="Q31" s="645"/>
    </row>
    <row r="32" spans="4:18" ht="19.899999999999999" customHeight="1" thickBot="1">
      <c r="E32" s="637"/>
      <c r="F32" s="586"/>
      <c r="O32" s="736" t="s">
        <v>2846</v>
      </c>
      <c r="P32" s="737"/>
      <c r="Q32" s="738"/>
      <c r="R32" s="649"/>
    </row>
    <row r="33" spans="5:18" ht="19.899999999999999" customHeight="1">
      <c r="E33" s="637"/>
      <c r="F33" s="586"/>
      <c r="O33" s="233" t="s">
        <v>2839</v>
      </c>
      <c r="P33" s="233" t="s">
        <v>2837</v>
      </c>
      <c r="Q33" s="120"/>
      <c r="R33" s="120"/>
    </row>
    <row r="34" spans="5:18" ht="19.899999999999999" customHeight="1">
      <c r="E34" s="637"/>
      <c r="F34" s="586"/>
      <c r="O34" s="53"/>
      <c r="P34" s="53"/>
      <c r="Q34" s="645"/>
    </row>
    <row r="35" spans="5:18" ht="19.899999999999999" customHeight="1">
      <c r="E35" s="637"/>
      <c r="F35" s="586"/>
      <c r="O35" s="53"/>
      <c r="P35" s="53"/>
      <c r="Q35" s="645"/>
    </row>
    <row r="36" spans="5:18" ht="19.899999999999999" customHeight="1" thickBot="1">
      <c r="E36" s="637"/>
      <c r="F36" s="586"/>
      <c r="O36" s="652"/>
      <c r="P36" s="652"/>
      <c r="Q36" s="645"/>
    </row>
    <row r="37" spans="5:18" ht="19.899999999999999" customHeight="1" thickBot="1">
      <c r="E37" s="637"/>
      <c r="F37" s="586"/>
      <c r="O37" s="736" t="s">
        <v>2847</v>
      </c>
      <c r="P37" s="737"/>
      <c r="Q37" s="738"/>
      <c r="R37" s="649"/>
    </row>
    <row r="38" spans="5:18" ht="19.899999999999999" customHeight="1">
      <c r="E38" s="637"/>
      <c r="F38" s="586"/>
      <c r="O38" s="233" t="s">
        <v>2839</v>
      </c>
      <c r="P38" s="233" t="s">
        <v>2837</v>
      </c>
      <c r="Q38" s="120"/>
      <c r="R38" s="120"/>
    </row>
    <row r="39" spans="5:18" ht="19.899999999999999" customHeight="1" thickBot="1">
      <c r="E39" s="638"/>
      <c r="F39" s="587"/>
      <c r="O39" s="53"/>
      <c r="P39" s="53"/>
      <c r="Q39" s="645"/>
    </row>
    <row r="40" spans="5:18" ht="19.899999999999999" customHeight="1">
      <c r="F40">
        <f>SUM(F7:F39)</f>
        <v>2295</v>
      </c>
      <c r="O40" s="53"/>
      <c r="P40" s="53"/>
      <c r="Q40" s="645"/>
    </row>
    <row r="41" spans="5:18" ht="19.899999999999999" customHeight="1" thickBot="1">
      <c r="O41" s="652"/>
      <c r="P41" s="652"/>
      <c r="Q41" s="645"/>
    </row>
    <row r="42" spans="5:18" ht="19.899999999999999" customHeight="1" thickBot="1">
      <c r="O42" s="736" t="s">
        <v>2848</v>
      </c>
      <c r="P42" s="737"/>
      <c r="Q42" s="738"/>
      <c r="R42" s="651"/>
    </row>
    <row r="43" spans="5:18" ht="19.899999999999999" customHeight="1">
      <c r="O43" s="233" t="s">
        <v>2839</v>
      </c>
      <c r="P43" s="233" t="s">
        <v>2837</v>
      </c>
      <c r="Q43" s="120"/>
      <c r="R43" s="120"/>
    </row>
    <row r="44" spans="5:18" ht="19.899999999999999" customHeight="1">
      <c r="O44" s="53"/>
      <c r="P44" s="53"/>
      <c r="Q44" s="645"/>
    </row>
    <row r="45" spans="5:18" ht="19.899999999999999" customHeight="1">
      <c r="O45" s="53"/>
      <c r="P45" s="53"/>
      <c r="Q45" s="645"/>
    </row>
    <row r="46" spans="5:18" ht="19.899999999999999" customHeight="1" thickBot="1">
      <c r="O46" s="652"/>
      <c r="P46" s="652"/>
      <c r="Q46" s="645"/>
    </row>
    <row r="47" spans="5:18" ht="19.899999999999999" customHeight="1" thickBot="1">
      <c r="O47" s="736" t="s">
        <v>2849</v>
      </c>
      <c r="P47" s="737"/>
      <c r="Q47" s="738"/>
      <c r="R47" s="649"/>
    </row>
    <row r="48" spans="5:18" ht="19.899999999999999" customHeight="1">
      <c r="O48" s="233" t="s">
        <v>2839</v>
      </c>
      <c r="P48" s="233" t="s">
        <v>2837</v>
      </c>
      <c r="Q48" s="120"/>
      <c r="R48" s="120"/>
    </row>
    <row r="49" spans="15:18" ht="19.899999999999999" customHeight="1">
      <c r="O49" s="53"/>
      <c r="P49" s="53"/>
      <c r="Q49" s="645"/>
    </row>
    <row r="50" spans="15:18" ht="19.899999999999999" customHeight="1">
      <c r="O50" s="53"/>
      <c r="P50" s="53"/>
      <c r="Q50" s="645"/>
    </row>
    <row r="51" spans="15:18" ht="19.899999999999999" customHeight="1" thickBot="1">
      <c r="O51" s="652"/>
      <c r="P51" s="652"/>
      <c r="Q51" s="645"/>
    </row>
    <row r="52" spans="15:18" ht="19.899999999999999" customHeight="1" thickBot="1">
      <c r="O52" s="736" t="s">
        <v>2850</v>
      </c>
      <c r="P52" s="737"/>
      <c r="Q52" s="738"/>
      <c r="R52" s="649"/>
    </row>
    <row r="53" spans="15:18" ht="19.899999999999999" customHeight="1">
      <c r="O53" s="233" t="s">
        <v>2839</v>
      </c>
      <c r="P53" s="233" t="s">
        <v>2837</v>
      </c>
      <c r="Q53" s="120"/>
      <c r="R53" s="120"/>
    </row>
    <row r="54" spans="15:18" ht="19.899999999999999" customHeight="1">
      <c r="O54" s="53"/>
      <c r="P54" s="53"/>
      <c r="Q54" s="645"/>
    </row>
    <row r="55" spans="15:18" ht="19.899999999999999" customHeight="1">
      <c r="O55" s="53"/>
      <c r="P55" s="53"/>
      <c r="Q55" s="645"/>
    </row>
    <row r="56" spans="15:18" ht="19.899999999999999" customHeight="1">
      <c r="O56" s="53"/>
      <c r="P56" s="53"/>
      <c r="Q56" s="645"/>
    </row>
  </sheetData>
  <mergeCells count="14">
    <mergeCell ref="O42:Q42"/>
    <mergeCell ref="O47:Q47"/>
    <mergeCell ref="O52:Q52"/>
    <mergeCell ref="K5:M5"/>
    <mergeCell ref="O17:Q17"/>
    <mergeCell ref="O22:Q22"/>
    <mergeCell ref="O27:Q27"/>
    <mergeCell ref="O32:Q32"/>
    <mergeCell ref="O37:Q37"/>
    <mergeCell ref="E5:F5"/>
    <mergeCell ref="D7:D16"/>
    <mergeCell ref="O6:Q6"/>
    <mergeCell ref="O7:Q7"/>
    <mergeCell ref="O12:Q1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E2621-8A03-4787-A298-E9A992CBC900}">
  <sheetPr codeName="Sheet14">
    <tabColor theme="7"/>
    <pageSetUpPr fitToPage="1"/>
  </sheetPr>
  <dimension ref="A1:BP254"/>
  <sheetViews>
    <sheetView tabSelected="1" topLeftCell="C1" zoomScaleNormal="100" workbookViewId="0">
      <selection activeCell="AE16" sqref="AE16"/>
    </sheetView>
  </sheetViews>
  <sheetFormatPr defaultColWidth="16.7109375" defaultRowHeight="16.149999999999999" customHeight="1"/>
  <cols>
    <col min="1" max="1" width="4.7109375" style="87" bestFit="1" customWidth="1"/>
    <col min="2" max="2" width="15.7109375" style="48" bestFit="1" customWidth="1"/>
    <col min="3" max="3" width="12.42578125" style="48" customWidth="1"/>
    <col min="4" max="4" width="18" style="48" customWidth="1"/>
    <col min="5" max="5" width="17.85546875" style="48" bestFit="1" customWidth="1"/>
    <col min="6" max="6" width="24.42578125" style="48" bestFit="1" customWidth="1"/>
    <col min="7" max="7" width="13" style="48" customWidth="1"/>
    <col min="8" max="8" width="24.7109375" style="249" bestFit="1" customWidth="1"/>
    <col min="9" max="9" width="10.42578125" style="228" bestFit="1" customWidth="1"/>
    <col min="10" max="10" width="14.85546875" style="48" bestFit="1" customWidth="1"/>
    <col min="11" max="11" width="9.28515625" style="48" bestFit="1" customWidth="1"/>
    <col min="12" max="12" width="10.28515625" style="250" bestFit="1" customWidth="1"/>
    <col min="13" max="13" width="12.85546875" style="322" bestFit="1" customWidth="1"/>
    <col min="14" max="14" width="13.28515625" style="48" bestFit="1" customWidth="1"/>
    <col min="15" max="15" width="13.5703125" style="271" bestFit="1" customWidth="1"/>
    <col min="16" max="16" width="12" style="48" bestFit="1" customWidth="1"/>
    <col min="17" max="17" width="12" style="271" customWidth="1"/>
    <col min="18" max="18" width="12" style="274" customWidth="1"/>
    <col min="19" max="19" width="6.42578125" style="274" bestFit="1" customWidth="1"/>
    <col min="20" max="20" width="12" style="48" customWidth="1"/>
    <col min="21" max="21" width="22.7109375" style="48" bestFit="1" customWidth="1"/>
    <col min="22" max="22" width="17" style="61" customWidth="1"/>
    <col min="23" max="23" width="18.140625" style="48" customWidth="1"/>
    <col min="24" max="25" width="5.7109375" style="48" customWidth="1"/>
    <col min="26" max="26" width="16.7109375" style="48" bestFit="1" customWidth="1"/>
    <col min="27" max="27" width="16.7109375" style="48" customWidth="1"/>
    <col min="28" max="28" width="29.42578125" style="48" customWidth="1"/>
    <col min="29" max="29" width="23.5703125" style="48" bestFit="1" customWidth="1"/>
    <col min="30" max="30" width="22.28515625" style="48" bestFit="1" customWidth="1"/>
    <col min="31" max="31" width="10.85546875" style="48" customWidth="1"/>
    <col min="32" max="32" width="7.42578125" style="229" bestFit="1" customWidth="1"/>
    <col min="33" max="33" width="5.28515625" style="48" bestFit="1" customWidth="1"/>
    <col min="34" max="34" width="22.28515625" style="48" bestFit="1" customWidth="1"/>
    <col min="35" max="35" width="9.5703125" style="48" customWidth="1"/>
    <col min="36" max="36" width="22.85546875" style="48" bestFit="1" customWidth="1"/>
    <col min="37" max="37" width="14.140625" style="228" bestFit="1" customWidth="1"/>
    <col min="38" max="45" width="16.7109375" style="48"/>
    <col min="46" max="51" width="5.7109375" style="48" customWidth="1"/>
    <col min="52" max="16384" width="16.7109375" style="48"/>
  </cols>
  <sheetData>
    <row r="1" spans="1:68" s="227" customFormat="1" ht="19.149999999999999" customHeight="1" thickBot="1">
      <c r="A1" s="307" t="s">
        <v>1630</v>
      </c>
      <c r="B1" s="306" t="s">
        <v>1711</v>
      </c>
      <c r="C1" s="220" t="s">
        <v>1</v>
      </c>
      <c r="D1" s="221" t="s">
        <v>2</v>
      </c>
      <c r="E1" s="221" t="s">
        <v>1600</v>
      </c>
      <c r="F1" s="221" t="s">
        <v>1364</v>
      </c>
      <c r="G1" s="222" t="s">
        <v>1597</v>
      </c>
      <c r="H1" s="223" t="s">
        <v>1542</v>
      </c>
      <c r="I1" s="223" t="s">
        <v>13</v>
      </c>
      <c r="J1" s="221" t="s">
        <v>1543</v>
      </c>
      <c r="K1" s="221" t="s">
        <v>1544</v>
      </c>
      <c r="L1" s="220" t="s">
        <v>1631</v>
      </c>
      <c r="M1" s="269" t="s">
        <v>17</v>
      </c>
      <c r="N1" s="221" t="s">
        <v>1626</v>
      </c>
      <c r="O1" s="269" t="s">
        <v>1978</v>
      </c>
      <c r="P1" s="221" t="s">
        <v>1713</v>
      </c>
      <c r="Q1" s="269" t="s">
        <v>1979</v>
      </c>
      <c r="R1" s="272" t="s">
        <v>1804</v>
      </c>
      <c r="S1" s="272" t="s">
        <v>1980</v>
      </c>
      <c r="T1" s="221" t="s">
        <v>1981</v>
      </c>
      <c r="U1" s="221" t="s">
        <v>1363</v>
      </c>
      <c r="V1" s="224" t="s">
        <v>1601</v>
      </c>
      <c r="W1" s="221" t="s">
        <v>1714</v>
      </c>
      <c r="Y1" s="222"/>
      <c r="Z1" s="222"/>
      <c r="AA1" s="222"/>
      <c r="AB1" s="222"/>
      <c r="AC1" s="344" t="s">
        <v>2460</v>
      </c>
      <c r="AD1" s="343">
        <f>COUNTA(E2:E858)-9</f>
        <v>244</v>
      </c>
      <c r="AE1" s="227">
        <f>AD1-AD3</f>
        <v>84</v>
      </c>
      <c r="AH1" s="692">
        <f>SUM(R2:R254)</f>
        <v>18130</v>
      </c>
      <c r="AJ1" s="610" t="s">
        <v>2819</v>
      </c>
      <c r="AK1" s="221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1"/>
      <c r="BG1" s="223"/>
      <c r="BH1" s="223"/>
      <c r="BI1" s="221"/>
      <c r="BJ1" s="221"/>
      <c r="BK1" s="220"/>
      <c r="BL1" s="221"/>
      <c r="BM1" s="221"/>
      <c r="BN1" s="221"/>
      <c r="BO1" s="224"/>
      <c r="BP1" s="221"/>
    </row>
    <row r="2" spans="1:68" customFormat="1" ht="16.149999999999999" customHeight="1" thickBot="1">
      <c r="A2" s="48">
        <v>1</v>
      </c>
      <c r="B2" s="51" t="s">
        <v>1972</v>
      </c>
      <c r="C2" s="248">
        <v>130</v>
      </c>
      <c r="D2" s="248">
        <v>1</v>
      </c>
      <c r="E2" s="51" t="s">
        <v>23</v>
      </c>
      <c r="F2" s="51" t="s">
        <v>24</v>
      </c>
      <c r="G2" s="51" t="s">
        <v>29</v>
      </c>
      <c r="H2" s="190" t="s">
        <v>2281</v>
      </c>
      <c r="I2" s="51" t="s">
        <v>49</v>
      </c>
      <c r="J2" s="51" t="s">
        <v>30</v>
      </c>
      <c r="K2" s="51" t="s">
        <v>115</v>
      </c>
      <c r="L2" s="51" t="s">
        <v>1956</v>
      </c>
      <c r="M2" s="320">
        <v>44625</v>
      </c>
      <c r="N2" s="51"/>
      <c r="O2" s="161"/>
      <c r="P2" s="51" t="s">
        <v>1589</v>
      </c>
      <c r="Q2" s="161">
        <v>46122</v>
      </c>
      <c r="R2" s="273">
        <v>115</v>
      </c>
      <c r="S2" s="273">
        <v>0</v>
      </c>
      <c r="T2" s="74" t="s">
        <v>1814</v>
      </c>
      <c r="U2" s="51"/>
      <c r="V2" s="74" t="s">
        <v>53</v>
      </c>
      <c r="W2" s="570" t="s">
        <v>2919</v>
      </c>
      <c r="AB2" s="73"/>
      <c r="AC2" s="73"/>
      <c r="AD2" s="51"/>
      <c r="AE2" s="51"/>
      <c r="AF2" s="51"/>
      <c r="AG2" s="51"/>
      <c r="AH2" s="51"/>
      <c r="AI2" s="51"/>
      <c r="AJ2" s="611">
        <f>SUM(S2:S304)</f>
        <v>270</v>
      </c>
      <c r="AK2" s="51"/>
      <c r="AL2" s="51"/>
      <c r="AM2" s="51"/>
    </row>
    <row r="3" spans="1:68" ht="16.149999999999999" customHeight="1" thickBot="1">
      <c r="A3" s="48">
        <v>2</v>
      </c>
      <c r="B3" s="51" t="s">
        <v>1973</v>
      </c>
      <c r="C3" s="248">
        <v>130</v>
      </c>
      <c r="D3" s="248">
        <v>1</v>
      </c>
      <c r="E3" s="51" t="s">
        <v>33</v>
      </c>
      <c r="F3" s="51" t="s">
        <v>24</v>
      </c>
      <c r="G3" s="51" t="s">
        <v>29</v>
      </c>
      <c r="H3" s="190">
        <v>43071</v>
      </c>
      <c r="I3" s="51" t="s">
        <v>39</v>
      </c>
      <c r="J3" s="51" t="s">
        <v>122</v>
      </c>
      <c r="K3" s="51" t="s">
        <v>58</v>
      </c>
      <c r="L3" s="51" t="s">
        <v>1955</v>
      </c>
      <c r="M3" s="320" t="s">
        <v>2282</v>
      </c>
      <c r="N3" s="51"/>
      <c r="O3" s="161"/>
      <c r="P3" s="51" t="s">
        <v>1589</v>
      </c>
      <c r="Q3" s="161">
        <v>46122</v>
      </c>
      <c r="R3" s="273">
        <v>115</v>
      </c>
      <c r="S3" s="273">
        <v>0</v>
      </c>
      <c r="T3" s="74" t="s">
        <v>1814</v>
      </c>
      <c r="U3" s="51"/>
      <c r="V3" s="74" t="s">
        <v>53</v>
      </c>
      <c r="W3" s="570" t="s">
        <v>2919</v>
      </c>
      <c r="AC3" s="344" t="s">
        <v>2574</v>
      </c>
      <c r="AD3" s="343">
        <f>COUNTA(R2:R860)</f>
        <v>160</v>
      </c>
      <c r="AH3" s="48">
        <v>17085</v>
      </c>
    </row>
    <row r="4" spans="1:68" ht="16.149999999999999" customHeight="1" thickBot="1">
      <c r="A4" s="48">
        <v>3</v>
      </c>
      <c r="B4" s="51" t="s">
        <v>1998</v>
      </c>
      <c r="C4" s="248">
        <v>725</v>
      </c>
      <c r="D4" s="248">
        <v>2</v>
      </c>
      <c r="E4" s="51" t="s">
        <v>886</v>
      </c>
      <c r="F4" s="51" t="s">
        <v>1058</v>
      </c>
      <c r="G4" s="51" t="s">
        <v>48</v>
      </c>
      <c r="H4" s="190" t="s">
        <v>2825</v>
      </c>
      <c r="I4" s="51" t="s">
        <v>49</v>
      </c>
      <c r="J4" s="51" t="s">
        <v>65</v>
      </c>
      <c r="K4" s="51" t="s">
        <v>123</v>
      </c>
      <c r="L4" s="51" t="s">
        <v>1956</v>
      </c>
      <c r="M4" s="320">
        <v>45304</v>
      </c>
      <c r="N4" s="51" t="s">
        <v>1798</v>
      </c>
      <c r="O4" s="161"/>
      <c r="P4" s="51" t="s">
        <v>1589</v>
      </c>
      <c r="Q4" s="161"/>
      <c r="R4" s="273"/>
      <c r="S4" s="273"/>
      <c r="T4" s="74" t="s">
        <v>2463</v>
      </c>
      <c r="U4" s="51"/>
      <c r="V4" s="74"/>
      <c r="W4" s="570"/>
    </row>
    <row r="5" spans="1:68" ht="16.149999999999999" customHeight="1" thickBot="1">
      <c r="A5" s="48">
        <v>4</v>
      </c>
      <c r="B5" s="51" t="s">
        <v>1999</v>
      </c>
      <c r="C5" s="248">
        <v>600</v>
      </c>
      <c r="D5" s="248">
        <v>3</v>
      </c>
      <c r="E5" s="51" t="s">
        <v>43</v>
      </c>
      <c r="F5" s="51" t="s">
        <v>44</v>
      </c>
      <c r="G5" s="51" t="s">
        <v>48</v>
      </c>
      <c r="H5" s="190" t="s">
        <v>2446</v>
      </c>
      <c r="I5" s="51" t="s">
        <v>39</v>
      </c>
      <c r="J5" s="51" t="s">
        <v>30</v>
      </c>
      <c r="K5" s="51" t="s">
        <v>115</v>
      </c>
      <c r="L5" s="51" t="s">
        <v>1955</v>
      </c>
      <c r="M5" s="320">
        <v>44870</v>
      </c>
      <c r="N5" s="51"/>
      <c r="O5" s="161"/>
      <c r="P5" s="51" t="s">
        <v>1589</v>
      </c>
      <c r="Q5" s="161">
        <v>46365</v>
      </c>
      <c r="R5" s="273">
        <v>115</v>
      </c>
      <c r="S5" s="273">
        <v>0</v>
      </c>
      <c r="T5" s="74" t="s">
        <v>1814</v>
      </c>
      <c r="U5" s="51"/>
      <c r="V5" s="74" t="s">
        <v>53</v>
      </c>
      <c r="W5" s="570" t="s">
        <v>2933</v>
      </c>
      <c r="AC5" s="344" t="s">
        <v>1446</v>
      </c>
      <c r="AD5" s="343">
        <f>AI5</f>
        <v>84</v>
      </c>
      <c r="AH5" s="344" t="s">
        <v>1446</v>
      </c>
      <c r="AI5" s="767">
        <f>AE1</f>
        <v>84</v>
      </c>
    </row>
    <row r="6" spans="1:68" ht="16.149999999999999" customHeight="1" thickBot="1">
      <c r="A6" s="48">
        <v>5</v>
      </c>
      <c r="B6" s="51" t="s">
        <v>2473</v>
      </c>
      <c r="C6" s="248">
        <v>5001</v>
      </c>
      <c r="D6" s="248">
        <v>4</v>
      </c>
      <c r="E6" s="51" t="s">
        <v>1007</v>
      </c>
      <c r="F6" s="51" t="s">
        <v>1758</v>
      </c>
      <c r="G6" s="51" t="s">
        <v>29</v>
      </c>
      <c r="H6" s="190" t="s">
        <v>2437</v>
      </c>
      <c r="I6" s="51" t="s">
        <v>39</v>
      </c>
      <c r="J6" s="51" t="s">
        <v>90</v>
      </c>
      <c r="K6" s="51" t="s">
        <v>41</v>
      </c>
      <c r="L6" s="51" t="s">
        <v>1957</v>
      </c>
      <c r="M6" s="320"/>
      <c r="N6" s="51" t="s">
        <v>1798</v>
      </c>
      <c r="O6" s="161"/>
      <c r="P6" s="51" t="s">
        <v>1589</v>
      </c>
      <c r="Q6" s="161"/>
      <c r="R6" s="273"/>
      <c r="S6" s="273"/>
      <c r="T6" s="74" t="s">
        <v>2463</v>
      </c>
      <c r="U6" s="51"/>
      <c r="V6" s="74"/>
      <c r="W6" s="570"/>
      <c r="AH6" s="344" t="s">
        <v>2574</v>
      </c>
      <c r="AI6" s="766">
        <f>AD3</f>
        <v>160</v>
      </c>
    </row>
    <row r="7" spans="1:68" ht="16.149999999999999" customHeight="1">
      <c r="A7" s="48">
        <v>6</v>
      </c>
      <c r="B7" s="51" t="s">
        <v>2277</v>
      </c>
      <c r="C7" s="248">
        <v>947</v>
      </c>
      <c r="D7" s="248">
        <v>5</v>
      </c>
      <c r="E7" s="51" t="s">
        <v>600</v>
      </c>
      <c r="F7" s="51" t="s">
        <v>1911</v>
      </c>
      <c r="G7" s="51" t="s">
        <v>48</v>
      </c>
      <c r="H7" s="190">
        <v>43599</v>
      </c>
      <c r="I7" s="51" t="s">
        <v>49</v>
      </c>
      <c r="J7" s="51" t="s">
        <v>2457</v>
      </c>
      <c r="K7" s="51" t="s">
        <v>145</v>
      </c>
      <c r="L7" s="51" t="s">
        <v>1955</v>
      </c>
      <c r="M7" s="320">
        <v>45951</v>
      </c>
      <c r="N7" s="51"/>
      <c r="O7" s="161"/>
      <c r="P7" s="51"/>
      <c r="Q7" s="161"/>
      <c r="R7" s="273"/>
      <c r="S7" s="273"/>
      <c r="T7" s="74" t="s">
        <v>2463</v>
      </c>
      <c r="U7" s="51"/>
      <c r="V7" s="74"/>
      <c r="W7" s="570"/>
    </row>
    <row r="8" spans="1:68" ht="16.149999999999999" customHeight="1">
      <c r="A8" s="48">
        <v>7</v>
      </c>
      <c r="B8" s="51" t="s">
        <v>2000</v>
      </c>
      <c r="C8" s="248">
        <v>536</v>
      </c>
      <c r="D8" s="248">
        <v>6</v>
      </c>
      <c r="E8" s="51" t="s">
        <v>1397</v>
      </c>
      <c r="F8" s="51" t="s">
        <v>242</v>
      </c>
      <c r="G8" s="51" t="s">
        <v>48</v>
      </c>
      <c r="H8" s="190" t="s">
        <v>2285</v>
      </c>
      <c r="I8" s="51" t="s">
        <v>141</v>
      </c>
      <c r="J8" s="51" t="s">
        <v>90</v>
      </c>
      <c r="K8" s="51" t="s">
        <v>145</v>
      </c>
      <c r="L8" s="51" t="s">
        <v>1956</v>
      </c>
      <c r="M8" s="320"/>
      <c r="N8" s="51" t="s">
        <v>1798</v>
      </c>
      <c r="O8" s="161"/>
      <c r="P8" s="51" t="s">
        <v>1589</v>
      </c>
      <c r="Q8" s="161" t="s">
        <v>2831</v>
      </c>
      <c r="R8" s="273">
        <v>115</v>
      </c>
      <c r="S8" s="273">
        <v>0</v>
      </c>
      <c r="T8" s="74" t="s">
        <v>1814</v>
      </c>
      <c r="U8" s="51"/>
      <c r="V8" s="74"/>
      <c r="W8" s="570">
        <v>46291</v>
      </c>
    </row>
    <row r="9" spans="1:68" ht="16.149999999999999" customHeight="1">
      <c r="A9" s="48">
        <v>9</v>
      </c>
      <c r="B9" s="51" t="s">
        <v>2002</v>
      </c>
      <c r="C9" s="248">
        <v>536</v>
      </c>
      <c r="D9" s="248">
        <v>6</v>
      </c>
      <c r="E9" s="51" t="s">
        <v>1001</v>
      </c>
      <c r="F9" s="51" t="s">
        <v>242</v>
      </c>
      <c r="G9" s="51" t="s">
        <v>29</v>
      </c>
      <c r="H9" s="190">
        <v>43079</v>
      </c>
      <c r="I9" s="51" t="s">
        <v>39</v>
      </c>
      <c r="J9" s="51" t="s">
        <v>122</v>
      </c>
      <c r="K9" s="51" t="s">
        <v>58</v>
      </c>
      <c r="L9" s="51" t="s">
        <v>1956</v>
      </c>
      <c r="M9" s="320">
        <v>44989</v>
      </c>
      <c r="N9" s="51" t="s">
        <v>1798</v>
      </c>
      <c r="O9" s="161"/>
      <c r="P9" s="51" t="s">
        <v>1589</v>
      </c>
      <c r="Q9" s="161" t="s">
        <v>2831</v>
      </c>
      <c r="R9" s="273">
        <v>115</v>
      </c>
      <c r="S9" s="273">
        <v>0</v>
      </c>
      <c r="T9" s="74" t="s">
        <v>1814</v>
      </c>
      <c r="U9" s="51"/>
      <c r="V9" s="74"/>
      <c r="W9" s="570">
        <v>46291</v>
      </c>
    </row>
    <row r="10" spans="1:68" ht="16.149999999999999" customHeight="1">
      <c r="A10" s="48">
        <v>10</v>
      </c>
      <c r="B10" s="51" t="s">
        <v>2003</v>
      </c>
      <c r="C10" s="248">
        <v>849</v>
      </c>
      <c r="D10" s="248">
        <v>7</v>
      </c>
      <c r="E10" s="51" t="s">
        <v>407</v>
      </c>
      <c r="F10" s="51" t="s">
        <v>402</v>
      </c>
      <c r="G10" s="51" t="s">
        <v>48</v>
      </c>
      <c r="H10" s="190">
        <v>42379</v>
      </c>
      <c r="I10" s="51" t="s">
        <v>141</v>
      </c>
      <c r="J10" s="51" t="s">
        <v>90</v>
      </c>
      <c r="K10" s="51" t="s">
        <v>145</v>
      </c>
      <c r="L10" s="51" t="s">
        <v>1957</v>
      </c>
      <c r="M10" s="320"/>
      <c r="N10" s="51" t="s">
        <v>1798</v>
      </c>
      <c r="O10" s="161"/>
      <c r="P10" s="51" t="s">
        <v>1589</v>
      </c>
      <c r="Q10" s="161">
        <v>46277</v>
      </c>
      <c r="R10" s="273">
        <v>115</v>
      </c>
      <c r="S10" s="273">
        <v>0</v>
      </c>
      <c r="T10" s="74" t="s">
        <v>1814</v>
      </c>
      <c r="U10" s="51"/>
      <c r="V10" s="74"/>
      <c r="W10" s="570" t="s">
        <v>2911</v>
      </c>
      <c r="AH10" s="274">
        <f>AH1-(AH3+AI10)</f>
        <v>850</v>
      </c>
      <c r="AI10" s="646">
        <f>kosten!T7</f>
        <v>195</v>
      </c>
    </row>
    <row r="11" spans="1:68" ht="16.149999999999999" customHeight="1">
      <c r="A11" s="48">
        <v>11</v>
      </c>
      <c r="B11" s="51" t="s">
        <v>2004</v>
      </c>
      <c r="C11" s="248">
        <v>849</v>
      </c>
      <c r="D11" s="248">
        <v>7</v>
      </c>
      <c r="E11" s="51" t="s">
        <v>406</v>
      </c>
      <c r="F11" s="51" t="s">
        <v>402</v>
      </c>
      <c r="G11" s="51" t="s">
        <v>48</v>
      </c>
      <c r="H11" s="190" t="s">
        <v>2439</v>
      </c>
      <c r="I11" s="51" t="s">
        <v>39</v>
      </c>
      <c r="J11" s="51" t="s">
        <v>90</v>
      </c>
      <c r="K11" s="51" t="s">
        <v>41</v>
      </c>
      <c r="L11" s="51" t="s">
        <v>1957</v>
      </c>
      <c r="M11" s="320"/>
      <c r="N11" s="51" t="s">
        <v>1798</v>
      </c>
      <c r="O11" s="161"/>
      <c r="P11" s="51" t="s">
        <v>1589</v>
      </c>
      <c r="Q11" s="161">
        <v>46277</v>
      </c>
      <c r="R11" s="273">
        <v>115</v>
      </c>
      <c r="S11" s="273">
        <v>0</v>
      </c>
      <c r="T11" s="74" t="s">
        <v>1814</v>
      </c>
      <c r="U11" s="51"/>
      <c r="V11" s="74"/>
      <c r="W11" s="570">
        <v>46284</v>
      </c>
    </row>
    <row r="12" spans="1:68" ht="16.149999999999999" customHeight="1">
      <c r="A12" s="48">
        <v>12</v>
      </c>
      <c r="B12" s="51" t="s">
        <v>2006</v>
      </c>
      <c r="C12" s="248">
        <v>849</v>
      </c>
      <c r="D12" s="248">
        <v>7</v>
      </c>
      <c r="E12" s="51" t="s">
        <v>184</v>
      </c>
      <c r="F12" s="51" t="s">
        <v>402</v>
      </c>
      <c r="G12" s="51" t="s">
        <v>29</v>
      </c>
      <c r="H12" s="190" t="s">
        <v>2438</v>
      </c>
      <c r="I12" s="51" t="s">
        <v>39</v>
      </c>
      <c r="J12" s="51" t="s">
        <v>90</v>
      </c>
      <c r="K12" s="51" t="s">
        <v>41</v>
      </c>
      <c r="L12" s="51" t="s">
        <v>1957</v>
      </c>
      <c r="M12" s="320"/>
      <c r="N12" s="51" t="s">
        <v>1798</v>
      </c>
      <c r="O12" s="161"/>
      <c r="P12" s="51" t="s">
        <v>1589</v>
      </c>
      <c r="Q12" s="161">
        <v>46277</v>
      </c>
      <c r="R12" s="273">
        <v>115</v>
      </c>
      <c r="S12" s="273">
        <v>0</v>
      </c>
      <c r="T12" s="74" t="s">
        <v>1814</v>
      </c>
      <c r="U12" s="51"/>
      <c r="V12" s="74"/>
      <c r="W12" s="570">
        <v>46284</v>
      </c>
    </row>
    <row r="13" spans="1:68" ht="16.149999999999999" customHeight="1">
      <c r="A13" s="48">
        <v>16</v>
      </c>
      <c r="B13" s="51" t="s">
        <v>2274</v>
      </c>
      <c r="C13" s="248">
        <v>487</v>
      </c>
      <c r="D13" s="248">
        <v>9</v>
      </c>
      <c r="E13" s="51" t="s">
        <v>417</v>
      </c>
      <c r="F13" s="51" t="s">
        <v>1763</v>
      </c>
      <c r="G13" s="51" t="s">
        <v>48</v>
      </c>
      <c r="H13" s="190" t="s">
        <v>2398</v>
      </c>
      <c r="I13" s="51" t="s">
        <v>49</v>
      </c>
      <c r="J13" s="51" t="s">
        <v>2457</v>
      </c>
      <c r="K13" s="51" t="s">
        <v>145</v>
      </c>
      <c r="L13" s="51" t="s">
        <v>1955</v>
      </c>
      <c r="M13" s="320"/>
      <c r="N13" s="51" t="s">
        <v>2469</v>
      </c>
      <c r="O13" s="161"/>
      <c r="P13" s="51" t="s">
        <v>1589</v>
      </c>
      <c r="Q13" s="161"/>
      <c r="R13" s="273"/>
      <c r="S13" s="273"/>
      <c r="T13" s="74" t="s">
        <v>2463</v>
      </c>
      <c r="U13" s="51"/>
      <c r="V13" s="74" t="s">
        <v>53</v>
      </c>
      <c r="W13" s="570" t="s">
        <v>2919</v>
      </c>
    </row>
    <row r="14" spans="1:68" ht="16.149999999999999" customHeight="1">
      <c r="A14" s="48">
        <v>17</v>
      </c>
      <c r="B14" s="51" t="s">
        <v>2275</v>
      </c>
      <c r="C14" s="248">
        <v>782</v>
      </c>
      <c r="D14" s="248">
        <v>10</v>
      </c>
      <c r="E14" s="51" t="s">
        <v>85</v>
      </c>
      <c r="F14" s="51" t="s">
        <v>86</v>
      </c>
      <c r="G14" s="51" t="s">
        <v>29</v>
      </c>
      <c r="H14" s="190" t="s">
        <v>2407</v>
      </c>
      <c r="I14" s="51" t="s">
        <v>155</v>
      </c>
      <c r="J14" s="51" t="s">
        <v>90</v>
      </c>
      <c r="K14" s="51" t="s">
        <v>145</v>
      </c>
      <c r="L14" s="51" t="s">
        <v>1956</v>
      </c>
      <c r="M14" s="320" t="s">
        <v>2408</v>
      </c>
      <c r="N14" s="51" t="s">
        <v>1798</v>
      </c>
      <c r="O14" s="161"/>
      <c r="P14" s="51" t="s">
        <v>1589</v>
      </c>
      <c r="Q14" s="161"/>
      <c r="R14" s="273"/>
      <c r="S14" s="273"/>
      <c r="T14" s="74" t="s">
        <v>2463</v>
      </c>
      <c r="U14" s="51"/>
      <c r="V14" s="74"/>
      <c r="W14" s="570"/>
    </row>
    <row r="15" spans="1:68" ht="16.149999999999999" customHeight="1">
      <c r="A15" s="48">
        <v>18</v>
      </c>
      <c r="B15" s="51" t="s">
        <v>2532</v>
      </c>
      <c r="C15" s="248">
        <v>276</v>
      </c>
      <c r="D15" s="248">
        <v>11</v>
      </c>
      <c r="E15" s="51" t="s">
        <v>2486</v>
      </c>
      <c r="F15" s="51" t="s">
        <v>2487</v>
      </c>
      <c r="G15" s="51" t="s">
        <v>29</v>
      </c>
      <c r="H15" s="390"/>
      <c r="I15" s="163" t="s">
        <v>141</v>
      </c>
      <c r="J15" s="51" t="s">
        <v>90</v>
      </c>
      <c r="K15" s="51" t="s">
        <v>41</v>
      </c>
      <c r="L15" s="74" t="s">
        <v>1957</v>
      </c>
      <c r="M15" s="322" t="s">
        <v>2524</v>
      </c>
      <c r="N15" s="51" t="s">
        <v>1798</v>
      </c>
      <c r="O15" s="74"/>
      <c r="P15" s="74" t="s">
        <v>1589</v>
      </c>
      <c r="Q15" s="390" t="s">
        <v>2821</v>
      </c>
      <c r="R15" s="273">
        <v>115</v>
      </c>
      <c r="S15" s="273">
        <v>0</v>
      </c>
      <c r="T15" s="74" t="s">
        <v>1814</v>
      </c>
      <c r="U15" s="287"/>
      <c r="V15" s="74"/>
      <c r="W15" s="571">
        <v>46285</v>
      </c>
    </row>
    <row r="16" spans="1:68" ht="16.149999999999999" customHeight="1">
      <c r="A16" s="48">
        <v>19</v>
      </c>
      <c r="B16" s="51" t="s">
        <v>2533</v>
      </c>
      <c r="C16" s="248">
        <v>276</v>
      </c>
      <c r="D16" s="248">
        <v>11</v>
      </c>
      <c r="E16" s="51" t="s">
        <v>2488</v>
      </c>
      <c r="F16" s="51" t="s">
        <v>2487</v>
      </c>
      <c r="G16" s="51" t="s">
        <v>48</v>
      </c>
      <c r="H16" s="390"/>
      <c r="I16" s="163" t="s">
        <v>141</v>
      </c>
      <c r="J16" s="51" t="s">
        <v>90</v>
      </c>
      <c r="K16" s="51" t="s">
        <v>41</v>
      </c>
      <c r="L16" s="74" t="s">
        <v>1957</v>
      </c>
      <c r="M16" s="322" t="s">
        <v>2524</v>
      </c>
      <c r="N16" s="51" t="s">
        <v>1798</v>
      </c>
      <c r="O16" s="74"/>
      <c r="P16" s="74" t="s">
        <v>1589</v>
      </c>
      <c r="Q16" s="390" t="s">
        <v>2821</v>
      </c>
      <c r="R16" s="273">
        <v>115</v>
      </c>
      <c r="S16" s="273">
        <v>0</v>
      </c>
      <c r="T16" s="74" t="s">
        <v>1814</v>
      </c>
      <c r="U16" s="287"/>
      <c r="V16" s="74"/>
      <c r="W16" s="571">
        <v>46285</v>
      </c>
    </row>
    <row r="17" spans="1:27" ht="16.149999999999999" customHeight="1">
      <c r="A17" s="48">
        <v>21</v>
      </c>
      <c r="B17" s="51" t="s">
        <v>2011</v>
      </c>
      <c r="C17" s="248">
        <v>806</v>
      </c>
      <c r="D17" s="248">
        <v>14</v>
      </c>
      <c r="E17" s="51" t="s">
        <v>108</v>
      </c>
      <c r="F17" s="51" t="s">
        <v>109</v>
      </c>
      <c r="G17" s="51" t="s">
        <v>29</v>
      </c>
      <c r="H17" s="190">
        <v>41102</v>
      </c>
      <c r="I17" s="51" t="s">
        <v>141</v>
      </c>
      <c r="J17" s="51" t="s">
        <v>1477</v>
      </c>
      <c r="K17" s="51" t="s">
        <v>145</v>
      </c>
      <c r="L17" s="51" t="s">
        <v>1957</v>
      </c>
      <c r="M17" s="320"/>
      <c r="N17" s="51"/>
      <c r="O17" s="161"/>
      <c r="P17" s="51" t="s">
        <v>1589</v>
      </c>
      <c r="Q17" s="161" t="s">
        <v>2812</v>
      </c>
      <c r="R17" s="273">
        <v>115</v>
      </c>
      <c r="S17" s="273">
        <v>0</v>
      </c>
      <c r="T17" s="74" t="s">
        <v>1814</v>
      </c>
      <c r="U17" s="51"/>
      <c r="V17" s="74" t="s">
        <v>65</v>
      </c>
      <c r="W17" s="570">
        <v>46284</v>
      </c>
    </row>
    <row r="18" spans="1:27" ht="16.149999999999999" customHeight="1">
      <c r="A18" s="48">
        <v>22</v>
      </c>
      <c r="B18" s="51" t="s">
        <v>2461</v>
      </c>
      <c r="C18" s="248">
        <v>806</v>
      </c>
      <c r="D18" s="248">
        <v>14</v>
      </c>
      <c r="E18" s="51" t="s">
        <v>285</v>
      </c>
      <c r="F18" s="51" t="s">
        <v>109</v>
      </c>
      <c r="G18" s="51" t="s">
        <v>48</v>
      </c>
      <c r="H18" s="318" t="s">
        <v>2462</v>
      </c>
      <c r="I18" s="163" t="s">
        <v>49</v>
      </c>
      <c r="J18" s="51" t="s">
        <v>90</v>
      </c>
      <c r="K18" s="51" t="s">
        <v>41</v>
      </c>
      <c r="L18" s="51" t="s">
        <v>1957</v>
      </c>
      <c r="M18" s="321"/>
      <c r="N18" s="51" t="s">
        <v>1798</v>
      </c>
      <c r="O18" s="270"/>
      <c r="P18" s="51" t="s">
        <v>1589</v>
      </c>
      <c r="Q18" s="161" t="s">
        <v>2812</v>
      </c>
      <c r="R18" s="273">
        <v>115</v>
      </c>
      <c r="S18" s="273">
        <v>0</v>
      </c>
      <c r="T18" s="74" t="s">
        <v>1814</v>
      </c>
      <c r="U18" s="75"/>
      <c r="V18" s="74"/>
      <c r="W18" s="570">
        <v>46284</v>
      </c>
    </row>
    <row r="19" spans="1:27" ht="16.149999999999999" customHeight="1">
      <c r="A19" s="48">
        <v>23</v>
      </c>
      <c r="B19" s="51" t="s">
        <v>2012</v>
      </c>
      <c r="C19" s="248">
        <v>806</v>
      </c>
      <c r="D19" s="248">
        <v>14</v>
      </c>
      <c r="E19" s="51" t="s">
        <v>136</v>
      </c>
      <c r="F19" s="51" t="s">
        <v>109</v>
      </c>
      <c r="G19" s="51" t="s">
        <v>29</v>
      </c>
      <c r="H19" s="190">
        <v>41102</v>
      </c>
      <c r="I19" s="51" t="s">
        <v>39</v>
      </c>
      <c r="J19" s="51" t="s">
        <v>90</v>
      </c>
      <c r="K19" s="51" t="s">
        <v>41</v>
      </c>
      <c r="L19" s="51" t="s">
        <v>1957</v>
      </c>
      <c r="M19" s="320"/>
      <c r="N19" s="51" t="s">
        <v>1798</v>
      </c>
      <c r="O19" s="161"/>
      <c r="P19" s="51" t="s">
        <v>1589</v>
      </c>
      <c r="Q19" s="161" t="s">
        <v>2812</v>
      </c>
      <c r="R19" s="273">
        <v>115</v>
      </c>
      <c r="S19" s="273">
        <v>0</v>
      </c>
      <c r="T19" s="74" t="s">
        <v>1814</v>
      </c>
      <c r="U19" s="51"/>
      <c r="V19" s="74"/>
      <c r="W19" s="570">
        <v>46284</v>
      </c>
    </row>
    <row r="20" spans="1:27" ht="16.149999999999999" customHeight="1">
      <c r="A20" s="48">
        <v>24</v>
      </c>
      <c r="B20" s="51" t="s">
        <v>2013</v>
      </c>
      <c r="C20" s="248">
        <v>806</v>
      </c>
      <c r="D20" s="248">
        <v>14</v>
      </c>
      <c r="E20" s="51" t="s">
        <v>113</v>
      </c>
      <c r="F20" s="51" t="s">
        <v>109</v>
      </c>
      <c r="G20" s="51" t="s">
        <v>48</v>
      </c>
      <c r="H20" s="190" t="s">
        <v>2432</v>
      </c>
      <c r="I20" s="51" t="s">
        <v>39</v>
      </c>
      <c r="J20" s="51" t="s">
        <v>90</v>
      </c>
      <c r="K20" s="51" t="s">
        <v>41</v>
      </c>
      <c r="L20" s="51" t="s">
        <v>1957</v>
      </c>
      <c r="M20" s="320">
        <v>44870</v>
      </c>
      <c r="N20" s="51" t="s">
        <v>1798</v>
      </c>
      <c r="O20" s="161"/>
      <c r="P20" s="51" t="s">
        <v>1589</v>
      </c>
      <c r="Q20" s="161" t="s">
        <v>2812</v>
      </c>
      <c r="R20" s="273">
        <v>15</v>
      </c>
      <c r="S20" s="273">
        <v>100</v>
      </c>
      <c r="T20" s="74" t="s">
        <v>2817</v>
      </c>
      <c r="U20" s="51"/>
      <c r="V20" s="74"/>
      <c r="W20" s="570">
        <v>46284</v>
      </c>
    </row>
    <row r="21" spans="1:27" ht="16.149999999999999" customHeight="1">
      <c r="A21" s="48">
        <v>25</v>
      </c>
      <c r="B21" s="51" t="s">
        <v>2014</v>
      </c>
      <c r="C21" s="248">
        <v>82</v>
      </c>
      <c r="D21" s="248">
        <v>15</v>
      </c>
      <c r="E21" s="51" t="s">
        <v>1906</v>
      </c>
      <c r="F21" s="51" t="s">
        <v>118</v>
      </c>
      <c r="G21" s="51" t="s">
        <v>48</v>
      </c>
      <c r="H21" s="190">
        <v>44288</v>
      </c>
      <c r="I21" s="51" t="s">
        <v>49</v>
      </c>
      <c r="J21" s="51" t="s">
        <v>2457</v>
      </c>
      <c r="K21" s="51" t="s">
        <v>145</v>
      </c>
      <c r="L21" s="51" t="s">
        <v>1955</v>
      </c>
      <c r="M21" s="320" t="s">
        <v>2391</v>
      </c>
      <c r="N21" s="51" t="s">
        <v>1798</v>
      </c>
      <c r="O21" s="161"/>
      <c r="P21" s="51" t="s">
        <v>1589</v>
      </c>
      <c r="Q21" s="161" t="s">
        <v>2575</v>
      </c>
      <c r="R21" s="273">
        <v>115</v>
      </c>
      <c r="S21" s="273">
        <v>0</v>
      </c>
      <c r="T21" s="74" t="s">
        <v>1814</v>
      </c>
      <c r="U21" s="51"/>
      <c r="V21" s="74" t="s">
        <v>65</v>
      </c>
      <c r="W21" s="570">
        <v>46278</v>
      </c>
    </row>
    <row r="22" spans="1:27" ht="16.149999999999999" customHeight="1">
      <c r="A22" s="48">
        <v>26</v>
      </c>
      <c r="B22" s="51" t="s">
        <v>2015</v>
      </c>
      <c r="C22" s="248">
        <v>82</v>
      </c>
      <c r="D22" s="248">
        <v>15</v>
      </c>
      <c r="E22" s="51" t="s">
        <v>117</v>
      </c>
      <c r="F22" s="51" t="s">
        <v>118</v>
      </c>
      <c r="G22" s="51" t="s">
        <v>48</v>
      </c>
      <c r="H22" s="190">
        <v>42651</v>
      </c>
      <c r="I22" s="51" t="s">
        <v>49</v>
      </c>
      <c r="J22" s="51" t="s">
        <v>122</v>
      </c>
      <c r="K22" s="51" t="s">
        <v>1431</v>
      </c>
      <c r="L22" s="51" t="s">
        <v>1955</v>
      </c>
      <c r="M22" s="320">
        <v>44989</v>
      </c>
      <c r="N22" s="51" t="s">
        <v>1798</v>
      </c>
      <c r="O22" s="161"/>
      <c r="P22" s="51" t="s">
        <v>1589</v>
      </c>
      <c r="Q22" s="161" t="s">
        <v>2575</v>
      </c>
      <c r="R22" s="273">
        <v>115</v>
      </c>
      <c r="S22" s="273">
        <v>0</v>
      </c>
      <c r="T22" s="74" t="s">
        <v>1814</v>
      </c>
      <c r="U22" s="51"/>
      <c r="V22" s="74" t="s">
        <v>65</v>
      </c>
      <c r="W22" s="570">
        <v>46278</v>
      </c>
    </row>
    <row r="23" spans="1:27" ht="16.149999999999999" customHeight="1">
      <c r="A23" s="48">
        <v>27</v>
      </c>
      <c r="B23" s="51" t="s">
        <v>2016</v>
      </c>
      <c r="C23" s="248">
        <v>1123</v>
      </c>
      <c r="D23" s="248">
        <v>16</v>
      </c>
      <c r="E23" s="51" t="s">
        <v>2017</v>
      </c>
      <c r="F23" s="51" t="s">
        <v>125</v>
      </c>
      <c r="G23" s="51" t="s">
        <v>48</v>
      </c>
      <c r="H23" s="190" t="s">
        <v>2577</v>
      </c>
      <c r="I23" s="51" t="s">
        <v>49</v>
      </c>
      <c r="J23" s="51" t="s">
        <v>2457</v>
      </c>
      <c r="K23" s="51" t="s">
        <v>145</v>
      </c>
      <c r="L23" s="51" t="s">
        <v>1955</v>
      </c>
      <c r="M23" s="320" t="s">
        <v>2401</v>
      </c>
      <c r="N23" s="51" t="s">
        <v>1798</v>
      </c>
      <c r="O23" s="161"/>
      <c r="P23" s="51" t="s">
        <v>1589</v>
      </c>
      <c r="Q23" s="161" t="s">
        <v>2575</v>
      </c>
      <c r="R23" s="273">
        <v>115</v>
      </c>
      <c r="S23" s="273">
        <v>0</v>
      </c>
      <c r="T23" s="74" t="s">
        <v>1814</v>
      </c>
      <c r="U23" s="51"/>
      <c r="V23" s="74" t="s">
        <v>65</v>
      </c>
      <c r="W23" s="570">
        <v>46278</v>
      </c>
    </row>
    <row r="24" spans="1:27" ht="16.149999999999999" customHeight="1">
      <c r="A24" s="48">
        <v>28</v>
      </c>
      <c r="B24" s="51" t="s">
        <v>2018</v>
      </c>
      <c r="C24" s="248">
        <v>1123</v>
      </c>
      <c r="D24" s="248">
        <v>16</v>
      </c>
      <c r="E24" s="51" t="s">
        <v>124</v>
      </c>
      <c r="F24" s="51" t="s">
        <v>125</v>
      </c>
      <c r="G24" s="51" t="s">
        <v>48</v>
      </c>
      <c r="H24" s="190">
        <v>42462</v>
      </c>
      <c r="I24" s="51" t="s">
        <v>49</v>
      </c>
      <c r="J24" s="51" t="s">
        <v>30</v>
      </c>
      <c r="K24" s="51" t="s">
        <v>115</v>
      </c>
      <c r="L24" s="51" t="s">
        <v>1956</v>
      </c>
      <c r="M24" s="320">
        <v>44870</v>
      </c>
      <c r="N24" s="51" t="s">
        <v>1798</v>
      </c>
      <c r="O24" s="161"/>
      <c r="P24" s="51" t="s">
        <v>1589</v>
      </c>
      <c r="Q24" s="161" t="s">
        <v>2575</v>
      </c>
      <c r="R24" s="273">
        <v>115</v>
      </c>
      <c r="S24" s="273">
        <v>0</v>
      </c>
      <c r="T24" s="74" t="s">
        <v>1814</v>
      </c>
      <c r="U24" s="51"/>
      <c r="V24" s="74" t="s">
        <v>65</v>
      </c>
      <c r="W24" s="570">
        <v>46278</v>
      </c>
    </row>
    <row r="25" spans="1:27" ht="16.149999999999999" customHeight="1">
      <c r="A25" s="48">
        <v>29</v>
      </c>
      <c r="B25" s="51" t="s">
        <v>2019</v>
      </c>
      <c r="C25" s="248">
        <v>9001</v>
      </c>
      <c r="D25" s="248">
        <v>17</v>
      </c>
      <c r="E25" s="51" t="s">
        <v>131</v>
      </c>
      <c r="F25" s="51" t="s">
        <v>1484</v>
      </c>
      <c r="G25" s="51" t="s">
        <v>48</v>
      </c>
      <c r="H25" s="190"/>
      <c r="I25" s="51" t="s">
        <v>39</v>
      </c>
      <c r="J25" s="51" t="s">
        <v>30</v>
      </c>
      <c r="K25" s="51" t="s">
        <v>115</v>
      </c>
      <c r="L25" s="51" t="s">
        <v>1955</v>
      </c>
      <c r="M25" s="320">
        <v>44989</v>
      </c>
      <c r="N25" s="51"/>
      <c r="O25" s="161"/>
      <c r="P25" s="51" t="s">
        <v>1589</v>
      </c>
      <c r="Q25" s="161"/>
      <c r="R25" s="273"/>
      <c r="S25" s="273"/>
      <c r="T25" s="74" t="s">
        <v>2463</v>
      </c>
      <c r="U25" s="51"/>
      <c r="V25" s="74" t="s">
        <v>53</v>
      </c>
      <c r="W25" s="570" t="s">
        <v>2933</v>
      </c>
    </row>
    <row r="26" spans="1:27" ht="16.149999999999999" customHeight="1">
      <c r="A26" s="48">
        <v>30</v>
      </c>
      <c r="B26" s="51" t="s">
        <v>2020</v>
      </c>
      <c r="C26" s="248">
        <v>359</v>
      </c>
      <c r="D26" s="248">
        <v>19</v>
      </c>
      <c r="E26" s="51" t="s">
        <v>146</v>
      </c>
      <c r="F26" s="51" t="s">
        <v>143</v>
      </c>
      <c r="G26" s="51" t="s">
        <v>48</v>
      </c>
      <c r="H26" s="190">
        <v>42311</v>
      </c>
      <c r="I26" s="51" t="s">
        <v>39</v>
      </c>
      <c r="J26" s="51" t="s">
        <v>30</v>
      </c>
      <c r="K26" s="51" t="s">
        <v>115</v>
      </c>
      <c r="L26" s="51" t="s">
        <v>1956</v>
      </c>
      <c r="M26" s="320">
        <v>44870</v>
      </c>
      <c r="N26" s="51" t="s">
        <v>1798</v>
      </c>
      <c r="O26" s="161"/>
      <c r="P26" s="51" t="s">
        <v>1589</v>
      </c>
      <c r="Q26" s="161"/>
      <c r="R26" s="273"/>
      <c r="S26" s="273"/>
      <c r="T26" s="74" t="s">
        <v>2463</v>
      </c>
      <c r="U26" s="51"/>
      <c r="V26" s="74"/>
      <c r="W26" s="570"/>
      <c r="AA26" s="48" t="s">
        <v>1209</v>
      </c>
    </row>
    <row r="27" spans="1:27" ht="16.149999999999999" customHeight="1">
      <c r="A27" s="48">
        <v>31</v>
      </c>
      <c r="B27" s="51" t="s">
        <v>2021</v>
      </c>
      <c r="C27" s="248">
        <v>206</v>
      </c>
      <c r="D27" s="248">
        <v>20</v>
      </c>
      <c r="E27" s="51" t="s">
        <v>263</v>
      </c>
      <c r="F27" s="51" t="s">
        <v>1687</v>
      </c>
      <c r="G27" s="51" t="s">
        <v>48</v>
      </c>
      <c r="H27" s="190">
        <v>43408</v>
      </c>
      <c r="I27" s="51" t="s">
        <v>49</v>
      </c>
      <c r="J27" s="51" t="s">
        <v>65</v>
      </c>
      <c r="K27" s="51" t="s">
        <v>123</v>
      </c>
      <c r="L27" s="51" t="s">
        <v>1956</v>
      </c>
      <c r="M27" s="320" t="s">
        <v>2330</v>
      </c>
      <c r="N27" s="51"/>
      <c r="O27" s="161"/>
      <c r="P27" s="51"/>
      <c r="Q27" s="161"/>
      <c r="R27" s="273"/>
      <c r="S27" s="273"/>
      <c r="T27" s="74" t="s">
        <v>2463</v>
      </c>
      <c r="U27" s="51"/>
      <c r="V27" s="74"/>
      <c r="W27" s="570"/>
    </row>
    <row r="28" spans="1:27" ht="16.149999999999999" customHeight="1">
      <c r="A28" s="48">
        <v>32</v>
      </c>
      <c r="B28" s="51" t="s">
        <v>2022</v>
      </c>
      <c r="C28" s="248">
        <v>206</v>
      </c>
      <c r="D28" s="248">
        <v>20</v>
      </c>
      <c r="E28" s="51" t="s">
        <v>136</v>
      </c>
      <c r="F28" s="51" t="s">
        <v>148</v>
      </c>
      <c r="G28" s="51" t="s">
        <v>29</v>
      </c>
      <c r="H28" s="190" t="s">
        <v>2403</v>
      </c>
      <c r="I28" s="51" t="s">
        <v>155</v>
      </c>
      <c r="J28" s="51" t="s">
        <v>90</v>
      </c>
      <c r="K28" s="51" t="s">
        <v>145</v>
      </c>
      <c r="L28" s="51" t="s">
        <v>1956</v>
      </c>
      <c r="M28" s="320"/>
      <c r="N28" s="51"/>
      <c r="O28" s="161"/>
      <c r="P28" s="51"/>
      <c r="Q28" s="161"/>
      <c r="R28" s="273"/>
      <c r="S28" s="273"/>
      <c r="T28" s="74" t="s">
        <v>2463</v>
      </c>
      <c r="U28" s="51"/>
      <c r="V28" s="74"/>
      <c r="W28" s="570"/>
    </row>
    <row r="29" spans="1:27" ht="16.149999999999999" customHeight="1">
      <c r="A29" s="48">
        <v>33</v>
      </c>
      <c r="B29" s="51" t="s">
        <v>2023</v>
      </c>
      <c r="C29" s="248">
        <v>952</v>
      </c>
      <c r="D29" s="248">
        <v>21</v>
      </c>
      <c r="E29" s="51" t="s">
        <v>157</v>
      </c>
      <c r="F29" s="51" t="s">
        <v>158</v>
      </c>
      <c r="G29" s="51" t="s">
        <v>29</v>
      </c>
      <c r="H29" s="190">
        <v>40607</v>
      </c>
      <c r="I29" s="51" t="s">
        <v>141</v>
      </c>
      <c r="J29" s="51" t="s">
        <v>30</v>
      </c>
      <c r="K29" s="51" t="s">
        <v>115</v>
      </c>
      <c r="L29" s="51" t="s">
        <v>1955</v>
      </c>
      <c r="M29" s="320"/>
      <c r="N29" s="51" t="s">
        <v>1798</v>
      </c>
      <c r="O29" s="161"/>
      <c r="P29" s="51" t="s">
        <v>1589</v>
      </c>
      <c r="Q29" s="161"/>
      <c r="R29" s="273"/>
      <c r="S29" s="273"/>
      <c r="T29" s="74" t="s">
        <v>2463</v>
      </c>
      <c r="U29" s="51"/>
      <c r="V29" s="74"/>
      <c r="W29" s="570" t="s">
        <v>2911</v>
      </c>
    </row>
    <row r="30" spans="1:27" ht="16.149999999999999" customHeight="1">
      <c r="A30" s="48">
        <v>34</v>
      </c>
      <c r="B30" s="51" t="s">
        <v>2024</v>
      </c>
      <c r="C30" s="248">
        <v>30</v>
      </c>
      <c r="D30" s="248">
        <v>22</v>
      </c>
      <c r="E30" s="51" t="s">
        <v>161</v>
      </c>
      <c r="F30" s="51" t="s">
        <v>1964</v>
      </c>
      <c r="G30" s="51" t="s">
        <v>48</v>
      </c>
      <c r="H30" s="190">
        <v>42042</v>
      </c>
      <c r="I30" s="51" t="s">
        <v>39</v>
      </c>
      <c r="J30" s="51" t="s">
        <v>30</v>
      </c>
      <c r="K30" s="51" t="s">
        <v>115</v>
      </c>
      <c r="L30" s="51" t="s">
        <v>1955</v>
      </c>
      <c r="M30" s="320">
        <v>44506</v>
      </c>
      <c r="N30" s="51"/>
      <c r="O30" s="161"/>
      <c r="P30" s="51" t="s">
        <v>1589</v>
      </c>
      <c r="Q30" s="161">
        <v>46277</v>
      </c>
      <c r="R30" s="273">
        <v>115</v>
      </c>
      <c r="S30" s="273">
        <v>0</v>
      </c>
      <c r="T30" s="74" t="s">
        <v>1814</v>
      </c>
      <c r="U30" s="51"/>
      <c r="V30" s="74" t="s">
        <v>65</v>
      </c>
      <c r="W30" s="570">
        <v>46277</v>
      </c>
    </row>
    <row r="31" spans="1:27" ht="16.149999999999999" customHeight="1">
      <c r="A31" s="48">
        <v>35</v>
      </c>
      <c r="B31" s="51" t="s">
        <v>2025</v>
      </c>
      <c r="C31" s="248">
        <v>816</v>
      </c>
      <c r="D31" s="248">
        <v>23</v>
      </c>
      <c r="E31" s="51" t="s">
        <v>1633</v>
      </c>
      <c r="F31" s="51" t="s">
        <v>1640</v>
      </c>
      <c r="G31" s="51" t="s">
        <v>29</v>
      </c>
      <c r="H31" s="190" t="s">
        <v>2576</v>
      </c>
      <c r="I31" s="51" t="s">
        <v>49</v>
      </c>
      <c r="J31" s="51" t="s">
        <v>2458</v>
      </c>
      <c r="K31" s="51" t="s">
        <v>41</v>
      </c>
      <c r="L31" s="51" t="s">
        <v>1955</v>
      </c>
      <c r="M31" s="320"/>
      <c r="N31" s="51" t="s">
        <v>1798</v>
      </c>
      <c r="O31" s="161"/>
      <c r="P31" s="51" t="s">
        <v>1589</v>
      </c>
      <c r="Q31" s="161" t="s">
        <v>2575</v>
      </c>
      <c r="R31" s="273">
        <v>115</v>
      </c>
      <c r="S31" s="273">
        <v>0</v>
      </c>
      <c r="T31" s="74" t="s">
        <v>1814</v>
      </c>
      <c r="U31" s="51"/>
      <c r="V31" s="74" t="s">
        <v>65</v>
      </c>
      <c r="W31" s="570">
        <v>46278</v>
      </c>
    </row>
    <row r="32" spans="1:27" ht="16.149999999999999" customHeight="1">
      <c r="A32" s="48">
        <v>36</v>
      </c>
      <c r="B32" s="51" t="s">
        <v>2026</v>
      </c>
      <c r="C32" s="248">
        <v>694</v>
      </c>
      <c r="D32" s="248">
        <v>24</v>
      </c>
      <c r="E32" s="51" t="s">
        <v>171</v>
      </c>
      <c r="F32" s="51" t="s">
        <v>172</v>
      </c>
      <c r="G32" s="51" t="s">
        <v>29</v>
      </c>
      <c r="H32" s="190">
        <v>41456</v>
      </c>
      <c r="I32" s="51" t="s">
        <v>155</v>
      </c>
      <c r="J32" s="51" t="s">
        <v>90</v>
      </c>
      <c r="K32" s="51" t="s">
        <v>145</v>
      </c>
      <c r="L32" s="51" t="s">
        <v>1956</v>
      </c>
      <c r="M32" s="320"/>
      <c r="N32" s="51"/>
      <c r="O32" s="161"/>
      <c r="P32" s="51"/>
      <c r="Q32" s="161"/>
      <c r="R32" s="273"/>
      <c r="S32" s="273"/>
      <c r="T32" s="74" t="s">
        <v>2463</v>
      </c>
      <c r="U32" s="51"/>
      <c r="V32" s="74"/>
      <c r="W32" s="570"/>
    </row>
    <row r="33" spans="1:23" ht="16.149999999999999" customHeight="1">
      <c r="A33" s="48">
        <v>37</v>
      </c>
      <c r="B33" s="51" t="s">
        <v>1974</v>
      </c>
      <c r="C33" s="248">
        <v>510</v>
      </c>
      <c r="D33" s="248">
        <v>25</v>
      </c>
      <c r="E33" s="51" t="s">
        <v>108</v>
      </c>
      <c r="F33" s="51" t="s">
        <v>177</v>
      </c>
      <c r="G33" s="51" t="s">
        <v>29</v>
      </c>
      <c r="H33" s="190">
        <v>42417</v>
      </c>
      <c r="I33" s="51" t="s">
        <v>39</v>
      </c>
      <c r="J33" s="51" t="s">
        <v>122</v>
      </c>
      <c r="K33" s="51" t="s">
        <v>58</v>
      </c>
      <c r="L33" s="51" t="s">
        <v>1955</v>
      </c>
      <c r="M33" s="320"/>
      <c r="N33" s="51"/>
      <c r="O33" s="161"/>
      <c r="P33" s="51" t="s">
        <v>1589</v>
      </c>
      <c r="Q33" s="161">
        <v>46277</v>
      </c>
      <c r="R33" s="273">
        <v>115</v>
      </c>
      <c r="S33" s="273">
        <v>0</v>
      </c>
      <c r="T33" s="74" t="s">
        <v>1814</v>
      </c>
      <c r="U33" s="51"/>
      <c r="V33" s="74" t="s">
        <v>65</v>
      </c>
      <c r="W33" s="570">
        <v>46277</v>
      </c>
    </row>
    <row r="34" spans="1:23" ht="16.149999999999999" customHeight="1">
      <c r="A34" s="48">
        <v>38</v>
      </c>
      <c r="B34" s="51" t="s">
        <v>1975</v>
      </c>
      <c r="C34" s="248">
        <v>510</v>
      </c>
      <c r="D34" s="248">
        <v>25</v>
      </c>
      <c r="E34" s="51" t="s">
        <v>161</v>
      </c>
      <c r="F34" s="51" t="s">
        <v>177</v>
      </c>
      <c r="G34" s="51" t="s">
        <v>48</v>
      </c>
      <c r="H34" s="190">
        <v>43749</v>
      </c>
      <c r="I34" s="51" t="s">
        <v>49</v>
      </c>
      <c r="J34" s="51" t="s">
        <v>2457</v>
      </c>
      <c r="K34" s="51" t="s">
        <v>145</v>
      </c>
      <c r="L34" s="51" t="s">
        <v>1955</v>
      </c>
      <c r="M34" s="320"/>
      <c r="N34" s="51"/>
      <c r="O34" s="161"/>
      <c r="P34" s="51" t="s">
        <v>1589</v>
      </c>
      <c r="Q34" s="161">
        <v>46277</v>
      </c>
      <c r="R34" s="273">
        <v>35</v>
      </c>
      <c r="S34" s="273">
        <v>80</v>
      </c>
      <c r="T34" s="74" t="s">
        <v>1814</v>
      </c>
      <c r="U34" s="51"/>
      <c r="V34" s="74" t="s">
        <v>65</v>
      </c>
      <c r="W34" s="570">
        <v>46277</v>
      </c>
    </row>
    <row r="35" spans="1:23" ht="16.149999999999999" customHeight="1">
      <c r="A35" s="48">
        <v>39</v>
      </c>
      <c r="B35" s="51" t="s">
        <v>2027</v>
      </c>
      <c r="C35" s="248">
        <v>932</v>
      </c>
      <c r="D35" s="248">
        <v>28</v>
      </c>
      <c r="E35" s="51" t="s">
        <v>1548</v>
      </c>
      <c r="F35" s="51" t="s">
        <v>1546</v>
      </c>
      <c r="G35" s="51" t="s">
        <v>48</v>
      </c>
      <c r="H35" s="190" t="s">
        <v>2392</v>
      </c>
      <c r="I35" s="51" t="s">
        <v>141</v>
      </c>
      <c r="J35" s="51" t="s">
        <v>2457</v>
      </c>
      <c r="K35" s="51" t="s">
        <v>145</v>
      </c>
      <c r="L35" s="51" t="s">
        <v>1955</v>
      </c>
      <c r="M35" s="320"/>
      <c r="N35" s="51"/>
      <c r="O35" s="161"/>
      <c r="P35" s="51" t="s">
        <v>1589</v>
      </c>
      <c r="Q35" s="161">
        <v>46091</v>
      </c>
      <c r="R35" s="273">
        <v>115</v>
      </c>
      <c r="S35" s="273">
        <v>0</v>
      </c>
      <c r="T35" s="74" t="s">
        <v>1814</v>
      </c>
      <c r="U35" s="51"/>
      <c r="V35" s="74"/>
      <c r="W35" s="570" t="s">
        <v>2911</v>
      </c>
    </row>
    <row r="36" spans="1:23" ht="16.149999999999999" customHeight="1">
      <c r="A36" s="48">
        <v>40</v>
      </c>
      <c r="B36" s="51" t="s">
        <v>2028</v>
      </c>
      <c r="C36" s="248">
        <v>567</v>
      </c>
      <c r="D36" s="248">
        <v>31</v>
      </c>
      <c r="E36" s="51" t="s">
        <v>91</v>
      </c>
      <c r="F36" s="51" t="s">
        <v>99</v>
      </c>
      <c r="G36" s="51" t="s">
        <v>48</v>
      </c>
      <c r="H36" s="190">
        <v>42982</v>
      </c>
      <c r="I36" s="51" t="s">
        <v>39</v>
      </c>
      <c r="J36" s="51" t="s">
        <v>30</v>
      </c>
      <c r="K36" s="51" t="s">
        <v>115</v>
      </c>
      <c r="L36" s="51" t="s">
        <v>1955</v>
      </c>
      <c r="M36" s="320"/>
      <c r="N36" s="51"/>
      <c r="O36" s="161"/>
      <c r="P36" s="51" t="s">
        <v>1589</v>
      </c>
      <c r="Q36" s="161">
        <v>46277</v>
      </c>
      <c r="R36" s="273">
        <v>115</v>
      </c>
      <c r="S36" s="273">
        <v>0</v>
      </c>
      <c r="T36" s="74" t="s">
        <v>1814</v>
      </c>
      <c r="U36" s="51"/>
      <c r="V36" s="74" t="s">
        <v>65</v>
      </c>
      <c r="W36" s="570">
        <v>46277</v>
      </c>
    </row>
    <row r="37" spans="1:23" ht="16.149999999999999" customHeight="1">
      <c r="A37" s="48">
        <v>41</v>
      </c>
      <c r="B37" s="51" t="s">
        <v>2377</v>
      </c>
      <c r="C37" s="248">
        <v>567</v>
      </c>
      <c r="D37" s="248">
        <v>31</v>
      </c>
      <c r="E37" s="51" t="s">
        <v>263</v>
      </c>
      <c r="F37" s="51" t="s">
        <v>99</v>
      </c>
      <c r="G37" s="51" t="s">
        <v>48</v>
      </c>
      <c r="H37" s="318" t="s">
        <v>2378</v>
      </c>
      <c r="I37" s="163" t="s">
        <v>49</v>
      </c>
      <c r="J37" s="51" t="s">
        <v>2457</v>
      </c>
      <c r="K37" s="51" t="s">
        <v>145</v>
      </c>
      <c r="L37" s="51" t="s">
        <v>1955</v>
      </c>
      <c r="M37" s="321"/>
      <c r="N37" s="51" t="s">
        <v>1798</v>
      </c>
      <c r="O37" s="270"/>
      <c r="P37" s="51" t="s">
        <v>1589</v>
      </c>
      <c r="Q37" s="161">
        <v>46277</v>
      </c>
      <c r="R37" s="273">
        <v>115</v>
      </c>
      <c r="S37" s="273">
        <v>0</v>
      </c>
      <c r="T37" s="74" t="s">
        <v>1814</v>
      </c>
      <c r="U37" s="51"/>
      <c r="V37" s="74"/>
      <c r="W37" s="570">
        <v>46291</v>
      </c>
    </row>
    <row r="38" spans="1:23" ht="16.149999999999999" customHeight="1">
      <c r="A38" s="48">
        <v>42</v>
      </c>
      <c r="B38" s="51" t="s">
        <v>2029</v>
      </c>
      <c r="C38" s="248">
        <v>567</v>
      </c>
      <c r="D38" s="248">
        <v>31</v>
      </c>
      <c r="E38" s="51" t="s">
        <v>216</v>
      </c>
      <c r="F38" s="51" t="s">
        <v>99</v>
      </c>
      <c r="G38" s="51" t="s">
        <v>48</v>
      </c>
      <c r="H38" s="190"/>
      <c r="I38" s="51" t="s">
        <v>39</v>
      </c>
      <c r="J38" s="51" t="s">
        <v>30</v>
      </c>
      <c r="K38" s="51" t="s">
        <v>115</v>
      </c>
      <c r="L38" s="51" t="s">
        <v>1955</v>
      </c>
      <c r="M38" s="320">
        <v>44870</v>
      </c>
      <c r="N38" s="51"/>
      <c r="O38" s="161"/>
      <c r="P38" s="51" t="s">
        <v>1589</v>
      </c>
      <c r="Q38" s="161">
        <v>46277</v>
      </c>
      <c r="R38" s="273">
        <v>115</v>
      </c>
      <c r="S38" s="273">
        <v>0</v>
      </c>
      <c r="T38" s="74" t="s">
        <v>1814</v>
      </c>
      <c r="U38" s="51"/>
      <c r="V38" s="74" t="s">
        <v>65</v>
      </c>
      <c r="W38" s="570">
        <v>46277</v>
      </c>
    </row>
    <row r="39" spans="1:23" ht="16.149999999999999" customHeight="1">
      <c r="A39" s="48">
        <v>43</v>
      </c>
      <c r="B39" s="51" t="s">
        <v>2031</v>
      </c>
      <c r="C39" s="248">
        <v>983</v>
      </c>
      <c r="D39" s="248">
        <v>33</v>
      </c>
      <c r="E39" s="51" t="s">
        <v>229</v>
      </c>
      <c r="F39" s="51" t="s">
        <v>225</v>
      </c>
      <c r="G39" s="51" t="s">
        <v>274</v>
      </c>
      <c r="H39" s="190">
        <v>39428</v>
      </c>
      <c r="I39" s="51" t="s">
        <v>39</v>
      </c>
      <c r="J39" s="51" t="s">
        <v>65</v>
      </c>
      <c r="K39" s="51" t="s">
        <v>123</v>
      </c>
      <c r="L39" s="51" t="s">
        <v>1956</v>
      </c>
      <c r="M39" s="320" t="s">
        <v>2282</v>
      </c>
      <c r="N39" s="51"/>
      <c r="O39" s="161"/>
      <c r="P39" s="51" t="s">
        <v>1589</v>
      </c>
      <c r="Q39" s="161" t="s">
        <v>2575</v>
      </c>
      <c r="R39" s="273">
        <v>115</v>
      </c>
      <c r="S39" s="273">
        <v>0</v>
      </c>
      <c r="T39" s="74" t="s">
        <v>1814</v>
      </c>
      <c r="U39" s="51"/>
      <c r="V39" s="74"/>
      <c r="W39" s="570">
        <v>46278</v>
      </c>
    </row>
    <row r="40" spans="1:23" ht="16.149999999999999" customHeight="1">
      <c r="A40" s="48">
        <v>44</v>
      </c>
      <c r="B40" s="323" t="s">
        <v>2032</v>
      </c>
      <c r="C40" s="324">
        <v>390</v>
      </c>
      <c r="D40" s="324">
        <v>35</v>
      </c>
      <c r="E40" s="323" t="s">
        <v>91</v>
      </c>
      <c r="F40" s="323" t="s">
        <v>237</v>
      </c>
      <c r="G40" s="323" t="s">
        <v>29</v>
      </c>
      <c r="H40" s="325" t="s">
        <v>2417</v>
      </c>
      <c r="I40" s="323" t="s">
        <v>49</v>
      </c>
      <c r="J40" s="323" t="s">
        <v>2457</v>
      </c>
      <c r="K40" s="323" t="s">
        <v>145</v>
      </c>
      <c r="L40" s="323" t="s">
        <v>1955</v>
      </c>
      <c r="M40" s="326">
        <v>44989</v>
      </c>
      <c r="N40" s="323"/>
      <c r="O40" s="327"/>
      <c r="P40" s="323"/>
      <c r="Q40" s="327"/>
      <c r="R40" s="328"/>
      <c r="S40" s="328"/>
      <c r="T40" s="329" t="s">
        <v>2463</v>
      </c>
      <c r="U40" s="323"/>
      <c r="V40" s="329"/>
      <c r="W40" s="572"/>
    </row>
    <row r="41" spans="1:23" ht="16.149999999999999" customHeight="1">
      <c r="A41" s="48">
        <v>45</v>
      </c>
      <c r="B41" s="51" t="s">
        <v>2033</v>
      </c>
      <c r="C41" s="248">
        <v>892</v>
      </c>
      <c r="D41" s="248">
        <v>36</v>
      </c>
      <c r="E41" s="51" t="s">
        <v>241</v>
      </c>
      <c r="F41" s="51" t="s">
        <v>242</v>
      </c>
      <c r="G41" s="51" t="s">
        <v>29</v>
      </c>
      <c r="H41" s="190">
        <v>42255</v>
      </c>
      <c r="I41" s="51" t="s">
        <v>49</v>
      </c>
      <c r="J41" s="51" t="s">
        <v>30</v>
      </c>
      <c r="K41" s="51" t="s">
        <v>115</v>
      </c>
      <c r="L41" s="51" t="s">
        <v>1956</v>
      </c>
      <c r="M41" s="320">
        <v>44870</v>
      </c>
      <c r="N41" s="51"/>
      <c r="O41" s="161"/>
      <c r="P41" s="51" t="s">
        <v>1589</v>
      </c>
      <c r="Q41" s="161">
        <v>46335</v>
      </c>
      <c r="R41" s="273">
        <v>115</v>
      </c>
      <c r="S41" s="273">
        <v>0</v>
      </c>
      <c r="T41" s="74" t="s">
        <v>1814</v>
      </c>
      <c r="U41" s="51"/>
      <c r="V41" s="74" t="s">
        <v>65</v>
      </c>
      <c r="W41" s="570">
        <v>46276</v>
      </c>
    </row>
    <row r="42" spans="1:23" ht="16.149999999999999" customHeight="1">
      <c r="A42" s="48">
        <v>46</v>
      </c>
      <c r="B42" s="51" t="s">
        <v>2034</v>
      </c>
      <c r="C42" s="248">
        <v>892</v>
      </c>
      <c r="D42" s="248">
        <v>36</v>
      </c>
      <c r="E42" s="51" t="s">
        <v>246</v>
      </c>
      <c r="F42" s="51" t="s">
        <v>242</v>
      </c>
      <c r="G42" s="51" t="s">
        <v>48</v>
      </c>
      <c r="H42" s="190">
        <v>42717</v>
      </c>
      <c r="I42" s="51" t="s">
        <v>49</v>
      </c>
      <c r="J42" s="51" t="s">
        <v>30</v>
      </c>
      <c r="K42" s="51" t="s">
        <v>115</v>
      </c>
      <c r="L42" s="51" t="s">
        <v>1956</v>
      </c>
      <c r="M42" s="320">
        <v>44870</v>
      </c>
      <c r="N42" s="51"/>
      <c r="O42" s="161"/>
      <c r="P42" s="51" t="s">
        <v>1589</v>
      </c>
      <c r="Q42" s="161">
        <v>46335</v>
      </c>
      <c r="R42" s="273">
        <v>115</v>
      </c>
      <c r="S42" s="273">
        <v>0</v>
      </c>
      <c r="T42" s="74" t="s">
        <v>1814</v>
      </c>
      <c r="U42" s="51"/>
      <c r="V42" s="74" t="s">
        <v>65</v>
      </c>
      <c r="W42" s="570">
        <v>46276</v>
      </c>
    </row>
    <row r="43" spans="1:23" ht="16.149999999999999" customHeight="1">
      <c r="A43" s="48">
        <v>47</v>
      </c>
      <c r="B43" s="51" t="s">
        <v>2035</v>
      </c>
      <c r="C43" s="248">
        <v>951</v>
      </c>
      <c r="D43" s="248">
        <v>37</v>
      </c>
      <c r="E43" s="51" t="s">
        <v>1381</v>
      </c>
      <c r="F43" s="51" t="s">
        <v>1889</v>
      </c>
      <c r="G43" s="51" t="s">
        <v>29</v>
      </c>
      <c r="H43" s="190" t="s">
        <v>2399</v>
      </c>
      <c r="I43" s="51" t="s">
        <v>49</v>
      </c>
      <c r="J43" s="51" t="s">
        <v>65</v>
      </c>
      <c r="K43" s="51" t="s">
        <v>123</v>
      </c>
      <c r="L43" s="51" t="s">
        <v>1956</v>
      </c>
      <c r="M43" s="320" t="s">
        <v>2330</v>
      </c>
      <c r="N43" s="51"/>
      <c r="O43" s="161"/>
      <c r="P43" s="51" t="s">
        <v>1589</v>
      </c>
      <c r="Q43" s="161">
        <v>46365</v>
      </c>
      <c r="R43" s="273">
        <v>115</v>
      </c>
      <c r="S43" s="273">
        <v>0</v>
      </c>
      <c r="T43" s="74" t="s">
        <v>1814</v>
      </c>
      <c r="U43" s="51"/>
      <c r="V43" s="74" t="s">
        <v>65</v>
      </c>
      <c r="W43" s="570">
        <v>46277</v>
      </c>
    </row>
    <row r="44" spans="1:23" ht="16.149999999999999" customHeight="1">
      <c r="A44" s="48">
        <v>48</v>
      </c>
      <c r="B44" s="51" t="s">
        <v>2036</v>
      </c>
      <c r="C44" s="248">
        <v>951</v>
      </c>
      <c r="D44" s="248">
        <v>37</v>
      </c>
      <c r="E44" s="51" t="s">
        <v>248</v>
      </c>
      <c r="F44" s="51" t="s">
        <v>1468</v>
      </c>
      <c r="G44" s="51" t="s">
        <v>48</v>
      </c>
      <c r="H44" s="190">
        <v>41889</v>
      </c>
      <c r="I44" s="51" t="s">
        <v>56</v>
      </c>
      <c r="J44" s="51" t="s">
        <v>57</v>
      </c>
      <c r="K44" s="51" t="s">
        <v>58</v>
      </c>
      <c r="L44" s="51" t="s">
        <v>1958</v>
      </c>
      <c r="M44" s="320">
        <v>44414</v>
      </c>
      <c r="N44" s="51"/>
      <c r="O44" s="161"/>
      <c r="P44" s="51" t="s">
        <v>1589</v>
      </c>
      <c r="Q44" s="161">
        <v>46365</v>
      </c>
      <c r="R44" s="273">
        <v>115</v>
      </c>
      <c r="S44" s="273">
        <v>0</v>
      </c>
      <c r="T44" s="74" t="s">
        <v>1814</v>
      </c>
      <c r="U44" s="51"/>
      <c r="V44" s="74" t="s">
        <v>65</v>
      </c>
      <c r="W44" s="570">
        <v>46277</v>
      </c>
    </row>
    <row r="45" spans="1:23" ht="16.149999999999999" customHeight="1">
      <c r="A45" s="48">
        <v>49</v>
      </c>
      <c r="B45" s="51" t="s">
        <v>2037</v>
      </c>
      <c r="C45" s="248">
        <v>48</v>
      </c>
      <c r="D45" s="248">
        <v>38</v>
      </c>
      <c r="E45" s="51" t="s">
        <v>137</v>
      </c>
      <c r="F45" s="51" t="s">
        <v>253</v>
      </c>
      <c r="G45" s="51" t="s">
        <v>29</v>
      </c>
      <c r="H45" s="190" t="s">
        <v>2426</v>
      </c>
      <c r="I45" s="51" t="s">
        <v>39</v>
      </c>
      <c r="J45" s="51" t="s">
        <v>90</v>
      </c>
      <c r="K45" s="51" t="s">
        <v>41</v>
      </c>
      <c r="L45" s="51" t="s">
        <v>1957</v>
      </c>
      <c r="M45" s="320"/>
      <c r="N45" s="51"/>
      <c r="O45" s="161"/>
      <c r="P45" s="51" t="s">
        <v>1589</v>
      </c>
      <c r="Q45" s="161"/>
      <c r="R45" s="273"/>
      <c r="S45" s="273"/>
      <c r="T45" s="74" t="s">
        <v>2463</v>
      </c>
      <c r="U45" s="51"/>
      <c r="V45" s="74"/>
      <c r="W45" s="570"/>
    </row>
    <row r="46" spans="1:23" ht="16.149999999999999" customHeight="1">
      <c r="A46" s="48">
        <v>51</v>
      </c>
      <c r="B46" s="51" t="s">
        <v>2039</v>
      </c>
      <c r="C46" s="248">
        <v>286</v>
      </c>
      <c r="D46" s="248">
        <v>39</v>
      </c>
      <c r="E46" s="51" t="s">
        <v>23</v>
      </c>
      <c r="F46" s="51" t="s">
        <v>258</v>
      </c>
      <c r="G46" s="51" t="s">
        <v>29</v>
      </c>
      <c r="H46" s="190">
        <v>41917</v>
      </c>
      <c r="I46" s="51" t="s">
        <v>155</v>
      </c>
      <c r="J46" s="51" t="s">
        <v>90</v>
      </c>
      <c r="K46" s="51" t="s">
        <v>58</v>
      </c>
      <c r="L46" s="51" t="s">
        <v>1956</v>
      </c>
      <c r="M46" s="320"/>
      <c r="N46" s="51" t="s">
        <v>1798</v>
      </c>
      <c r="O46" s="161"/>
      <c r="P46" s="51" t="s">
        <v>1589</v>
      </c>
      <c r="Q46" s="161">
        <v>46305</v>
      </c>
      <c r="R46" s="273">
        <v>115</v>
      </c>
      <c r="S46" s="273">
        <v>0</v>
      </c>
      <c r="T46" s="74" t="s">
        <v>1814</v>
      </c>
      <c r="U46" s="51"/>
      <c r="V46" s="74"/>
      <c r="W46" s="570" t="s">
        <v>2933</v>
      </c>
    </row>
    <row r="47" spans="1:23" ht="16.149999999999999" customHeight="1">
      <c r="A47" s="48">
        <v>52</v>
      </c>
      <c r="B47" s="51" t="s">
        <v>2040</v>
      </c>
      <c r="C47" s="248">
        <v>286</v>
      </c>
      <c r="D47" s="248">
        <v>39</v>
      </c>
      <c r="E47" s="51" t="s">
        <v>262</v>
      </c>
      <c r="F47" s="51" t="s">
        <v>258</v>
      </c>
      <c r="G47" s="51" t="s">
        <v>48</v>
      </c>
      <c r="H47" s="190">
        <v>42819</v>
      </c>
      <c r="I47" s="51" t="s">
        <v>39</v>
      </c>
      <c r="J47" s="51" t="s">
        <v>122</v>
      </c>
      <c r="K47" s="51" t="s">
        <v>1431</v>
      </c>
      <c r="L47" s="51" t="s">
        <v>1955</v>
      </c>
      <c r="M47" s="320"/>
      <c r="N47" s="51"/>
      <c r="O47" s="161"/>
      <c r="P47" s="51" t="s">
        <v>1589</v>
      </c>
      <c r="Q47" s="161">
        <v>46305</v>
      </c>
      <c r="R47" s="273">
        <v>115</v>
      </c>
      <c r="S47" s="273">
        <v>0</v>
      </c>
      <c r="T47" s="74" t="s">
        <v>1814</v>
      </c>
      <c r="U47" s="51"/>
      <c r="V47" s="74"/>
      <c r="W47" s="570" t="s">
        <v>2933</v>
      </c>
    </row>
    <row r="48" spans="1:23" ht="16.149999999999999" customHeight="1">
      <c r="A48" s="48">
        <v>53</v>
      </c>
      <c r="B48" s="51" t="s">
        <v>2041</v>
      </c>
      <c r="C48" s="248">
        <v>606</v>
      </c>
      <c r="D48" s="248">
        <v>42</v>
      </c>
      <c r="E48" s="51" t="s">
        <v>1642</v>
      </c>
      <c r="F48" s="51" t="s">
        <v>1891</v>
      </c>
      <c r="G48" s="51" t="s">
        <v>29</v>
      </c>
      <c r="H48" s="190">
        <v>43995</v>
      </c>
      <c r="I48" s="51" t="s">
        <v>49</v>
      </c>
      <c r="J48" s="51" t="s">
        <v>2458</v>
      </c>
      <c r="K48" s="51" t="s">
        <v>41</v>
      </c>
      <c r="L48" s="51" t="s">
        <v>1955</v>
      </c>
      <c r="M48" s="320"/>
      <c r="N48" s="51"/>
      <c r="O48" s="161"/>
      <c r="P48" s="51" t="s">
        <v>1589</v>
      </c>
      <c r="Q48" s="161">
        <v>46335</v>
      </c>
      <c r="R48" s="273">
        <v>115</v>
      </c>
      <c r="S48" s="273">
        <v>0</v>
      </c>
      <c r="T48" s="74" t="s">
        <v>1814</v>
      </c>
      <c r="U48" s="51"/>
      <c r="V48" s="74" t="s">
        <v>65</v>
      </c>
      <c r="W48" s="570">
        <v>46276</v>
      </c>
    </row>
    <row r="49" spans="1:23" ht="16.149999999999999" customHeight="1">
      <c r="A49" s="48">
        <v>54</v>
      </c>
      <c r="B49" s="51" t="s">
        <v>2042</v>
      </c>
      <c r="C49" s="248">
        <v>1081</v>
      </c>
      <c r="D49" s="248">
        <v>43</v>
      </c>
      <c r="E49" s="51" t="s">
        <v>285</v>
      </c>
      <c r="F49" s="51" t="s">
        <v>283</v>
      </c>
      <c r="G49" s="51" t="s">
        <v>29</v>
      </c>
      <c r="H49" s="190">
        <v>42372</v>
      </c>
      <c r="I49" s="51" t="s">
        <v>56</v>
      </c>
      <c r="J49" s="51" t="s">
        <v>57</v>
      </c>
      <c r="K49" s="51" t="s">
        <v>58</v>
      </c>
      <c r="L49" s="51" t="s">
        <v>1958</v>
      </c>
      <c r="M49" s="320"/>
      <c r="N49" s="51"/>
      <c r="O49" s="161"/>
      <c r="P49" s="51" t="s">
        <v>1589</v>
      </c>
      <c r="Q49" s="161"/>
      <c r="R49" s="273"/>
      <c r="S49" s="273"/>
      <c r="T49" s="74" t="s">
        <v>2463</v>
      </c>
      <c r="U49" s="51"/>
      <c r="V49" s="74" t="s">
        <v>53</v>
      </c>
      <c r="W49" s="570" t="s">
        <v>2919</v>
      </c>
    </row>
    <row r="50" spans="1:23" ht="16.149999999999999" customHeight="1">
      <c r="A50" s="48">
        <v>55</v>
      </c>
      <c r="B50" s="51" t="s">
        <v>2043</v>
      </c>
      <c r="C50" s="248">
        <v>1081</v>
      </c>
      <c r="D50" s="248">
        <v>43</v>
      </c>
      <c r="E50" s="51" t="s">
        <v>282</v>
      </c>
      <c r="F50" s="51" t="s">
        <v>283</v>
      </c>
      <c r="G50" s="51" t="s">
        <v>29</v>
      </c>
      <c r="H50" s="190">
        <v>42430</v>
      </c>
      <c r="I50" s="51" t="s">
        <v>49</v>
      </c>
      <c r="J50" s="51" t="s">
        <v>30</v>
      </c>
      <c r="K50" s="51" t="s">
        <v>115</v>
      </c>
      <c r="L50" s="51" t="s">
        <v>1956</v>
      </c>
      <c r="M50" s="320">
        <v>44625</v>
      </c>
      <c r="N50" s="51"/>
      <c r="O50" s="161"/>
      <c r="P50" s="51"/>
      <c r="Q50" s="161"/>
      <c r="R50" s="273"/>
      <c r="S50" s="273"/>
      <c r="T50" s="74" t="s">
        <v>2463</v>
      </c>
      <c r="U50" s="51"/>
      <c r="V50" s="74"/>
      <c r="W50" s="570"/>
    </row>
    <row r="51" spans="1:23" ht="16.149999999999999" customHeight="1">
      <c r="A51" s="48">
        <v>56</v>
      </c>
      <c r="B51" s="51" t="s">
        <v>2044</v>
      </c>
      <c r="C51" s="248">
        <v>1178</v>
      </c>
      <c r="D51" s="248">
        <v>45</v>
      </c>
      <c r="E51" s="51" t="s">
        <v>263</v>
      </c>
      <c r="F51" s="51" t="s">
        <v>292</v>
      </c>
      <c r="G51" s="51" t="s">
        <v>48</v>
      </c>
      <c r="H51" s="190">
        <v>40063</v>
      </c>
      <c r="I51" s="51" t="s">
        <v>152</v>
      </c>
      <c r="J51" s="51" t="s">
        <v>57</v>
      </c>
      <c r="K51" s="51" t="s">
        <v>58</v>
      </c>
      <c r="L51" s="51" t="s">
        <v>1958</v>
      </c>
      <c r="M51" s="320"/>
      <c r="N51" s="51"/>
      <c r="O51" s="161"/>
      <c r="P51" s="51"/>
      <c r="Q51" s="161"/>
      <c r="R51" s="273"/>
      <c r="S51" s="273"/>
      <c r="T51" s="74" t="s">
        <v>1812</v>
      </c>
      <c r="U51" s="51" t="s">
        <v>2507</v>
      </c>
      <c r="V51" s="74"/>
      <c r="W51" s="570">
        <v>46284</v>
      </c>
    </row>
    <row r="52" spans="1:23" ht="16.149999999999999" customHeight="1">
      <c r="A52" s="48">
        <v>57</v>
      </c>
      <c r="B52" s="51" t="s">
        <v>2045</v>
      </c>
      <c r="C52" s="248">
        <v>1028</v>
      </c>
      <c r="D52" s="248">
        <v>46</v>
      </c>
      <c r="E52" s="51" t="s">
        <v>296</v>
      </c>
      <c r="F52" s="51" t="s">
        <v>297</v>
      </c>
      <c r="G52" s="51" t="s">
        <v>48</v>
      </c>
      <c r="H52" s="190">
        <v>43074</v>
      </c>
      <c r="I52" s="51" t="s">
        <v>39</v>
      </c>
      <c r="J52" s="51" t="s">
        <v>122</v>
      </c>
      <c r="K52" s="51" t="s">
        <v>58</v>
      </c>
      <c r="L52" s="51" t="s">
        <v>1956</v>
      </c>
      <c r="M52" s="320">
        <v>44989</v>
      </c>
      <c r="N52" s="51"/>
      <c r="O52" s="161"/>
      <c r="P52" s="51" t="s">
        <v>1589</v>
      </c>
      <c r="Q52" s="161" t="s">
        <v>2831</v>
      </c>
      <c r="R52" s="273">
        <v>115</v>
      </c>
      <c r="S52" s="273">
        <v>0</v>
      </c>
      <c r="T52" s="74" t="s">
        <v>1814</v>
      </c>
      <c r="U52" s="51"/>
      <c r="V52" s="74"/>
      <c r="W52" s="570">
        <v>46291</v>
      </c>
    </row>
    <row r="53" spans="1:23" ht="16.149999999999999" customHeight="1">
      <c r="A53" s="48">
        <v>59</v>
      </c>
      <c r="B53" s="51" t="s">
        <v>2047</v>
      </c>
      <c r="C53" s="248">
        <v>1094</v>
      </c>
      <c r="D53" s="248">
        <v>48</v>
      </c>
      <c r="E53" s="51" t="s">
        <v>108</v>
      </c>
      <c r="F53" s="51" t="s">
        <v>306</v>
      </c>
      <c r="G53" s="51" t="s">
        <v>29</v>
      </c>
      <c r="H53" s="190" t="s">
        <v>2313</v>
      </c>
      <c r="I53" s="51" t="s">
        <v>49</v>
      </c>
      <c r="J53" s="51" t="s">
        <v>65</v>
      </c>
      <c r="K53" s="51" t="s">
        <v>123</v>
      </c>
      <c r="L53" s="51" t="s">
        <v>1956</v>
      </c>
      <c r="M53" s="320">
        <v>44988</v>
      </c>
      <c r="N53" s="51" t="s">
        <v>1798</v>
      </c>
      <c r="O53" s="161"/>
      <c r="P53" s="51" t="s">
        <v>1589</v>
      </c>
      <c r="Q53" s="161" t="s">
        <v>2575</v>
      </c>
      <c r="R53" s="273">
        <v>115</v>
      </c>
      <c r="S53" s="273">
        <v>0</v>
      </c>
      <c r="T53" s="74" t="s">
        <v>1814</v>
      </c>
      <c r="U53" s="51"/>
      <c r="V53" s="74"/>
      <c r="W53" s="570">
        <v>46284</v>
      </c>
    </row>
    <row r="54" spans="1:23" ht="16.149999999999999" customHeight="1">
      <c r="A54" s="48">
        <v>60</v>
      </c>
      <c r="B54" s="51" t="s">
        <v>2048</v>
      </c>
      <c r="C54" s="248">
        <v>1094</v>
      </c>
      <c r="D54" s="248">
        <v>48</v>
      </c>
      <c r="E54" s="51" t="s">
        <v>161</v>
      </c>
      <c r="F54" s="51" t="s">
        <v>306</v>
      </c>
      <c r="G54" s="51" t="s">
        <v>29</v>
      </c>
      <c r="H54" s="190" t="s">
        <v>2313</v>
      </c>
      <c r="I54" s="51" t="s">
        <v>155</v>
      </c>
      <c r="J54" s="51" t="s">
        <v>90</v>
      </c>
      <c r="K54" s="51" t="s">
        <v>145</v>
      </c>
      <c r="L54" s="51" t="s">
        <v>1956</v>
      </c>
      <c r="M54" s="320">
        <v>44988</v>
      </c>
      <c r="N54" s="51" t="s">
        <v>1798</v>
      </c>
      <c r="O54" s="161"/>
      <c r="P54" s="51" t="s">
        <v>1589</v>
      </c>
      <c r="Q54" s="161" t="s">
        <v>2575</v>
      </c>
      <c r="R54" s="273">
        <v>115</v>
      </c>
      <c r="S54" s="273">
        <v>0</v>
      </c>
      <c r="T54" s="74" t="s">
        <v>1814</v>
      </c>
      <c r="U54" s="51"/>
      <c r="V54" s="74"/>
      <c r="W54" s="570">
        <v>46278</v>
      </c>
    </row>
    <row r="55" spans="1:23" ht="16.149999999999999" customHeight="1">
      <c r="A55" s="48">
        <v>62</v>
      </c>
      <c r="B55" s="51" t="s">
        <v>2050</v>
      </c>
      <c r="C55" s="248">
        <v>9002</v>
      </c>
      <c r="D55" s="248">
        <v>50</v>
      </c>
      <c r="E55" s="51" t="s">
        <v>2051</v>
      </c>
      <c r="F55" s="51" t="s">
        <v>1959</v>
      </c>
      <c r="G55" s="51" t="s">
        <v>48</v>
      </c>
      <c r="H55" s="190">
        <v>42041</v>
      </c>
      <c r="I55" s="51" t="s">
        <v>49</v>
      </c>
      <c r="J55" s="51" t="s">
        <v>2458</v>
      </c>
      <c r="K55" s="51" t="s">
        <v>41</v>
      </c>
      <c r="L55" s="51" t="s">
        <v>1955</v>
      </c>
      <c r="M55" s="320">
        <v>45941</v>
      </c>
      <c r="N55" s="51"/>
      <c r="O55" s="161"/>
      <c r="P55" s="51" t="s">
        <v>1589</v>
      </c>
      <c r="Q55" s="161">
        <v>46277</v>
      </c>
      <c r="R55" s="273">
        <v>115</v>
      </c>
      <c r="S55" s="273">
        <v>0</v>
      </c>
      <c r="T55" s="74" t="s">
        <v>1814</v>
      </c>
      <c r="U55" s="51"/>
      <c r="V55" s="74" t="s">
        <v>65</v>
      </c>
      <c r="W55" s="570">
        <v>46277</v>
      </c>
    </row>
    <row r="56" spans="1:23" ht="16.149999999999999" customHeight="1">
      <c r="A56" s="48">
        <v>63</v>
      </c>
      <c r="B56" s="51" t="s">
        <v>2052</v>
      </c>
      <c r="C56" s="248">
        <v>9002</v>
      </c>
      <c r="D56" s="248">
        <v>50</v>
      </c>
      <c r="E56" s="51" t="s">
        <v>2053</v>
      </c>
      <c r="F56" s="51" t="s">
        <v>1959</v>
      </c>
      <c r="G56" s="51" t="s">
        <v>48</v>
      </c>
      <c r="H56" s="190">
        <v>43075</v>
      </c>
      <c r="I56" s="51" t="s">
        <v>49</v>
      </c>
      <c r="J56" s="51" t="s">
        <v>2458</v>
      </c>
      <c r="K56" s="51" t="s">
        <v>41</v>
      </c>
      <c r="L56" s="51" t="s">
        <v>1955</v>
      </c>
      <c r="M56" s="320">
        <v>45941</v>
      </c>
      <c r="N56" s="51"/>
      <c r="O56" s="161"/>
      <c r="P56" s="51" t="s">
        <v>1589</v>
      </c>
      <c r="Q56" s="161">
        <v>46277</v>
      </c>
      <c r="R56" s="273">
        <v>115</v>
      </c>
      <c r="S56" s="273">
        <v>0</v>
      </c>
      <c r="T56" s="74" t="s">
        <v>1814</v>
      </c>
      <c r="U56" s="51"/>
      <c r="V56" s="74" t="s">
        <v>65</v>
      </c>
      <c r="W56" s="570">
        <v>46277</v>
      </c>
    </row>
    <row r="57" spans="1:23" ht="16.149999999999999" customHeight="1">
      <c r="A57" s="48">
        <v>64</v>
      </c>
      <c r="B57" s="51" t="s">
        <v>2054</v>
      </c>
      <c r="C57" s="248">
        <v>143</v>
      </c>
      <c r="D57" s="248">
        <v>52</v>
      </c>
      <c r="E57" s="51" t="s">
        <v>1017</v>
      </c>
      <c r="F57" s="51" t="s">
        <v>1018</v>
      </c>
      <c r="G57" s="51" t="s">
        <v>48</v>
      </c>
      <c r="H57" s="190">
        <v>40523</v>
      </c>
      <c r="I57" s="51" t="s">
        <v>155</v>
      </c>
      <c r="J57" s="51" t="s">
        <v>90</v>
      </c>
      <c r="K57" s="51" t="s">
        <v>145</v>
      </c>
      <c r="L57" s="51" t="s">
        <v>1956</v>
      </c>
      <c r="M57" s="320">
        <v>43905</v>
      </c>
      <c r="N57" s="51"/>
      <c r="O57" s="161"/>
      <c r="P57" s="51" t="s">
        <v>1589</v>
      </c>
      <c r="Q57" s="161" t="s">
        <v>2812</v>
      </c>
      <c r="R57" s="273">
        <v>115</v>
      </c>
      <c r="S57" s="273">
        <v>0</v>
      </c>
      <c r="T57" s="74" t="s">
        <v>1814</v>
      </c>
      <c r="U57" s="51"/>
      <c r="V57" s="74" t="s">
        <v>65</v>
      </c>
      <c r="W57" s="570">
        <v>46284</v>
      </c>
    </row>
    <row r="58" spans="1:23" ht="16.149999999999999" customHeight="1">
      <c r="A58" s="48">
        <v>65</v>
      </c>
      <c r="B58" s="51" t="s">
        <v>2055</v>
      </c>
      <c r="C58" s="248">
        <v>143</v>
      </c>
      <c r="D58" s="248">
        <v>52</v>
      </c>
      <c r="E58" s="51" t="s">
        <v>564</v>
      </c>
      <c r="F58" s="51" t="s">
        <v>1018</v>
      </c>
      <c r="G58" s="51" t="s">
        <v>48</v>
      </c>
      <c r="H58" s="190">
        <v>41349</v>
      </c>
      <c r="I58" s="51" t="s">
        <v>39</v>
      </c>
      <c r="J58" s="51" t="s">
        <v>30</v>
      </c>
      <c r="K58" s="51" t="s">
        <v>115</v>
      </c>
      <c r="L58" s="51" t="s">
        <v>1956</v>
      </c>
      <c r="M58" s="320"/>
      <c r="N58" s="51"/>
      <c r="O58" s="161"/>
      <c r="P58" s="51" t="s">
        <v>1589</v>
      </c>
      <c r="Q58" s="161" t="s">
        <v>2812</v>
      </c>
      <c r="R58" s="273">
        <v>115</v>
      </c>
      <c r="S58" s="273">
        <v>0</v>
      </c>
      <c r="T58" s="74" t="s">
        <v>1814</v>
      </c>
      <c r="U58" s="51"/>
      <c r="V58" s="74" t="s">
        <v>65</v>
      </c>
      <c r="W58" s="570">
        <v>46284</v>
      </c>
    </row>
    <row r="59" spans="1:23" ht="16.149999999999999" customHeight="1">
      <c r="A59" s="48">
        <v>66</v>
      </c>
      <c r="B59" s="51" t="s">
        <v>2056</v>
      </c>
      <c r="C59" s="248">
        <v>143</v>
      </c>
      <c r="D59" s="248">
        <v>52</v>
      </c>
      <c r="E59" s="51" t="s">
        <v>508</v>
      </c>
      <c r="F59" s="51" t="s">
        <v>1018</v>
      </c>
      <c r="G59" s="51" t="s">
        <v>274</v>
      </c>
      <c r="H59" s="190">
        <v>42302</v>
      </c>
      <c r="I59" s="51" t="s">
        <v>39</v>
      </c>
      <c r="J59" s="51" t="s">
        <v>30</v>
      </c>
      <c r="K59" s="51" t="s">
        <v>115</v>
      </c>
      <c r="L59" s="51" t="s">
        <v>1956</v>
      </c>
      <c r="M59" s="320">
        <v>44625</v>
      </c>
      <c r="N59" s="51"/>
      <c r="O59" s="161"/>
      <c r="P59" s="51" t="s">
        <v>1589</v>
      </c>
      <c r="Q59" s="161" t="s">
        <v>2812</v>
      </c>
      <c r="R59" s="273">
        <v>70</v>
      </c>
      <c r="S59" s="273">
        <v>45</v>
      </c>
      <c r="T59" s="74"/>
      <c r="U59" s="51"/>
      <c r="V59" s="74" t="s">
        <v>65</v>
      </c>
      <c r="W59" s="570">
        <v>46284</v>
      </c>
    </row>
    <row r="60" spans="1:23" ht="16.149999999999999" customHeight="1">
      <c r="A60" s="48">
        <v>67</v>
      </c>
      <c r="B60" s="51" t="s">
        <v>2057</v>
      </c>
      <c r="C60" s="248">
        <v>556</v>
      </c>
      <c r="D60" s="248">
        <v>53</v>
      </c>
      <c r="E60" s="51" t="s">
        <v>335</v>
      </c>
      <c r="F60" s="51" t="s">
        <v>336</v>
      </c>
      <c r="G60" s="51" t="s">
        <v>48</v>
      </c>
      <c r="H60" s="190">
        <v>38944</v>
      </c>
      <c r="I60" s="51" t="s">
        <v>152</v>
      </c>
      <c r="J60" s="51" t="s">
        <v>57</v>
      </c>
      <c r="K60" s="51" t="s">
        <v>58</v>
      </c>
      <c r="L60" s="51" t="s">
        <v>1958</v>
      </c>
      <c r="M60" s="320"/>
      <c r="N60" s="51"/>
      <c r="O60" s="161"/>
      <c r="P60" s="51" t="s">
        <v>1589</v>
      </c>
      <c r="Q60" s="161" t="s">
        <v>2812</v>
      </c>
      <c r="R60" s="273">
        <v>115</v>
      </c>
      <c r="S60" s="273">
        <v>0</v>
      </c>
      <c r="T60" s="74" t="s">
        <v>1814</v>
      </c>
      <c r="U60" s="51"/>
      <c r="V60" s="74"/>
      <c r="W60" s="570">
        <v>46284</v>
      </c>
    </row>
    <row r="61" spans="1:23" ht="16.149999999999999" customHeight="1">
      <c r="A61" s="48">
        <v>69</v>
      </c>
      <c r="B61" s="51" t="s">
        <v>2059</v>
      </c>
      <c r="C61" s="248">
        <v>9003</v>
      </c>
      <c r="D61" s="248">
        <v>54</v>
      </c>
      <c r="E61" s="51" t="s">
        <v>346</v>
      </c>
      <c r="F61" s="51" t="s">
        <v>340</v>
      </c>
      <c r="G61" s="51" t="s">
        <v>48</v>
      </c>
      <c r="H61" s="190">
        <v>41800</v>
      </c>
      <c r="I61" s="51" t="s">
        <v>141</v>
      </c>
      <c r="J61" s="51" t="s">
        <v>1477</v>
      </c>
      <c r="K61" s="51" t="s">
        <v>145</v>
      </c>
      <c r="L61" s="51" t="s">
        <v>1956</v>
      </c>
      <c r="M61" s="320">
        <v>45032</v>
      </c>
      <c r="N61" s="51"/>
      <c r="O61" s="161"/>
      <c r="P61" s="51" t="s">
        <v>1589</v>
      </c>
      <c r="Q61" s="161">
        <v>46305</v>
      </c>
      <c r="R61" s="273">
        <v>115</v>
      </c>
      <c r="S61" s="273">
        <v>0</v>
      </c>
      <c r="T61" s="74" t="s">
        <v>1814</v>
      </c>
      <c r="U61" s="51"/>
      <c r="V61" s="74"/>
      <c r="W61" s="570" t="s">
        <v>2933</v>
      </c>
    </row>
    <row r="62" spans="1:23" ht="16.149999999999999" customHeight="1">
      <c r="A62" s="48">
        <v>70</v>
      </c>
      <c r="B62" s="51" t="s">
        <v>2060</v>
      </c>
      <c r="C62" s="248">
        <v>716</v>
      </c>
      <c r="D62" s="248">
        <v>55</v>
      </c>
      <c r="E62" s="51" t="s">
        <v>348</v>
      </c>
      <c r="F62" s="51" t="s">
        <v>349</v>
      </c>
      <c r="G62" s="51" t="s">
        <v>29</v>
      </c>
      <c r="H62" s="190" t="s">
        <v>2584</v>
      </c>
      <c r="I62" s="51" t="s">
        <v>49</v>
      </c>
      <c r="J62" s="51" t="s">
        <v>65</v>
      </c>
      <c r="K62" s="51" t="s">
        <v>123</v>
      </c>
      <c r="L62" s="51" t="s">
        <v>1956</v>
      </c>
      <c r="M62" s="320">
        <v>45304</v>
      </c>
      <c r="N62" s="51" t="s">
        <v>1798</v>
      </c>
      <c r="O62" s="161"/>
      <c r="P62" s="51" t="s">
        <v>1589</v>
      </c>
      <c r="Q62" s="161" t="s">
        <v>2575</v>
      </c>
      <c r="R62" s="273">
        <v>115</v>
      </c>
      <c r="S62" s="273">
        <v>0</v>
      </c>
      <c r="T62" s="74" t="s">
        <v>1814</v>
      </c>
      <c r="U62" s="51"/>
      <c r="V62" s="74"/>
      <c r="W62" s="570">
        <v>46284</v>
      </c>
    </row>
    <row r="63" spans="1:23" ht="16.149999999999999" customHeight="1">
      <c r="A63" s="48">
        <v>71</v>
      </c>
      <c r="B63" s="51" t="s">
        <v>2061</v>
      </c>
      <c r="C63" s="248">
        <v>1066</v>
      </c>
      <c r="D63" s="248">
        <v>56</v>
      </c>
      <c r="E63" s="51" t="s">
        <v>354</v>
      </c>
      <c r="F63" s="51" t="s">
        <v>2347</v>
      </c>
      <c r="G63" s="51" t="s">
        <v>29</v>
      </c>
      <c r="H63" s="190" t="s">
        <v>2348</v>
      </c>
      <c r="I63" s="51" t="s">
        <v>49</v>
      </c>
      <c r="J63" s="51" t="s">
        <v>122</v>
      </c>
      <c r="K63" s="51" t="s">
        <v>58</v>
      </c>
      <c r="L63" s="51" t="s">
        <v>1956</v>
      </c>
      <c r="M63" s="320">
        <v>45304</v>
      </c>
      <c r="N63" s="51"/>
      <c r="O63" s="161"/>
      <c r="P63" s="51" t="s">
        <v>1589</v>
      </c>
      <c r="Q63" s="161" t="s">
        <v>2575</v>
      </c>
      <c r="R63" s="273">
        <v>100</v>
      </c>
      <c r="S63" s="273">
        <v>15</v>
      </c>
      <c r="T63" s="74" t="s">
        <v>1813</v>
      </c>
      <c r="U63" s="51"/>
      <c r="V63" s="74"/>
      <c r="W63" s="570" t="s">
        <v>2911</v>
      </c>
    </row>
    <row r="64" spans="1:23" ht="16.149999999999999" customHeight="1">
      <c r="A64" s="48">
        <v>72</v>
      </c>
      <c r="B64" s="51" t="s">
        <v>2333</v>
      </c>
      <c r="C64" s="248">
        <v>1066</v>
      </c>
      <c r="D64" s="248">
        <v>56</v>
      </c>
      <c r="E64" s="51" t="s">
        <v>1677</v>
      </c>
      <c r="F64" s="51" t="s">
        <v>2347</v>
      </c>
      <c r="G64" s="51" t="s">
        <v>29</v>
      </c>
      <c r="H64" s="318" t="s">
        <v>2334</v>
      </c>
      <c r="I64" s="163" t="s">
        <v>49</v>
      </c>
      <c r="J64" s="51" t="s">
        <v>65</v>
      </c>
      <c r="K64" s="51" t="s">
        <v>123</v>
      </c>
      <c r="L64" s="51" t="s">
        <v>1956</v>
      </c>
      <c r="M64" s="321">
        <v>45976</v>
      </c>
      <c r="N64" s="51"/>
      <c r="O64" s="270"/>
      <c r="P64" s="51"/>
      <c r="Q64" s="161"/>
      <c r="R64" s="273"/>
      <c r="S64" s="273"/>
      <c r="T64" s="74" t="s">
        <v>2463</v>
      </c>
      <c r="U64" s="75"/>
      <c r="V64" s="74"/>
      <c r="W64" s="570"/>
    </row>
    <row r="65" spans="1:23" ht="16.149999999999999" customHeight="1">
      <c r="A65" s="48">
        <v>73</v>
      </c>
      <c r="B65" s="51" t="s">
        <v>2062</v>
      </c>
      <c r="C65" s="248">
        <v>118</v>
      </c>
      <c r="D65" s="248">
        <v>57</v>
      </c>
      <c r="E65" s="51" t="s">
        <v>1413</v>
      </c>
      <c r="F65" s="51" t="s">
        <v>1369</v>
      </c>
      <c r="G65" s="51" t="s">
        <v>48</v>
      </c>
      <c r="H65" s="190">
        <v>42946</v>
      </c>
      <c r="I65" s="51" t="s">
        <v>49</v>
      </c>
      <c r="J65" s="51" t="s">
        <v>122</v>
      </c>
      <c r="K65" s="51" t="s">
        <v>1431</v>
      </c>
      <c r="L65" s="51" t="s">
        <v>1955</v>
      </c>
      <c r="M65" s="320">
        <v>44989</v>
      </c>
      <c r="N65" s="51"/>
      <c r="O65" s="161"/>
      <c r="P65" s="51" t="s">
        <v>1589</v>
      </c>
      <c r="Q65" s="161">
        <v>46277</v>
      </c>
      <c r="R65" s="273">
        <v>115</v>
      </c>
      <c r="S65" s="273">
        <v>0</v>
      </c>
      <c r="T65" s="74" t="s">
        <v>1814</v>
      </c>
      <c r="U65" s="51"/>
      <c r="V65" s="74" t="s">
        <v>65</v>
      </c>
      <c r="W65" s="570">
        <v>46277</v>
      </c>
    </row>
    <row r="66" spans="1:23" ht="16.149999999999999" customHeight="1">
      <c r="A66" s="48">
        <v>74</v>
      </c>
      <c r="B66" s="51" t="s">
        <v>2063</v>
      </c>
      <c r="C66" s="248">
        <v>118</v>
      </c>
      <c r="D66" s="248">
        <v>57</v>
      </c>
      <c r="E66" s="51" t="s">
        <v>248</v>
      </c>
      <c r="F66" s="51" t="s">
        <v>1369</v>
      </c>
      <c r="G66" s="51" t="s">
        <v>48</v>
      </c>
      <c r="H66" s="190">
        <v>43696</v>
      </c>
      <c r="I66" s="51" t="s">
        <v>49</v>
      </c>
      <c r="J66" s="51" t="s">
        <v>2457</v>
      </c>
      <c r="K66" s="51" t="s">
        <v>145</v>
      </c>
      <c r="L66" s="51" t="s">
        <v>1955</v>
      </c>
      <c r="M66" s="320">
        <v>44989</v>
      </c>
      <c r="N66" s="51"/>
      <c r="O66" s="161"/>
      <c r="P66" s="51" t="s">
        <v>1589</v>
      </c>
      <c r="Q66" s="161">
        <v>46277</v>
      </c>
      <c r="R66" s="273">
        <v>115</v>
      </c>
      <c r="S66" s="273">
        <v>0</v>
      </c>
      <c r="T66" s="74" t="s">
        <v>1814</v>
      </c>
      <c r="U66" s="51"/>
      <c r="V66" s="74" t="s">
        <v>65</v>
      </c>
      <c r="W66" s="570">
        <v>46277</v>
      </c>
    </row>
    <row r="67" spans="1:23" ht="16.149999999999999" customHeight="1">
      <c r="A67" s="48">
        <v>75</v>
      </c>
      <c r="B67" s="51" t="s">
        <v>2064</v>
      </c>
      <c r="C67" s="248">
        <v>612</v>
      </c>
      <c r="D67" s="248">
        <v>59</v>
      </c>
      <c r="E67" s="51" t="s">
        <v>371</v>
      </c>
      <c r="F67" s="51" t="s">
        <v>1370</v>
      </c>
      <c r="G67" s="51" t="s">
        <v>48</v>
      </c>
      <c r="H67" s="190" t="s">
        <v>2823</v>
      </c>
      <c r="I67" s="51" t="s">
        <v>49</v>
      </c>
      <c r="J67" s="51" t="s">
        <v>30</v>
      </c>
      <c r="K67" s="51" t="s">
        <v>115</v>
      </c>
      <c r="L67" s="51" t="s">
        <v>1956</v>
      </c>
      <c r="M67" s="320">
        <v>45305</v>
      </c>
      <c r="N67" s="51" t="s">
        <v>1798</v>
      </c>
      <c r="O67" s="161"/>
      <c r="P67" s="51" t="s">
        <v>1589</v>
      </c>
      <c r="Q67" s="161"/>
      <c r="R67" s="273"/>
      <c r="S67" s="273"/>
      <c r="T67" s="74" t="s">
        <v>2463</v>
      </c>
      <c r="U67" s="51"/>
      <c r="V67" s="74"/>
      <c r="W67" s="570"/>
    </row>
    <row r="68" spans="1:23" ht="16.149999999999999" customHeight="1">
      <c r="A68" s="48">
        <v>76</v>
      </c>
      <c r="B68" s="51" t="s">
        <v>2065</v>
      </c>
      <c r="C68" s="248">
        <v>612</v>
      </c>
      <c r="D68" s="248">
        <v>59</v>
      </c>
      <c r="E68" s="51" t="s">
        <v>376</v>
      </c>
      <c r="F68" s="51" t="s">
        <v>1370</v>
      </c>
      <c r="G68" s="51" t="s">
        <v>48</v>
      </c>
      <c r="H68" s="190">
        <v>41378</v>
      </c>
      <c r="I68" s="51" t="s">
        <v>49</v>
      </c>
      <c r="J68" s="51" t="s">
        <v>30</v>
      </c>
      <c r="K68" s="51" t="s">
        <v>115</v>
      </c>
      <c r="L68" s="51" t="s">
        <v>1956</v>
      </c>
      <c r="M68" s="320">
        <v>45304</v>
      </c>
      <c r="N68" s="51"/>
      <c r="O68" s="161"/>
      <c r="P68" s="51"/>
      <c r="Q68" s="161"/>
      <c r="R68" s="273"/>
      <c r="S68" s="273"/>
      <c r="T68" s="74" t="s">
        <v>2463</v>
      </c>
      <c r="U68" s="51"/>
      <c r="V68" s="74"/>
      <c r="W68" s="570"/>
    </row>
    <row r="69" spans="1:23" ht="16.149999999999999" customHeight="1">
      <c r="A69" s="48">
        <v>79</v>
      </c>
      <c r="B69" s="51" t="s">
        <v>2068</v>
      </c>
      <c r="C69" s="248">
        <v>653</v>
      </c>
      <c r="D69" s="248">
        <v>63</v>
      </c>
      <c r="E69" s="51" t="s">
        <v>390</v>
      </c>
      <c r="F69" s="51" t="s">
        <v>391</v>
      </c>
      <c r="G69" s="51" t="s">
        <v>29</v>
      </c>
      <c r="H69" s="190" t="s">
        <v>2824</v>
      </c>
      <c r="I69" s="51" t="s">
        <v>49</v>
      </c>
      <c r="J69" s="51" t="s">
        <v>65</v>
      </c>
      <c r="K69" s="51" t="s">
        <v>123</v>
      </c>
      <c r="L69" s="51" t="s">
        <v>1956</v>
      </c>
      <c r="M69" s="320">
        <v>45304</v>
      </c>
      <c r="N69" s="51" t="s">
        <v>1798</v>
      </c>
      <c r="O69" s="161"/>
      <c r="P69" s="51" t="s">
        <v>1589</v>
      </c>
      <c r="Q69" s="161"/>
      <c r="R69" s="273"/>
      <c r="S69" s="273"/>
      <c r="T69" s="74" t="s">
        <v>2463</v>
      </c>
      <c r="U69" s="51"/>
      <c r="V69" s="74" t="s">
        <v>53</v>
      </c>
      <c r="W69" s="570"/>
    </row>
    <row r="70" spans="1:23" ht="16.149999999999999" customHeight="1">
      <c r="A70" s="48">
        <v>80</v>
      </c>
      <c r="B70" s="323" t="s">
        <v>2339</v>
      </c>
      <c r="C70" s="324">
        <v>777</v>
      </c>
      <c r="D70" s="324">
        <v>66</v>
      </c>
      <c r="E70" s="323" t="s">
        <v>1928</v>
      </c>
      <c r="F70" s="323" t="s">
        <v>409</v>
      </c>
      <c r="G70" s="323" t="s">
        <v>29</v>
      </c>
      <c r="H70" s="371" t="s">
        <v>2340</v>
      </c>
      <c r="I70" s="372" t="s">
        <v>49</v>
      </c>
      <c r="J70" s="323" t="s">
        <v>122</v>
      </c>
      <c r="K70" s="323" t="s">
        <v>58</v>
      </c>
      <c r="L70" s="323" t="s">
        <v>1956</v>
      </c>
      <c r="M70" s="373">
        <v>45977</v>
      </c>
      <c r="N70" s="323" t="s">
        <v>1798</v>
      </c>
      <c r="O70" s="374"/>
      <c r="P70" s="323" t="s">
        <v>1589</v>
      </c>
      <c r="Q70" s="327"/>
      <c r="R70" s="328"/>
      <c r="S70" s="328"/>
      <c r="T70" s="329" t="s">
        <v>2463</v>
      </c>
      <c r="U70" s="375"/>
      <c r="V70" s="329" t="s">
        <v>53</v>
      </c>
      <c r="W70" s="572"/>
    </row>
    <row r="71" spans="1:23" ht="16.149999999999999" customHeight="1">
      <c r="A71" s="48">
        <v>81</v>
      </c>
      <c r="B71" s="51" t="s">
        <v>2071</v>
      </c>
      <c r="C71" s="248">
        <v>777</v>
      </c>
      <c r="D71" s="248">
        <v>66</v>
      </c>
      <c r="E71" s="51" t="s">
        <v>408</v>
      </c>
      <c r="F71" s="51" t="s">
        <v>409</v>
      </c>
      <c r="G71" s="51" t="s">
        <v>29</v>
      </c>
      <c r="H71" s="190" t="s">
        <v>2404</v>
      </c>
      <c r="I71" s="51" t="s">
        <v>155</v>
      </c>
      <c r="J71" s="51" t="s">
        <v>30</v>
      </c>
      <c r="K71" s="51" t="s">
        <v>115</v>
      </c>
      <c r="L71" s="51" t="s">
        <v>1956</v>
      </c>
      <c r="M71" s="320"/>
      <c r="N71" s="51" t="s">
        <v>1798</v>
      </c>
      <c r="O71" s="161"/>
      <c r="P71" s="51" t="s">
        <v>1589</v>
      </c>
      <c r="Q71" s="161"/>
      <c r="R71" s="273"/>
      <c r="S71" s="273"/>
      <c r="T71" s="74" t="s">
        <v>2463</v>
      </c>
      <c r="U71" s="51"/>
      <c r="V71" s="74" t="s">
        <v>65</v>
      </c>
      <c r="W71" s="570" t="s">
        <v>2933</v>
      </c>
    </row>
    <row r="72" spans="1:23" ht="16.149999999999999" customHeight="1">
      <c r="A72" s="48">
        <v>82</v>
      </c>
      <c r="B72" s="323" t="s">
        <v>2510</v>
      </c>
      <c r="C72" s="324">
        <v>777</v>
      </c>
      <c r="D72" s="324">
        <v>66</v>
      </c>
      <c r="E72" s="323" t="s">
        <v>1933</v>
      </c>
      <c r="F72" s="323" t="s">
        <v>409</v>
      </c>
      <c r="G72" s="323" t="s">
        <v>48</v>
      </c>
      <c r="H72" s="371">
        <v>42650</v>
      </c>
      <c r="I72" s="372" t="s">
        <v>49</v>
      </c>
      <c r="J72" s="323" t="s">
        <v>65</v>
      </c>
      <c r="K72" s="323" t="s">
        <v>123</v>
      </c>
      <c r="L72" s="323" t="s">
        <v>1956</v>
      </c>
      <c r="M72" s="373">
        <v>45977</v>
      </c>
      <c r="N72" s="323"/>
      <c r="O72" s="374"/>
      <c r="P72" s="323"/>
      <c r="Q72" s="327"/>
      <c r="R72" s="328"/>
      <c r="S72" s="328"/>
      <c r="T72" s="329" t="s">
        <v>2463</v>
      </c>
      <c r="U72" s="375"/>
      <c r="V72" s="329"/>
      <c r="W72" s="572"/>
    </row>
    <row r="73" spans="1:23" ht="16.149999999999999" customHeight="1">
      <c r="A73" s="48">
        <v>83</v>
      </c>
      <c r="B73" s="51" t="s">
        <v>2072</v>
      </c>
      <c r="C73" s="248">
        <v>231</v>
      </c>
      <c r="D73" s="248">
        <v>67</v>
      </c>
      <c r="E73" s="51" t="s">
        <v>1794</v>
      </c>
      <c r="F73" s="51" t="s">
        <v>1695</v>
      </c>
      <c r="G73" s="51" t="s">
        <v>29</v>
      </c>
      <c r="H73" s="190" t="s">
        <v>2914</v>
      </c>
      <c r="I73" s="51" t="s">
        <v>141</v>
      </c>
      <c r="J73" s="51" t="s">
        <v>30</v>
      </c>
      <c r="K73" s="51" t="s">
        <v>115</v>
      </c>
      <c r="L73" s="51" t="s">
        <v>1955</v>
      </c>
      <c r="M73" s="320">
        <v>45914</v>
      </c>
      <c r="N73" s="51" t="s">
        <v>1798</v>
      </c>
      <c r="O73" s="161"/>
      <c r="P73" s="51" t="s">
        <v>1589</v>
      </c>
      <c r="Q73" s="161" t="s">
        <v>2831</v>
      </c>
      <c r="R73" s="273">
        <v>115</v>
      </c>
      <c r="S73" s="273">
        <v>0</v>
      </c>
      <c r="T73" s="74" t="s">
        <v>1814</v>
      </c>
      <c r="U73" s="51"/>
      <c r="V73" s="74"/>
      <c r="W73" s="570" t="s">
        <v>2911</v>
      </c>
    </row>
    <row r="74" spans="1:23" ht="16.149999999999999" customHeight="1">
      <c r="A74" s="48">
        <v>84</v>
      </c>
      <c r="B74" s="51" t="s">
        <v>2073</v>
      </c>
      <c r="C74" s="248">
        <v>231</v>
      </c>
      <c r="D74" s="248">
        <v>67</v>
      </c>
      <c r="E74" s="51" t="s">
        <v>1007</v>
      </c>
      <c r="F74" s="51" t="s">
        <v>1695</v>
      </c>
      <c r="G74" s="51" t="s">
        <v>29</v>
      </c>
      <c r="H74" s="190">
        <v>42612</v>
      </c>
      <c r="I74" s="51" t="s">
        <v>49</v>
      </c>
      <c r="J74" s="51" t="s">
        <v>2458</v>
      </c>
      <c r="K74" s="51" t="s">
        <v>41</v>
      </c>
      <c r="L74" s="51" t="s">
        <v>1955</v>
      </c>
      <c r="M74" s="320">
        <v>45914</v>
      </c>
      <c r="N74" s="51"/>
      <c r="O74" s="161"/>
      <c r="P74" s="51" t="s">
        <v>1589</v>
      </c>
      <c r="Q74" s="161" t="s">
        <v>2831</v>
      </c>
      <c r="R74" s="273">
        <v>115</v>
      </c>
      <c r="S74" s="273">
        <v>0</v>
      </c>
      <c r="T74" s="74" t="s">
        <v>1814</v>
      </c>
      <c r="U74" s="51"/>
      <c r="V74" s="74" t="s">
        <v>53</v>
      </c>
      <c r="W74" s="570">
        <v>46291</v>
      </c>
    </row>
    <row r="75" spans="1:23" ht="16.149999999999999" customHeight="1">
      <c r="A75" s="48">
        <v>85</v>
      </c>
      <c r="B75" s="51" t="s">
        <v>2074</v>
      </c>
      <c r="C75" s="248">
        <v>929</v>
      </c>
      <c r="D75" s="248">
        <v>68</v>
      </c>
      <c r="E75" s="51" t="s">
        <v>1426</v>
      </c>
      <c r="F75" s="51" t="s">
        <v>1424</v>
      </c>
      <c r="G75" s="51" t="s">
        <v>48</v>
      </c>
      <c r="H75" s="190">
        <v>43436</v>
      </c>
      <c r="I75" s="51" t="s">
        <v>39</v>
      </c>
      <c r="J75" s="51" t="s">
        <v>122</v>
      </c>
      <c r="K75" s="51" t="s">
        <v>58</v>
      </c>
      <c r="L75" s="51" t="s">
        <v>1956</v>
      </c>
      <c r="M75" s="320"/>
      <c r="N75" s="51"/>
      <c r="O75" s="161"/>
      <c r="P75" s="51" t="s">
        <v>1589</v>
      </c>
      <c r="Q75" s="161">
        <v>46365</v>
      </c>
      <c r="R75" s="273">
        <v>115</v>
      </c>
      <c r="S75" s="273">
        <v>0</v>
      </c>
      <c r="T75" s="74" t="s">
        <v>1814</v>
      </c>
      <c r="U75" s="51"/>
      <c r="V75" s="74" t="s">
        <v>65</v>
      </c>
      <c r="W75" s="570">
        <v>46277</v>
      </c>
    </row>
    <row r="76" spans="1:23" ht="16.149999999999999" customHeight="1">
      <c r="A76" s="48">
        <v>86</v>
      </c>
      <c r="B76" s="51" t="s">
        <v>2075</v>
      </c>
      <c r="C76" s="248">
        <v>531</v>
      </c>
      <c r="D76" s="248">
        <v>71</v>
      </c>
      <c r="E76" s="51" t="s">
        <v>23</v>
      </c>
      <c r="F76" s="51" t="s">
        <v>237</v>
      </c>
      <c r="G76" s="51" t="s">
        <v>29</v>
      </c>
      <c r="H76" s="190">
        <v>42370</v>
      </c>
      <c r="I76" s="51" t="s">
        <v>39</v>
      </c>
      <c r="J76" s="51" t="s">
        <v>30</v>
      </c>
      <c r="K76" s="51" t="s">
        <v>115</v>
      </c>
      <c r="L76" s="51" t="s">
        <v>1956</v>
      </c>
      <c r="M76" s="320"/>
      <c r="N76" s="51"/>
      <c r="O76" s="161"/>
      <c r="P76" s="51"/>
      <c r="Q76" s="161"/>
      <c r="R76" s="273"/>
      <c r="S76" s="273"/>
      <c r="T76" s="74" t="s">
        <v>2463</v>
      </c>
      <c r="U76" s="51"/>
      <c r="V76" s="74"/>
      <c r="W76" s="570"/>
    </row>
    <row r="77" spans="1:23" ht="16.149999999999999" customHeight="1">
      <c r="A77" s="48">
        <v>89</v>
      </c>
      <c r="B77" s="51" t="s">
        <v>2078</v>
      </c>
      <c r="C77" s="248">
        <v>595</v>
      </c>
      <c r="D77" s="248">
        <v>73</v>
      </c>
      <c r="E77" s="51" t="s">
        <v>1642</v>
      </c>
      <c r="F77" s="51" t="s">
        <v>1497</v>
      </c>
      <c r="G77" s="51" t="s">
        <v>274</v>
      </c>
      <c r="H77" s="190"/>
      <c r="I77" s="51" t="s">
        <v>49</v>
      </c>
      <c r="J77" s="51" t="s">
        <v>2458</v>
      </c>
      <c r="K77" s="51" t="s">
        <v>41</v>
      </c>
      <c r="L77" s="51" t="s">
        <v>1955</v>
      </c>
      <c r="M77" s="320"/>
      <c r="N77" s="51"/>
      <c r="O77" s="161"/>
      <c r="P77" s="51" t="s">
        <v>1589</v>
      </c>
      <c r="Q77" s="161">
        <v>46277</v>
      </c>
      <c r="R77" s="273">
        <v>115</v>
      </c>
      <c r="S77" s="273">
        <v>0</v>
      </c>
      <c r="T77" s="74" t="s">
        <v>1814</v>
      </c>
      <c r="U77" s="51"/>
      <c r="V77" s="74" t="s">
        <v>65</v>
      </c>
      <c r="W77" s="570">
        <v>46277</v>
      </c>
    </row>
    <row r="78" spans="1:23" ht="16.149999999999999" customHeight="1">
      <c r="A78" s="48">
        <v>90</v>
      </c>
      <c r="B78" s="51" t="s">
        <v>2079</v>
      </c>
      <c r="C78" s="248">
        <v>978</v>
      </c>
      <c r="D78" s="248">
        <v>74</v>
      </c>
      <c r="E78" s="51" t="s">
        <v>445</v>
      </c>
      <c r="F78" s="51" t="s">
        <v>446</v>
      </c>
      <c r="G78" s="51" t="s">
        <v>29</v>
      </c>
      <c r="H78" s="190" t="s">
        <v>2431</v>
      </c>
      <c r="I78" s="51" t="s">
        <v>39</v>
      </c>
      <c r="J78" s="51" t="s">
        <v>30</v>
      </c>
      <c r="K78" s="51" t="s">
        <v>115</v>
      </c>
      <c r="L78" s="51" t="s">
        <v>1956</v>
      </c>
      <c r="M78" s="320">
        <v>44870</v>
      </c>
      <c r="N78" s="51"/>
      <c r="O78" s="161"/>
      <c r="P78" s="51" t="s">
        <v>1589</v>
      </c>
      <c r="Q78" s="161">
        <v>46122</v>
      </c>
      <c r="R78" s="273">
        <v>115</v>
      </c>
      <c r="S78" s="273">
        <v>0</v>
      </c>
      <c r="T78" s="74" t="s">
        <v>1814</v>
      </c>
      <c r="U78" s="51"/>
      <c r="V78" s="74" t="s">
        <v>53</v>
      </c>
      <c r="W78" s="570" t="s">
        <v>2919</v>
      </c>
    </row>
    <row r="79" spans="1:23" ht="16.149999999999999" customHeight="1">
      <c r="A79" s="48">
        <v>91</v>
      </c>
      <c r="B79" s="51" t="s">
        <v>2080</v>
      </c>
      <c r="C79" s="248">
        <v>978</v>
      </c>
      <c r="D79" s="248">
        <v>74</v>
      </c>
      <c r="E79" s="51" t="s">
        <v>449</v>
      </c>
      <c r="F79" s="51" t="s">
        <v>446</v>
      </c>
      <c r="G79" s="51" t="s">
        <v>48</v>
      </c>
      <c r="H79" s="190" t="s">
        <v>2431</v>
      </c>
      <c r="I79" s="51" t="s">
        <v>56</v>
      </c>
      <c r="J79" s="51" t="s">
        <v>57</v>
      </c>
      <c r="K79" s="51" t="s">
        <v>58</v>
      </c>
      <c r="L79" s="51" t="s">
        <v>1958</v>
      </c>
      <c r="M79" s="320"/>
      <c r="N79" s="51"/>
      <c r="O79" s="161"/>
      <c r="P79" s="51" t="s">
        <v>1589</v>
      </c>
      <c r="Q79" s="161">
        <v>46122</v>
      </c>
      <c r="R79" s="273">
        <v>115</v>
      </c>
      <c r="S79" s="273">
        <v>0</v>
      </c>
      <c r="T79" s="74" t="s">
        <v>1814</v>
      </c>
      <c r="U79" s="51"/>
      <c r="V79" s="74" t="s">
        <v>53</v>
      </c>
      <c r="W79" s="570" t="s">
        <v>2919</v>
      </c>
    </row>
    <row r="80" spans="1:23" ht="16.149999999999999" customHeight="1">
      <c r="A80" s="48">
        <v>92</v>
      </c>
      <c r="B80" s="51" t="s">
        <v>2081</v>
      </c>
      <c r="C80" s="248">
        <v>978</v>
      </c>
      <c r="D80" s="248">
        <v>74</v>
      </c>
      <c r="E80" s="51" t="s">
        <v>451</v>
      </c>
      <c r="F80" s="51" t="s">
        <v>446</v>
      </c>
      <c r="G80" s="51" t="s">
        <v>48</v>
      </c>
      <c r="H80" s="190" t="s">
        <v>2431</v>
      </c>
      <c r="I80" s="51" t="s">
        <v>56</v>
      </c>
      <c r="J80" s="51" t="s">
        <v>57</v>
      </c>
      <c r="K80" s="51" t="s">
        <v>58</v>
      </c>
      <c r="L80" s="51" t="s">
        <v>1958</v>
      </c>
      <c r="M80" s="320"/>
      <c r="N80" s="51"/>
      <c r="O80" s="161"/>
      <c r="P80" s="51" t="s">
        <v>1589</v>
      </c>
      <c r="Q80" s="161">
        <v>46122</v>
      </c>
      <c r="R80" s="273">
        <v>115</v>
      </c>
      <c r="S80" s="273">
        <v>0</v>
      </c>
      <c r="T80" s="74" t="s">
        <v>1814</v>
      </c>
      <c r="U80" s="51"/>
      <c r="V80" s="74" t="s">
        <v>53</v>
      </c>
      <c r="W80" s="570" t="s">
        <v>2919</v>
      </c>
    </row>
    <row r="81" spans="1:23" ht="16.149999999999999" customHeight="1">
      <c r="A81" s="48">
        <v>93</v>
      </c>
      <c r="B81" s="51" t="s">
        <v>2083</v>
      </c>
      <c r="C81" s="248">
        <v>146</v>
      </c>
      <c r="D81" s="248">
        <v>75</v>
      </c>
      <c r="E81" s="51" t="s">
        <v>2084</v>
      </c>
      <c r="F81" s="51" t="s">
        <v>1611</v>
      </c>
      <c r="G81" s="51" t="s">
        <v>48</v>
      </c>
      <c r="H81" s="190" t="s">
        <v>2331</v>
      </c>
      <c r="I81" s="51" t="s">
        <v>49</v>
      </c>
      <c r="J81" s="51" t="s">
        <v>65</v>
      </c>
      <c r="K81" s="51" t="s">
        <v>123</v>
      </c>
      <c r="L81" s="51" t="s">
        <v>1956</v>
      </c>
      <c r="M81" s="320" t="s">
        <v>2330</v>
      </c>
      <c r="N81" s="51"/>
      <c r="O81" s="161"/>
      <c r="P81" s="51"/>
      <c r="Q81" s="161"/>
      <c r="R81" s="273"/>
      <c r="S81" s="273"/>
      <c r="T81" s="74" t="s">
        <v>2463</v>
      </c>
      <c r="U81" s="51"/>
      <c r="V81" s="74"/>
      <c r="W81" s="570"/>
    </row>
    <row r="82" spans="1:23" ht="16.149999999999999" customHeight="1">
      <c r="A82" s="48">
        <v>94</v>
      </c>
      <c r="B82" s="51" t="s">
        <v>2082</v>
      </c>
      <c r="C82" s="248">
        <v>146</v>
      </c>
      <c r="D82" s="248">
        <v>75</v>
      </c>
      <c r="E82" s="51" t="s">
        <v>136</v>
      </c>
      <c r="F82" s="51" t="s">
        <v>1611</v>
      </c>
      <c r="G82" s="51" t="s">
        <v>29</v>
      </c>
      <c r="H82" s="190" t="s">
        <v>2329</v>
      </c>
      <c r="I82" s="51" t="s">
        <v>49</v>
      </c>
      <c r="J82" s="51" t="s">
        <v>65</v>
      </c>
      <c r="K82" s="51" t="s">
        <v>123</v>
      </c>
      <c r="L82" s="51" t="s">
        <v>1956</v>
      </c>
      <c r="M82" s="320" t="s">
        <v>2330</v>
      </c>
      <c r="N82" s="51"/>
      <c r="O82" s="161"/>
      <c r="P82" s="51"/>
      <c r="Q82" s="161"/>
      <c r="R82" s="273"/>
      <c r="S82" s="273"/>
      <c r="T82" s="74" t="s">
        <v>2463</v>
      </c>
      <c r="U82" s="51"/>
      <c r="V82" s="74"/>
      <c r="W82" s="570"/>
    </row>
    <row r="83" spans="1:23" ht="16.149999999999999" customHeight="1">
      <c r="A83" s="48">
        <v>95</v>
      </c>
      <c r="B83" s="51" t="s">
        <v>2087</v>
      </c>
      <c r="C83" s="248">
        <v>871</v>
      </c>
      <c r="D83" s="248">
        <v>76</v>
      </c>
      <c r="E83" s="51" t="s">
        <v>462</v>
      </c>
      <c r="F83" s="51" t="s">
        <v>459</v>
      </c>
      <c r="G83" s="51" t="s">
        <v>48</v>
      </c>
      <c r="H83" s="190">
        <v>42373</v>
      </c>
      <c r="I83" s="51" t="s">
        <v>141</v>
      </c>
      <c r="J83" s="51" t="s">
        <v>122</v>
      </c>
      <c r="K83" s="51" t="s">
        <v>58</v>
      </c>
      <c r="L83" s="51" t="s">
        <v>1956</v>
      </c>
      <c r="M83" s="320">
        <v>44625</v>
      </c>
      <c r="N83" s="51" t="s">
        <v>1798</v>
      </c>
      <c r="O83" s="161"/>
      <c r="P83" s="51" t="s">
        <v>1589</v>
      </c>
      <c r="Q83" s="161" t="s">
        <v>2575</v>
      </c>
      <c r="R83" s="273">
        <v>115</v>
      </c>
      <c r="S83" s="273">
        <v>0</v>
      </c>
      <c r="T83" s="74" t="s">
        <v>1814</v>
      </c>
      <c r="U83" s="51"/>
      <c r="V83" s="74" t="s">
        <v>65</v>
      </c>
      <c r="W83" s="570">
        <v>46278</v>
      </c>
    </row>
    <row r="84" spans="1:23" ht="16.149999999999999" customHeight="1">
      <c r="A84" s="48">
        <v>96</v>
      </c>
      <c r="B84" s="51" t="s">
        <v>2088</v>
      </c>
      <c r="C84" s="248">
        <v>425</v>
      </c>
      <c r="D84" s="248">
        <v>78</v>
      </c>
      <c r="E84" s="51" t="s">
        <v>285</v>
      </c>
      <c r="F84" s="51" t="s">
        <v>1683</v>
      </c>
      <c r="G84" s="51" t="s">
        <v>48</v>
      </c>
      <c r="H84" s="190">
        <v>44003</v>
      </c>
      <c r="I84" s="51" t="s">
        <v>49</v>
      </c>
      <c r="J84" s="51" t="s">
        <v>2458</v>
      </c>
      <c r="K84" s="51" t="s">
        <v>41</v>
      </c>
      <c r="L84" s="51" t="s">
        <v>1955</v>
      </c>
      <c r="M84" s="320">
        <v>45934</v>
      </c>
      <c r="N84" s="51"/>
      <c r="O84" s="161"/>
      <c r="P84" s="51" t="s">
        <v>1589</v>
      </c>
      <c r="Q84" s="161">
        <v>46277</v>
      </c>
      <c r="R84" s="273">
        <v>115</v>
      </c>
      <c r="S84" s="273">
        <v>0</v>
      </c>
      <c r="T84" s="74" t="s">
        <v>1814</v>
      </c>
      <c r="U84" s="51"/>
      <c r="V84" s="74" t="s">
        <v>65</v>
      </c>
      <c r="W84" s="570">
        <v>46277</v>
      </c>
    </row>
    <row r="85" spans="1:23" ht="16.149999999999999" customHeight="1">
      <c r="A85" s="48">
        <v>97</v>
      </c>
      <c r="B85" s="51" t="s">
        <v>2090</v>
      </c>
      <c r="C85" s="248">
        <v>1074</v>
      </c>
      <c r="D85" s="248">
        <v>79</v>
      </c>
      <c r="E85" s="51" t="s">
        <v>1422</v>
      </c>
      <c r="F85" s="51" t="s">
        <v>474</v>
      </c>
      <c r="G85" s="51" t="s">
        <v>274</v>
      </c>
      <c r="H85" s="190">
        <v>42959</v>
      </c>
      <c r="I85" s="51" t="s">
        <v>39</v>
      </c>
      <c r="J85" s="51" t="s">
        <v>90</v>
      </c>
      <c r="K85" s="51" t="s">
        <v>145</v>
      </c>
      <c r="L85" s="51" t="s">
        <v>1956</v>
      </c>
      <c r="M85" s="320">
        <v>45598</v>
      </c>
      <c r="N85" s="51" t="s">
        <v>1798</v>
      </c>
      <c r="O85" s="161"/>
      <c r="P85" s="51" t="s">
        <v>1589</v>
      </c>
      <c r="Q85" s="161">
        <v>46336</v>
      </c>
      <c r="R85" s="273">
        <v>115</v>
      </c>
      <c r="S85" s="273">
        <v>0</v>
      </c>
      <c r="T85" s="74" t="s">
        <v>1814</v>
      </c>
      <c r="U85" s="51"/>
      <c r="V85" s="74"/>
      <c r="W85" s="570" t="s">
        <v>2949</v>
      </c>
    </row>
    <row r="86" spans="1:23" ht="16.149999999999999" customHeight="1">
      <c r="A86" s="48">
        <v>98</v>
      </c>
      <c r="B86" s="51" t="s">
        <v>2091</v>
      </c>
      <c r="C86" s="248">
        <v>713</v>
      </c>
      <c r="D86" s="248">
        <v>80</v>
      </c>
      <c r="E86" s="51" t="s">
        <v>23</v>
      </c>
      <c r="F86" s="51" t="s">
        <v>479</v>
      </c>
      <c r="G86" s="51" t="s">
        <v>48</v>
      </c>
      <c r="H86" s="190">
        <v>40213</v>
      </c>
      <c r="I86" s="51" t="s">
        <v>155</v>
      </c>
      <c r="J86" s="51" t="s">
        <v>30</v>
      </c>
      <c r="K86" s="51" t="s">
        <v>115</v>
      </c>
      <c r="L86" s="51" t="s">
        <v>1956</v>
      </c>
      <c r="M86" s="320"/>
      <c r="N86" s="51" t="s">
        <v>1798</v>
      </c>
      <c r="O86" s="161"/>
      <c r="P86" s="51" t="s">
        <v>1589</v>
      </c>
      <c r="Q86" s="161">
        <v>46277</v>
      </c>
      <c r="R86" s="273">
        <v>115</v>
      </c>
      <c r="S86" s="273">
        <v>0</v>
      </c>
      <c r="T86" s="74" t="s">
        <v>1814</v>
      </c>
      <c r="U86" s="51"/>
      <c r="V86" s="74"/>
      <c r="W86" s="570" t="s">
        <v>2911</v>
      </c>
    </row>
    <row r="87" spans="1:23" ht="16.149999999999999" customHeight="1">
      <c r="A87" s="48">
        <v>100</v>
      </c>
      <c r="B87" s="51" t="s">
        <v>2093</v>
      </c>
      <c r="C87" s="248">
        <v>479</v>
      </c>
      <c r="D87" s="248">
        <v>83</v>
      </c>
      <c r="E87" s="51" t="s">
        <v>1490</v>
      </c>
      <c r="F87" s="51" t="s">
        <v>1489</v>
      </c>
      <c r="G87" s="51" t="s">
        <v>29</v>
      </c>
      <c r="H87" s="190"/>
      <c r="I87" s="51" t="s">
        <v>49</v>
      </c>
      <c r="J87" s="51" t="s">
        <v>2457</v>
      </c>
      <c r="K87" s="51" t="s">
        <v>145</v>
      </c>
      <c r="L87" s="51" t="s">
        <v>1955</v>
      </c>
      <c r="M87" s="320"/>
      <c r="N87" s="51"/>
      <c r="O87" s="161"/>
      <c r="P87" s="51" t="s">
        <v>1589</v>
      </c>
      <c r="Q87" s="161" t="s">
        <v>2831</v>
      </c>
      <c r="R87" s="273">
        <v>115</v>
      </c>
      <c r="S87" s="273">
        <v>0</v>
      </c>
      <c r="T87" s="74" t="s">
        <v>1814</v>
      </c>
      <c r="U87" s="51"/>
      <c r="V87" s="74" t="s">
        <v>53</v>
      </c>
      <c r="W87" s="570">
        <v>46291</v>
      </c>
    </row>
    <row r="88" spans="1:23" ht="16.149999999999999" customHeight="1">
      <c r="A88" s="48">
        <v>101</v>
      </c>
      <c r="B88" s="51" t="s">
        <v>2094</v>
      </c>
      <c r="C88" s="248">
        <v>479</v>
      </c>
      <c r="D88" s="248">
        <v>83</v>
      </c>
      <c r="E88" s="51" t="s">
        <v>490</v>
      </c>
      <c r="F88" s="51" t="s">
        <v>109</v>
      </c>
      <c r="G88" s="51" t="s">
        <v>29</v>
      </c>
      <c r="H88" s="190" t="s">
        <v>2447</v>
      </c>
      <c r="I88" s="51" t="s">
        <v>39</v>
      </c>
      <c r="J88" s="51" t="s">
        <v>30</v>
      </c>
      <c r="K88" s="51" t="s">
        <v>115</v>
      </c>
      <c r="L88" s="51" t="s">
        <v>1955</v>
      </c>
      <c r="M88" s="320">
        <v>44870</v>
      </c>
      <c r="N88" s="51"/>
      <c r="O88" s="161"/>
      <c r="P88" s="51" t="s">
        <v>1589</v>
      </c>
      <c r="Q88" s="161" t="s">
        <v>2831</v>
      </c>
      <c r="R88" s="273">
        <v>115</v>
      </c>
      <c r="S88" s="273">
        <v>0</v>
      </c>
      <c r="T88" s="74" t="s">
        <v>1814</v>
      </c>
      <c r="U88" s="51"/>
      <c r="V88" s="74" t="s">
        <v>53</v>
      </c>
      <c r="W88" s="570">
        <v>46291</v>
      </c>
    </row>
    <row r="89" spans="1:23" ht="16.149999999999999" customHeight="1">
      <c r="A89" s="48">
        <v>102</v>
      </c>
      <c r="B89" s="51" t="s">
        <v>2096</v>
      </c>
      <c r="C89" s="248">
        <v>84</v>
      </c>
      <c r="D89" s="248">
        <v>84</v>
      </c>
      <c r="E89" s="51" t="s">
        <v>136</v>
      </c>
      <c r="F89" s="51" t="s">
        <v>496</v>
      </c>
      <c r="G89" s="51" t="s">
        <v>274</v>
      </c>
      <c r="H89" s="190" t="s">
        <v>2314</v>
      </c>
      <c r="I89" s="51" t="s">
        <v>155</v>
      </c>
      <c r="J89" s="51" t="s">
        <v>90</v>
      </c>
      <c r="K89" s="51" t="s">
        <v>145</v>
      </c>
      <c r="L89" s="51" t="s">
        <v>1956</v>
      </c>
      <c r="M89" s="320"/>
      <c r="N89" s="51"/>
      <c r="O89" s="161"/>
      <c r="P89" s="51"/>
      <c r="Q89" s="161"/>
      <c r="R89" s="273"/>
      <c r="S89" s="273"/>
      <c r="T89" s="74" t="s">
        <v>2463</v>
      </c>
      <c r="U89" s="51"/>
      <c r="V89" s="74"/>
      <c r="W89" s="570"/>
    </row>
    <row r="90" spans="1:23" ht="16.149999999999999" customHeight="1">
      <c r="A90" s="48">
        <v>103</v>
      </c>
      <c r="B90" s="51" t="s">
        <v>2098</v>
      </c>
      <c r="C90" s="248">
        <v>416</v>
      </c>
      <c r="D90" s="248">
        <v>86</v>
      </c>
      <c r="E90" s="51" t="s">
        <v>330</v>
      </c>
      <c r="F90" s="51" t="s">
        <v>503</v>
      </c>
      <c r="G90" s="51" t="s">
        <v>48</v>
      </c>
      <c r="H90" s="190" t="s">
        <v>2428</v>
      </c>
      <c r="I90" s="51" t="s">
        <v>141</v>
      </c>
      <c r="J90" s="51" t="s">
        <v>1477</v>
      </c>
      <c r="K90" s="51" t="s">
        <v>145</v>
      </c>
      <c r="L90" s="51" t="s">
        <v>1956</v>
      </c>
      <c r="M90" s="320"/>
      <c r="N90" s="51"/>
      <c r="O90" s="161"/>
      <c r="P90" s="51"/>
      <c r="Q90" s="161"/>
      <c r="R90" s="273"/>
      <c r="S90" s="273"/>
      <c r="T90" s="74" t="s">
        <v>2463</v>
      </c>
      <c r="U90" s="51"/>
      <c r="V90" s="74"/>
      <c r="W90" s="570">
        <v>46284</v>
      </c>
    </row>
    <row r="91" spans="1:23" ht="16.149999999999999" customHeight="1">
      <c r="A91" s="48">
        <v>104</v>
      </c>
      <c r="B91" s="51" t="s">
        <v>2509</v>
      </c>
      <c r="C91" s="248">
        <v>354</v>
      </c>
      <c r="D91" s="248">
        <v>87</v>
      </c>
      <c r="E91" s="51" t="s">
        <v>508</v>
      </c>
      <c r="F91" s="51" t="s">
        <v>509</v>
      </c>
      <c r="G91" s="51" t="s">
        <v>29</v>
      </c>
      <c r="H91" s="190" t="s">
        <v>2332</v>
      </c>
      <c r="I91" s="51" t="s">
        <v>141</v>
      </c>
      <c r="J91" s="51" t="s">
        <v>30</v>
      </c>
      <c r="K91" s="51" t="s">
        <v>115</v>
      </c>
      <c r="L91" s="51" t="s">
        <v>1955</v>
      </c>
      <c r="M91" s="320">
        <v>43833</v>
      </c>
      <c r="N91" s="51" t="s">
        <v>1798</v>
      </c>
      <c r="O91" s="161"/>
      <c r="P91" s="51" t="s">
        <v>1589</v>
      </c>
      <c r="Q91" s="161">
        <v>46091</v>
      </c>
      <c r="R91" s="273">
        <v>115</v>
      </c>
      <c r="S91" s="273">
        <v>0</v>
      </c>
      <c r="T91" s="74" t="s">
        <v>1814</v>
      </c>
      <c r="U91" s="51"/>
      <c r="V91" s="74"/>
      <c r="W91" s="570" t="s">
        <v>2911</v>
      </c>
    </row>
    <row r="92" spans="1:23" ht="16.149999999999999" customHeight="1">
      <c r="A92" s="48">
        <v>108</v>
      </c>
      <c r="B92" s="51" t="s">
        <v>2102</v>
      </c>
      <c r="C92" s="248">
        <v>878</v>
      </c>
      <c r="D92" s="248">
        <v>91</v>
      </c>
      <c r="E92" s="51" t="s">
        <v>532</v>
      </c>
      <c r="F92" s="51" t="s">
        <v>533</v>
      </c>
      <c r="G92" s="51" t="s">
        <v>48</v>
      </c>
      <c r="H92" s="190">
        <v>42895</v>
      </c>
      <c r="I92" s="51" t="s">
        <v>49</v>
      </c>
      <c r="J92" s="51" t="s">
        <v>65</v>
      </c>
      <c r="K92" s="51" t="s">
        <v>123</v>
      </c>
      <c r="L92" s="51" t="s">
        <v>1956</v>
      </c>
      <c r="M92" s="320" t="s">
        <v>2282</v>
      </c>
      <c r="N92" s="51" t="s">
        <v>1798</v>
      </c>
      <c r="O92" s="161"/>
      <c r="P92" s="51" t="s">
        <v>1589</v>
      </c>
      <c r="Q92" s="161">
        <v>46365</v>
      </c>
      <c r="R92" s="273">
        <v>115</v>
      </c>
      <c r="S92" s="273">
        <v>0</v>
      </c>
      <c r="T92" s="74" t="s">
        <v>1814</v>
      </c>
      <c r="U92" s="51"/>
      <c r="V92" s="74"/>
      <c r="W92" s="570">
        <v>46284</v>
      </c>
    </row>
    <row r="93" spans="1:23" ht="16.149999999999999" customHeight="1">
      <c r="A93" s="48">
        <v>109</v>
      </c>
      <c r="B93" s="51" t="s">
        <v>2103</v>
      </c>
      <c r="C93" s="248">
        <v>878</v>
      </c>
      <c r="D93" s="248">
        <v>91</v>
      </c>
      <c r="E93" s="51" t="s">
        <v>104</v>
      </c>
      <c r="F93" s="51" t="s">
        <v>533</v>
      </c>
      <c r="G93" s="51" t="s">
        <v>48</v>
      </c>
      <c r="H93" s="190">
        <v>42129</v>
      </c>
      <c r="I93" s="51" t="s">
        <v>155</v>
      </c>
      <c r="J93" s="51" t="s">
        <v>90</v>
      </c>
      <c r="K93" s="51" t="s">
        <v>145</v>
      </c>
      <c r="L93" s="51" t="s">
        <v>1956</v>
      </c>
      <c r="M93" s="320"/>
      <c r="N93" s="51"/>
      <c r="O93" s="161"/>
      <c r="P93" s="51" t="s">
        <v>1589</v>
      </c>
      <c r="Q93" s="161">
        <v>46365</v>
      </c>
      <c r="R93" s="273">
        <v>115</v>
      </c>
      <c r="S93" s="273">
        <v>0</v>
      </c>
      <c r="T93" s="74" t="s">
        <v>1814</v>
      </c>
      <c r="U93" s="51"/>
      <c r="V93" s="74" t="s">
        <v>65</v>
      </c>
      <c r="W93" s="570">
        <v>46277</v>
      </c>
    </row>
    <row r="94" spans="1:23" ht="16.149999999999999" customHeight="1">
      <c r="A94" s="48">
        <v>112</v>
      </c>
      <c r="B94" s="51" t="s">
        <v>2106</v>
      </c>
      <c r="C94" s="248">
        <v>574</v>
      </c>
      <c r="D94" s="248">
        <v>93</v>
      </c>
      <c r="E94" s="51" t="s">
        <v>195</v>
      </c>
      <c r="F94" s="51" t="s">
        <v>1418</v>
      </c>
      <c r="G94" s="51" t="s">
        <v>29</v>
      </c>
      <c r="H94" s="190" t="s">
        <v>2410</v>
      </c>
      <c r="I94" s="51" t="s">
        <v>39</v>
      </c>
      <c r="J94" s="51" t="s">
        <v>122</v>
      </c>
      <c r="K94" s="51" t="s">
        <v>58</v>
      </c>
      <c r="L94" s="51" t="s">
        <v>1955</v>
      </c>
      <c r="M94" s="320"/>
      <c r="N94" s="51" t="s">
        <v>1798</v>
      </c>
      <c r="O94" s="161"/>
      <c r="P94" s="51" t="s">
        <v>1589</v>
      </c>
      <c r="Q94" s="161">
        <v>46365</v>
      </c>
      <c r="R94" s="273">
        <v>115</v>
      </c>
      <c r="S94" s="273">
        <v>0</v>
      </c>
      <c r="T94" s="74" t="s">
        <v>1814</v>
      </c>
      <c r="U94" s="51"/>
      <c r="V94" s="74" t="s">
        <v>65</v>
      </c>
      <c r="W94" s="570" t="s">
        <v>2933</v>
      </c>
    </row>
    <row r="95" spans="1:23" ht="16.149999999999999" customHeight="1">
      <c r="A95" s="48">
        <v>115</v>
      </c>
      <c r="B95" s="51" t="s">
        <v>2109</v>
      </c>
      <c r="C95" s="248">
        <v>1076</v>
      </c>
      <c r="D95" s="248">
        <v>97</v>
      </c>
      <c r="E95" s="51" t="s">
        <v>1634</v>
      </c>
      <c r="F95" s="51" t="s">
        <v>555</v>
      </c>
      <c r="G95" s="51" t="s">
        <v>29</v>
      </c>
      <c r="H95" s="190">
        <v>42036</v>
      </c>
      <c r="I95" s="51" t="s">
        <v>49</v>
      </c>
      <c r="J95" s="51" t="s">
        <v>122</v>
      </c>
      <c r="K95" s="51" t="s">
        <v>58</v>
      </c>
      <c r="L95" s="51" t="s">
        <v>1956</v>
      </c>
      <c r="M95" s="320"/>
      <c r="N95" s="51" t="s">
        <v>1798</v>
      </c>
      <c r="O95" s="161"/>
      <c r="P95" s="51" t="s">
        <v>1589</v>
      </c>
      <c r="Q95" s="161"/>
      <c r="R95" s="273"/>
      <c r="S95" s="273"/>
      <c r="T95" s="74" t="s">
        <v>2463</v>
      </c>
      <c r="U95" s="51"/>
      <c r="V95" s="74"/>
      <c r="W95" s="570">
        <v>46284</v>
      </c>
    </row>
    <row r="96" spans="1:23" ht="16.149999999999999" customHeight="1">
      <c r="A96" s="48">
        <v>116</v>
      </c>
      <c r="B96" s="323" t="s">
        <v>2111</v>
      </c>
      <c r="C96" s="324">
        <v>157</v>
      </c>
      <c r="D96" s="324">
        <v>98</v>
      </c>
      <c r="E96" s="323" t="s">
        <v>600</v>
      </c>
      <c r="F96" s="323" t="s">
        <v>1641</v>
      </c>
      <c r="G96" s="323" t="s">
        <v>48</v>
      </c>
      <c r="H96" s="325">
        <v>44104</v>
      </c>
      <c r="I96" s="323" t="s">
        <v>49</v>
      </c>
      <c r="J96" s="323" t="s">
        <v>2458</v>
      </c>
      <c r="K96" s="323" t="s">
        <v>41</v>
      </c>
      <c r="L96" s="323" t="s">
        <v>1955</v>
      </c>
      <c r="M96" s="326"/>
      <c r="N96" s="323"/>
      <c r="O96" s="327"/>
      <c r="P96" s="323"/>
      <c r="Q96" s="327"/>
      <c r="R96" s="328"/>
      <c r="S96" s="328"/>
      <c r="T96" s="329" t="s">
        <v>2463</v>
      </c>
      <c r="U96" s="323"/>
      <c r="V96" s="329"/>
      <c r="W96" s="572"/>
    </row>
    <row r="97" spans="1:23" ht="16.149999999999999" customHeight="1">
      <c r="A97" s="48">
        <v>117</v>
      </c>
      <c r="B97" s="51" t="s">
        <v>2112</v>
      </c>
      <c r="C97" s="248">
        <v>767</v>
      </c>
      <c r="D97" s="248">
        <v>99</v>
      </c>
      <c r="E97" s="51" t="s">
        <v>564</v>
      </c>
      <c r="F97" s="51" t="s">
        <v>253</v>
      </c>
      <c r="G97" s="51" t="s">
        <v>48</v>
      </c>
      <c r="H97" s="190">
        <v>43016</v>
      </c>
      <c r="I97" s="51" t="s">
        <v>49</v>
      </c>
      <c r="J97" s="51" t="s">
        <v>122</v>
      </c>
      <c r="K97" s="51" t="s">
        <v>58</v>
      </c>
      <c r="L97" s="51" t="s">
        <v>1956</v>
      </c>
      <c r="M97" s="320">
        <v>44989</v>
      </c>
      <c r="N97" s="51" t="s">
        <v>1798</v>
      </c>
      <c r="O97" s="161"/>
      <c r="P97" s="51" t="s">
        <v>1589</v>
      </c>
      <c r="Q97" s="161">
        <v>46365</v>
      </c>
      <c r="R97" s="273">
        <v>115</v>
      </c>
      <c r="S97" s="273">
        <v>0</v>
      </c>
      <c r="T97" s="74" t="s">
        <v>1814</v>
      </c>
      <c r="U97" s="51"/>
      <c r="V97" s="74"/>
      <c r="W97" s="570">
        <v>46284</v>
      </c>
    </row>
    <row r="98" spans="1:23" ht="16.149999999999999" customHeight="1">
      <c r="A98" s="48">
        <v>118</v>
      </c>
      <c r="B98" s="323" t="s">
        <v>2113</v>
      </c>
      <c r="C98" s="324">
        <v>66</v>
      </c>
      <c r="D98" s="324">
        <v>100</v>
      </c>
      <c r="E98" s="323" t="s">
        <v>33</v>
      </c>
      <c r="F98" s="323" t="s">
        <v>575</v>
      </c>
      <c r="G98" s="323" t="s">
        <v>29</v>
      </c>
      <c r="H98" s="325">
        <v>41984</v>
      </c>
      <c r="I98" s="323" t="s">
        <v>39</v>
      </c>
      <c r="J98" s="323" t="s">
        <v>90</v>
      </c>
      <c r="K98" s="323" t="s">
        <v>41</v>
      </c>
      <c r="L98" s="323" t="s">
        <v>1957</v>
      </c>
      <c r="M98" s="326"/>
      <c r="N98" s="323" t="s">
        <v>1798</v>
      </c>
      <c r="O98" s="327"/>
      <c r="P98" s="323" t="s">
        <v>1589</v>
      </c>
      <c r="Q98" s="327">
        <v>46122</v>
      </c>
      <c r="R98" s="328">
        <v>115</v>
      </c>
      <c r="S98" s="328">
        <v>0</v>
      </c>
      <c r="T98" s="329" t="s">
        <v>1814</v>
      </c>
      <c r="U98" s="323"/>
      <c r="V98" s="329" t="s">
        <v>53</v>
      </c>
      <c r="W98" s="572" t="s">
        <v>2919</v>
      </c>
    </row>
    <row r="99" spans="1:23" ht="16.149999999999999" customHeight="1">
      <c r="A99" s="48">
        <v>119</v>
      </c>
      <c r="B99" s="51" t="s">
        <v>2114</v>
      </c>
      <c r="C99" s="248">
        <v>23</v>
      </c>
      <c r="D99" s="248">
        <v>101</v>
      </c>
      <c r="E99" s="51" t="s">
        <v>581</v>
      </c>
      <c r="F99" s="51" t="s">
        <v>466</v>
      </c>
      <c r="G99" s="51" t="s">
        <v>48</v>
      </c>
      <c r="H99" s="190">
        <v>43047</v>
      </c>
      <c r="I99" s="51" t="s">
        <v>49</v>
      </c>
      <c r="J99" s="51" t="s">
        <v>122</v>
      </c>
      <c r="K99" s="51" t="s">
        <v>58</v>
      </c>
      <c r="L99" s="51" t="s">
        <v>1956</v>
      </c>
      <c r="M99" s="320" t="s">
        <v>2282</v>
      </c>
      <c r="N99" s="51" t="s">
        <v>1798</v>
      </c>
      <c r="O99" s="161"/>
      <c r="P99" s="51" t="s">
        <v>1589</v>
      </c>
      <c r="Q99" s="161" t="s">
        <v>2575</v>
      </c>
      <c r="R99" s="273">
        <v>115</v>
      </c>
      <c r="S99" s="273">
        <v>0</v>
      </c>
      <c r="T99" s="74" t="s">
        <v>1814</v>
      </c>
      <c r="U99" s="51"/>
      <c r="V99" s="74"/>
      <c r="W99" s="570">
        <v>46284</v>
      </c>
    </row>
    <row r="100" spans="1:23" ht="16.149999999999999" customHeight="1">
      <c r="A100" s="48">
        <v>120</v>
      </c>
      <c r="B100" s="51" t="s">
        <v>2115</v>
      </c>
      <c r="C100" s="248">
        <v>427</v>
      </c>
      <c r="D100" s="248">
        <v>102</v>
      </c>
      <c r="E100" s="51" t="s">
        <v>564</v>
      </c>
      <c r="F100" s="51" t="s">
        <v>585</v>
      </c>
      <c r="G100" s="51" t="s">
        <v>48</v>
      </c>
      <c r="H100" s="190">
        <v>43236</v>
      </c>
      <c r="I100" s="51" t="s">
        <v>49</v>
      </c>
      <c r="J100" s="51" t="s">
        <v>122</v>
      </c>
      <c r="K100" s="51" t="s">
        <v>1431</v>
      </c>
      <c r="L100" s="51" t="s">
        <v>1955</v>
      </c>
      <c r="M100" s="320">
        <v>45213</v>
      </c>
      <c r="N100" s="51"/>
      <c r="O100" s="161"/>
      <c r="P100" s="51" t="s">
        <v>1589</v>
      </c>
      <c r="Q100" s="161" t="s">
        <v>2812</v>
      </c>
      <c r="R100" s="273">
        <v>115</v>
      </c>
      <c r="S100" s="273">
        <v>0</v>
      </c>
      <c r="T100" s="74" t="s">
        <v>1814</v>
      </c>
      <c r="U100" s="51"/>
      <c r="V100" s="74" t="s">
        <v>65</v>
      </c>
      <c r="W100" s="570">
        <v>46284</v>
      </c>
    </row>
    <row r="101" spans="1:23" ht="16.149999999999999" customHeight="1">
      <c r="A101" s="48">
        <v>121</v>
      </c>
      <c r="B101" s="51" t="s">
        <v>2116</v>
      </c>
      <c r="C101" s="248">
        <v>427</v>
      </c>
      <c r="D101" s="248">
        <v>102</v>
      </c>
      <c r="E101" s="51" t="s">
        <v>571</v>
      </c>
      <c r="F101" s="51" t="s">
        <v>585</v>
      </c>
      <c r="G101" s="51" t="s">
        <v>48</v>
      </c>
      <c r="H101" s="190" t="s">
        <v>2418</v>
      </c>
      <c r="I101" s="51" t="s">
        <v>49</v>
      </c>
      <c r="J101" s="51" t="s">
        <v>2457</v>
      </c>
      <c r="K101" s="51" t="s">
        <v>145</v>
      </c>
      <c r="L101" s="51" t="s">
        <v>1955</v>
      </c>
      <c r="M101" s="320" t="s">
        <v>2282</v>
      </c>
      <c r="N101" s="51"/>
      <c r="O101" s="161"/>
      <c r="P101" s="51" t="s">
        <v>1589</v>
      </c>
      <c r="Q101" s="161" t="s">
        <v>2812</v>
      </c>
      <c r="R101" s="273">
        <v>115</v>
      </c>
      <c r="S101" s="273">
        <v>0</v>
      </c>
      <c r="T101" s="74" t="s">
        <v>1814</v>
      </c>
      <c r="U101" s="51"/>
      <c r="V101" s="74" t="s">
        <v>65</v>
      </c>
      <c r="W101" s="570">
        <v>46284</v>
      </c>
    </row>
    <row r="102" spans="1:23" ht="16.149999999999999" customHeight="1">
      <c r="A102" s="48">
        <v>123</v>
      </c>
      <c r="B102" s="51" t="s">
        <v>2118</v>
      </c>
      <c r="C102" s="248">
        <v>659</v>
      </c>
      <c r="D102" s="248">
        <v>104</v>
      </c>
      <c r="E102" s="51" t="s">
        <v>285</v>
      </c>
      <c r="F102" s="51" t="s">
        <v>1417</v>
      </c>
      <c r="G102" s="51" t="s">
        <v>48</v>
      </c>
      <c r="H102" s="190" t="s">
        <v>2400</v>
      </c>
      <c r="I102" s="51" t="s">
        <v>141</v>
      </c>
      <c r="J102" s="51" t="s">
        <v>2458</v>
      </c>
      <c r="K102" s="51" t="s">
        <v>41</v>
      </c>
      <c r="L102" s="51" t="s">
        <v>1955</v>
      </c>
      <c r="M102" s="320"/>
      <c r="N102" s="51" t="s">
        <v>1798</v>
      </c>
      <c r="O102" s="161"/>
      <c r="P102" s="51" t="s">
        <v>1589</v>
      </c>
      <c r="Q102" s="161">
        <v>46091</v>
      </c>
      <c r="R102" s="273">
        <v>115</v>
      </c>
      <c r="S102" s="273">
        <v>0</v>
      </c>
      <c r="T102" s="74" t="s">
        <v>1814</v>
      </c>
      <c r="U102" s="51"/>
      <c r="V102" s="74" t="s">
        <v>53</v>
      </c>
      <c r="W102" s="570" t="s">
        <v>2933</v>
      </c>
    </row>
    <row r="103" spans="1:23" ht="16.149999999999999" customHeight="1">
      <c r="A103" s="48">
        <v>124</v>
      </c>
      <c r="B103" s="51" t="s">
        <v>2119</v>
      </c>
      <c r="C103" s="248">
        <v>659</v>
      </c>
      <c r="D103" s="248">
        <v>104</v>
      </c>
      <c r="E103" s="51" t="s">
        <v>1001</v>
      </c>
      <c r="F103" s="51" t="s">
        <v>1417</v>
      </c>
      <c r="G103" s="51" t="s">
        <v>29</v>
      </c>
      <c r="H103" s="190" t="s">
        <v>2416</v>
      </c>
      <c r="I103" s="51" t="s">
        <v>39</v>
      </c>
      <c r="J103" s="51" t="s">
        <v>122</v>
      </c>
      <c r="K103" s="51" t="s">
        <v>145</v>
      </c>
      <c r="L103" s="51" t="s">
        <v>1955</v>
      </c>
      <c r="M103" s="320"/>
      <c r="N103" s="51" t="s">
        <v>1798</v>
      </c>
      <c r="O103" s="161"/>
      <c r="P103" s="51" t="s">
        <v>1589</v>
      </c>
      <c r="Q103" s="161">
        <v>46091</v>
      </c>
      <c r="R103" s="273">
        <v>115</v>
      </c>
      <c r="S103" s="273">
        <v>0</v>
      </c>
      <c r="T103" s="74" t="s">
        <v>1814</v>
      </c>
      <c r="U103" s="51"/>
      <c r="V103" s="74" t="s">
        <v>65</v>
      </c>
      <c r="W103" s="570" t="s">
        <v>2911</v>
      </c>
    </row>
    <row r="104" spans="1:23" ht="16.149999999999999" customHeight="1">
      <c r="A104" s="48">
        <v>125</v>
      </c>
      <c r="B104" s="51" t="s">
        <v>2120</v>
      </c>
      <c r="C104" s="248">
        <v>917</v>
      </c>
      <c r="D104" s="248">
        <v>105</v>
      </c>
      <c r="E104" s="51" t="s">
        <v>171</v>
      </c>
      <c r="F104" s="51" t="s">
        <v>1472</v>
      </c>
      <c r="G104" s="51" t="s">
        <v>29</v>
      </c>
      <c r="H104" s="190">
        <v>43290</v>
      </c>
      <c r="I104" s="51" t="s">
        <v>39</v>
      </c>
      <c r="J104" s="51" t="s">
        <v>90</v>
      </c>
      <c r="K104" s="51" t="s">
        <v>41</v>
      </c>
      <c r="L104" s="51" t="s">
        <v>1957</v>
      </c>
      <c r="M104" s="320">
        <v>45388</v>
      </c>
      <c r="N104" s="51" t="s">
        <v>1798</v>
      </c>
      <c r="O104" s="161"/>
      <c r="P104" s="51" t="s">
        <v>1589</v>
      </c>
      <c r="Q104" s="161"/>
      <c r="R104" s="273"/>
      <c r="S104" s="273"/>
      <c r="T104" s="74" t="s">
        <v>2463</v>
      </c>
      <c r="U104" s="51"/>
      <c r="V104" s="74"/>
      <c r="W104" s="570">
        <v>46284</v>
      </c>
    </row>
    <row r="105" spans="1:23" ht="16.149999999999999" customHeight="1">
      <c r="A105" s="48">
        <v>126</v>
      </c>
      <c r="B105" s="51" t="s">
        <v>2121</v>
      </c>
      <c r="C105" s="248">
        <v>917</v>
      </c>
      <c r="D105" s="248">
        <v>105</v>
      </c>
      <c r="E105" s="51" t="s">
        <v>599</v>
      </c>
      <c r="F105" s="51" t="s">
        <v>1472</v>
      </c>
      <c r="G105" s="51" t="s">
        <v>29</v>
      </c>
      <c r="H105" s="190">
        <v>41244</v>
      </c>
      <c r="I105" s="51" t="s">
        <v>56</v>
      </c>
      <c r="J105" s="51" t="s">
        <v>30</v>
      </c>
      <c r="K105" s="51" t="s">
        <v>115</v>
      </c>
      <c r="L105" s="51" t="s">
        <v>1956</v>
      </c>
      <c r="M105" s="320">
        <v>43713</v>
      </c>
      <c r="N105" s="51"/>
      <c r="O105" s="161"/>
      <c r="P105" s="51" t="s">
        <v>1589</v>
      </c>
      <c r="Q105" s="161"/>
      <c r="R105" s="273"/>
      <c r="S105" s="273"/>
      <c r="T105" s="74" t="s">
        <v>2463</v>
      </c>
      <c r="U105" s="51"/>
      <c r="V105" s="74" t="s">
        <v>65</v>
      </c>
      <c r="W105" s="570" t="s">
        <v>2933</v>
      </c>
    </row>
    <row r="106" spans="1:23" ht="16.149999999999999" customHeight="1">
      <c r="A106" s="48">
        <v>127</v>
      </c>
      <c r="B106" s="51" t="s">
        <v>2122</v>
      </c>
      <c r="C106" s="248">
        <v>917</v>
      </c>
      <c r="D106" s="248">
        <v>105</v>
      </c>
      <c r="E106" s="51" t="s">
        <v>600</v>
      </c>
      <c r="F106" s="51" t="s">
        <v>1472</v>
      </c>
      <c r="G106" s="51" t="s">
        <v>29</v>
      </c>
      <c r="H106" s="190" t="s">
        <v>2420</v>
      </c>
      <c r="I106" s="51" t="s">
        <v>39</v>
      </c>
      <c r="J106" s="51" t="s">
        <v>90</v>
      </c>
      <c r="K106" s="51" t="s">
        <v>41</v>
      </c>
      <c r="L106" s="51" t="s">
        <v>1957</v>
      </c>
      <c r="M106" s="320">
        <v>43831</v>
      </c>
      <c r="N106" s="51" t="s">
        <v>1798</v>
      </c>
      <c r="O106" s="161"/>
      <c r="P106" s="51" t="s">
        <v>1589</v>
      </c>
      <c r="Q106" s="161"/>
      <c r="R106" s="273"/>
      <c r="S106" s="273"/>
      <c r="T106" s="74" t="s">
        <v>2463</v>
      </c>
      <c r="U106" s="51"/>
      <c r="V106" s="74"/>
      <c r="W106" s="570">
        <v>46284</v>
      </c>
    </row>
    <row r="107" spans="1:23" ht="16.149999999999999" customHeight="1">
      <c r="A107" s="48">
        <v>128</v>
      </c>
      <c r="B107" s="51" t="s">
        <v>2123</v>
      </c>
      <c r="C107" s="248">
        <v>457</v>
      </c>
      <c r="D107" s="248">
        <v>107</v>
      </c>
      <c r="E107" s="51" t="s">
        <v>606</v>
      </c>
      <c r="F107" s="51" t="s">
        <v>607</v>
      </c>
      <c r="G107" s="51" t="s">
        <v>29</v>
      </c>
      <c r="H107" s="190" t="s">
        <v>2423</v>
      </c>
      <c r="I107" s="51" t="s">
        <v>39</v>
      </c>
      <c r="J107" s="51" t="s">
        <v>122</v>
      </c>
      <c r="K107" s="51" t="s">
        <v>1431</v>
      </c>
      <c r="L107" s="51" t="s">
        <v>1955</v>
      </c>
      <c r="M107" s="320" t="s">
        <v>2282</v>
      </c>
      <c r="N107" s="51"/>
      <c r="O107" s="161"/>
      <c r="P107" s="51" t="s">
        <v>1589</v>
      </c>
      <c r="Q107" s="161">
        <v>46277</v>
      </c>
      <c r="R107" s="273">
        <v>115</v>
      </c>
      <c r="S107" s="273">
        <v>0</v>
      </c>
      <c r="T107" s="74" t="s">
        <v>1814</v>
      </c>
      <c r="U107" s="51"/>
      <c r="V107" s="74" t="s">
        <v>65</v>
      </c>
      <c r="W107" s="570">
        <v>46277</v>
      </c>
    </row>
    <row r="108" spans="1:23" ht="16.149999999999999" customHeight="1">
      <c r="A108" s="48">
        <v>129</v>
      </c>
      <c r="B108" s="51" t="s">
        <v>2124</v>
      </c>
      <c r="C108" s="248">
        <v>401</v>
      </c>
      <c r="D108" s="248">
        <v>108</v>
      </c>
      <c r="E108" s="51" t="s">
        <v>91</v>
      </c>
      <c r="F108" s="51" t="s">
        <v>612</v>
      </c>
      <c r="G108" s="51" t="s">
        <v>48</v>
      </c>
      <c r="H108" s="190"/>
      <c r="I108" s="51" t="s">
        <v>39</v>
      </c>
      <c r="J108" s="51" t="s">
        <v>122</v>
      </c>
      <c r="K108" s="51" t="s">
        <v>58</v>
      </c>
      <c r="L108" s="51" t="s">
        <v>1956</v>
      </c>
      <c r="M108" s="320"/>
      <c r="N108" s="51"/>
      <c r="O108" s="161"/>
      <c r="P108" s="51" t="s">
        <v>1589</v>
      </c>
      <c r="Q108" s="161">
        <v>46365</v>
      </c>
      <c r="R108" s="273">
        <v>115</v>
      </c>
      <c r="S108" s="273">
        <v>0</v>
      </c>
      <c r="T108" s="74" t="s">
        <v>1814</v>
      </c>
      <c r="U108" s="51"/>
      <c r="V108" s="74" t="s">
        <v>65</v>
      </c>
      <c r="W108" s="570">
        <v>46277</v>
      </c>
    </row>
    <row r="109" spans="1:23" ht="16.149999999999999" customHeight="1">
      <c r="A109" s="48">
        <v>130</v>
      </c>
      <c r="B109" s="51" t="s">
        <v>2125</v>
      </c>
      <c r="C109" s="248">
        <v>401</v>
      </c>
      <c r="D109" s="248">
        <v>108</v>
      </c>
      <c r="E109" s="51" t="s">
        <v>611</v>
      </c>
      <c r="F109" s="51" t="s">
        <v>612</v>
      </c>
      <c r="G109" s="51" t="s">
        <v>29</v>
      </c>
      <c r="H109" s="190"/>
      <c r="I109" s="51" t="s">
        <v>39</v>
      </c>
      <c r="J109" s="51" t="s">
        <v>90</v>
      </c>
      <c r="K109" s="51" t="s">
        <v>115</v>
      </c>
      <c r="L109" s="51" t="s">
        <v>1956</v>
      </c>
      <c r="M109" s="320"/>
      <c r="N109" s="51" t="s">
        <v>1798</v>
      </c>
      <c r="O109" s="161"/>
      <c r="P109" s="51" t="s">
        <v>1589</v>
      </c>
      <c r="Q109" s="161">
        <v>46365</v>
      </c>
      <c r="R109" s="273">
        <v>115</v>
      </c>
      <c r="S109" s="273">
        <v>0</v>
      </c>
      <c r="T109" s="74" t="s">
        <v>1814</v>
      </c>
      <c r="U109" s="51"/>
      <c r="V109" s="74" t="s">
        <v>65</v>
      </c>
      <c r="W109" s="570" t="s">
        <v>2933</v>
      </c>
    </row>
    <row r="110" spans="1:23" ht="16.149999999999999" customHeight="1">
      <c r="A110" s="48">
        <v>132</v>
      </c>
      <c r="B110" s="51" t="s">
        <v>2127</v>
      </c>
      <c r="C110" s="248">
        <v>753</v>
      </c>
      <c r="D110" s="248">
        <v>110</v>
      </c>
      <c r="E110" s="51" t="s">
        <v>619</v>
      </c>
      <c r="F110" s="51" t="s">
        <v>620</v>
      </c>
      <c r="G110" s="51" t="s">
        <v>48</v>
      </c>
      <c r="H110" s="190" t="s">
        <v>2826</v>
      </c>
      <c r="I110" s="51" t="s">
        <v>49</v>
      </c>
      <c r="J110" s="51" t="s">
        <v>65</v>
      </c>
      <c r="K110" s="51" t="s">
        <v>123</v>
      </c>
      <c r="L110" s="51" t="s">
        <v>1956</v>
      </c>
      <c r="M110" s="320">
        <v>45304</v>
      </c>
      <c r="N110" s="51" t="s">
        <v>1798</v>
      </c>
      <c r="O110" s="161"/>
      <c r="P110" s="51" t="s">
        <v>1589</v>
      </c>
      <c r="Q110" s="161" t="s">
        <v>2831</v>
      </c>
      <c r="R110" s="273">
        <v>115</v>
      </c>
      <c r="S110" s="273">
        <v>0</v>
      </c>
      <c r="T110" s="74" t="s">
        <v>1814</v>
      </c>
      <c r="U110" s="51"/>
      <c r="V110" s="74"/>
      <c r="W110" s="570" t="s">
        <v>2911</v>
      </c>
    </row>
    <row r="111" spans="1:23" ht="16.149999999999999" customHeight="1">
      <c r="A111" s="48">
        <v>133</v>
      </c>
      <c r="B111" s="51" t="s">
        <v>2128</v>
      </c>
      <c r="C111" s="248">
        <v>753</v>
      </c>
      <c r="D111" s="248">
        <v>110</v>
      </c>
      <c r="E111" s="51" t="s">
        <v>136</v>
      </c>
      <c r="F111" s="51" t="s">
        <v>620</v>
      </c>
      <c r="G111" s="51" t="s">
        <v>29</v>
      </c>
      <c r="H111" s="190" t="s">
        <v>2936</v>
      </c>
      <c r="I111" s="51" t="s">
        <v>56</v>
      </c>
      <c r="J111" s="51" t="s">
        <v>90</v>
      </c>
      <c r="K111" s="51" t="s">
        <v>145</v>
      </c>
      <c r="L111" s="51" t="s">
        <v>1956</v>
      </c>
      <c r="M111" s="320">
        <v>44870</v>
      </c>
      <c r="N111" s="51"/>
      <c r="O111" s="161"/>
      <c r="P111" s="51" t="s">
        <v>1589</v>
      </c>
      <c r="Q111" s="161" t="s">
        <v>2831</v>
      </c>
      <c r="R111" s="273">
        <v>115</v>
      </c>
      <c r="S111" s="273">
        <v>0</v>
      </c>
      <c r="T111" s="74" t="s">
        <v>1814</v>
      </c>
      <c r="U111" s="51"/>
      <c r="V111" s="74" t="s">
        <v>65</v>
      </c>
      <c r="W111" s="570" t="s">
        <v>2933</v>
      </c>
    </row>
    <row r="112" spans="1:23" ht="16.149999999999999" customHeight="1">
      <c r="A112" s="48">
        <v>135</v>
      </c>
      <c r="B112" s="51" t="s">
        <v>2130</v>
      </c>
      <c r="C112" s="248">
        <v>507</v>
      </c>
      <c r="D112" s="248">
        <v>112</v>
      </c>
      <c r="E112" s="51" t="s">
        <v>209</v>
      </c>
      <c r="F112" s="51" t="s">
        <v>2419</v>
      </c>
      <c r="G112" s="51" t="s">
        <v>48</v>
      </c>
      <c r="H112" s="190" t="s">
        <v>2420</v>
      </c>
      <c r="I112" s="51" t="s">
        <v>39</v>
      </c>
      <c r="J112" s="51" t="s">
        <v>122</v>
      </c>
      <c r="K112" s="51" t="s">
        <v>58</v>
      </c>
      <c r="L112" s="51" t="s">
        <v>1955</v>
      </c>
      <c r="M112" s="320" t="s">
        <v>2282</v>
      </c>
      <c r="N112" s="51"/>
      <c r="O112" s="161"/>
      <c r="P112" s="51" t="s">
        <v>1589</v>
      </c>
      <c r="Q112" s="161" t="s">
        <v>2812</v>
      </c>
      <c r="R112" s="273">
        <v>115</v>
      </c>
      <c r="S112" s="273">
        <v>0</v>
      </c>
      <c r="T112" s="74" t="s">
        <v>1814</v>
      </c>
      <c r="U112" s="51"/>
      <c r="V112" s="74"/>
      <c r="W112" s="570">
        <v>46284</v>
      </c>
    </row>
    <row r="113" spans="1:23" ht="16.149999999999999" customHeight="1">
      <c r="A113" s="48">
        <v>136</v>
      </c>
      <c r="B113" s="51" t="s">
        <v>2131</v>
      </c>
      <c r="C113" s="248">
        <v>922</v>
      </c>
      <c r="D113" s="248">
        <v>115</v>
      </c>
      <c r="E113" s="51" t="s">
        <v>2132</v>
      </c>
      <c r="F113" s="51" t="s">
        <v>1773</v>
      </c>
      <c r="G113" s="51" t="s">
        <v>48</v>
      </c>
      <c r="H113" s="190" t="s">
        <v>2393</v>
      </c>
      <c r="I113" s="51" t="s">
        <v>49</v>
      </c>
      <c r="J113" s="51" t="s">
        <v>2458</v>
      </c>
      <c r="K113" s="51" t="s">
        <v>41</v>
      </c>
      <c r="L113" s="51" t="s">
        <v>1955</v>
      </c>
      <c r="M113" s="320"/>
      <c r="N113" s="51" t="s">
        <v>1798</v>
      </c>
      <c r="O113" s="161"/>
      <c r="P113" s="51" t="s">
        <v>1589</v>
      </c>
      <c r="Q113" s="161">
        <v>46277</v>
      </c>
      <c r="R113" s="273">
        <v>115</v>
      </c>
      <c r="S113" s="273">
        <v>0</v>
      </c>
      <c r="T113" s="74" t="s">
        <v>1814</v>
      </c>
      <c r="U113" s="51"/>
      <c r="V113" s="74" t="s">
        <v>53</v>
      </c>
      <c r="W113" s="570">
        <v>46292</v>
      </c>
    </row>
    <row r="114" spans="1:23" ht="16.149999999999999" customHeight="1">
      <c r="A114" s="48">
        <v>137</v>
      </c>
      <c r="B114" s="51" t="s">
        <v>2133</v>
      </c>
      <c r="C114" s="248">
        <v>736</v>
      </c>
      <c r="D114" s="248">
        <v>116</v>
      </c>
      <c r="E114" s="51" t="s">
        <v>645</v>
      </c>
      <c r="F114" s="51" t="s">
        <v>646</v>
      </c>
      <c r="G114" s="51" t="s">
        <v>29</v>
      </c>
      <c r="H114" s="190" t="s">
        <v>2583</v>
      </c>
      <c r="I114" s="51" t="s">
        <v>49</v>
      </c>
      <c r="J114" s="51" t="s">
        <v>30</v>
      </c>
      <c r="K114" s="51" t="s">
        <v>115</v>
      </c>
      <c r="L114" s="51" t="s">
        <v>1956</v>
      </c>
      <c r="M114" s="320">
        <v>45304</v>
      </c>
      <c r="N114" s="51" t="s">
        <v>1798</v>
      </c>
      <c r="O114" s="161"/>
      <c r="P114" s="51" t="s">
        <v>1589</v>
      </c>
      <c r="Q114" s="161" t="s">
        <v>2575</v>
      </c>
      <c r="R114" s="273">
        <v>115</v>
      </c>
      <c r="S114" s="273">
        <v>0</v>
      </c>
      <c r="T114" s="74" t="s">
        <v>1814</v>
      </c>
      <c r="U114" s="51"/>
      <c r="V114" s="74"/>
      <c r="W114" s="570">
        <v>46278</v>
      </c>
    </row>
    <row r="115" spans="1:23" ht="16.149999999999999" customHeight="1">
      <c r="A115" s="48">
        <v>138</v>
      </c>
      <c r="B115" s="51" t="s">
        <v>2134</v>
      </c>
      <c r="C115" s="248">
        <v>936</v>
      </c>
      <c r="D115" s="248">
        <v>117</v>
      </c>
      <c r="E115" s="51" t="s">
        <v>1177</v>
      </c>
      <c r="F115" s="51" t="s">
        <v>1437</v>
      </c>
      <c r="G115" s="51" t="s">
        <v>48</v>
      </c>
      <c r="H115" s="190" t="s">
        <v>2411</v>
      </c>
      <c r="I115" s="51" t="s">
        <v>39</v>
      </c>
      <c r="J115" s="51" t="s">
        <v>122</v>
      </c>
      <c r="K115" s="51" t="s">
        <v>58</v>
      </c>
      <c r="L115" s="51" t="s">
        <v>1956</v>
      </c>
      <c r="M115" s="320">
        <v>45598</v>
      </c>
      <c r="N115" s="51"/>
      <c r="O115" s="161"/>
      <c r="P115" s="51"/>
      <c r="Q115" s="161"/>
      <c r="R115" s="273"/>
      <c r="S115" s="273"/>
      <c r="T115" s="74" t="s">
        <v>2463</v>
      </c>
      <c r="U115" s="51"/>
      <c r="V115" s="74"/>
      <c r="W115" s="570"/>
    </row>
    <row r="116" spans="1:23" ht="16.149999999999999" customHeight="1">
      <c r="A116" s="48">
        <v>140</v>
      </c>
      <c r="B116" s="51" t="s">
        <v>2818</v>
      </c>
      <c r="C116" s="248">
        <v>122</v>
      </c>
      <c r="D116" s="248">
        <v>120</v>
      </c>
      <c r="E116" s="51" t="s">
        <v>1453</v>
      </c>
      <c r="F116" s="51" t="s">
        <v>1454</v>
      </c>
      <c r="G116" s="51" t="s">
        <v>29</v>
      </c>
      <c r="H116" s="190">
        <v>43500</v>
      </c>
      <c r="I116" s="51" t="s">
        <v>39</v>
      </c>
      <c r="J116" s="51" t="s">
        <v>122</v>
      </c>
      <c r="K116" s="51" t="s">
        <v>58</v>
      </c>
      <c r="L116" s="51" t="s">
        <v>1956</v>
      </c>
      <c r="M116" s="320"/>
      <c r="N116" s="51"/>
      <c r="O116" s="161"/>
      <c r="P116" s="51" t="s">
        <v>1589</v>
      </c>
      <c r="Q116" s="161" t="s">
        <v>2812</v>
      </c>
      <c r="R116" s="273">
        <v>115</v>
      </c>
      <c r="S116" s="273">
        <v>0</v>
      </c>
      <c r="T116" s="74" t="s">
        <v>1814</v>
      </c>
      <c r="U116" s="51"/>
      <c r="V116" s="74"/>
      <c r="W116" s="570">
        <v>46284</v>
      </c>
    </row>
    <row r="117" spans="1:23" ht="16.149999999999999" customHeight="1">
      <c r="A117" s="48">
        <v>141</v>
      </c>
      <c r="B117" s="51" t="s">
        <v>2137</v>
      </c>
      <c r="C117" s="248">
        <v>337</v>
      </c>
      <c r="D117" s="248">
        <v>122</v>
      </c>
      <c r="E117" s="51" t="s">
        <v>216</v>
      </c>
      <c r="F117" s="51" t="s">
        <v>253</v>
      </c>
      <c r="G117" s="51" t="s">
        <v>48</v>
      </c>
      <c r="H117" s="318" t="s">
        <v>2324</v>
      </c>
      <c r="I117" s="163" t="s">
        <v>141</v>
      </c>
      <c r="J117" s="51" t="s">
        <v>2458</v>
      </c>
      <c r="K117" s="51" t="s">
        <v>41</v>
      </c>
      <c r="L117" s="51" t="s">
        <v>1955</v>
      </c>
      <c r="M117" s="321"/>
      <c r="N117" s="51"/>
      <c r="O117" s="270"/>
      <c r="P117" s="51" t="s">
        <v>1589</v>
      </c>
      <c r="Q117" s="161">
        <v>46277</v>
      </c>
      <c r="R117" s="273">
        <v>115</v>
      </c>
      <c r="S117" s="273">
        <v>0</v>
      </c>
      <c r="T117" s="74" t="s">
        <v>1814</v>
      </c>
      <c r="U117" s="75"/>
      <c r="V117" s="74" t="s">
        <v>53</v>
      </c>
      <c r="W117" s="570" t="s">
        <v>2933</v>
      </c>
    </row>
    <row r="118" spans="1:23" ht="16.149999999999999" customHeight="1">
      <c r="A118" s="48">
        <v>142</v>
      </c>
      <c r="B118" s="51" t="s">
        <v>2138</v>
      </c>
      <c r="C118" s="248">
        <v>337</v>
      </c>
      <c r="D118" s="248">
        <v>122</v>
      </c>
      <c r="E118" s="51" t="s">
        <v>64</v>
      </c>
      <c r="F118" s="51" t="s">
        <v>253</v>
      </c>
      <c r="G118" s="51" t="s">
        <v>274</v>
      </c>
      <c r="H118" s="190">
        <v>42348</v>
      </c>
      <c r="I118" s="51" t="s">
        <v>39</v>
      </c>
      <c r="J118" s="51" t="s">
        <v>30</v>
      </c>
      <c r="K118" s="51" t="s">
        <v>115</v>
      </c>
      <c r="L118" s="51" t="s">
        <v>1955</v>
      </c>
      <c r="M118" s="320"/>
      <c r="N118" s="51"/>
      <c r="O118" s="161"/>
      <c r="P118" s="51" t="s">
        <v>1589</v>
      </c>
      <c r="Q118" s="161">
        <v>46277</v>
      </c>
      <c r="R118" s="273">
        <v>115</v>
      </c>
      <c r="S118" s="273">
        <v>0</v>
      </c>
      <c r="T118" s="74" t="s">
        <v>1814</v>
      </c>
      <c r="U118" s="51"/>
      <c r="V118" s="74" t="s">
        <v>65</v>
      </c>
      <c r="W118" s="570">
        <v>46277</v>
      </c>
    </row>
    <row r="119" spans="1:23" ht="16.149999999999999" customHeight="1">
      <c r="A119" s="48">
        <v>143</v>
      </c>
      <c r="B119" s="51" t="s">
        <v>2139</v>
      </c>
      <c r="C119" s="248">
        <v>242</v>
      </c>
      <c r="D119" s="248">
        <v>123</v>
      </c>
      <c r="E119" s="51" t="s">
        <v>417</v>
      </c>
      <c r="F119" s="51" t="s">
        <v>172</v>
      </c>
      <c r="G119" s="51" t="s">
        <v>48</v>
      </c>
      <c r="H119" s="190">
        <v>42437</v>
      </c>
      <c r="I119" s="51" t="s">
        <v>39</v>
      </c>
      <c r="J119" s="51" t="s">
        <v>122</v>
      </c>
      <c r="K119" s="51" t="s">
        <v>58</v>
      </c>
      <c r="L119" s="51" t="s">
        <v>1956</v>
      </c>
      <c r="M119" s="320"/>
      <c r="N119" s="51"/>
      <c r="O119" s="161"/>
      <c r="P119" s="51" t="s">
        <v>1589</v>
      </c>
      <c r="Q119" s="161" t="s">
        <v>2821</v>
      </c>
      <c r="R119" s="273">
        <v>115</v>
      </c>
      <c r="S119" s="273">
        <v>0</v>
      </c>
      <c r="T119" s="74" t="s">
        <v>2463</v>
      </c>
      <c r="U119" s="51"/>
      <c r="V119" s="74" t="s">
        <v>53</v>
      </c>
      <c r="W119" s="570">
        <v>46285</v>
      </c>
    </row>
    <row r="120" spans="1:23" ht="16.149999999999999" customHeight="1">
      <c r="A120" s="48">
        <v>144</v>
      </c>
      <c r="B120" s="51" t="s">
        <v>2141</v>
      </c>
      <c r="C120" s="248">
        <v>200</v>
      </c>
      <c r="D120" s="248">
        <v>124</v>
      </c>
      <c r="E120" s="51" t="s">
        <v>1339</v>
      </c>
      <c r="F120" s="51" t="s">
        <v>1031</v>
      </c>
      <c r="G120" s="51" t="s">
        <v>48</v>
      </c>
      <c r="H120" s="190" t="s">
        <v>2394</v>
      </c>
      <c r="I120" s="51" t="s">
        <v>49</v>
      </c>
      <c r="J120" s="51" t="s">
        <v>2457</v>
      </c>
      <c r="K120" s="51" t="s">
        <v>145</v>
      </c>
      <c r="L120" s="51" t="s">
        <v>1955</v>
      </c>
      <c r="M120" s="320"/>
      <c r="N120" s="51"/>
      <c r="O120" s="161"/>
      <c r="P120" s="51" t="s">
        <v>1589</v>
      </c>
      <c r="Q120" s="161">
        <v>46365</v>
      </c>
      <c r="R120" s="273">
        <v>115</v>
      </c>
      <c r="S120" s="273">
        <v>0</v>
      </c>
      <c r="T120" s="74" t="s">
        <v>1814</v>
      </c>
      <c r="U120" s="51"/>
      <c r="V120" s="74" t="s">
        <v>65</v>
      </c>
      <c r="W120" s="570">
        <v>46277</v>
      </c>
    </row>
    <row r="121" spans="1:23" ht="16.149999999999999" customHeight="1">
      <c r="A121" s="48">
        <v>145</v>
      </c>
      <c r="B121" s="51" t="s">
        <v>2142</v>
      </c>
      <c r="C121" s="248">
        <v>326</v>
      </c>
      <c r="D121" s="248">
        <v>125</v>
      </c>
      <c r="E121" s="51" t="s">
        <v>687</v>
      </c>
      <c r="F121" s="51" t="s">
        <v>688</v>
      </c>
      <c r="G121" s="51" t="s">
        <v>48</v>
      </c>
      <c r="H121" s="190" t="s">
        <v>2424</v>
      </c>
      <c r="I121" s="51" t="s">
        <v>39</v>
      </c>
      <c r="J121" s="51" t="s">
        <v>122</v>
      </c>
      <c r="K121" s="51" t="s">
        <v>1431</v>
      </c>
      <c r="L121" s="51" t="s">
        <v>1955</v>
      </c>
      <c r="M121" s="320" t="s">
        <v>2282</v>
      </c>
      <c r="N121" s="51"/>
      <c r="O121" s="161"/>
      <c r="P121" s="51" t="s">
        <v>1589</v>
      </c>
      <c r="Q121" s="161" t="s">
        <v>2831</v>
      </c>
      <c r="R121" s="273">
        <v>115</v>
      </c>
      <c r="S121" s="273">
        <v>0</v>
      </c>
      <c r="T121" s="74" t="s">
        <v>1814</v>
      </c>
      <c r="U121" s="51"/>
      <c r="V121" s="74" t="s">
        <v>53</v>
      </c>
      <c r="W121" s="570">
        <v>46291</v>
      </c>
    </row>
    <row r="122" spans="1:23" ht="16.149999999999999" customHeight="1">
      <c r="A122" s="48">
        <v>146</v>
      </c>
      <c r="B122" s="51" t="s">
        <v>2143</v>
      </c>
      <c r="C122" s="248">
        <v>125</v>
      </c>
      <c r="D122" s="248">
        <v>126</v>
      </c>
      <c r="E122" s="51" t="s">
        <v>23</v>
      </c>
      <c r="F122" s="51" t="s">
        <v>1389</v>
      </c>
      <c r="G122" s="51" t="s">
        <v>29</v>
      </c>
      <c r="H122" s="190" t="s">
        <v>2822</v>
      </c>
      <c r="I122" s="51" t="s">
        <v>49</v>
      </c>
      <c r="J122" s="51" t="s">
        <v>65</v>
      </c>
      <c r="K122" s="51" t="s">
        <v>123</v>
      </c>
      <c r="L122" s="51" t="s">
        <v>1956</v>
      </c>
      <c r="M122" s="320">
        <v>45304</v>
      </c>
      <c r="N122" s="51" t="s">
        <v>1798</v>
      </c>
      <c r="O122" s="161"/>
      <c r="P122" s="51" t="s">
        <v>1589</v>
      </c>
      <c r="Q122" s="161">
        <v>46365</v>
      </c>
      <c r="R122" s="273">
        <v>115</v>
      </c>
      <c r="S122" s="273">
        <v>0</v>
      </c>
      <c r="T122" s="74" t="s">
        <v>1814</v>
      </c>
      <c r="U122" s="51"/>
      <c r="V122" s="74"/>
      <c r="W122" s="570">
        <v>46284</v>
      </c>
    </row>
    <row r="123" spans="1:23" ht="16.149999999999999" customHeight="1">
      <c r="A123" s="48">
        <v>147</v>
      </c>
      <c r="B123" s="51" t="s">
        <v>2145</v>
      </c>
      <c r="C123" s="248">
        <v>1050</v>
      </c>
      <c r="D123" s="248">
        <v>127</v>
      </c>
      <c r="E123" s="51" t="s">
        <v>33</v>
      </c>
      <c r="F123" s="51" t="s">
        <v>696</v>
      </c>
      <c r="G123" s="51" t="s">
        <v>29</v>
      </c>
      <c r="H123" s="190"/>
      <c r="I123" s="51" t="s">
        <v>141</v>
      </c>
      <c r="J123" s="51" t="s">
        <v>90</v>
      </c>
      <c r="K123" s="51" t="s">
        <v>123</v>
      </c>
      <c r="L123" s="51" t="s">
        <v>1957</v>
      </c>
      <c r="M123" s="320"/>
      <c r="N123" s="51" t="s">
        <v>1798</v>
      </c>
      <c r="O123" s="161"/>
      <c r="P123" s="51" t="s">
        <v>1589</v>
      </c>
      <c r="Q123" s="161" t="s">
        <v>2812</v>
      </c>
      <c r="R123" s="273">
        <v>115</v>
      </c>
      <c r="S123" s="273">
        <v>0</v>
      </c>
      <c r="T123" s="74" t="s">
        <v>1814</v>
      </c>
      <c r="U123" s="51"/>
      <c r="V123" s="74"/>
      <c r="W123" s="570">
        <v>46284</v>
      </c>
    </row>
    <row r="124" spans="1:23" ht="16.149999999999999" customHeight="1">
      <c r="A124" s="48">
        <v>148</v>
      </c>
      <c r="B124" s="51" t="s">
        <v>2146</v>
      </c>
      <c r="C124" s="248">
        <v>147</v>
      </c>
      <c r="D124" s="248">
        <v>128</v>
      </c>
      <c r="E124" s="51" t="s">
        <v>705</v>
      </c>
      <c r="F124" s="51" t="s">
        <v>700</v>
      </c>
      <c r="G124" s="51" t="s">
        <v>48</v>
      </c>
      <c r="H124" s="190">
        <v>42259</v>
      </c>
      <c r="I124" s="51" t="s">
        <v>39</v>
      </c>
      <c r="J124" s="51" t="s">
        <v>122</v>
      </c>
      <c r="K124" s="51" t="s">
        <v>1431</v>
      </c>
      <c r="L124" s="51" t="s">
        <v>1955</v>
      </c>
      <c r="M124" s="320" t="s">
        <v>2282</v>
      </c>
      <c r="N124" s="51"/>
      <c r="O124" s="161"/>
      <c r="P124" s="51" t="s">
        <v>1589</v>
      </c>
      <c r="Q124" s="161">
        <v>46336</v>
      </c>
      <c r="R124" s="273">
        <v>115</v>
      </c>
      <c r="S124" s="273">
        <v>0</v>
      </c>
      <c r="T124" s="74" t="s">
        <v>1814</v>
      </c>
      <c r="U124" s="51"/>
      <c r="V124" s="74"/>
      <c r="W124" s="570" t="s">
        <v>2949</v>
      </c>
    </row>
    <row r="125" spans="1:23" ht="16.149999999999999" customHeight="1">
      <c r="A125" s="48">
        <v>149</v>
      </c>
      <c r="B125" s="51" t="s">
        <v>2147</v>
      </c>
      <c r="C125" s="248">
        <v>147</v>
      </c>
      <c r="D125" s="248">
        <v>128</v>
      </c>
      <c r="E125" s="51" t="s">
        <v>699</v>
      </c>
      <c r="F125" s="51" t="s">
        <v>700</v>
      </c>
      <c r="G125" s="51" t="s">
        <v>48</v>
      </c>
      <c r="H125" s="190">
        <v>42259</v>
      </c>
      <c r="I125" s="51" t="s">
        <v>39</v>
      </c>
      <c r="J125" s="51" t="s">
        <v>122</v>
      </c>
      <c r="K125" s="51" t="s">
        <v>1431</v>
      </c>
      <c r="L125" s="51" t="s">
        <v>1955</v>
      </c>
      <c r="M125" s="320" t="s">
        <v>2282</v>
      </c>
      <c r="N125" s="51"/>
      <c r="O125" s="161"/>
      <c r="P125" s="51" t="s">
        <v>1589</v>
      </c>
      <c r="Q125" s="161">
        <v>46336</v>
      </c>
      <c r="R125" s="273">
        <v>115</v>
      </c>
      <c r="S125" s="273">
        <v>0</v>
      </c>
      <c r="T125" s="74" t="s">
        <v>1814</v>
      </c>
      <c r="U125" s="51"/>
      <c r="V125" s="74"/>
      <c r="W125" s="570" t="s">
        <v>2949</v>
      </c>
    </row>
    <row r="126" spans="1:23" ht="16.149999999999999" customHeight="1">
      <c r="A126" s="48">
        <v>150</v>
      </c>
      <c r="B126" s="51" t="s">
        <v>2148</v>
      </c>
      <c r="C126" s="248">
        <v>514</v>
      </c>
      <c r="D126" s="248">
        <v>129</v>
      </c>
      <c r="E126" s="51" t="s">
        <v>137</v>
      </c>
      <c r="F126" s="51" t="s">
        <v>707</v>
      </c>
      <c r="G126" s="51" t="s">
        <v>29</v>
      </c>
      <c r="H126" s="190"/>
      <c r="I126" s="51" t="s">
        <v>49</v>
      </c>
      <c r="J126" s="51" t="s">
        <v>2457</v>
      </c>
      <c r="K126" s="51" t="s">
        <v>145</v>
      </c>
      <c r="L126" s="51" t="s">
        <v>1955</v>
      </c>
      <c r="M126" s="320">
        <v>45931</v>
      </c>
      <c r="N126" s="51"/>
      <c r="O126" s="161"/>
      <c r="P126" s="51"/>
      <c r="Q126" s="161"/>
      <c r="R126" s="273"/>
      <c r="S126" s="273"/>
      <c r="T126" s="74" t="s">
        <v>2463</v>
      </c>
      <c r="U126" s="51"/>
      <c r="V126" s="74"/>
      <c r="W126" s="570"/>
    </row>
    <row r="127" spans="1:23" ht="16.149999999999999" customHeight="1">
      <c r="A127" s="48">
        <v>151</v>
      </c>
      <c r="B127" s="51" t="s">
        <v>2149</v>
      </c>
      <c r="C127" s="248">
        <v>514</v>
      </c>
      <c r="D127" s="248">
        <v>129</v>
      </c>
      <c r="E127" s="51" t="s">
        <v>136</v>
      </c>
      <c r="F127" s="51" t="s">
        <v>707</v>
      </c>
      <c r="G127" s="51" t="s">
        <v>29</v>
      </c>
      <c r="H127" s="190"/>
      <c r="I127" s="51" t="s">
        <v>49</v>
      </c>
      <c r="J127" s="51" t="s">
        <v>2458</v>
      </c>
      <c r="K127" s="51" t="s">
        <v>41</v>
      </c>
      <c r="L127" s="51" t="s">
        <v>1955</v>
      </c>
      <c r="M127" s="320" t="s">
        <v>2834</v>
      </c>
      <c r="N127" s="51" t="s">
        <v>1798</v>
      </c>
      <c r="O127" s="161"/>
      <c r="P127" s="51" t="s">
        <v>1589</v>
      </c>
      <c r="Q127" s="161"/>
      <c r="R127" s="273"/>
      <c r="S127" s="273"/>
      <c r="T127" s="74" t="s">
        <v>2463</v>
      </c>
      <c r="U127" s="51"/>
      <c r="V127" s="74" t="s">
        <v>53</v>
      </c>
      <c r="W127" s="570">
        <v>46292</v>
      </c>
    </row>
    <row r="128" spans="1:23" ht="16.149999999999999" customHeight="1">
      <c r="A128" s="48">
        <v>152</v>
      </c>
      <c r="B128" s="51" t="s">
        <v>2150</v>
      </c>
      <c r="C128" s="248">
        <v>514</v>
      </c>
      <c r="D128" s="248">
        <v>129</v>
      </c>
      <c r="E128" s="51" t="s">
        <v>706</v>
      </c>
      <c r="F128" s="51" t="s">
        <v>707</v>
      </c>
      <c r="G128" s="51" t="s">
        <v>48</v>
      </c>
      <c r="H128" s="190">
        <v>41944</v>
      </c>
      <c r="I128" s="51" t="s">
        <v>39</v>
      </c>
      <c r="J128" s="51" t="s">
        <v>122</v>
      </c>
      <c r="K128" s="51" t="s">
        <v>58</v>
      </c>
      <c r="L128" s="51" t="s">
        <v>1956</v>
      </c>
      <c r="M128" s="320"/>
      <c r="N128" s="51"/>
      <c r="O128" s="161"/>
      <c r="P128" s="51"/>
      <c r="Q128" s="161"/>
      <c r="R128" s="273"/>
      <c r="S128" s="273"/>
      <c r="T128" s="74" t="s">
        <v>2463</v>
      </c>
      <c r="U128" s="51"/>
      <c r="V128" s="74"/>
      <c r="W128" s="570"/>
    </row>
    <row r="129" spans="1:23" ht="16.149999999999999" customHeight="1">
      <c r="A129" s="48">
        <v>153</v>
      </c>
      <c r="B129" s="51" t="s">
        <v>2154</v>
      </c>
      <c r="C129" s="248">
        <v>733</v>
      </c>
      <c r="D129" s="248">
        <v>131</v>
      </c>
      <c r="E129" s="51" t="s">
        <v>714</v>
      </c>
      <c r="F129" s="51" t="s">
        <v>1476</v>
      </c>
      <c r="G129" s="51" t="s">
        <v>29</v>
      </c>
      <c r="H129" s="190" t="s">
        <v>2406</v>
      </c>
      <c r="I129" s="51" t="s">
        <v>155</v>
      </c>
      <c r="J129" s="51" t="s">
        <v>1477</v>
      </c>
      <c r="K129" s="51" t="s">
        <v>145</v>
      </c>
      <c r="L129" s="51" t="s">
        <v>1956</v>
      </c>
      <c r="M129" s="320">
        <v>44625</v>
      </c>
      <c r="N129" s="51"/>
      <c r="O129" s="161"/>
      <c r="P129" s="51" t="s">
        <v>1589</v>
      </c>
      <c r="Q129" s="161">
        <v>46277</v>
      </c>
      <c r="R129" s="273">
        <v>115</v>
      </c>
      <c r="S129" s="273">
        <v>0</v>
      </c>
      <c r="T129" s="74" t="s">
        <v>1814</v>
      </c>
      <c r="U129" s="51"/>
      <c r="V129" s="74" t="s">
        <v>65</v>
      </c>
      <c r="W129" s="570">
        <v>46277</v>
      </c>
    </row>
    <row r="130" spans="1:23" ht="16.149999999999999" customHeight="1">
      <c r="A130" s="48">
        <v>154</v>
      </c>
      <c r="B130" s="51" t="s">
        <v>2155</v>
      </c>
      <c r="C130" s="248">
        <v>414</v>
      </c>
      <c r="D130" s="248">
        <v>132</v>
      </c>
      <c r="E130" s="51" t="s">
        <v>922</v>
      </c>
      <c r="F130" s="51" t="s">
        <v>1008</v>
      </c>
      <c r="G130" s="51" t="s">
        <v>29</v>
      </c>
      <c r="H130" s="190" t="s">
        <v>2412</v>
      </c>
      <c r="I130" s="51" t="s">
        <v>39</v>
      </c>
      <c r="J130" s="51" t="s">
        <v>122</v>
      </c>
      <c r="K130" s="51" t="s">
        <v>58</v>
      </c>
      <c r="L130" s="51" t="s">
        <v>1956</v>
      </c>
      <c r="M130" s="320">
        <v>44289</v>
      </c>
      <c r="N130" s="51"/>
      <c r="O130" s="161"/>
      <c r="P130" s="51" t="s">
        <v>1589</v>
      </c>
      <c r="Q130" s="161">
        <v>46277</v>
      </c>
      <c r="R130" s="273">
        <v>115</v>
      </c>
      <c r="S130" s="273">
        <v>0</v>
      </c>
      <c r="T130" s="74" t="s">
        <v>1814</v>
      </c>
      <c r="U130" s="51"/>
      <c r="V130" s="74" t="s">
        <v>65</v>
      </c>
      <c r="W130" s="570">
        <v>46277</v>
      </c>
    </row>
    <row r="131" spans="1:23" ht="16.149999999999999" customHeight="1">
      <c r="A131" s="48">
        <v>155</v>
      </c>
      <c r="B131" s="51" t="s">
        <v>2156</v>
      </c>
      <c r="C131" s="248">
        <v>414</v>
      </c>
      <c r="D131" s="248">
        <v>132</v>
      </c>
      <c r="E131" s="51" t="s">
        <v>1007</v>
      </c>
      <c r="F131" s="51" t="s">
        <v>1008</v>
      </c>
      <c r="G131" s="51" t="s">
        <v>29</v>
      </c>
      <c r="H131" s="190">
        <v>42186</v>
      </c>
      <c r="I131" s="51" t="s">
        <v>39</v>
      </c>
      <c r="J131" s="51" t="s">
        <v>122</v>
      </c>
      <c r="K131" s="51" t="s">
        <v>58</v>
      </c>
      <c r="L131" s="51" t="s">
        <v>1955</v>
      </c>
      <c r="M131" s="320">
        <v>44289</v>
      </c>
      <c r="N131" s="51"/>
      <c r="O131" s="161"/>
      <c r="P131" s="51" t="s">
        <v>1589</v>
      </c>
      <c r="Q131" s="161">
        <v>46277</v>
      </c>
      <c r="R131" s="273">
        <v>115</v>
      </c>
      <c r="S131" s="273">
        <v>0</v>
      </c>
      <c r="T131" s="74" t="s">
        <v>1814</v>
      </c>
      <c r="U131" s="51"/>
      <c r="V131" s="74" t="s">
        <v>65</v>
      </c>
      <c r="W131" s="570">
        <v>46277</v>
      </c>
    </row>
    <row r="132" spans="1:23" ht="16.149999999999999" customHeight="1">
      <c r="A132" s="48">
        <v>156</v>
      </c>
      <c r="B132" s="51" t="s">
        <v>2157</v>
      </c>
      <c r="C132" s="248">
        <v>918</v>
      </c>
      <c r="D132" s="248">
        <v>133</v>
      </c>
      <c r="E132" s="51" t="s">
        <v>719</v>
      </c>
      <c r="F132" s="51" t="s">
        <v>242</v>
      </c>
      <c r="G132" s="51" t="s">
        <v>29</v>
      </c>
      <c r="H132" s="190">
        <v>42467</v>
      </c>
      <c r="I132" s="51" t="s">
        <v>39</v>
      </c>
      <c r="J132" s="51" t="s">
        <v>30</v>
      </c>
      <c r="K132" s="51" t="s">
        <v>115</v>
      </c>
      <c r="L132" s="51" t="s">
        <v>1956</v>
      </c>
      <c r="M132" s="320">
        <v>44625</v>
      </c>
      <c r="N132" s="51" t="s">
        <v>1798</v>
      </c>
      <c r="O132" s="161"/>
      <c r="P132" s="51" t="s">
        <v>1589</v>
      </c>
      <c r="Q132" s="161">
        <v>46277</v>
      </c>
      <c r="R132" s="273">
        <v>115</v>
      </c>
      <c r="S132" s="273">
        <v>0</v>
      </c>
      <c r="T132" s="74" t="s">
        <v>1814</v>
      </c>
      <c r="U132" s="51"/>
      <c r="V132" s="74"/>
      <c r="W132" s="570" t="s">
        <v>2911</v>
      </c>
    </row>
    <row r="133" spans="1:23" ht="16.149999999999999" customHeight="1">
      <c r="A133" s="48">
        <v>157</v>
      </c>
      <c r="B133" s="51" t="s">
        <v>2158</v>
      </c>
      <c r="C133" s="248">
        <v>918</v>
      </c>
      <c r="D133" s="248">
        <v>133</v>
      </c>
      <c r="E133" s="51" t="s">
        <v>98</v>
      </c>
      <c r="F133" s="51" t="s">
        <v>242</v>
      </c>
      <c r="G133" s="51" t="s">
        <v>48</v>
      </c>
      <c r="H133" s="190" t="s">
        <v>2571</v>
      </c>
      <c r="I133" s="51" t="s">
        <v>152</v>
      </c>
      <c r="J133" s="51" t="s">
        <v>57</v>
      </c>
      <c r="K133" s="51" t="s">
        <v>58</v>
      </c>
      <c r="L133" s="51" t="s">
        <v>1958</v>
      </c>
      <c r="M133" s="320"/>
      <c r="N133" s="51" t="s">
        <v>2572</v>
      </c>
      <c r="O133" s="161"/>
      <c r="P133" s="51" t="s">
        <v>1589</v>
      </c>
      <c r="Q133" s="161">
        <v>46365</v>
      </c>
      <c r="R133" s="273"/>
      <c r="S133" s="273"/>
      <c r="T133" s="74" t="s">
        <v>1812</v>
      </c>
      <c r="U133" s="51"/>
      <c r="V133" s="74" t="s">
        <v>65</v>
      </c>
      <c r="W133" s="570">
        <v>46277</v>
      </c>
    </row>
    <row r="134" spans="1:23" ht="16.149999999999999" customHeight="1">
      <c r="A134" s="48">
        <v>158</v>
      </c>
      <c r="B134" s="51" t="s">
        <v>2516</v>
      </c>
      <c r="C134" s="248">
        <v>794</v>
      </c>
      <c r="D134" s="248">
        <v>135</v>
      </c>
      <c r="E134" s="51" t="s">
        <v>727</v>
      </c>
      <c r="F134" s="51" t="s">
        <v>728</v>
      </c>
      <c r="G134" s="51" t="s">
        <v>29</v>
      </c>
      <c r="H134" s="190" t="s">
        <v>2305</v>
      </c>
      <c r="I134" s="51" t="s">
        <v>49</v>
      </c>
      <c r="J134" s="51" t="s">
        <v>122</v>
      </c>
      <c r="K134" s="51" t="s">
        <v>58</v>
      </c>
      <c r="L134" s="51" t="s">
        <v>1956</v>
      </c>
      <c r="M134" s="320">
        <v>45304</v>
      </c>
      <c r="N134" s="51" t="s">
        <v>1798</v>
      </c>
      <c r="O134" s="161"/>
      <c r="P134" s="51" t="s">
        <v>1589</v>
      </c>
      <c r="Q134" s="161">
        <v>46122</v>
      </c>
      <c r="R134" s="273">
        <v>115</v>
      </c>
      <c r="S134" s="273">
        <v>0</v>
      </c>
      <c r="T134" s="74" t="s">
        <v>1814</v>
      </c>
      <c r="U134" s="51"/>
      <c r="V134" s="74" t="s">
        <v>53</v>
      </c>
      <c r="W134" s="570" t="s">
        <v>2919</v>
      </c>
    </row>
    <row r="135" spans="1:23" ht="16.149999999999999" customHeight="1" thickBot="1">
      <c r="A135" s="48">
        <v>159</v>
      </c>
      <c r="B135" s="51" t="s">
        <v>2163</v>
      </c>
      <c r="C135" s="248">
        <v>1062</v>
      </c>
      <c r="D135" s="248">
        <v>137</v>
      </c>
      <c r="E135" s="51" t="s">
        <v>389</v>
      </c>
      <c r="F135" s="51" t="s">
        <v>736</v>
      </c>
      <c r="G135" s="51" t="s">
        <v>29</v>
      </c>
      <c r="H135" s="190" t="s">
        <v>2828</v>
      </c>
      <c r="I135" s="51" t="s">
        <v>49</v>
      </c>
      <c r="J135" s="51" t="s">
        <v>122</v>
      </c>
      <c r="K135" s="51" t="s">
        <v>58</v>
      </c>
      <c r="L135" s="51" t="s">
        <v>1956</v>
      </c>
      <c r="M135" s="320">
        <v>45304</v>
      </c>
      <c r="N135" s="51" t="s">
        <v>1798</v>
      </c>
      <c r="O135" s="161"/>
      <c r="P135" s="51" t="s">
        <v>1589</v>
      </c>
      <c r="Q135" s="161" t="s">
        <v>2812</v>
      </c>
      <c r="R135" s="273">
        <v>115</v>
      </c>
      <c r="S135" s="273">
        <v>0</v>
      </c>
      <c r="T135" s="74" t="s">
        <v>1814</v>
      </c>
      <c r="U135" s="51"/>
      <c r="V135" s="74"/>
      <c r="W135" s="570">
        <v>46284</v>
      </c>
    </row>
    <row r="136" spans="1:23" ht="16.149999999999999" customHeight="1">
      <c r="A136" s="48">
        <v>160</v>
      </c>
      <c r="B136" s="281" t="s">
        <v>2815</v>
      </c>
      <c r="C136" s="368">
        <v>1062</v>
      </c>
      <c r="D136" s="368">
        <v>137</v>
      </c>
      <c r="E136" s="281" t="s">
        <v>1925</v>
      </c>
      <c r="F136" s="281" t="s">
        <v>736</v>
      </c>
      <c r="G136" s="281" t="s">
        <v>48</v>
      </c>
      <c r="H136" s="595">
        <v>44171</v>
      </c>
      <c r="I136" s="596" t="s">
        <v>49</v>
      </c>
      <c r="J136" s="281" t="s">
        <v>65</v>
      </c>
      <c r="K136" s="281" t="s">
        <v>123</v>
      </c>
      <c r="L136" s="597" t="s">
        <v>1955</v>
      </c>
      <c r="M136" s="598">
        <v>46284</v>
      </c>
      <c r="N136" s="281" t="s">
        <v>1798</v>
      </c>
      <c r="O136" s="282"/>
      <c r="P136" s="597" t="s">
        <v>1589</v>
      </c>
      <c r="Q136" s="599" t="s">
        <v>2812</v>
      </c>
      <c r="R136" s="600">
        <v>115</v>
      </c>
      <c r="S136" s="600">
        <v>0</v>
      </c>
      <c r="T136" s="597" t="s">
        <v>1814</v>
      </c>
      <c r="U136" s="597" t="s">
        <v>2816</v>
      </c>
      <c r="V136" s="597" t="s">
        <v>53</v>
      </c>
      <c r="W136" s="601" t="s">
        <v>2949</v>
      </c>
    </row>
    <row r="137" spans="1:23" ht="16.149999999999999" customHeight="1">
      <c r="A137" s="48">
        <v>161</v>
      </c>
      <c r="B137" s="51" t="s">
        <v>2164</v>
      </c>
      <c r="C137" s="248">
        <v>362</v>
      </c>
      <c r="D137" s="248">
        <v>139</v>
      </c>
      <c r="E137" s="51" t="s">
        <v>301</v>
      </c>
      <c r="F137" s="51" t="s">
        <v>1892</v>
      </c>
      <c r="G137" s="51" t="s">
        <v>29</v>
      </c>
      <c r="H137" s="190" t="s">
        <v>2835</v>
      </c>
      <c r="I137" s="51" t="s">
        <v>39</v>
      </c>
      <c r="J137" s="51" t="s">
        <v>65</v>
      </c>
      <c r="K137" s="51" t="s">
        <v>58</v>
      </c>
      <c r="L137" s="51" t="s">
        <v>1955</v>
      </c>
      <c r="M137" s="320" t="s">
        <v>2387</v>
      </c>
      <c r="N137" s="51" t="s">
        <v>1798</v>
      </c>
      <c r="O137" s="161"/>
      <c r="P137" s="51" t="s">
        <v>1589</v>
      </c>
      <c r="Q137" s="161">
        <v>46336</v>
      </c>
      <c r="R137" s="273">
        <v>115</v>
      </c>
      <c r="S137" s="273">
        <v>0</v>
      </c>
      <c r="T137" s="74" t="s">
        <v>1814</v>
      </c>
      <c r="U137" s="51"/>
      <c r="V137" s="74"/>
      <c r="W137" s="570" t="s">
        <v>2949</v>
      </c>
    </row>
    <row r="138" spans="1:23" ht="16.149999999999999" customHeight="1">
      <c r="A138" s="48">
        <v>162</v>
      </c>
      <c r="B138" s="51" t="s">
        <v>2165</v>
      </c>
      <c r="C138" s="248">
        <v>9006</v>
      </c>
      <c r="D138" s="248">
        <v>141</v>
      </c>
      <c r="E138" s="51" t="s">
        <v>615</v>
      </c>
      <c r="F138" s="51" t="s">
        <v>1467</v>
      </c>
      <c r="G138" s="51" t="s">
        <v>29</v>
      </c>
      <c r="H138" s="190">
        <v>40550</v>
      </c>
      <c r="I138" s="51" t="s">
        <v>56</v>
      </c>
      <c r="J138" s="51" t="s">
        <v>30</v>
      </c>
      <c r="K138" s="51" t="s">
        <v>115</v>
      </c>
      <c r="L138" s="51" t="s">
        <v>1956</v>
      </c>
      <c r="M138" s="320" t="s">
        <v>2387</v>
      </c>
      <c r="N138" s="51" t="s">
        <v>1798</v>
      </c>
      <c r="O138" s="161"/>
      <c r="P138" s="51" t="s">
        <v>1589</v>
      </c>
      <c r="Q138" s="161"/>
      <c r="R138" s="273"/>
      <c r="S138" s="273"/>
      <c r="T138" s="74" t="s">
        <v>2463</v>
      </c>
      <c r="U138" s="51"/>
      <c r="V138" s="74" t="s">
        <v>65</v>
      </c>
      <c r="W138" s="570" t="s">
        <v>2933</v>
      </c>
    </row>
    <row r="139" spans="1:23" ht="16.149999999999999" customHeight="1">
      <c r="A139" s="48">
        <v>163</v>
      </c>
      <c r="B139" s="51" t="s">
        <v>2166</v>
      </c>
      <c r="C139" s="248">
        <v>9006</v>
      </c>
      <c r="D139" s="248">
        <v>141</v>
      </c>
      <c r="E139" s="51" t="s">
        <v>752</v>
      </c>
      <c r="F139" s="51" t="s">
        <v>1467</v>
      </c>
      <c r="G139" s="51" t="s">
        <v>48</v>
      </c>
      <c r="H139" s="190">
        <v>42186</v>
      </c>
      <c r="I139" s="51" t="s">
        <v>141</v>
      </c>
      <c r="J139" s="51" t="s">
        <v>30</v>
      </c>
      <c r="K139" s="51" t="s">
        <v>115</v>
      </c>
      <c r="L139" s="51" t="s">
        <v>1955</v>
      </c>
      <c r="M139" s="320" t="s">
        <v>2441</v>
      </c>
      <c r="N139" s="51" t="s">
        <v>1798</v>
      </c>
      <c r="O139" s="161"/>
      <c r="P139" s="51" t="s">
        <v>1589</v>
      </c>
      <c r="Q139" s="161"/>
      <c r="R139" s="273"/>
      <c r="S139" s="273"/>
      <c r="T139" s="74" t="s">
        <v>2463</v>
      </c>
      <c r="U139" s="51"/>
      <c r="V139" s="74"/>
      <c r="W139" s="570" t="s">
        <v>2911</v>
      </c>
    </row>
    <row r="140" spans="1:23" ht="16.149999999999999" customHeight="1">
      <c r="A140" s="48">
        <v>164</v>
      </c>
      <c r="B140" s="51" t="s">
        <v>2167</v>
      </c>
      <c r="C140" s="248">
        <v>824</v>
      </c>
      <c r="D140" s="248">
        <v>143</v>
      </c>
      <c r="E140" s="51" t="s">
        <v>1036</v>
      </c>
      <c r="F140" s="51" t="s">
        <v>1037</v>
      </c>
      <c r="G140" s="51" t="s">
        <v>48</v>
      </c>
      <c r="H140" s="190">
        <v>42619</v>
      </c>
      <c r="I140" s="51" t="s">
        <v>141</v>
      </c>
      <c r="J140" s="51" t="s">
        <v>30</v>
      </c>
      <c r="K140" s="51" t="s">
        <v>115</v>
      </c>
      <c r="L140" s="51" t="s">
        <v>1956</v>
      </c>
      <c r="M140" s="320"/>
      <c r="N140" s="51"/>
      <c r="O140" s="161"/>
      <c r="P140" s="51" t="s">
        <v>1589</v>
      </c>
      <c r="Q140" s="161" t="s">
        <v>2838</v>
      </c>
      <c r="R140" s="273">
        <v>115</v>
      </c>
      <c r="S140" s="273">
        <v>0</v>
      </c>
      <c r="T140" s="74" t="s">
        <v>1814</v>
      </c>
      <c r="U140" s="51"/>
      <c r="V140" s="74"/>
      <c r="W140" s="570">
        <v>46292</v>
      </c>
    </row>
    <row r="141" spans="1:23" ht="16.149999999999999" customHeight="1">
      <c r="A141" s="48">
        <v>165</v>
      </c>
      <c r="B141" s="51" t="s">
        <v>2303</v>
      </c>
      <c r="C141" s="248">
        <v>356</v>
      </c>
      <c r="D141" s="248">
        <v>145</v>
      </c>
      <c r="E141" s="51" t="s">
        <v>61</v>
      </c>
      <c r="F141" s="51" t="s">
        <v>2298</v>
      </c>
      <c r="G141" s="51" t="s">
        <v>29</v>
      </c>
      <c r="H141" s="318" t="s">
        <v>2304</v>
      </c>
      <c r="I141" s="163" t="s">
        <v>49</v>
      </c>
      <c r="J141" s="51" t="s">
        <v>2458</v>
      </c>
      <c r="K141" s="51" t="s">
        <v>41</v>
      </c>
      <c r="L141" s="51" t="s">
        <v>1955</v>
      </c>
      <c r="M141" s="321">
        <v>45880</v>
      </c>
      <c r="N141" s="51"/>
      <c r="O141" s="270"/>
      <c r="P141" s="51"/>
      <c r="Q141" s="161"/>
      <c r="R141" s="273"/>
      <c r="S141" s="273"/>
      <c r="T141" s="74" t="s">
        <v>2463</v>
      </c>
      <c r="U141" s="75"/>
      <c r="V141" s="74"/>
      <c r="W141" s="570"/>
    </row>
    <row r="142" spans="1:23" ht="16.149999999999999" customHeight="1">
      <c r="A142" s="48">
        <v>168</v>
      </c>
      <c r="B142" s="51" t="s">
        <v>2170</v>
      </c>
      <c r="C142" s="248">
        <v>778</v>
      </c>
      <c r="D142" s="248">
        <v>147</v>
      </c>
      <c r="E142" s="51" t="s">
        <v>774</v>
      </c>
      <c r="F142" s="51" t="s">
        <v>1416</v>
      </c>
      <c r="G142" s="51" t="s">
        <v>29</v>
      </c>
      <c r="H142" s="190">
        <v>42584</v>
      </c>
      <c r="I142" s="51" t="s">
        <v>49</v>
      </c>
      <c r="J142" s="51" t="s">
        <v>30</v>
      </c>
      <c r="K142" s="51" t="s">
        <v>115</v>
      </c>
      <c r="L142" s="51" t="s">
        <v>1956</v>
      </c>
      <c r="M142" s="320">
        <v>44625</v>
      </c>
      <c r="N142" s="51"/>
      <c r="O142" s="161"/>
      <c r="P142" s="51"/>
      <c r="Q142" s="161"/>
      <c r="R142" s="273"/>
      <c r="S142" s="273"/>
      <c r="T142" s="74" t="s">
        <v>2463</v>
      </c>
      <c r="U142" s="51"/>
      <c r="V142" s="74"/>
      <c r="W142" s="570"/>
    </row>
    <row r="143" spans="1:23" ht="16.149999999999999" customHeight="1">
      <c r="A143" s="48">
        <v>169</v>
      </c>
      <c r="B143" s="51" t="s">
        <v>2171</v>
      </c>
      <c r="C143" s="248">
        <v>778</v>
      </c>
      <c r="D143" s="248">
        <v>147</v>
      </c>
      <c r="E143" s="51" t="s">
        <v>195</v>
      </c>
      <c r="F143" s="51" t="s">
        <v>1416</v>
      </c>
      <c r="G143" s="51" t="s">
        <v>29</v>
      </c>
      <c r="H143" s="190">
        <v>41853</v>
      </c>
      <c r="I143" s="51" t="s">
        <v>39</v>
      </c>
      <c r="J143" s="51" t="s">
        <v>30</v>
      </c>
      <c r="K143" s="51" t="s">
        <v>115</v>
      </c>
      <c r="L143" s="51" t="s">
        <v>1956</v>
      </c>
      <c r="M143" s="320">
        <v>44625</v>
      </c>
      <c r="N143" s="51"/>
      <c r="O143" s="161"/>
      <c r="P143" s="51"/>
      <c r="Q143" s="161"/>
      <c r="R143" s="273"/>
      <c r="S143" s="273"/>
      <c r="T143" s="74" t="s">
        <v>2463</v>
      </c>
      <c r="U143" s="51"/>
      <c r="V143" s="74"/>
      <c r="W143" s="570"/>
    </row>
    <row r="144" spans="1:23" ht="16.149999999999999" customHeight="1">
      <c r="A144" s="48">
        <v>170</v>
      </c>
      <c r="B144" s="51" t="s">
        <v>2172</v>
      </c>
      <c r="C144" s="248">
        <v>778</v>
      </c>
      <c r="D144" s="248">
        <v>147</v>
      </c>
      <c r="E144" s="51" t="s">
        <v>1441</v>
      </c>
      <c r="F144" s="51" t="s">
        <v>1416</v>
      </c>
      <c r="G144" s="51" t="s">
        <v>29</v>
      </c>
      <c r="H144" s="190">
        <v>41853</v>
      </c>
      <c r="I144" s="51" t="s">
        <v>39</v>
      </c>
      <c r="J144" s="51" t="s">
        <v>122</v>
      </c>
      <c r="K144" s="51" t="s">
        <v>58</v>
      </c>
      <c r="L144" s="51" t="s">
        <v>1956</v>
      </c>
      <c r="M144" s="320"/>
      <c r="N144" s="51"/>
      <c r="O144" s="161"/>
      <c r="P144" s="51"/>
      <c r="Q144" s="161"/>
      <c r="R144" s="273"/>
      <c r="S144" s="273"/>
      <c r="T144" s="74" t="s">
        <v>2463</v>
      </c>
      <c r="U144" s="51"/>
      <c r="V144" s="74"/>
      <c r="W144" s="570"/>
    </row>
    <row r="145" spans="1:23" ht="16.149999999999999" customHeight="1">
      <c r="A145" s="48">
        <v>171</v>
      </c>
      <c r="B145" s="323" t="s">
        <v>2173</v>
      </c>
      <c r="C145" s="324">
        <v>431</v>
      </c>
      <c r="D145" s="324">
        <v>148</v>
      </c>
      <c r="E145" s="323" t="s">
        <v>216</v>
      </c>
      <c r="F145" s="323" t="s">
        <v>778</v>
      </c>
      <c r="G145" s="323" t="s">
        <v>48</v>
      </c>
      <c r="H145" s="325" t="s">
        <v>2915</v>
      </c>
      <c r="I145" s="323" t="s">
        <v>141</v>
      </c>
      <c r="J145" s="323" t="s">
        <v>30</v>
      </c>
      <c r="K145" s="323" t="s">
        <v>115</v>
      </c>
      <c r="L145" s="323" t="s">
        <v>1955</v>
      </c>
      <c r="M145" s="326"/>
      <c r="N145" s="323" t="s">
        <v>1798</v>
      </c>
      <c r="O145" s="327"/>
      <c r="P145" s="323" t="s">
        <v>1589</v>
      </c>
      <c r="Q145" s="327"/>
      <c r="R145" s="328"/>
      <c r="S145" s="328"/>
      <c r="T145" s="329" t="s">
        <v>2463</v>
      </c>
      <c r="U145" s="323"/>
      <c r="V145" s="329"/>
      <c r="W145" s="572" t="s">
        <v>2911</v>
      </c>
    </row>
    <row r="146" spans="1:23" ht="16.149999999999999" customHeight="1">
      <c r="A146" s="48">
        <v>172</v>
      </c>
      <c r="B146" s="323" t="s">
        <v>2174</v>
      </c>
      <c r="C146" s="324">
        <v>431</v>
      </c>
      <c r="D146" s="324">
        <v>148</v>
      </c>
      <c r="E146" s="323" t="s">
        <v>781</v>
      </c>
      <c r="F146" s="323" t="s">
        <v>778</v>
      </c>
      <c r="G146" s="323" t="s">
        <v>48</v>
      </c>
      <c r="H146" s="325">
        <v>42370</v>
      </c>
      <c r="I146" s="323" t="s">
        <v>141</v>
      </c>
      <c r="J146" s="323" t="s">
        <v>30</v>
      </c>
      <c r="K146" s="323" t="s">
        <v>115</v>
      </c>
      <c r="L146" s="323" t="s">
        <v>1955</v>
      </c>
      <c r="M146" s="326"/>
      <c r="N146" s="323" t="s">
        <v>1798</v>
      </c>
      <c r="O146" s="327"/>
      <c r="P146" s="323" t="s">
        <v>1589</v>
      </c>
      <c r="Q146" s="327"/>
      <c r="R146" s="328"/>
      <c r="S146" s="328"/>
      <c r="T146" s="329" t="s">
        <v>2463</v>
      </c>
      <c r="U146" s="323"/>
      <c r="V146" s="329"/>
      <c r="W146" s="572" t="s">
        <v>2911</v>
      </c>
    </row>
    <row r="147" spans="1:23" ht="16.149999999999999" customHeight="1">
      <c r="A147" s="48">
        <v>173</v>
      </c>
      <c r="B147" s="51" t="s">
        <v>2175</v>
      </c>
      <c r="C147" s="248">
        <v>629</v>
      </c>
      <c r="D147" s="248">
        <v>149</v>
      </c>
      <c r="E147" s="51" t="s">
        <v>285</v>
      </c>
      <c r="F147" s="51" t="s">
        <v>782</v>
      </c>
      <c r="G147" s="51" t="s">
        <v>48</v>
      </c>
      <c r="H147" s="190" t="s">
        <v>2442</v>
      </c>
      <c r="I147" s="51" t="s">
        <v>49</v>
      </c>
      <c r="J147" s="51" t="s">
        <v>122</v>
      </c>
      <c r="K147" s="51" t="s">
        <v>58</v>
      </c>
      <c r="L147" s="51" t="s">
        <v>1956</v>
      </c>
      <c r="M147" s="320"/>
      <c r="N147" s="51" t="s">
        <v>1798</v>
      </c>
      <c r="O147" s="161"/>
      <c r="P147" s="51" t="s">
        <v>1589</v>
      </c>
      <c r="Q147" s="161"/>
      <c r="R147" s="273"/>
      <c r="S147" s="273"/>
      <c r="T147" s="74" t="s">
        <v>2463</v>
      </c>
      <c r="U147" s="51"/>
      <c r="V147" s="74"/>
      <c r="W147" s="570">
        <v>46284</v>
      </c>
    </row>
    <row r="148" spans="1:23" ht="16.149999999999999" customHeight="1">
      <c r="A148" s="48">
        <v>175</v>
      </c>
      <c r="B148" s="51" t="s">
        <v>2177</v>
      </c>
      <c r="C148" s="248">
        <v>621</v>
      </c>
      <c r="D148" s="248">
        <v>151</v>
      </c>
      <c r="E148" s="51" t="s">
        <v>564</v>
      </c>
      <c r="F148" s="51" t="s">
        <v>789</v>
      </c>
      <c r="G148" s="51" t="s">
        <v>48</v>
      </c>
      <c r="H148" s="190">
        <v>41432</v>
      </c>
      <c r="I148" s="51" t="s">
        <v>141</v>
      </c>
      <c r="J148" s="51" t="s">
        <v>30</v>
      </c>
      <c r="K148" s="51" t="s">
        <v>115</v>
      </c>
      <c r="L148" s="51" t="s">
        <v>1955</v>
      </c>
      <c r="M148" s="320">
        <v>44989</v>
      </c>
      <c r="N148" s="51" t="s">
        <v>1798</v>
      </c>
      <c r="O148" s="161"/>
      <c r="P148" s="51" t="s">
        <v>1589</v>
      </c>
      <c r="Q148" s="161">
        <v>46277</v>
      </c>
      <c r="R148" s="273">
        <v>115</v>
      </c>
      <c r="S148" s="273">
        <v>0</v>
      </c>
      <c r="T148" s="74" t="s">
        <v>1814</v>
      </c>
      <c r="U148" s="51"/>
      <c r="V148" s="74"/>
      <c r="W148" s="570" t="s">
        <v>2911</v>
      </c>
    </row>
    <row r="149" spans="1:23" ht="16.149999999999999" customHeight="1">
      <c r="A149" s="48">
        <v>176</v>
      </c>
      <c r="B149" s="51" t="s">
        <v>2178</v>
      </c>
      <c r="C149" s="248">
        <v>621</v>
      </c>
      <c r="D149" s="248">
        <v>151</v>
      </c>
      <c r="E149" s="51" t="s">
        <v>788</v>
      </c>
      <c r="F149" s="51" t="s">
        <v>789</v>
      </c>
      <c r="G149" s="51" t="s">
        <v>48</v>
      </c>
      <c r="H149" s="190">
        <v>42654</v>
      </c>
      <c r="I149" s="51" t="s">
        <v>49</v>
      </c>
      <c r="J149" s="51" t="s">
        <v>122</v>
      </c>
      <c r="K149" s="51" t="s">
        <v>115</v>
      </c>
      <c r="L149" s="51" t="s">
        <v>1955</v>
      </c>
      <c r="M149" s="320">
        <v>44506</v>
      </c>
      <c r="N149" s="51"/>
      <c r="O149" s="161"/>
      <c r="P149" s="51" t="s">
        <v>1589</v>
      </c>
      <c r="Q149" s="161">
        <v>46277</v>
      </c>
      <c r="R149" s="273">
        <v>115</v>
      </c>
      <c r="S149" s="273">
        <v>0</v>
      </c>
      <c r="T149" s="74" t="s">
        <v>1814</v>
      </c>
      <c r="U149" s="51"/>
      <c r="V149" s="74" t="s">
        <v>65</v>
      </c>
      <c r="W149" s="570">
        <v>46277</v>
      </c>
    </row>
    <row r="150" spans="1:23" ht="16.149999999999999" customHeight="1">
      <c r="A150" s="48">
        <v>177</v>
      </c>
      <c r="B150" s="51" t="s">
        <v>2179</v>
      </c>
      <c r="C150" s="248">
        <v>323</v>
      </c>
      <c r="D150" s="248">
        <v>152</v>
      </c>
      <c r="E150" s="51" t="s">
        <v>23</v>
      </c>
      <c r="F150" s="51" t="s">
        <v>793</v>
      </c>
      <c r="G150" s="51" t="s">
        <v>29</v>
      </c>
      <c r="H150" s="190">
        <v>42045</v>
      </c>
      <c r="I150" s="51" t="s">
        <v>141</v>
      </c>
      <c r="J150" s="51" t="s">
        <v>30</v>
      </c>
      <c r="K150" s="51" t="s">
        <v>115</v>
      </c>
      <c r="L150" s="51" t="s">
        <v>1956</v>
      </c>
      <c r="M150" s="320"/>
      <c r="N150" s="51"/>
      <c r="O150" s="161"/>
      <c r="P150" s="51"/>
      <c r="Q150" s="161"/>
      <c r="R150" s="273"/>
      <c r="S150" s="273"/>
      <c r="T150" s="74" t="s">
        <v>2463</v>
      </c>
      <c r="U150" s="51"/>
      <c r="V150" s="74"/>
      <c r="W150" s="570"/>
    </row>
    <row r="151" spans="1:23" ht="16.149999999999999" customHeight="1">
      <c r="A151" s="48">
        <v>178</v>
      </c>
      <c r="B151" s="51" t="s">
        <v>2180</v>
      </c>
      <c r="C151" s="248">
        <v>323</v>
      </c>
      <c r="D151" s="248">
        <v>152</v>
      </c>
      <c r="E151" s="51" t="s">
        <v>223</v>
      </c>
      <c r="F151" s="51" t="s">
        <v>793</v>
      </c>
      <c r="G151" s="51" t="s">
        <v>29</v>
      </c>
      <c r="H151" s="190"/>
      <c r="I151" s="51" t="s">
        <v>141</v>
      </c>
      <c r="J151" s="51" t="s">
        <v>30</v>
      </c>
      <c r="K151" s="51" t="s">
        <v>115</v>
      </c>
      <c r="L151" s="51" t="s">
        <v>1956</v>
      </c>
      <c r="M151" s="320" t="s">
        <v>2401</v>
      </c>
      <c r="N151" s="51"/>
      <c r="O151" s="161"/>
      <c r="P151" s="51"/>
      <c r="Q151" s="161"/>
      <c r="R151" s="273"/>
      <c r="S151" s="273"/>
      <c r="T151" s="74" t="s">
        <v>2463</v>
      </c>
      <c r="U151" s="51"/>
      <c r="V151" s="74"/>
      <c r="W151" s="570"/>
    </row>
    <row r="152" spans="1:23" ht="16.149999999999999" customHeight="1">
      <c r="A152" s="48">
        <v>179</v>
      </c>
      <c r="B152" s="51" t="s">
        <v>2181</v>
      </c>
      <c r="C152" s="248">
        <v>422</v>
      </c>
      <c r="D152" s="248">
        <v>153</v>
      </c>
      <c r="E152" s="51" t="s">
        <v>2182</v>
      </c>
      <c r="F152" s="51" t="s">
        <v>1777</v>
      </c>
      <c r="G152" s="51" t="s">
        <v>274</v>
      </c>
      <c r="H152" s="190" t="s">
        <v>2320</v>
      </c>
      <c r="I152" s="51" t="s">
        <v>141</v>
      </c>
      <c r="J152" s="51" t="s">
        <v>1477</v>
      </c>
      <c r="K152" s="51" t="s">
        <v>145</v>
      </c>
      <c r="L152" s="51" t="s">
        <v>1957</v>
      </c>
      <c r="M152" s="320"/>
      <c r="N152" s="51"/>
      <c r="O152" s="161"/>
      <c r="P152" s="51"/>
      <c r="Q152" s="161"/>
      <c r="R152" s="273"/>
      <c r="S152" s="273"/>
      <c r="T152" s="74" t="s">
        <v>2463</v>
      </c>
      <c r="U152" s="51"/>
      <c r="V152" s="74"/>
      <c r="W152" s="570"/>
    </row>
    <row r="153" spans="1:23" ht="16.149999999999999" customHeight="1">
      <c r="A153" s="48">
        <v>180</v>
      </c>
      <c r="B153" s="51" t="s">
        <v>2183</v>
      </c>
      <c r="C153" s="248">
        <v>622</v>
      </c>
      <c r="D153" s="248">
        <v>155</v>
      </c>
      <c r="E153" s="51" t="s">
        <v>427</v>
      </c>
      <c r="F153" s="51" t="s">
        <v>808</v>
      </c>
      <c r="G153" s="51" t="s">
        <v>29</v>
      </c>
      <c r="H153" s="190">
        <v>43412</v>
      </c>
      <c r="I153" s="51" t="s">
        <v>49</v>
      </c>
      <c r="J153" s="51" t="s">
        <v>2458</v>
      </c>
      <c r="K153" s="51" t="s">
        <v>41</v>
      </c>
      <c r="L153" s="51" t="s">
        <v>1955</v>
      </c>
      <c r="M153" s="320">
        <v>45297</v>
      </c>
      <c r="N153" s="51"/>
      <c r="O153" s="161"/>
      <c r="P153" s="51" t="s">
        <v>1589</v>
      </c>
      <c r="Q153" s="161">
        <v>46277</v>
      </c>
      <c r="R153" s="273">
        <v>115</v>
      </c>
      <c r="S153" s="273">
        <v>0</v>
      </c>
      <c r="T153" s="74" t="s">
        <v>1814</v>
      </c>
      <c r="U153" s="51"/>
      <c r="V153" s="74" t="s">
        <v>65</v>
      </c>
      <c r="W153" s="570">
        <v>46277</v>
      </c>
    </row>
    <row r="154" spans="1:23" ht="16.149999999999999" customHeight="1">
      <c r="A154" s="48">
        <v>181</v>
      </c>
      <c r="B154" s="51" t="s">
        <v>2515</v>
      </c>
      <c r="C154" s="248">
        <v>603</v>
      </c>
      <c r="D154" s="248">
        <v>156</v>
      </c>
      <c r="E154" s="51" t="s">
        <v>2287</v>
      </c>
      <c r="F154" s="51" t="s">
        <v>2286</v>
      </c>
      <c r="G154" s="51" t="s">
        <v>48</v>
      </c>
      <c r="H154" s="318" t="s">
        <v>2328</v>
      </c>
      <c r="I154" s="163" t="s">
        <v>49</v>
      </c>
      <c r="J154" s="51" t="s">
        <v>2457</v>
      </c>
      <c r="K154" s="51" t="s">
        <v>145</v>
      </c>
      <c r="L154" s="51" t="s">
        <v>1955</v>
      </c>
      <c r="M154" s="321">
        <v>45976</v>
      </c>
      <c r="N154" s="51"/>
      <c r="O154" s="270"/>
      <c r="P154" s="51"/>
      <c r="Q154" s="161"/>
      <c r="R154" s="273"/>
      <c r="S154" s="273"/>
      <c r="T154" s="74" t="s">
        <v>2463</v>
      </c>
      <c r="U154" s="75"/>
      <c r="V154" s="74"/>
      <c r="W154" s="570"/>
    </row>
    <row r="155" spans="1:23" ht="16.149999999999999" customHeight="1">
      <c r="A155" s="48">
        <v>182</v>
      </c>
      <c r="B155" s="51" t="s">
        <v>2325</v>
      </c>
      <c r="C155" s="248">
        <v>659</v>
      </c>
      <c r="D155" s="248">
        <v>157</v>
      </c>
      <c r="E155" s="51" t="s">
        <v>2326</v>
      </c>
      <c r="F155" s="51" t="s">
        <v>1942</v>
      </c>
      <c r="G155" s="51" t="s">
        <v>48</v>
      </c>
      <c r="H155" s="318">
        <v>43756</v>
      </c>
      <c r="I155" s="163" t="s">
        <v>49</v>
      </c>
      <c r="J155" s="51" t="s">
        <v>65</v>
      </c>
      <c r="K155" s="51" t="s">
        <v>123</v>
      </c>
      <c r="L155" s="51" t="s">
        <v>1956</v>
      </c>
      <c r="M155" s="321"/>
      <c r="N155" s="51"/>
      <c r="O155" s="270"/>
      <c r="P155" s="51" t="s">
        <v>1589</v>
      </c>
      <c r="Q155" s="161" t="s">
        <v>2812</v>
      </c>
      <c r="R155" s="273">
        <v>115</v>
      </c>
      <c r="S155" s="273">
        <v>0</v>
      </c>
      <c r="T155" s="74" t="s">
        <v>1814</v>
      </c>
      <c r="U155" s="75"/>
      <c r="V155" s="74" t="s">
        <v>65</v>
      </c>
      <c r="W155" s="570">
        <v>46284</v>
      </c>
    </row>
    <row r="156" spans="1:23" ht="16.149999999999999" customHeight="1">
      <c r="A156" s="48">
        <v>183</v>
      </c>
      <c r="B156" s="51" t="s">
        <v>2184</v>
      </c>
      <c r="C156" s="248">
        <v>481</v>
      </c>
      <c r="D156" s="248">
        <v>159</v>
      </c>
      <c r="E156" s="51" t="s">
        <v>792</v>
      </c>
      <c r="F156" s="51" t="s">
        <v>1780</v>
      </c>
      <c r="G156" s="51" t="s">
        <v>29</v>
      </c>
      <c r="H156" s="190" t="s">
        <v>2389</v>
      </c>
      <c r="I156" s="51" t="s">
        <v>141</v>
      </c>
      <c r="J156" s="51" t="s">
        <v>30</v>
      </c>
      <c r="K156" s="51" t="s">
        <v>115</v>
      </c>
      <c r="L156" s="51" t="s">
        <v>1955</v>
      </c>
      <c r="M156" s="320">
        <v>45388</v>
      </c>
      <c r="N156" s="51" t="s">
        <v>1798</v>
      </c>
      <c r="O156" s="161"/>
      <c r="P156" s="51" t="s">
        <v>1589</v>
      </c>
      <c r="Q156" s="161"/>
      <c r="R156" s="273"/>
      <c r="S156" s="273"/>
      <c r="T156" s="74" t="s">
        <v>2463</v>
      </c>
      <c r="U156" s="51"/>
      <c r="V156" s="74"/>
      <c r="W156" s="570" t="s">
        <v>2911</v>
      </c>
    </row>
    <row r="157" spans="1:23" ht="16.149999999999999" customHeight="1">
      <c r="A157" s="48">
        <v>184</v>
      </c>
      <c r="B157" s="51" t="s">
        <v>2185</v>
      </c>
      <c r="C157" s="248">
        <v>481</v>
      </c>
      <c r="D157" s="248">
        <v>159</v>
      </c>
      <c r="E157" s="51" t="s">
        <v>828</v>
      </c>
      <c r="F157" s="51" t="s">
        <v>1780</v>
      </c>
      <c r="G157" s="51" t="s">
        <v>29</v>
      </c>
      <c r="H157" s="190">
        <v>41252</v>
      </c>
      <c r="I157" s="51" t="s">
        <v>141</v>
      </c>
      <c r="J157" s="51" t="s">
        <v>30</v>
      </c>
      <c r="K157" s="51" t="s">
        <v>115</v>
      </c>
      <c r="L157" s="51" t="s">
        <v>1955</v>
      </c>
      <c r="M157" s="320">
        <v>44506</v>
      </c>
      <c r="N157" s="51" t="s">
        <v>1798</v>
      </c>
      <c r="O157" s="161"/>
      <c r="P157" s="51" t="s">
        <v>1589</v>
      </c>
      <c r="Q157" s="161"/>
      <c r="R157" s="273"/>
      <c r="S157" s="273"/>
      <c r="T157" s="74" t="s">
        <v>2463</v>
      </c>
      <c r="U157" s="51"/>
      <c r="V157" s="74"/>
      <c r="W157" s="570" t="s">
        <v>2911</v>
      </c>
    </row>
    <row r="158" spans="1:23" ht="16.149999999999999" customHeight="1">
      <c r="A158" s="48">
        <v>187</v>
      </c>
      <c r="B158" s="51" t="s">
        <v>2187</v>
      </c>
      <c r="C158" s="248">
        <v>680</v>
      </c>
      <c r="D158" s="248">
        <v>162</v>
      </c>
      <c r="E158" s="51" t="s">
        <v>91</v>
      </c>
      <c r="F158" s="51" t="s">
        <v>2444</v>
      </c>
      <c r="G158" s="51" t="s">
        <v>48</v>
      </c>
      <c r="H158" s="190" t="s">
        <v>2440</v>
      </c>
      <c r="I158" s="51" t="s">
        <v>141</v>
      </c>
      <c r="J158" s="51" t="s">
        <v>90</v>
      </c>
      <c r="K158" s="51" t="s">
        <v>41</v>
      </c>
      <c r="L158" s="51" t="s">
        <v>1957</v>
      </c>
      <c r="M158" s="320">
        <v>45388</v>
      </c>
      <c r="N158" s="51" t="s">
        <v>1798</v>
      </c>
      <c r="O158" s="161"/>
      <c r="P158" s="51" t="s">
        <v>1589</v>
      </c>
      <c r="Q158" s="161" t="s">
        <v>2575</v>
      </c>
      <c r="R158" s="273">
        <v>115</v>
      </c>
      <c r="S158" s="273">
        <v>0</v>
      </c>
      <c r="T158" s="74" t="s">
        <v>1814</v>
      </c>
      <c r="U158" s="51"/>
      <c r="V158" s="74"/>
      <c r="W158" s="570">
        <v>46284</v>
      </c>
    </row>
    <row r="159" spans="1:23" ht="16.149999999999999" customHeight="1">
      <c r="A159" s="48">
        <v>188</v>
      </c>
      <c r="B159" s="51" t="s">
        <v>2188</v>
      </c>
      <c r="C159" s="248">
        <v>90</v>
      </c>
      <c r="D159" s="248">
        <v>163</v>
      </c>
      <c r="E159" s="51" t="s">
        <v>23</v>
      </c>
      <c r="F159" s="51" t="s">
        <v>841</v>
      </c>
      <c r="G159" s="51" t="s">
        <v>29</v>
      </c>
      <c r="H159" s="190">
        <v>42311</v>
      </c>
      <c r="I159" s="51" t="s">
        <v>39</v>
      </c>
      <c r="J159" s="51" t="s">
        <v>30</v>
      </c>
      <c r="K159" s="51" t="s">
        <v>115</v>
      </c>
      <c r="L159" s="51" t="s">
        <v>1955</v>
      </c>
      <c r="M159" s="320">
        <v>45388</v>
      </c>
      <c r="N159" s="51"/>
      <c r="O159" s="161"/>
      <c r="P159" s="51"/>
      <c r="Q159" s="161"/>
      <c r="R159" s="273"/>
      <c r="S159" s="273"/>
      <c r="T159" s="74" t="s">
        <v>2463</v>
      </c>
      <c r="U159" s="51"/>
      <c r="V159" s="74"/>
      <c r="W159" s="570"/>
    </row>
    <row r="160" spans="1:23" ht="16.149999999999999" customHeight="1">
      <c r="A160" s="48">
        <v>189</v>
      </c>
      <c r="B160" s="51" t="s">
        <v>2189</v>
      </c>
      <c r="C160" s="248">
        <v>90</v>
      </c>
      <c r="D160" s="248">
        <v>163</v>
      </c>
      <c r="E160" s="51" t="s">
        <v>845</v>
      </c>
      <c r="F160" s="51" t="s">
        <v>841</v>
      </c>
      <c r="G160" s="51" t="s">
        <v>48</v>
      </c>
      <c r="H160" s="190" t="s">
        <v>2310</v>
      </c>
      <c r="I160" s="51" t="s">
        <v>39</v>
      </c>
      <c r="J160" s="51" t="s">
        <v>30</v>
      </c>
      <c r="K160" s="51" t="s">
        <v>115</v>
      </c>
      <c r="L160" s="51" t="s">
        <v>1955</v>
      </c>
      <c r="M160" s="320">
        <v>45388</v>
      </c>
      <c r="N160" s="51"/>
      <c r="O160" s="161"/>
      <c r="P160" s="51"/>
      <c r="Q160" s="161"/>
      <c r="R160" s="273"/>
      <c r="S160" s="273"/>
      <c r="T160" s="74" t="s">
        <v>2463</v>
      </c>
      <c r="U160" s="51"/>
      <c r="V160" s="74"/>
      <c r="W160" s="570"/>
    </row>
    <row r="161" spans="1:23" ht="16.149999999999999" customHeight="1">
      <c r="A161" s="48">
        <v>190</v>
      </c>
      <c r="B161" s="51" t="s">
        <v>2190</v>
      </c>
      <c r="C161" s="248">
        <v>533</v>
      </c>
      <c r="D161" s="248">
        <v>164</v>
      </c>
      <c r="E161" s="51" t="s">
        <v>846</v>
      </c>
      <c r="F161" s="51" t="s">
        <v>847</v>
      </c>
      <c r="G161" s="51" t="s">
        <v>29</v>
      </c>
      <c r="H161" s="190" t="s">
        <v>2307</v>
      </c>
      <c r="I161" s="51" t="s">
        <v>141</v>
      </c>
      <c r="J161" s="51" t="s">
        <v>90</v>
      </c>
      <c r="K161" s="51" t="s">
        <v>145</v>
      </c>
      <c r="L161" s="51" t="s">
        <v>1956</v>
      </c>
      <c r="M161" s="320">
        <v>45388</v>
      </c>
      <c r="N161" s="51"/>
      <c r="O161" s="161"/>
      <c r="P161" s="51"/>
      <c r="Q161" s="161"/>
      <c r="R161" s="273"/>
      <c r="S161" s="273"/>
      <c r="T161" s="74" t="s">
        <v>2463</v>
      </c>
      <c r="U161" s="51"/>
      <c r="V161" s="74"/>
      <c r="W161" s="570"/>
    </row>
    <row r="162" spans="1:23" ht="16.149999999999999" customHeight="1">
      <c r="A162" s="48">
        <v>191</v>
      </c>
      <c r="B162" s="51" t="s">
        <v>2191</v>
      </c>
      <c r="C162" s="248">
        <v>9007</v>
      </c>
      <c r="D162" s="248">
        <v>165</v>
      </c>
      <c r="E162" s="51" t="s">
        <v>852</v>
      </c>
      <c r="F162" s="51" t="s">
        <v>853</v>
      </c>
      <c r="G162" s="51" t="s">
        <v>29</v>
      </c>
      <c r="H162" s="190" t="s">
        <v>2434</v>
      </c>
      <c r="I162" s="51" t="s">
        <v>141</v>
      </c>
      <c r="J162" s="51" t="s">
        <v>122</v>
      </c>
      <c r="K162" s="51" t="s">
        <v>145</v>
      </c>
      <c r="L162" s="51" t="s">
        <v>1955</v>
      </c>
      <c r="M162" s="320">
        <v>45388</v>
      </c>
      <c r="N162" s="51" t="s">
        <v>1798</v>
      </c>
      <c r="O162" s="161"/>
      <c r="P162" s="51" t="s">
        <v>1589</v>
      </c>
      <c r="Q162" s="161">
        <v>46122</v>
      </c>
      <c r="R162" s="273">
        <v>115</v>
      </c>
      <c r="S162" s="273">
        <v>0</v>
      </c>
      <c r="T162" s="74" t="s">
        <v>1814</v>
      </c>
      <c r="U162" s="51"/>
      <c r="V162" s="74" t="s">
        <v>53</v>
      </c>
      <c r="W162" s="570" t="s">
        <v>2933</v>
      </c>
    </row>
    <row r="163" spans="1:23" ht="16.149999999999999" customHeight="1">
      <c r="A163" s="48">
        <v>192</v>
      </c>
      <c r="B163" s="51" t="s">
        <v>2192</v>
      </c>
      <c r="C163" s="248">
        <v>9007</v>
      </c>
      <c r="D163" s="248">
        <v>165</v>
      </c>
      <c r="E163" s="51" t="s">
        <v>856</v>
      </c>
      <c r="F163" s="51" t="s">
        <v>853</v>
      </c>
      <c r="G163" s="51" t="s">
        <v>29</v>
      </c>
      <c r="H163" s="190" t="s">
        <v>2435</v>
      </c>
      <c r="I163" s="51" t="s">
        <v>141</v>
      </c>
      <c r="J163" s="51" t="s">
        <v>122</v>
      </c>
      <c r="K163" s="51" t="s">
        <v>58</v>
      </c>
      <c r="L163" s="51" t="s">
        <v>1955</v>
      </c>
      <c r="M163" s="320">
        <v>45388</v>
      </c>
      <c r="N163" s="51" t="s">
        <v>1798</v>
      </c>
      <c r="O163" s="161"/>
      <c r="P163" s="51" t="s">
        <v>1589</v>
      </c>
      <c r="Q163" s="161">
        <v>46122</v>
      </c>
      <c r="R163" s="273">
        <v>115</v>
      </c>
      <c r="S163" s="273">
        <v>0</v>
      </c>
      <c r="T163" s="74" t="s">
        <v>1814</v>
      </c>
      <c r="U163" s="51"/>
      <c r="V163" s="74" t="s">
        <v>53</v>
      </c>
      <c r="W163" s="570" t="s">
        <v>2933</v>
      </c>
    </row>
    <row r="164" spans="1:23" ht="16.149999999999999" customHeight="1">
      <c r="A164" s="48">
        <v>195</v>
      </c>
      <c r="B164" s="51" t="s">
        <v>2195</v>
      </c>
      <c r="C164" s="248">
        <v>228</v>
      </c>
      <c r="D164" s="248">
        <v>167</v>
      </c>
      <c r="E164" s="51" t="s">
        <v>442</v>
      </c>
      <c r="F164" s="51" t="s">
        <v>1900</v>
      </c>
      <c r="G164" s="51" t="s">
        <v>29</v>
      </c>
      <c r="H164" s="190" t="s">
        <v>2449</v>
      </c>
      <c r="I164" s="51" t="s">
        <v>39</v>
      </c>
      <c r="J164" s="51"/>
      <c r="K164" s="51"/>
      <c r="L164" s="51" t="s">
        <v>1955</v>
      </c>
      <c r="M164" s="320"/>
      <c r="N164" s="51" t="s">
        <v>2469</v>
      </c>
      <c r="O164" s="161"/>
      <c r="P164" s="51" t="s">
        <v>1589</v>
      </c>
      <c r="Q164" s="161"/>
      <c r="R164" s="273"/>
      <c r="S164" s="273"/>
      <c r="T164" s="74" t="s">
        <v>2463</v>
      </c>
      <c r="U164" s="51"/>
      <c r="V164" s="74"/>
      <c r="W164" s="570" t="s">
        <v>2911</v>
      </c>
    </row>
    <row r="165" spans="1:23" ht="16.149999999999999" customHeight="1">
      <c r="A165" s="48">
        <v>196</v>
      </c>
      <c r="B165" s="51" t="s">
        <v>2196</v>
      </c>
      <c r="C165" s="248">
        <v>645</v>
      </c>
      <c r="D165" s="248">
        <v>168</v>
      </c>
      <c r="E165" s="51" t="s">
        <v>137</v>
      </c>
      <c r="F165" s="51" t="s">
        <v>2912</v>
      </c>
      <c r="G165" s="51" t="s">
        <v>29</v>
      </c>
      <c r="H165" s="190" t="s">
        <v>2388</v>
      </c>
      <c r="I165" s="51" t="s">
        <v>141</v>
      </c>
      <c r="J165" s="51" t="s">
        <v>122</v>
      </c>
      <c r="K165" s="51" t="s">
        <v>58</v>
      </c>
      <c r="L165" s="51" t="s">
        <v>1956</v>
      </c>
      <c r="M165" s="320">
        <v>44240</v>
      </c>
      <c r="N165" s="51" t="s">
        <v>1798</v>
      </c>
      <c r="O165" s="161"/>
      <c r="P165" s="51" t="s">
        <v>1589</v>
      </c>
      <c r="Q165" s="161" t="s">
        <v>2812</v>
      </c>
      <c r="R165" s="273">
        <v>115</v>
      </c>
      <c r="S165" s="273">
        <v>0</v>
      </c>
      <c r="T165" s="74" t="s">
        <v>1814</v>
      </c>
      <c r="U165" s="51" t="s">
        <v>2913</v>
      </c>
      <c r="V165" s="74"/>
      <c r="W165" s="570" t="s">
        <v>2933</v>
      </c>
    </row>
    <row r="166" spans="1:23" ht="16.149999999999999" customHeight="1">
      <c r="A166" s="48">
        <v>197</v>
      </c>
      <c r="B166" s="51" t="s">
        <v>2197</v>
      </c>
      <c r="C166" s="248">
        <v>158</v>
      </c>
      <c r="D166" s="248">
        <v>169</v>
      </c>
      <c r="E166" s="51" t="s">
        <v>310</v>
      </c>
      <c r="F166" s="51" t="s">
        <v>871</v>
      </c>
      <c r="G166" s="51" t="s">
        <v>29</v>
      </c>
      <c r="H166" s="190" t="s">
        <v>2309</v>
      </c>
      <c r="I166" s="51" t="s">
        <v>39</v>
      </c>
      <c r="J166" s="51" t="s">
        <v>90</v>
      </c>
      <c r="K166" s="51" t="s">
        <v>58</v>
      </c>
      <c r="L166" s="51" t="s">
        <v>1956</v>
      </c>
      <c r="M166" s="320"/>
      <c r="N166" s="51" t="s">
        <v>1798</v>
      </c>
      <c r="O166" s="161"/>
      <c r="P166" s="51" t="s">
        <v>1589</v>
      </c>
      <c r="Q166" s="161"/>
      <c r="R166" s="273"/>
      <c r="S166" s="273"/>
      <c r="T166" s="74" t="s">
        <v>2463</v>
      </c>
      <c r="U166" s="51"/>
      <c r="V166" s="74"/>
      <c r="W166" s="570" t="s">
        <v>2911</v>
      </c>
    </row>
    <row r="167" spans="1:23" ht="16.149999999999999" customHeight="1">
      <c r="A167" s="48">
        <v>198</v>
      </c>
      <c r="B167" s="51" t="s">
        <v>2198</v>
      </c>
      <c r="C167" s="248">
        <v>678</v>
      </c>
      <c r="D167" s="248">
        <v>170</v>
      </c>
      <c r="E167" s="51" t="s">
        <v>876</v>
      </c>
      <c r="F167" s="51" t="s">
        <v>877</v>
      </c>
      <c r="G167" s="51" t="s">
        <v>48</v>
      </c>
      <c r="H167" s="190" t="s">
        <v>2322</v>
      </c>
      <c r="I167" s="51" t="s">
        <v>152</v>
      </c>
      <c r="J167" s="51" t="s">
        <v>57</v>
      </c>
      <c r="K167" s="51" t="s">
        <v>58</v>
      </c>
      <c r="L167" s="51" t="s">
        <v>1958</v>
      </c>
      <c r="M167" s="320">
        <v>45388</v>
      </c>
      <c r="N167" s="51"/>
      <c r="O167" s="161"/>
      <c r="P167" s="51"/>
      <c r="Q167" s="161"/>
      <c r="R167" s="273"/>
      <c r="S167" s="273"/>
      <c r="T167" s="74" t="s">
        <v>1812</v>
      </c>
      <c r="U167" s="51"/>
      <c r="V167" s="74"/>
      <c r="W167" s="570">
        <v>46284</v>
      </c>
    </row>
    <row r="168" spans="1:23" ht="16.149999999999999" customHeight="1" thickBot="1">
      <c r="A168" s="48">
        <v>199</v>
      </c>
      <c r="B168" s="51" t="s">
        <v>2199</v>
      </c>
      <c r="C168" s="248">
        <v>462</v>
      </c>
      <c r="D168" s="248">
        <v>171</v>
      </c>
      <c r="E168" s="51" t="s">
        <v>881</v>
      </c>
      <c r="F168" s="51" t="s">
        <v>882</v>
      </c>
      <c r="G168" s="51" t="s">
        <v>29</v>
      </c>
      <c r="H168" s="190" t="s">
        <v>2323</v>
      </c>
      <c r="I168" s="51" t="s">
        <v>39</v>
      </c>
      <c r="J168" s="51" t="s">
        <v>90</v>
      </c>
      <c r="K168" s="51" t="s">
        <v>41</v>
      </c>
      <c r="L168" s="51" t="s">
        <v>1957</v>
      </c>
      <c r="M168" s="320">
        <v>45388</v>
      </c>
      <c r="N168" s="51" t="s">
        <v>1798</v>
      </c>
      <c r="O168" s="161"/>
      <c r="P168" s="51" t="s">
        <v>1589</v>
      </c>
      <c r="Q168" s="161" t="s">
        <v>2575</v>
      </c>
      <c r="R168" s="273">
        <v>115</v>
      </c>
      <c r="S168" s="273">
        <v>0</v>
      </c>
      <c r="T168" s="74" t="s">
        <v>1814</v>
      </c>
      <c r="U168" s="51"/>
      <c r="V168" s="74"/>
      <c r="W168" s="570">
        <v>46284</v>
      </c>
    </row>
    <row r="169" spans="1:23" ht="16.149999999999999" customHeight="1" thickBot="1">
      <c r="B169" t="s">
        <v>2338</v>
      </c>
      <c r="C169">
        <v>218</v>
      </c>
      <c r="D169">
        <v>173</v>
      </c>
      <c r="E169" t="s">
        <v>417</v>
      </c>
      <c r="F169" t="s">
        <v>2289</v>
      </c>
      <c r="G169" t="s">
        <v>48</v>
      </c>
      <c r="H169" s="161">
        <v>43505</v>
      </c>
      <c r="I169" t="s">
        <v>49</v>
      </c>
      <c r="J169" t="s">
        <v>65</v>
      </c>
      <c r="K169" t="s">
        <v>123</v>
      </c>
      <c r="L169" t="s">
        <v>1956</v>
      </c>
      <c r="M169" s="283">
        <v>45977</v>
      </c>
      <c r="N169" t="s">
        <v>1798</v>
      </c>
      <c r="O169" s="394"/>
      <c r="P169" s="287" t="s">
        <v>1589</v>
      </c>
      <c r="Q169" s="395" t="s">
        <v>2821</v>
      </c>
      <c r="R169" s="273">
        <v>115</v>
      </c>
      <c r="S169" s="273">
        <v>0</v>
      </c>
      <c r="T169" s="74" t="s">
        <v>1814</v>
      </c>
      <c r="U169" s="51"/>
      <c r="V169" s="287"/>
      <c r="W169" s="571">
        <v>46285</v>
      </c>
    </row>
    <row r="170" spans="1:23" ht="16.149999999999999" customHeight="1">
      <c r="A170" s="48">
        <v>203</v>
      </c>
      <c r="B170" s="51" t="s">
        <v>2202</v>
      </c>
      <c r="C170" s="248">
        <v>884</v>
      </c>
      <c r="D170" s="248">
        <v>174</v>
      </c>
      <c r="E170" s="51" t="s">
        <v>893</v>
      </c>
      <c r="F170" s="51" t="s">
        <v>894</v>
      </c>
      <c r="G170" s="51" t="s">
        <v>29</v>
      </c>
      <c r="H170" s="190" t="s">
        <v>2425</v>
      </c>
      <c r="I170" s="51" t="s">
        <v>56</v>
      </c>
      <c r="J170" s="51" t="s">
        <v>90</v>
      </c>
      <c r="K170" s="51" t="s">
        <v>145</v>
      </c>
      <c r="L170" s="51" t="s">
        <v>1957</v>
      </c>
      <c r="M170" s="320">
        <v>45388</v>
      </c>
      <c r="N170" s="51" t="s">
        <v>1798</v>
      </c>
      <c r="O170" s="161"/>
      <c r="P170" s="51" t="s">
        <v>1589</v>
      </c>
      <c r="Q170" s="161" t="s">
        <v>2838</v>
      </c>
      <c r="R170" s="273">
        <v>115</v>
      </c>
      <c r="S170" s="273">
        <v>0</v>
      </c>
      <c r="T170" s="74" t="s">
        <v>1814</v>
      </c>
      <c r="U170" s="51"/>
      <c r="V170" s="74"/>
      <c r="W170" s="570">
        <v>46292</v>
      </c>
    </row>
    <row r="171" spans="1:23" ht="16.149999999999999" customHeight="1">
      <c r="A171" s="48">
        <v>204</v>
      </c>
      <c r="B171" s="51" t="s">
        <v>2203</v>
      </c>
      <c r="C171" s="248">
        <v>884</v>
      </c>
      <c r="D171" s="248">
        <v>174</v>
      </c>
      <c r="E171" s="51" t="s">
        <v>600</v>
      </c>
      <c r="F171" s="51" t="s">
        <v>894</v>
      </c>
      <c r="G171" s="51" t="s">
        <v>48</v>
      </c>
      <c r="H171" s="190" t="s">
        <v>2448</v>
      </c>
      <c r="I171" s="51" t="s">
        <v>141</v>
      </c>
      <c r="J171" s="51" t="s">
        <v>90</v>
      </c>
      <c r="K171" s="51" t="s">
        <v>58</v>
      </c>
      <c r="L171" s="51" t="s">
        <v>1956</v>
      </c>
      <c r="M171" s="320">
        <v>45388</v>
      </c>
      <c r="N171" s="51" t="s">
        <v>1798</v>
      </c>
      <c r="O171" s="161"/>
      <c r="P171" s="51" t="s">
        <v>1589</v>
      </c>
      <c r="Q171" s="161" t="s">
        <v>2838</v>
      </c>
      <c r="R171" s="273">
        <v>115</v>
      </c>
      <c r="S171" s="273">
        <v>0</v>
      </c>
      <c r="T171" s="74" t="s">
        <v>1814</v>
      </c>
      <c r="U171" s="51"/>
      <c r="V171" s="74"/>
      <c r="W171" s="570">
        <v>46292</v>
      </c>
    </row>
    <row r="172" spans="1:23" ht="16.149999999999999" customHeight="1">
      <c r="A172" s="48">
        <v>205</v>
      </c>
      <c r="B172" s="51" t="s">
        <v>2204</v>
      </c>
      <c r="C172" s="248">
        <v>491</v>
      </c>
      <c r="D172" s="248">
        <v>175</v>
      </c>
      <c r="E172" s="51" t="s">
        <v>179</v>
      </c>
      <c r="F172" s="51" t="s">
        <v>1398</v>
      </c>
      <c r="G172" s="51" t="s">
        <v>29</v>
      </c>
      <c r="H172" s="190">
        <v>42226</v>
      </c>
      <c r="I172" s="51" t="s">
        <v>39</v>
      </c>
      <c r="J172" s="51" t="s">
        <v>90</v>
      </c>
      <c r="K172" s="51" t="s">
        <v>145</v>
      </c>
      <c r="L172" s="51" t="s">
        <v>1956</v>
      </c>
      <c r="M172" s="320" t="s">
        <v>2401</v>
      </c>
      <c r="N172" s="51"/>
      <c r="O172" s="161"/>
      <c r="P172" s="51" t="s">
        <v>1589</v>
      </c>
      <c r="Q172" s="161"/>
      <c r="R172" s="273"/>
      <c r="S172" s="273"/>
      <c r="T172" s="74" t="s">
        <v>2463</v>
      </c>
      <c r="U172" s="51"/>
      <c r="V172" s="74"/>
      <c r="W172" s="570" t="s">
        <v>2911</v>
      </c>
    </row>
    <row r="173" spans="1:23" ht="16.149999999999999" customHeight="1">
      <c r="A173" s="48">
        <v>206</v>
      </c>
      <c r="B173" s="323" t="s">
        <v>2206</v>
      </c>
      <c r="C173" s="324">
        <v>9008</v>
      </c>
      <c r="D173" s="324">
        <v>178</v>
      </c>
      <c r="E173" s="323" t="s">
        <v>559</v>
      </c>
      <c r="F173" s="323" t="s">
        <v>290</v>
      </c>
      <c r="G173" s="323" t="s">
        <v>48</v>
      </c>
      <c r="H173" s="325"/>
      <c r="I173" s="323" t="s">
        <v>56</v>
      </c>
      <c r="J173" s="323" t="s">
        <v>57</v>
      </c>
      <c r="K173" s="323" t="s">
        <v>58</v>
      </c>
      <c r="L173" s="323" t="s">
        <v>1958</v>
      </c>
      <c r="M173" s="326"/>
      <c r="N173" s="323"/>
      <c r="O173" s="327"/>
      <c r="P173" s="323"/>
      <c r="Q173" s="327"/>
      <c r="R173" s="328"/>
      <c r="S173" s="328"/>
      <c r="T173" s="329" t="s">
        <v>2463</v>
      </c>
      <c r="U173" s="323"/>
      <c r="V173" s="329"/>
      <c r="W173" s="572"/>
    </row>
    <row r="174" spans="1:23" ht="16.149999999999999" customHeight="1">
      <c r="A174" s="48">
        <v>207</v>
      </c>
      <c r="B174" s="51" t="s">
        <v>2207</v>
      </c>
      <c r="C174" s="248">
        <v>1146</v>
      </c>
      <c r="D174" s="248">
        <v>179</v>
      </c>
      <c r="E174" s="51" t="s">
        <v>136</v>
      </c>
      <c r="F174" s="51" t="s">
        <v>911</v>
      </c>
      <c r="G174" s="51" t="s">
        <v>29</v>
      </c>
      <c r="H174" s="190">
        <v>42431</v>
      </c>
      <c r="I174" s="51" t="s">
        <v>141</v>
      </c>
      <c r="J174" s="51" t="s">
        <v>122</v>
      </c>
      <c r="K174" s="51" t="s">
        <v>58</v>
      </c>
      <c r="L174" s="51" t="s">
        <v>1955</v>
      </c>
      <c r="M174" s="320"/>
      <c r="N174" s="51" t="s">
        <v>1798</v>
      </c>
      <c r="O174" s="161"/>
      <c r="P174" s="51" t="s">
        <v>1589</v>
      </c>
      <c r="Q174" s="161" t="s">
        <v>2831</v>
      </c>
      <c r="R174" s="273">
        <v>115</v>
      </c>
      <c r="S174" s="273">
        <v>0</v>
      </c>
      <c r="T174" s="74" t="s">
        <v>1814</v>
      </c>
      <c r="U174" s="51"/>
      <c r="V174" s="74" t="s">
        <v>65</v>
      </c>
      <c r="W174" s="570" t="s">
        <v>2933</v>
      </c>
    </row>
    <row r="175" spans="1:23" ht="16.149999999999999" customHeight="1">
      <c r="A175" s="48">
        <v>208</v>
      </c>
      <c r="B175" s="51" t="s">
        <v>2208</v>
      </c>
      <c r="C175" s="248">
        <v>461</v>
      </c>
      <c r="D175" s="248">
        <v>180</v>
      </c>
      <c r="E175" s="51" t="s">
        <v>184</v>
      </c>
      <c r="F175" s="51" t="s">
        <v>2209</v>
      </c>
      <c r="G175" s="51" t="s">
        <v>29</v>
      </c>
      <c r="H175" s="190">
        <v>43580</v>
      </c>
      <c r="I175" s="51" t="s">
        <v>49</v>
      </c>
      <c r="J175" s="51" t="s">
        <v>2458</v>
      </c>
      <c r="K175" s="51" t="s">
        <v>41</v>
      </c>
      <c r="L175" s="51" t="s">
        <v>1955</v>
      </c>
      <c r="M175" s="320"/>
      <c r="N175" s="51"/>
      <c r="O175" s="161"/>
      <c r="P175" s="51" t="s">
        <v>1589</v>
      </c>
      <c r="Q175" s="161">
        <v>46277</v>
      </c>
      <c r="R175" s="273">
        <v>115</v>
      </c>
      <c r="S175" s="273">
        <v>0</v>
      </c>
      <c r="T175" s="74" t="s">
        <v>1814</v>
      </c>
      <c r="U175" s="51" t="s">
        <v>2210</v>
      </c>
      <c r="V175" s="74" t="s">
        <v>65</v>
      </c>
      <c r="W175" s="570">
        <v>46277</v>
      </c>
    </row>
    <row r="176" spans="1:23" ht="16.149999999999999" customHeight="1">
      <c r="A176" s="48">
        <v>209</v>
      </c>
      <c r="B176" s="51" t="s">
        <v>2341</v>
      </c>
      <c r="C176" s="248">
        <v>411</v>
      </c>
      <c r="D176" s="248">
        <v>181</v>
      </c>
      <c r="E176" s="51" t="s">
        <v>98</v>
      </c>
      <c r="F176" s="51" t="s">
        <v>1935</v>
      </c>
      <c r="G176" s="51" t="s">
        <v>48</v>
      </c>
      <c r="H176" s="318" t="s">
        <v>2342</v>
      </c>
      <c r="I176" s="163" t="s">
        <v>49</v>
      </c>
      <c r="J176" s="51" t="s">
        <v>65</v>
      </c>
      <c r="K176" s="51" t="s">
        <v>123</v>
      </c>
      <c r="L176" s="51" t="s">
        <v>1956</v>
      </c>
      <c r="M176" s="321">
        <v>45983</v>
      </c>
      <c r="N176" s="51"/>
      <c r="O176" s="270"/>
      <c r="P176" s="51" t="s">
        <v>1589</v>
      </c>
      <c r="Q176" s="161">
        <v>46365</v>
      </c>
      <c r="R176" s="273">
        <v>115</v>
      </c>
      <c r="S176" s="273">
        <v>0</v>
      </c>
      <c r="T176" s="74" t="s">
        <v>1814</v>
      </c>
      <c r="U176" s="75"/>
      <c r="V176" s="74" t="s">
        <v>65</v>
      </c>
      <c r="W176" s="570">
        <v>46277</v>
      </c>
    </row>
    <row r="177" spans="1:23" ht="16.149999999999999" customHeight="1">
      <c r="A177" s="48">
        <v>210</v>
      </c>
      <c r="B177" s="51" t="s">
        <v>2343</v>
      </c>
      <c r="C177" s="248">
        <v>411</v>
      </c>
      <c r="D177" s="248">
        <v>181</v>
      </c>
      <c r="E177" s="51" t="s">
        <v>335</v>
      </c>
      <c r="F177" s="51" t="s">
        <v>1935</v>
      </c>
      <c r="G177" s="51" t="s">
        <v>48</v>
      </c>
      <c r="H177" s="318" t="s">
        <v>2344</v>
      </c>
      <c r="I177" s="163" t="s">
        <v>49</v>
      </c>
      <c r="J177" s="51" t="s">
        <v>65</v>
      </c>
      <c r="K177" s="51" t="s">
        <v>123</v>
      </c>
      <c r="L177" s="51" t="s">
        <v>1956</v>
      </c>
      <c r="M177" s="321">
        <v>45983</v>
      </c>
      <c r="N177" s="51"/>
      <c r="O177" s="270"/>
      <c r="P177" s="51" t="s">
        <v>1589</v>
      </c>
      <c r="Q177" s="161">
        <v>46365</v>
      </c>
      <c r="R177" s="273">
        <v>115</v>
      </c>
      <c r="S177" s="273">
        <v>0</v>
      </c>
      <c r="T177" s="74" t="s">
        <v>1814</v>
      </c>
      <c r="U177" s="75"/>
      <c r="V177" s="74" t="s">
        <v>65</v>
      </c>
      <c r="W177" s="570">
        <v>46277</v>
      </c>
    </row>
    <row r="178" spans="1:23" ht="16.149999999999999" customHeight="1">
      <c r="A178" s="48">
        <v>211</v>
      </c>
      <c r="B178" s="51" t="s">
        <v>2517</v>
      </c>
      <c r="C178" s="248">
        <v>1091</v>
      </c>
      <c r="D178" s="248">
        <v>182</v>
      </c>
      <c r="E178" s="51" t="s">
        <v>734</v>
      </c>
      <c r="F178" s="51" t="s">
        <v>2349</v>
      </c>
      <c r="G178" s="51" t="s">
        <v>274</v>
      </c>
      <c r="H178" s="318" t="s">
        <v>2352</v>
      </c>
      <c r="I178" s="163" t="s">
        <v>49</v>
      </c>
      <c r="J178" s="51" t="s">
        <v>65</v>
      </c>
      <c r="K178" s="51" t="s">
        <v>123</v>
      </c>
      <c r="L178" s="51" t="s">
        <v>1956</v>
      </c>
      <c r="M178" s="321">
        <v>45991</v>
      </c>
      <c r="N178" s="51"/>
      <c r="O178" s="270"/>
      <c r="P178" s="51" t="s">
        <v>1589</v>
      </c>
      <c r="Q178" s="161">
        <v>46122</v>
      </c>
      <c r="R178" s="273">
        <v>115</v>
      </c>
      <c r="S178" s="273">
        <v>0</v>
      </c>
      <c r="T178" s="74" t="s">
        <v>1814</v>
      </c>
      <c r="U178" s="75"/>
      <c r="V178" s="74" t="s">
        <v>53</v>
      </c>
      <c r="W178" s="570" t="s">
        <v>2919</v>
      </c>
    </row>
    <row r="179" spans="1:23" ht="16.149999999999999" customHeight="1">
      <c r="A179" s="48">
        <v>213</v>
      </c>
      <c r="B179" s="51" t="s">
        <v>2214</v>
      </c>
      <c r="C179" s="248">
        <v>585</v>
      </c>
      <c r="D179" s="248">
        <v>186</v>
      </c>
      <c r="E179" s="51" t="s">
        <v>662</v>
      </c>
      <c r="F179" s="51" t="s">
        <v>503</v>
      </c>
      <c r="G179" s="51" t="s">
        <v>48</v>
      </c>
      <c r="H179" s="190" t="s">
        <v>2413</v>
      </c>
      <c r="I179" s="51" t="s">
        <v>39</v>
      </c>
      <c r="J179" s="51" t="s">
        <v>122</v>
      </c>
      <c r="K179" s="51" t="s">
        <v>58</v>
      </c>
      <c r="L179" s="51" t="s">
        <v>1956</v>
      </c>
      <c r="M179" s="320"/>
      <c r="N179" s="51"/>
      <c r="O179" s="161"/>
      <c r="P179" s="51" t="s">
        <v>1589</v>
      </c>
      <c r="Q179" s="161" t="s">
        <v>2831</v>
      </c>
      <c r="R179" s="273">
        <v>115</v>
      </c>
      <c r="S179" s="273">
        <v>0</v>
      </c>
      <c r="T179" s="74" t="s">
        <v>1814</v>
      </c>
      <c r="U179" s="51"/>
      <c r="V179" s="74" t="s">
        <v>53</v>
      </c>
      <c r="W179" s="570">
        <v>46291</v>
      </c>
    </row>
    <row r="180" spans="1:23" ht="16.149999999999999" customHeight="1">
      <c r="A180" s="48">
        <v>214</v>
      </c>
      <c r="B180" s="51" t="s">
        <v>2215</v>
      </c>
      <c r="C180" s="248">
        <v>1042</v>
      </c>
      <c r="D180" s="248">
        <v>187</v>
      </c>
      <c r="E180" s="51" t="s">
        <v>1419</v>
      </c>
      <c r="F180" s="51" t="s">
        <v>1420</v>
      </c>
      <c r="G180" s="51" t="s">
        <v>29</v>
      </c>
      <c r="H180" s="190">
        <v>43800</v>
      </c>
      <c r="I180" s="51" t="s">
        <v>39</v>
      </c>
      <c r="J180" s="51" t="s">
        <v>122</v>
      </c>
      <c r="K180" s="51" t="s">
        <v>58</v>
      </c>
      <c r="L180" s="51" t="s">
        <v>1956</v>
      </c>
      <c r="M180" s="320"/>
      <c r="N180" s="51"/>
      <c r="O180" s="161"/>
      <c r="P180" s="51" t="s">
        <v>1589</v>
      </c>
      <c r="Q180" s="161" t="s">
        <v>2838</v>
      </c>
      <c r="R180" s="273">
        <v>115</v>
      </c>
      <c r="S180" s="273">
        <v>0</v>
      </c>
      <c r="T180" s="74" t="s">
        <v>1814</v>
      </c>
      <c r="U180" s="51"/>
      <c r="V180" s="74"/>
      <c r="W180" s="570">
        <v>46292</v>
      </c>
    </row>
    <row r="181" spans="1:23" ht="16.149999999999999" customHeight="1" thickBot="1">
      <c r="A181" s="48">
        <v>215</v>
      </c>
      <c r="B181" s="323" t="s">
        <v>2216</v>
      </c>
      <c r="C181" s="324">
        <v>7777</v>
      </c>
      <c r="D181" s="324">
        <v>188</v>
      </c>
      <c r="E181" s="323" t="s">
        <v>417</v>
      </c>
      <c r="F181" s="323" t="s">
        <v>934</v>
      </c>
      <c r="G181" s="323" t="s">
        <v>48</v>
      </c>
      <c r="H181" s="325"/>
      <c r="I181" s="323" t="s">
        <v>141</v>
      </c>
      <c r="J181" s="323" t="s">
        <v>30</v>
      </c>
      <c r="K181" s="323" t="s">
        <v>115</v>
      </c>
      <c r="L181" s="323" t="s">
        <v>1956</v>
      </c>
      <c r="M181" s="326">
        <v>44870</v>
      </c>
      <c r="N181" s="323"/>
      <c r="O181" s="327"/>
      <c r="P181" s="323" t="s">
        <v>1589</v>
      </c>
      <c r="Q181" s="327" t="s">
        <v>2838</v>
      </c>
      <c r="R181" s="328"/>
      <c r="S181" s="328"/>
      <c r="T181" s="329" t="s">
        <v>1812</v>
      </c>
      <c r="U181" s="323"/>
      <c r="V181" s="329"/>
      <c r="W181" s="572">
        <v>46292</v>
      </c>
    </row>
    <row r="182" spans="1:23" ht="16.149999999999999" customHeight="1" thickBot="1">
      <c r="B182" s="323" t="s">
        <v>2918</v>
      </c>
      <c r="C182" s="324">
        <v>7777</v>
      </c>
      <c r="D182" s="324">
        <v>188</v>
      </c>
      <c r="E182" s="323" t="s">
        <v>2916</v>
      </c>
      <c r="F182" s="323" t="s">
        <v>934</v>
      </c>
      <c r="G182" s="682" t="s">
        <v>29</v>
      </c>
      <c r="H182" s="683"/>
      <c r="I182" s="323" t="s">
        <v>141</v>
      </c>
      <c r="J182" s="51" t="s">
        <v>65</v>
      </c>
      <c r="K182" s="51" t="s">
        <v>123</v>
      </c>
      <c r="L182" s="323" t="s">
        <v>1956</v>
      </c>
      <c r="M182" s="685"/>
      <c r="N182" s="682"/>
      <c r="O182" s="686"/>
      <c r="P182" s="323" t="s">
        <v>2917</v>
      </c>
      <c r="Q182" s="687"/>
      <c r="R182" s="328"/>
      <c r="S182" s="328"/>
      <c r="T182" s="329" t="s">
        <v>1812</v>
      </c>
      <c r="U182" s="323"/>
      <c r="V182" s="684"/>
      <c r="W182" s="688"/>
    </row>
    <row r="183" spans="1:23" ht="16.149999999999999" customHeight="1">
      <c r="A183" s="48">
        <v>216</v>
      </c>
      <c r="B183" s="51" t="s">
        <v>2218</v>
      </c>
      <c r="C183" s="248">
        <v>1008</v>
      </c>
      <c r="D183" s="248">
        <v>191</v>
      </c>
      <c r="E183" s="51" t="s">
        <v>774</v>
      </c>
      <c r="F183" s="51" t="s">
        <v>1078</v>
      </c>
      <c r="G183" s="51" t="s">
        <v>29</v>
      </c>
      <c r="H183" s="190" t="s">
        <v>2414</v>
      </c>
      <c r="I183" s="51" t="s">
        <v>39</v>
      </c>
      <c r="J183" s="51" t="s">
        <v>30</v>
      </c>
      <c r="K183" s="51" t="s">
        <v>58</v>
      </c>
      <c r="L183" s="51" t="s">
        <v>1955</v>
      </c>
      <c r="M183" s="320"/>
      <c r="N183" s="51"/>
      <c r="O183" s="161"/>
      <c r="P183" s="51" t="s">
        <v>1589</v>
      </c>
      <c r="Q183" s="161">
        <v>46277</v>
      </c>
      <c r="R183" s="273">
        <v>115</v>
      </c>
      <c r="S183" s="273">
        <v>0</v>
      </c>
      <c r="T183" s="74" t="s">
        <v>1814</v>
      </c>
      <c r="U183" s="51"/>
      <c r="V183" s="74" t="s">
        <v>65</v>
      </c>
      <c r="W183" s="570">
        <v>46277</v>
      </c>
    </row>
    <row r="184" spans="1:23" ht="16.149999999999999" customHeight="1">
      <c r="A184" s="48">
        <v>217</v>
      </c>
      <c r="B184" s="51" t="s">
        <v>2219</v>
      </c>
      <c r="C184" s="248">
        <v>571</v>
      </c>
      <c r="D184" s="248">
        <v>192</v>
      </c>
      <c r="E184" s="51" t="s">
        <v>23</v>
      </c>
      <c r="F184" s="51" t="s">
        <v>386</v>
      </c>
      <c r="G184" s="51" t="s">
        <v>29</v>
      </c>
      <c r="H184" s="190">
        <v>40945</v>
      </c>
      <c r="I184" s="51" t="s">
        <v>39</v>
      </c>
      <c r="J184" s="51" t="s">
        <v>122</v>
      </c>
      <c r="K184" s="51" t="s">
        <v>58</v>
      </c>
      <c r="L184" s="51" t="s">
        <v>1956</v>
      </c>
      <c r="M184" s="320"/>
      <c r="N184" s="51"/>
      <c r="O184" s="161"/>
      <c r="P184" s="51"/>
      <c r="Q184" s="161"/>
      <c r="R184" s="273"/>
      <c r="S184" s="273"/>
      <c r="T184" s="74" t="s">
        <v>2463</v>
      </c>
      <c r="U184" s="51"/>
      <c r="V184" s="74"/>
      <c r="W184" s="570"/>
    </row>
    <row r="185" spans="1:23" ht="16.149999999999999" customHeight="1">
      <c r="A185" s="48">
        <v>220</v>
      </c>
      <c r="B185" s="51" t="s">
        <v>2222</v>
      </c>
      <c r="C185" s="248">
        <v>296</v>
      </c>
      <c r="D185" s="248">
        <v>194</v>
      </c>
      <c r="E185" s="51" t="s">
        <v>1032</v>
      </c>
      <c r="F185" s="51" t="s">
        <v>1031</v>
      </c>
      <c r="G185" s="51" t="s">
        <v>48</v>
      </c>
      <c r="H185" s="190" t="s">
        <v>2321</v>
      </c>
      <c r="I185" s="51" t="s">
        <v>56</v>
      </c>
      <c r="J185" s="51" t="s">
        <v>57</v>
      </c>
      <c r="K185" s="51" t="s">
        <v>58</v>
      </c>
      <c r="L185" s="51" t="s">
        <v>1958</v>
      </c>
      <c r="M185" s="320"/>
      <c r="N185" s="51"/>
      <c r="O185" s="161"/>
      <c r="P185" s="51"/>
      <c r="Q185" s="161"/>
      <c r="R185" s="273"/>
      <c r="S185" s="273"/>
      <c r="T185" s="74" t="s">
        <v>2463</v>
      </c>
      <c r="U185" s="51"/>
      <c r="V185" s="74"/>
      <c r="W185" s="570"/>
    </row>
    <row r="186" spans="1:23" ht="16.149999999999999" customHeight="1">
      <c r="A186" s="48">
        <v>221</v>
      </c>
      <c r="B186" s="51" t="s">
        <v>2223</v>
      </c>
      <c r="C186" s="248">
        <v>1137</v>
      </c>
      <c r="D186" s="248">
        <v>195</v>
      </c>
      <c r="E186" s="51" t="s">
        <v>1459</v>
      </c>
      <c r="F186" s="51" t="s">
        <v>1460</v>
      </c>
      <c r="G186" s="51" t="s">
        <v>48</v>
      </c>
      <c r="H186" s="190" t="s">
        <v>2415</v>
      </c>
      <c r="I186" s="51" t="s">
        <v>39</v>
      </c>
      <c r="J186" s="51" t="s">
        <v>122</v>
      </c>
      <c r="K186" s="51" t="s">
        <v>58</v>
      </c>
      <c r="L186" s="51" t="s">
        <v>1955</v>
      </c>
      <c r="M186" s="320"/>
      <c r="N186" s="51"/>
      <c r="O186" s="161"/>
      <c r="P186" s="51" t="s">
        <v>1589</v>
      </c>
      <c r="Q186" s="161">
        <v>46277</v>
      </c>
      <c r="R186" s="273">
        <v>115</v>
      </c>
      <c r="S186" s="273">
        <v>0</v>
      </c>
      <c r="T186" s="74" t="s">
        <v>1814</v>
      </c>
      <c r="U186" s="51"/>
      <c r="V186" s="74" t="s">
        <v>65</v>
      </c>
      <c r="W186" s="570">
        <v>46277</v>
      </c>
    </row>
    <row r="187" spans="1:23" ht="16.149999999999999" customHeight="1">
      <c r="A187" s="48">
        <v>222</v>
      </c>
      <c r="B187" s="51" t="s">
        <v>2224</v>
      </c>
      <c r="C187" s="248">
        <v>701</v>
      </c>
      <c r="D187" s="248">
        <v>196</v>
      </c>
      <c r="E187" s="51" t="s">
        <v>1411</v>
      </c>
      <c r="F187" s="51" t="s">
        <v>1409</v>
      </c>
      <c r="G187" s="51" t="s">
        <v>48</v>
      </c>
      <c r="H187" s="190"/>
      <c r="I187" s="51" t="s">
        <v>39</v>
      </c>
      <c r="J187" s="51" t="s">
        <v>65</v>
      </c>
      <c r="K187" s="51" t="s">
        <v>123</v>
      </c>
      <c r="L187" s="51" t="s">
        <v>1956</v>
      </c>
      <c r="M187" s="320"/>
      <c r="N187" s="51" t="s">
        <v>1798</v>
      </c>
      <c r="O187" s="161"/>
      <c r="P187" s="51" t="s">
        <v>1589</v>
      </c>
      <c r="Q187" s="161"/>
      <c r="R187" s="273"/>
      <c r="S187" s="273"/>
      <c r="T187" s="74" t="s">
        <v>2463</v>
      </c>
      <c r="U187" s="51"/>
      <c r="V187" s="74"/>
      <c r="W187" s="570">
        <v>46284</v>
      </c>
    </row>
    <row r="188" spans="1:23" ht="16.149999999999999" customHeight="1">
      <c r="A188" s="48">
        <v>223</v>
      </c>
      <c r="B188" s="51" t="s">
        <v>2225</v>
      </c>
      <c r="C188" s="248">
        <v>701</v>
      </c>
      <c r="D188" s="248">
        <v>196</v>
      </c>
      <c r="E188" s="51" t="s">
        <v>1204</v>
      </c>
      <c r="F188" s="51" t="s">
        <v>1409</v>
      </c>
      <c r="G188" s="51" t="s">
        <v>48</v>
      </c>
      <c r="H188" s="190"/>
      <c r="I188" s="51" t="s">
        <v>49</v>
      </c>
      <c r="J188" s="51" t="s">
        <v>122</v>
      </c>
      <c r="K188" s="51" t="s">
        <v>41</v>
      </c>
      <c r="L188" s="51" t="s">
        <v>1956</v>
      </c>
      <c r="M188" s="320">
        <v>45304</v>
      </c>
      <c r="N188" s="51"/>
      <c r="O188" s="161"/>
      <c r="P188" s="51"/>
      <c r="Q188" s="161"/>
      <c r="R188" s="273"/>
      <c r="S188" s="273"/>
      <c r="T188" s="74" t="s">
        <v>2463</v>
      </c>
      <c r="U188" s="51"/>
      <c r="V188" s="74"/>
      <c r="W188" s="570"/>
    </row>
    <row r="189" spans="1:23" ht="16.149999999999999" customHeight="1">
      <c r="A189" s="48">
        <v>224</v>
      </c>
      <c r="B189" s="51" t="s">
        <v>2226</v>
      </c>
      <c r="C189" s="248">
        <v>727</v>
      </c>
      <c r="D189" s="248">
        <v>197</v>
      </c>
      <c r="E189" s="51" t="s">
        <v>995</v>
      </c>
      <c r="F189" s="51" t="s">
        <v>996</v>
      </c>
      <c r="G189" s="51" t="s">
        <v>48</v>
      </c>
      <c r="H189" s="190">
        <v>43044</v>
      </c>
      <c r="I189" s="51" t="s">
        <v>49</v>
      </c>
      <c r="J189" s="51" t="s">
        <v>65</v>
      </c>
      <c r="K189" s="51" t="s">
        <v>123</v>
      </c>
      <c r="L189" s="51" t="s">
        <v>1956</v>
      </c>
      <c r="M189" s="320"/>
      <c r="N189" s="51" t="s">
        <v>1798</v>
      </c>
      <c r="O189" s="161"/>
      <c r="P189" s="51" t="s">
        <v>1589</v>
      </c>
      <c r="Q189" s="161" t="s">
        <v>2838</v>
      </c>
      <c r="R189" s="273">
        <v>115</v>
      </c>
      <c r="S189" s="273">
        <v>0</v>
      </c>
      <c r="T189" s="74" t="s">
        <v>1814</v>
      </c>
      <c r="U189" s="51"/>
      <c r="V189" s="74"/>
      <c r="W189" s="570">
        <v>46292</v>
      </c>
    </row>
    <row r="190" spans="1:23" ht="16.149999999999999" customHeight="1">
      <c r="A190" s="48">
        <v>225</v>
      </c>
      <c r="B190" s="51" t="s">
        <v>2514</v>
      </c>
      <c r="C190" s="248">
        <v>888</v>
      </c>
      <c r="D190" s="248">
        <v>198</v>
      </c>
      <c r="E190" s="51" t="s">
        <v>66</v>
      </c>
      <c r="F190" s="51" t="s">
        <v>2353</v>
      </c>
      <c r="G190" s="51" t="s">
        <v>274</v>
      </c>
      <c r="H190" s="318" t="s">
        <v>2355</v>
      </c>
      <c r="I190" s="163" t="s">
        <v>49</v>
      </c>
      <c r="J190" s="51" t="s">
        <v>65</v>
      </c>
      <c r="K190" s="51" t="s">
        <v>123</v>
      </c>
      <c r="L190" s="51" t="s">
        <v>1956</v>
      </c>
      <c r="M190" s="321">
        <v>45991</v>
      </c>
      <c r="N190" s="51"/>
      <c r="O190" s="270"/>
      <c r="P190" s="51" t="s">
        <v>1589</v>
      </c>
      <c r="Q190" s="161" t="s">
        <v>2831</v>
      </c>
      <c r="R190" s="273">
        <v>115</v>
      </c>
      <c r="S190" s="273">
        <v>0</v>
      </c>
      <c r="T190" s="74" t="s">
        <v>1814</v>
      </c>
      <c r="U190" s="75"/>
      <c r="V190" s="74" t="s">
        <v>53</v>
      </c>
      <c r="W190" s="570">
        <v>46291</v>
      </c>
    </row>
    <row r="191" spans="1:23" ht="16.149999999999999" customHeight="1">
      <c r="A191" s="48">
        <v>226</v>
      </c>
      <c r="B191" s="51" t="s">
        <v>2229</v>
      </c>
      <c r="C191" s="248">
        <v>467</v>
      </c>
      <c r="D191" s="248">
        <v>200</v>
      </c>
      <c r="E191" s="51" t="s">
        <v>940</v>
      </c>
      <c r="F191" s="51" t="s">
        <v>242</v>
      </c>
      <c r="G191" s="51" t="s">
        <v>48</v>
      </c>
      <c r="H191" s="190">
        <v>42774</v>
      </c>
      <c r="I191" s="51" t="s">
        <v>49</v>
      </c>
      <c r="J191" s="51" t="s">
        <v>122</v>
      </c>
      <c r="K191" s="51" t="s">
        <v>58</v>
      </c>
      <c r="L191" s="51" t="s">
        <v>1955</v>
      </c>
      <c r="M191" s="320"/>
      <c r="N191" s="51"/>
      <c r="O191" s="161"/>
      <c r="P191" s="51"/>
      <c r="Q191" s="161"/>
      <c r="R191" s="273"/>
      <c r="S191" s="273"/>
      <c r="T191" s="74" t="s">
        <v>2463</v>
      </c>
      <c r="U191" s="51"/>
      <c r="V191" s="74"/>
      <c r="W191" s="570"/>
    </row>
    <row r="192" spans="1:23" ht="16.149999999999999" customHeight="1">
      <c r="A192" s="48">
        <v>227</v>
      </c>
      <c r="B192" s="51" t="s">
        <v>2230</v>
      </c>
      <c r="C192" s="248">
        <v>467</v>
      </c>
      <c r="D192" s="248">
        <v>200</v>
      </c>
      <c r="E192" s="51" t="s">
        <v>943</v>
      </c>
      <c r="F192" s="51" t="s">
        <v>242</v>
      </c>
      <c r="G192" s="51" t="s">
        <v>48</v>
      </c>
      <c r="H192" s="190" t="s">
        <v>2445</v>
      </c>
      <c r="I192" s="51" t="s">
        <v>152</v>
      </c>
      <c r="J192" s="51" t="s">
        <v>57</v>
      </c>
      <c r="K192" s="51" t="s">
        <v>58</v>
      </c>
      <c r="L192" s="51" t="s">
        <v>1958</v>
      </c>
      <c r="M192" s="320"/>
      <c r="N192" s="51"/>
      <c r="O192" s="161"/>
      <c r="P192" s="51"/>
      <c r="Q192" s="161"/>
      <c r="R192" s="273"/>
      <c r="S192" s="273"/>
      <c r="T192" s="74" t="s">
        <v>2463</v>
      </c>
      <c r="U192" s="51"/>
      <c r="V192" s="74"/>
      <c r="W192" s="570"/>
    </row>
    <row r="193" spans="1:23" ht="16.149999999999999" customHeight="1">
      <c r="A193" s="48">
        <v>228</v>
      </c>
      <c r="B193" s="51" t="s">
        <v>2231</v>
      </c>
      <c r="C193" s="248">
        <v>467</v>
      </c>
      <c r="D193" s="248">
        <v>200</v>
      </c>
      <c r="E193" s="51" t="s">
        <v>944</v>
      </c>
      <c r="F193" s="51" t="s">
        <v>242</v>
      </c>
      <c r="G193" s="51" t="s">
        <v>48</v>
      </c>
      <c r="H193" s="190">
        <v>41681</v>
      </c>
      <c r="I193" s="51" t="s">
        <v>141</v>
      </c>
      <c r="J193" s="51" t="s">
        <v>30</v>
      </c>
      <c r="K193" s="51" t="s">
        <v>115</v>
      </c>
      <c r="L193" s="51" t="s">
        <v>1955</v>
      </c>
      <c r="M193" s="320"/>
      <c r="N193" s="51" t="s">
        <v>1798</v>
      </c>
      <c r="O193" s="161"/>
      <c r="P193" s="51" t="s">
        <v>1589</v>
      </c>
      <c r="Q193" s="161"/>
      <c r="R193" s="273"/>
      <c r="S193" s="273"/>
      <c r="T193" s="74" t="s">
        <v>2463</v>
      </c>
      <c r="U193" s="51"/>
      <c r="V193" s="74"/>
      <c r="W193" s="570" t="s">
        <v>2911</v>
      </c>
    </row>
    <row r="194" spans="1:23" ht="16.149999999999999" customHeight="1">
      <c r="A194" s="48">
        <v>229</v>
      </c>
      <c r="B194" s="51" t="s">
        <v>2360</v>
      </c>
      <c r="C194" s="248">
        <v>723</v>
      </c>
      <c r="D194" s="248">
        <v>201</v>
      </c>
      <c r="E194" s="51" t="s">
        <v>753</v>
      </c>
      <c r="F194" s="51" t="s">
        <v>2292</v>
      </c>
      <c r="G194" s="51" t="s">
        <v>274</v>
      </c>
      <c r="H194" s="318" t="s">
        <v>2361</v>
      </c>
      <c r="I194" s="163" t="s">
        <v>49</v>
      </c>
      <c r="J194" s="51" t="s">
        <v>2457</v>
      </c>
      <c r="K194" s="51" t="s">
        <v>145</v>
      </c>
      <c r="L194" s="51" t="s">
        <v>1955</v>
      </c>
      <c r="M194" s="321">
        <v>45991</v>
      </c>
      <c r="N194" s="51"/>
      <c r="O194" s="270"/>
      <c r="P194" s="51" t="s">
        <v>1589</v>
      </c>
      <c r="Q194" s="161">
        <v>46277</v>
      </c>
      <c r="R194" s="273">
        <v>115</v>
      </c>
      <c r="S194" s="273">
        <v>0</v>
      </c>
      <c r="T194" s="74" t="s">
        <v>1814</v>
      </c>
      <c r="U194" s="75"/>
      <c r="V194" s="74" t="s">
        <v>65</v>
      </c>
      <c r="W194" s="570">
        <v>46365</v>
      </c>
    </row>
    <row r="195" spans="1:23" ht="16.149999999999999" customHeight="1">
      <c r="A195" s="48">
        <v>230</v>
      </c>
      <c r="B195" s="51" t="s">
        <v>2362</v>
      </c>
      <c r="C195" s="248">
        <v>723</v>
      </c>
      <c r="D195" s="248">
        <v>201</v>
      </c>
      <c r="E195" s="51" t="s">
        <v>2293</v>
      </c>
      <c r="F195" s="51" t="s">
        <v>2292</v>
      </c>
      <c r="G195" s="51" t="s">
        <v>289</v>
      </c>
      <c r="H195" s="318" t="s">
        <v>2361</v>
      </c>
      <c r="I195" s="163" t="s">
        <v>49</v>
      </c>
      <c r="J195" s="51" t="s">
        <v>2457</v>
      </c>
      <c r="K195" s="51" t="s">
        <v>145</v>
      </c>
      <c r="L195" s="51" t="s">
        <v>1955</v>
      </c>
      <c r="M195" s="321"/>
      <c r="N195" s="51"/>
      <c r="O195" s="270"/>
      <c r="P195" s="51" t="s">
        <v>1589</v>
      </c>
      <c r="Q195" s="161">
        <v>46277</v>
      </c>
      <c r="R195" s="273">
        <v>115</v>
      </c>
      <c r="S195" s="273">
        <v>0</v>
      </c>
      <c r="T195" s="74" t="s">
        <v>1814</v>
      </c>
      <c r="U195" s="75"/>
      <c r="V195" s="74" t="s">
        <v>65</v>
      </c>
      <c r="W195" s="570">
        <v>46365</v>
      </c>
    </row>
    <row r="196" spans="1:23" ht="16.149999999999999" customHeight="1">
      <c r="A196" s="48">
        <v>231</v>
      </c>
      <c r="B196" s="51" t="s">
        <v>2232</v>
      </c>
      <c r="C196" s="248">
        <v>732</v>
      </c>
      <c r="D196" s="248">
        <v>203</v>
      </c>
      <c r="E196" s="51" t="s">
        <v>23</v>
      </c>
      <c r="F196" s="51" t="s">
        <v>949</v>
      </c>
      <c r="G196" s="51" t="s">
        <v>29</v>
      </c>
      <c r="H196" s="190">
        <v>41982</v>
      </c>
      <c r="I196" s="51" t="s">
        <v>39</v>
      </c>
      <c r="J196" s="51" t="s">
        <v>30</v>
      </c>
      <c r="K196" s="51" t="s">
        <v>115</v>
      </c>
      <c r="L196" s="51" t="s">
        <v>1955</v>
      </c>
      <c r="M196" s="320"/>
      <c r="N196" s="51"/>
      <c r="O196" s="161"/>
      <c r="P196" s="51"/>
      <c r="Q196" s="161"/>
      <c r="R196" s="273"/>
      <c r="S196" s="273"/>
      <c r="T196" s="74" t="s">
        <v>2463</v>
      </c>
      <c r="U196" s="51"/>
      <c r="V196" s="74"/>
      <c r="W196" s="570"/>
    </row>
    <row r="197" spans="1:23" ht="16.149999999999999" customHeight="1">
      <c r="A197" s="48">
        <v>232</v>
      </c>
      <c r="B197" s="51" t="s">
        <v>2233</v>
      </c>
      <c r="C197" s="248">
        <v>1016</v>
      </c>
      <c r="D197" s="248">
        <v>204</v>
      </c>
      <c r="E197" s="51" t="s">
        <v>1449</v>
      </c>
      <c r="F197" s="51" t="s">
        <v>1450</v>
      </c>
      <c r="G197" s="51" t="s">
        <v>29</v>
      </c>
      <c r="H197" s="190" t="s">
        <v>2421</v>
      </c>
      <c r="I197" s="51" t="s">
        <v>39</v>
      </c>
      <c r="J197" s="51" t="s">
        <v>90</v>
      </c>
      <c r="K197" s="51" t="s">
        <v>145</v>
      </c>
      <c r="L197" s="51" t="s">
        <v>1956</v>
      </c>
      <c r="M197" s="320">
        <v>44870</v>
      </c>
      <c r="N197" s="51" t="s">
        <v>1798</v>
      </c>
      <c r="O197" s="161"/>
      <c r="P197" s="51" t="s">
        <v>1589</v>
      </c>
      <c r="Q197" s="161"/>
      <c r="R197" s="273"/>
      <c r="S197" s="273"/>
      <c r="T197" s="74" t="s">
        <v>2463</v>
      </c>
      <c r="U197" s="51"/>
      <c r="V197" s="74"/>
      <c r="W197" s="570">
        <v>46284</v>
      </c>
    </row>
    <row r="198" spans="1:23" ht="16.149999999999999" customHeight="1">
      <c r="A198" s="48">
        <v>233</v>
      </c>
      <c r="B198" s="51" t="s">
        <v>2235</v>
      </c>
      <c r="C198" s="248">
        <v>1082</v>
      </c>
      <c r="D198" s="248">
        <v>205</v>
      </c>
      <c r="E198" s="51" t="s">
        <v>1698</v>
      </c>
      <c r="F198" s="51" t="s">
        <v>1027</v>
      </c>
      <c r="G198" s="51" t="s">
        <v>274</v>
      </c>
      <c r="H198" s="190">
        <v>43831</v>
      </c>
      <c r="I198" s="51" t="s">
        <v>49</v>
      </c>
      <c r="J198" s="51" t="s">
        <v>2458</v>
      </c>
      <c r="K198" s="51" t="s">
        <v>145</v>
      </c>
      <c r="L198" s="51" t="s">
        <v>1955</v>
      </c>
      <c r="M198" s="320"/>
      <c r="N198" s="51" t="s">
        <v>1798</v>
      </c>
      <c r="O198" s="161"/>
      <c r="P198" s="51" t="s">
        <v>1589</v>
      </c>
      <c r="Q198" s="161" t="s">
        <v>2575</v>
      </c>
      <c r="R198" s="273">
        <v>115</v>
      </c>
      <c r="S198" s="273">
        <v>0</v>
      </c>
      <c r="T198" s="74" t="s">
        <v>1814</v>
      </c>
      <c r="U198" s="51"/>
      <c r="V198" s="74"/>
      <c r="W198" s="570">
        <v>46278</v>
      </c>
    </row>
    <row r="199" spans="1:23" ht="16.149999999999999" customHeight="1">
      <c r="A199" s="48">
        <v>234</v>
      </c>
      <c r="B199" s="51" t="s">
        <v>2280</v>
      </c>
      <c r="C199" s="248">
        <v>887</v>
      </c>
      <c r="D199" s="248">
        <v>207</v>
      </c>
      <c r="E199" s="51" t="s">
        <v>422</v>
      </c>
      <c r="F199" s="51" t="s">
        <v>2278</v>
      </c>
      <c r="G199" s="51" t="s">
        <v>48</v>
      </c>
      <c r="H199" s="319">
        <v>38614</v>
      </c>
      <c r="I199" s="51" t="s">
        <v>49</v>
      </c>
      <c r="J199" s="51" t="s">
        <v>2458</v>
      </c>
      <c r="K199" s="51" t="s">
        <v>41</v>
      </c>
      <c r="L199" s="51" t="s">
        <v>1955</v>
      </c>
      <c r="M199" s="321">
        <v>45675</v>
      </c>
      <c r="N199" s="51"/>
      <c r="O199" s="74"/>
      <c r="P199" s="51"/>
      <c r="Q199" s="161"/>
      <c r="R199" s="273"/>
      <c r="S199" s="273"/>
      <c r="T199" s="74" t="s">
        <v>2463</v>
      </c>
      <c r="U199" s="51"/>
      <c r="V199" s="74"/>
      <c r="W199" s="570"/>
    </row>
    <row r="200" spans="1:23" ht="16.149999999999999" customHeight="1">
      <c r="A200" s="48">
        <v>235</v>
      </c>
      <c r="B200" s="51" t="s">
        <v>2236</v>
      </c>
      <c r="C200" s="248">
        <v>967</v>
      </c>
      <c r="D200" s="248">
        <v>209</v>
      </c>
      <c r="E200" s="51" t="s">
        <v>33</v>
      </c>
      <c r="F200" s="51" t="s">
        <v>1644</v>
      </c>
      <c r="G200" s="51" t="s">
        <v>274</v>
      </c>
      <c r="H200" s="190">
        <v>43504</v>
      </c>
      <c r="I200" s="51" t="s">
        <v>49</v>
      </c>
      <c r="J200" s="51" t="s">
        <v>2458</v>
      </c>
      <c r="K200" s="51" t="s">
        <v>41</v>
      </c>
      <c r="L200" s="51" t="s">
        <v>1955</v>
      </c>
      <c r="M200" s="320"/>
      <c r="N200" s="51"/>
      <c r="O200" s="161"/>
      <c r="P200" s="51"/>
      <c r="Q200" s="161"/>
      <c r="R200" s="273"/>
      <c r="S200" s="273"/>
      <c r="T200" s="74" t="s">
        <v>2463</v>
      </c>
      <c r="U200" s="51"/>
      <c r="V200" s="74"/>
      <c r="W200" s="570"/>
    </row>
    <row r="201" spans="1:23" ht="16.149999999999999" customHeight="1" thickBot="1">
      <c r="A201" s="48">
        <v>236</v>
      </c>
      <c r="B201" s="51" t="s">
        <v>2805</v>
      </c>
      <c r="C201" s="248">
        <v>502</v>
      </c>
      <c r="D201" s="248">
        <v>210</v>
      </c>
      <c r="E201" s="51" t="s">
        <v>2238</v>
      </c>
      <c r="F201" s="51" t="s">
        <v>1645</v>
      </c>
      <c r="G201" s="51" t="s">
        <v>48</v>
      </c>
      <c r="H201" s="190">
        <v>42896</v>
      </c>
      <c r="I201" s="51" t="s">
        <v>49</v>
      </c>
      <c r="J201" s="51" t="s">
        <v>2458</v>
      </c>
      <c r="K201" s="51" t="s">
        <v>41</v>
      </c>
      <c r="L201" s="51" t="s">
        <v>1955</v>
      </c>
      <c r="M201" s="320"/>
      <c r="N201" s="51"/>
      <c r="O201" s="161"/>
      <c r="P201" s="51" t="s">
        <v>1589</v>
      </c>
      <c r="Q201" s="161" t="s">
        <v>2812</v>
      </c>
      <c r="R201" s="273">
        <v>115</v>
      </c>
      <c r="S201" s="273">
        <v>0</v>
      </c>
      <c r="T201" s="74" t="s">
        <v>1814</v>
      </c>
      <c r="U201" s="51"/>
      <c r="V201" s="74" t="s">
        <v>65</v>
      </c>
      <c r="W201" s="570">
        <v>46284</v>
      </c>
    </row>
    <row r="202" spans="1:23" ht="16.149999999999999" customHeight="1" thickBot="1">
      <c r="A202" s="48">
        <v>237</v>
      </c>
      <c r="B202" s="40" t="s">
        <v>2804</v>
      </c>
      <c r="C202" s="248">
        <v>502</v>
      </c>
      <c r="D202" s="248">
        <v>210</v>
      </c>
      <c r="E202" s="32" t="s">
        <v>200</v>
      </c>
      <c r="F202" s="51" t="s">
        <v>1645</v>
      </c>
      <c r="G202" s="40" t="s">
        <v>29</v>
      </c>
      <c r="H202" s="392">
        <v>44138</v>
      </c>
      <c r="I202" s="40" t="s">
        <v>49</v>
      </c>
      <c r="J202" s="40" t="s">
        <v>65</v>
      </c>
      <c r="K202" s="40" t="s">
        <v>123</v>
      </c>
      <c r="L202" s="287" t="s">
        <v>1955</v>
      </c>
      <c r="M202" s="393"/>
      <c r="N202" s="40" t="s">
        <v>1798</v>
      </c>
      <c r="O202" s="394"/>
      <c r="P202" s="287" t="s">
        <v>1589</v>
      </c>
      <c r="Q202" s="395" t="s">
        <v>2812</v>
      </c>
      <c r="R202" s="273">
        <v>85</v>
      </c>
      <c r="S202" s="273">
        <v>30</v>
      </c>
      <c r="T202" s="74" t="s">
        <v>1813</v>
      </c>
      <c r="U202" s="51"/>
      <c r="V202" s="287" t="s">
        <v>53</v>
      </c>
      <c r="W202" s="571" t="s">
        <v>2928</v>
      </c>
    </row>
    <row r="203" spans="1:23" ht="16.149999999999999" customHeight="1">
      <c r="A203" s="48">
        <v>239</v>
      </c>
      <c r="B203" s="51" t="s">
        <v>2240</v>
      </c>
      <c r="C203" s="248">
        <v>9010</v>
      </c>
      <c r="D203" s="248">
        <v>213</v>
      </c>
      <c r="E203" s="51" t="s">
        <v>1637</v>
      </c>
      <c r="F203" s="51" t="s">
        <v>1647</v>
      </c>
      <c r="G203" s="51" t="s">
        <v>29</v>
      </c>
      <c r="H203" s="190">
        <v>43681</v>
      </c>
      <c r="I203" s="51" t="s">
        <v>49</v>
      </c>
      <c r="J203" s="51" t="s">
        <v>2458</v>
      </c>
      <c r="K203" s="51" t="s">
        <v>41</v>
      </c>
      <c r="L203" s="51" t="s">
        <v>1955</v>
      </c>
      <c r="M203" s="320"/>
      <c r="N203" s="51"/>
      <c r="O203" s="161"/>
      <c r="P203" s="51"/>
      <c r="Q203" s="161"/>
      <c r="R203" s="273"/>
      <c r="S203" s="273"/>
      <c r="T203" s="74" t="s">
        <v>2463</v>
      </c>
      <c r="U203" s="51"/>
      <c r="V203" s="74"/>
      <c r="W203" s="570"/>
    </row>
    <row r="204" spans="1:23" ht="16.149999999999999" customHeight="1">
      <c r="A204" s="48">
        <v>240</v>
      </c>
      <c r="B204" s="51" t="s">
        <v>2241</v>
      </c>
      <c r="C204" s="248">
        <v>963</v>
      </c>
      <c r="D204" s="248">
        <v>214</v>
      </c>
      <c r="E204" s="51" t="s">
        <v>271</v>
      </c>
      <c r="F204" s="51" t="s">
        <v>1648</v>
      </c>
      <c r="G204" s="51" t="s">
        <v>48</v>
      </c>
      <c r="H204" s="190">
        <v>43111</v>
      </c>
      <c r="I204" s="51" t="s">
        <v>49</v>
      </c>
      <c r="J204" s="51" t="s">
        <v>2458</v>
      </c>
      <c r="K204" s="51" t="s">
        <v>41</v>
      </c>
      <c r="L204" s="51" t="s">
        <v>1955</v>
      </c>
      <c r="M204" s="320"/>
      <c r="N204" s="51"/>
      <c r="O204" s="161"/>
      <c r="P204" s="51"/>
      <c r="Q204" s="161"/>
      <c r="R204" s="273"/>
      <c r="S204" s="273"/>
      <c r="T204" s="74" t="s">
        <v>2463</v>
      </c>
      <c r="U204" s="51"/>
      <c r="V204" s="74"/>
      <c r="W204" s="570"/>
    </row>
    <row r="205" spans="1:23" ht="16.149999999999999" customHeight="1">
      <c r="A205" s="48">
        <v>241</v>
      </c>
      <c r="B205" s="51" t="s">
        <v>2242</v>
      </c>
      <c r="C205" s="248">
        <v>963</v>
      </c>
      <c r="D205" s="248">
        <v>214</v>
      </c>
      <c r="E205" s="51" t="s">
        <v>431</v>
      </c>
      <c r="F205" s="51" t="s">
        <v>1648</v>
      </c>
      <c r="G205" s="51" t="s">
        <v>48</v>
      </c>
      <c r="H205" s="190">
        <v>41549</v>
      </c>
      <c r="I205" s="51" t="s">
        <v>49</v>
      </c>
      <c r="J205" s="51" t="s">
        <v>2458</v>
      </c>
      <c r="K205" s="51" t="s">
        <v>41</v>
      </c>
      <c r="L205" s="51" t="s">
        <v>1955</v>
      </c>
      <c r="M205" s="320"/>
      <c r="N205" s="51"/>
      <c r="O205" s="161"/>
      <c r="P205" s="51"/>
      <c r="Q205" s="161"/>
      <c r="R205" s="273"/>
      <c r="S205" s="273"/>
      <c r="T205" s="74" t="s">
        <v>2463</v>
      </c>
      <c r="U205" s="51"/>
      <c r="V205" s="74"/>
      <c r="W205" s="570"/>
    </row>
    <row r="206" spans="1:23" ht="16.149999999999999" customHeight="1">
      <c r="A206" s="48">
        <v>242</v>
      </c>
      <c r="B206" s="51" t="s">
        <v>2243</v>
      </c>
      <c r="C206" s="248">
        <v>865</v>
      </c>
      <c r="D206" s="248">
        <v>215</v>
      </c>
      <c r="E206" s="51" t="s">
        <v>1638</v>
      </c>
      <c r="F206" s="51" t="s">
        <v>109</v>
      </c>
      <c r="G206" s="51" t="s">
        <v>29</v>
      </c>
      <c r="H206" s="190">
        <v>44019</v>
      </c>
      <c r="I206" s="51" t="s">
        <v>49</v>
      </c>
      <c r="J206" s="51" t="s">
        <v>2457</v>
      </c>
      <c r="K206" s="51" t="s">
        <v>145</v>
      </c>
      <c r="L206" s="51" t="s">
        <v>1955</v>
      </c>
      <c r="M206" s="320">
        <v>45304</v>
      </c>
      <c r="N206" s="51"/>
      <c r="O206" s="161"/>
      <c r="P206" s="51" t="s">
        <v>1589</v>
      </c>
      <c r="Q206" s="161" t="s">
        <v>2831</v>
      </c>
      <c r="R206" s="273">
        <v>115</v>
      </c>
      <c r="S206" s="273">
        <v>0</v>
      </c>
      <c r="T206" s="74" t="s">
        <v>1814</v>
      </c>
      <c r="U206" s="51"/>
      <c r="V206" s="74"/>
      <c r="W206" s="570">
        <v>46291</v>
      </c>
    </row>
    <row r="207" spans="1:23" ht="16.149999999999999" customHeight="1">
      <c r="A207" s="48">
        <v>243</v>
      </c>
      <c r="B207" s="51" t="s">
        <v>2245</v>
      </c>
      <c r="C207" s="248">
        <v>300</v>
      </c>
      <c r="D207" s="248">
        <v>216</v>
      </c>
      <c r="E207" s="51" t="s">
        <v>1087</v>
      </c>
      <c r="F207" s="51" t="s">
        <v>1382</v>
      </c>
      <c r="G207" s="51" t="s">
        <v>29</v>
      </c>
      <c r="H207" s="190" t="s">
        <v>2318</v>
      </c>
      <c r="I207" s="51" t="s">
        <v>155</v>
      </c>
      <c r="J207" s="51" t="s">
        <v>90</v>
      </c>
      <c r="K207" s="51" t="s">
        <v>145</v>
      </c>
      <c r="L207" s="51" t="s">
        <v>1956</v>
      </c>
      <c r="M207" s="320"/>
      <c r="N207" s="51" t="s">
        <v>1798</v>
      </c>
      <c r="O207" s="161"/>
      <c r="P207" s="51" t="s">
        <v>1589</v>
      </c>
      <c r="Q207" s="161" t="s">
        <v>2838</v>
      </c>
      <c r="R207" s="273"/>
      <c r="S207" s="273"/>
      <c r="T207" s="74" t="s">
        <v>1812</v>
      </c>
      <c r="U207" s="51"/>
      <c r="V207" s="74"/>
      <c r="W207" s="570">
        <v>46292</v>
      </c>
    </row>
    <row r="208" spans="1:23" ht="16.149999999999999" customHeight="1">
      <c r="A208" s="48">
        <v>244</v>
      </c>
      <c r="B208" s="51" t="s">
        <v>2244</v>
      </c>
      <c r="C208" s="248">
        <v>300</v>
      </c>
      <c r="D208" s="248">
        <v>216</v>
      </c>
      <c r="E208" s="51" t="s">
        <v>1092</v>
      </c>
      <c r="F208" s="51" t="s">
        <v>2422</v>
      </c>
      <c r="G208" s="51" t="s">
        <v>289</v>
      </c>
      <c r="H208" s="190" t="s">
        <v>2318</v>
      </c>
      <c r="I208" s="51" t="s">
        <v>39</v>
      </c>
      <c r="J208" s="51" t="s">
        <v>122</v>
      </c>
      <c r="K208" s="51" t="s">
        <v>58</v>
      </c>
      <c r="L208" s="51" t="s">
        <v>1956</v>
      </c>
      <c r="M208" s="320"/>
      <c r="N208" s="51" t="s">
        <v>1798</v>
      </c>
      <c r="O208" s="161"/>
      <c r="P208" s="51" t="s">
        <v>1589</v>
      </c>
      <c r="Q208" s="161" t="s">
        <v>2838</v>
      </c>
      <c r="R208" s="273"/>
      <c r="S208" s="273"/>
      <c r="T208" s="329" t="s">
        <v>1812</v>
      </c>
      <c r="U208" s="51"/>
      <c r="V208" s="74"/>
      <c r="W208" s="570">
        <v>46292</v>
      </c>
    </row>
    <row r="209" spans="1:23" ht="16.149999999999999" customHeight="1">
      <c r="A209" s="48">
        <v>245</v>
      </c>
      <c r="B209" s="323" t="s">
        <v>2246</v>
      </c>
      <c r="C209" s="324">
        <v>7777</v>
      </c>
      <c r="D209" s="324">
        <v>218</v>
      </c>
      <c r="E209" s="323" t="s">
        <v>1483</v>
      </c>
      <c r="F209" s="323" t="s">
        <v>453</v>
      </c>
      <c r="G209" s="323" t="s">
        <v>48</v>
      </c>
      <c r="H209" s="325" t="s">
        <v>2319</v>
      </c>
      <c r="I209" s="323" t="s">
        <v>155</v>
      </c>
      <c r="J209" s="323" t="s">
        <v>90</v>
      </c>
      <c r="K209" s="323" t="s">
        <v>145</v>
      </c>
      <c r="L209" s="323" t="s">
        <v>1956</v>
      </c>
      <c r="M209" s="326"/>
      <c r="N209" s="323"/>
      <c r="O209" s="327"/>
      <c r="P209" s="323" t="s">
        <v>1589</v>
      </c>
      <c r="Q209" s="327" t="s">
        <v>2838</v>
      </c>
      <c r="R209" s="328"/>
      <c r="S209" s="328"/>
      <c r="T209" s="329" t="s">
        <v>1812</v>
      </c>
      <c r="U209" s="323"/>
      <c r="V209" s="329"/>
      <c r="W209" s="572">
        <v>46292</v>
      </c>
    </row>
    <row r="210" spans="1:23" ht="16.149999999999999" customHeight="1">
      <c r="A210" s="48">
        <v>249</v>
      </c>
      <c r="B210" s="51" t="s">
        <v>2371</v>
      </c>
      <c r="C210" s="248">
        <v>959</v>
      </c>
      <c r="D210" s="248">
        <v>220</v>
      </c>
      <c r="E210" s="51" t="s">
        <v>30</v>
      </c>
      <c r="F210" s="51" t="s">
        <v>1606</v>
      </c>
      <c r="G210" s="51" t="s">
        <v>274</v>
      </c>
      <c r="H210" s="318">
        <v>43536</v>
      </c>
      <c r="I210" s="163" t="s">
        <v>49</v>
      </c>
      <c r="J210" s="51" t="s">
        <v>65</v>
      </c>
      <c r="K210" s="51" t="s">
        <v>123</v>
      </c>
      <c r="L210" s="51" t="s">
        <v>1956</v>
      </c>
      <c r="M210" s="321"/>
      <c r="N210" s="51"/>
      <c r="O210" s="270"/>
      <c r="P210" s="51" t="s">
        <v>1589</v>
      </c>
      <c r="Q210" s="161" t="s">
        <v>2812</v>
      </c>
      <c r="R210" s="273">
        <v>115</v>
      </c>
      <c r="S210" s="273">
        <v>0</v>
      </c>
      <c r="T210" s="74" t="s">
        <v>1814</v>
      </c>
      <c r="U210" s="75"/>
      <c r="V210" s="74"/>
      <c r="W210" s="570">
        <v>46284</v>
      </c>
    </row>
    <row r="211" spans="1:23" ht="16.149999999999999" customHeight="1">
      <c r="A211" s="48">
        <v>250</v>
      </c>
      <c r="B211" s="51" t="s">
        <v>2369</v>
      </c>
      <c r="C211" s="248">
        <v>959</v>
      </c>
      <c r="D211" s="248">
        <v>220</v>
      </c>
      <c r="E211" s="51" t="s">
        <v>1642</v>
      </c>
      <c r="F211" s="51" t="s">
        <v>1606</v>
      </c>
      <c r="G211" s="51" t="s">
        <v>274</v>
      </c>
      <c r="H211" s="318" t="s">
        <v>2370</v>
      </c>
      <c r="I211" s="163" t="s">
        <v>39</v>
      </c>
      <c r="J211" s="51" t="s">
        <v>122</v>
      </c>
      <c r="K211" s="51" t="s">
        <v>58</v>
      </c>
      <c r="L211" s="51" t="s">
        <v>1956</v>
      </c>
      <c r="M211" s="321">
        <v>45991</v>
      </c>
      <c r="N211" s="51"/>
      <c r="O211" s="270"/>
      <c r="P211" s="51" t="s">
        <v>1589</v>
      </c>
      <c r="Q211" s="161" t="s">
        <v>2812</v>
      </c>
      <c r="R211" s="273">
        <v>115</v>
      </c>
      <c r="S211" s="273">
        <v>0</v>
      </c>
      <c r="T211" s="74" t="s">
        <v>1814</v>
      </c>
      <c r="U211" s="75"/>
      <c r="V211" s="74"/>
      <c r="W211" s="570">
        <v>46284</v>
      </c>
    </row>
    <row r="212" spans="1:23" ht="16.149999999999999" customHeight="1">
      <c r="A212" s="48">
        <v>251</v>
      </c>
      <c r="B212" s="51" t="s">
        <v>2251</v>
      </c>
      <c r="C212" s="248">
        <v>817</v>
      </c>
      <c r="D212" s="248">
        <v>29</v>
      </c>
      <c r="E212" s="51" t="s">
        <v>2252</v>
      </c>
      <c r="F212" s="51" t="s">
        <v>1781</v>
      </c>
      <c r="G212" s="51" t="s">
        <v>29</v>
      </c>
      <c r="H212" s="190" t="s">
        <v>2395</v>
      </c>
      <c r="I212" s="51" t="s">
        <v>49</v>
      </c>
      <c r="J212" s="51" t="s">
        <v>2457</v>
      </c>
      <c r="K212" s="51" t="s">
        <v>145</v>
      </c>
      <c r="L212" s="51" t="s">
        <v>1955</v>
      </c>
      <c r="M212" s="320"/>
      <c r="N212" s="51" t="s">
        <v>1798</v>
      </c>
      <c r="O212" s="161"/>
      <c r="P212" s="51" t="s">
        <v>1589</v>
      </c>
      <c r="Q212" s="161" t="s">
        <v>2575</v>
      </c>
      <c r="R212" s="273">
        <v>115</v>
      </c>
      <c r="S212" s="273">
        <v>0</v>
      </c>
      <c r="T212" s="74" t="s">
        <v>1814</v>
      </c>
      <c r="U212" s="51"/>
      <c r="V212" s="74" t="s">
        <v>65</v>
      </c>
      <c r="W212" s="570">
        <v>46278</v>
      </c>
    </row>
    <row r="213" spans="1:23" ht="16.149999999999999" customHeight="1">
      <c r="A213" s="48">
        <v>252</v>
      </c>
      <c r="B213" s="51" t="s">
        <v>2253</v>
      </c>
      <c r="C213" s="248">
        <v>9011</v>
      </c>
      <c r="D213" s="248">
        <v>222</v>
      </c>
      <c r="E213" s="51" t="s">
        <v>2254</v>
      </c>
      <c r="F213" s="51" t="s">
        <v>1786</v>
      </c>
      <c r="G213" s="51" t="s">
        <v>48</v>
      </c>
      <c r="H213" s="190" t="s">
        <v>2402</v>
      </c>
      <c r="I213" s="51" t="s">
        <v>141</v>
      </c>
      <c r="J213" s="51" t="s">
        <v>30</v>
      </c>
      <c r="K213" s="51" t="s">
        <v>115</v>
      </c>
      <c r="L213" s="51" t="s">
        <v>1955</v>
      </c>
      <c r="M213" s="320"/>
      <c r="N213" s="51" t="s">
        <v>1798</v>
      </c>
      <c r="O213" s="161"/>
      <c r="P213" s="51" t="s">
        <v>1589</v>
      </c>
      <c r="Q213" s="161" t="s">
        <v>2575</v>
      </c>
      <c r="R213" s="273">
        <v>115</v>
      </c>
      <c r="S213" s="273">
        <v>0</v>
      </c>
      <c r="T213" s="74" t="s">
        <v>1814</v>
      </c>
      <c r="U213" s="51"/>
      <c r="V213" s="74"/>
      <c r="W213" s="570" t="s">
        <v>2911</v>
      </c>
    </row>
    <row r="214" spans="1:23" ht="16.149999999999999" customHeight="1">
      <c r="A214" s="48">
        <v>253</v>
      </c>
      <c r="B214" s="51" t="s">
        <v>2255</v>
      </c>
      <c r="C214" s="248">
        <v>9011</v>
      </c>
      <c r="D214" s="248">
        <v>222</v>
      </c>
      <c r="E214" s="51" t="s">
        <v>2256</v>
      </c>
      <c r="F214" s="51" t="s">
        <v>2257</v>
      </c>
      <c r="G214" s="51" t="s">
        <v>48</v>
      </c>
      <c r="H214" s="190" t="s">
        <v>2396</v>
      </c>
      <c r="I214" s="51" t="s">
        <v>49</v>
      </c>
      <c r="J214" s="51" t="s">
        <v>2457</v>
      </c>
      <c r="K214" s="51" t="s">
        <v>145</v>
      </c>
      <c r="L214" s="51" t="s">
        <v>1955</v>
      </c>
      <c r="M214" s="320"/>
      <c r="N214" s="51" t="s">
        <v>1798</v>
      </c>
      <c r="O214" s="161"/>
      <c r="P214" s="51" t="s">
        <v>1589</v>
      </c>
      <c r="Q214" s="161" t="s">
        <v>2575</v>
      </c>
      <c r="R214" s="273">
        <v>115</v>
      </c>
      <c r="S214" s="273">
        <v>0</v>
      </c>
      <c r="T214" s="74" t="s">
        <v>1814</v>
      </c>
      <c r="U214" s="51"/>
      <c r="V214" s="74" t="s">
        <v>65</v>
      </c>
      <c r="W214" s="570">
        <v>46278</v>
      </c>
    </row>
    <row r="215" spans="1:23" ht="16.149999999999999" customHeight="1">
      <c r="A215" s="48">
        <v>254</v>
      </c>
      <c r="B215" s="51" t="s">
        <v>2258</v>
      </c>
      <c r="C215" s="248">
        <v>537</v>
      </c>
      <c r="D215" s="248">
        <v>12</v>
      </c>
      <c r="E215" s="51" t="s">
        <v>2259</v>
      </c>
      <c r="F215" s="51" t="s">
        <v>1460</v>
      </c>
      <c r="G215" s="51" t="s">
        <v>48</v>
      </c>
      <c r="H215" s="190" t="s">
        <v>2397</v>
      </c>
      <c r="I215" s="51" t="s">
        <v>49</v>
      </c>
      <c r="J215" s="51" t="s">
        <v>2457</v>
      </c>
      <c r="K215" s="51" t="s">
        <v>145</v>
      </c>
      <c r="L215" s="51" t="s">
        <v>1955</v>
      </c>
      <c r="M215" s="320"/>
      <c r="N215" s="51" t="s">
        <v>1798</v>
      </c>
      <c r="O215" s="161"/>
      <c r="P215" s="51" t="s">
        <v>1589</v>
      </c>
      <c r="Q215" s="161" t="s">
        <v>2821</v>
      </c>
      <c r="R215" s="273">
        <v>115</v>
      </c>
      <c r="S215" s="273">
        <v>0</v>
      </c>
      <c r="T215" s="74" t="s">
        <v>1814</v>
      </c>
      <c r="U215" s="51"/>
      <c r="V215" s="74"/>
      <c r="W215" s="570">
        <v>46285</v>
      </c>
    </row>
    <row r="216" spans="1:23" ht="16.149999999999999" customHeight="1">
      <c r="A216" s="48">
        <v>255</v>
      </c>
      <c r="B216" s="51" t="s">
        <v>2260</v>
      </c>
      <c r="C216" s="248">
        <v>537</v>
      </c>
      <c r="D216" s="248">
        <v>12</v>
      </c>
      <c r="E216" s="51" t="s">
        <v>291</v>
      </c>
      <c r="F216" s="51" t="s">
        <v>1460</v>
      </c>
      <c r="G216" s="51" t="s">
        <v>29</v>
      </c>
      <c r="H216" s="190">
        <v>42772</v>
      </c>
      <c r="I216" s="51" t="s">
        <v>49</v>
      </c>
      <c r="J216" s="51" t="s">
        <v>2457</v>
      </c>
      <c r="K216" s="51" t="s">
        <v>145</v>
      </c>
      <c r="L216" s="51" t="s">
        <v>1955</v>
      </c>
      <c r="M216" s="320"/>
      <c r="N216" s="51" t="s">
        <v>1798</v>
      </c>
      <c r="O216" s="161"/>
      <c r="P216" s="51" t="s">
        <v>1589</v>
      </c>
      <c r="Q216" s="161" t="s">
        <v>2821</v>
      </c>
      <c r="R216" s="273">
        <v>115</v>
      </c>
      <c r="S216" s="273">
        <v>0</v>
      </c>
      <c r="T216" s="74" t="s">
        <v>1814</v>
      </c>
      <c r="U216" s="51"/>
      <c r="V216" s="74"/>
      <c r="W216" s="570">
        <v>46285</v>
      </c>
    </row>
    <row r="217" spans="1:23" ht="16.149999999999999" customHeight="1">
      <c r="A217" s="48">
        <v>256</v>
      </c>
      <c r="B217" s="51" t="s">
        <v>2261</v>
      </c>
      <c r="C217" s="248">
        <v>768</v>
      </c>
      <c r="D217" s="248">
        <v>224</v>
      </c>
      <c r="E217" s="51" t="s">
        <v>2262</v>
      </c>
      <c r="F217" s="51" t="s">
        <v>1791</v>
      </c>
      <c r="G217" s="51" t="s">
        <v>48</v>
      </c>
      <c r="H217" s="190">
        <v>42244</v>
      </c>
      <c r="I217" s="51" t="s">
        <v>49</v>
      </c>
      <c r="J217" s="51" t="s">
        <v>2458</v>
      </c>
      <c r="K217" s="51" t="s">
        <v>41</v>
      </c>
      <c r="L217" s="51" t="s">
        <v>1955</v>
      </c>
      <c r="M217" s="320"/>
      <c r="N217" s="51"/>
      <c r="O217" s="161"/>
      <c r="P217" s="51"/>
      <c r="Q217" s="161"/>
      <c r="R217" s="273"/>
      <c r="S217" s="273"/>
      <c r="T217" s="74" t="s">
        <v>2463</v>
      </c>
      <c r="U217" s="51"/>
      <c r="V217" s="74"/>
      <c r="W217" s="570"/>
    </row>
    <row r="218" spans="1:23" ht="16.149999999999999" customHeight="1">
      <c r="A218" s="48">
        <v>257</v>
      </c>
      <c r="B218" s="51" t="s">
        <v>2511</v>
      </c>
      <c r="C218" s="248">
        <v>986</v>
      </c>
      <c r="D218" s="248">
        <v>225</v>
      </c>
      <c r="E218" s="51" t="s">
        <v>246</v>
      </c>
      <c r="F218" s="51" t="s">
        <v>2297</v>
      </c>
      <c r="G218" s="51" t="s">
        <v>48</v>
      </c>
      <c r="H218" s="318" t="s">
        <v>2358</v>
      </c>
      <c r="I218" s="163" t="s">
        <v>49</v>
      </c>
      <c r="J218" s="51" t="s">
        <v>65</v>
      </c>
      <c r="K218" s="51" t="s">
        <v>123</v>
      </c>
      <c r="L218" s="51" t="s">
        <v>1956</v>
      </c>
      <c r="M218" s="321">
        <v>45991</v>
      </c>
      <c r="N218" s="51"/>
      <c r="O218" s="270"/>
      <c r="P218" s="51" t="s">
        <v>1589</v>
      </c>
      <c r="Q218" s="161" t="s">
        <v>2575</v>
      </c>
      <c r="R218" s="273">
        <v>115</v>
      </c>
      <c r="S218" s="273">
        <v>0</v>
      </c>
      <c r="T218" s="74" t="s">
        <v>1814</v>
      </c>
      <c r="U218" s="75"/>
      <c r="V218" s="74"/>
      <c r="W218" s="570">
        <v>46278</v>
      </c>
    </row>
    <row r="219" spans="1:23" ht="16.149999999999999" customHeight="1">
      <c r="A219" s="48">
        <v>258</v>
      </c>
      <c r="B219" s="51" t="s">
        <v>2359</v>
      </c>
      <c r="C219" s="248">
        <v>986</v>
      </c>
      <c r="D219" s="248">
        <v>225</v>
      </c>
      <c r="E219" s="51" t="s">
        <v>61</v>
      </c>
      <c r="F219" s="51" t="s">
        <v>2297</v>
      </c>
      <c r="G219" s="51" t="s">
        <v>274</v>
      </c>
      <c r="H219" s="318">
        <v>42797</v>
      </c>
      <c r="I219" s="163" t="s">
        <v>49</v>
      </c>
      <c r="J219" s="51" t="s">
        <v>65</v>
      </c>
      <c r="K219" s="51" t="s">
        <v>123</v>
      </c>
      <c r="L219" s="51" t="s">
        <v>1956</v>
      </c>
      <c r="M219" s="321"/>
      <c r="N219" s="51"/>
      <c r="O219" s="270"/>
      <c r="P219" s="51" t="s">
        <v>1589</v>
      </c>
      <c r="Q219" s="161" t="s">
        <v>2575</v>
      </c>
      <c r="R219" s="273">
        <v>115</v>
      </c>
      <c r="S219" s="273">
        <v>0</v>
      </c>
      <c r="T219" s="74" t="s">
        <v>1814</v>
      </c>
      <c r="U219" s="75"/>
      <c r="V219" s="74"/>
      <c r="W219" s="570">
        <v>46278</v>
      </c>
    </row>
    <row r="220" spans="1:23" ht="16.149999999999999" customHeight="1">
      <c r="A220" s="48">
        <v>260</v>
      </c>
      <c r="B220" s="51" t="s">
        <v>2263</v>
      </c>
      <c r="C220" s="248">
        <v>831</v>
      </c>
      <c r="D220" s="248">
        <v>228</v>
      </c>
      <c r="E220" s="51" t="s">
        <v>961</v>
      </c>
      <c r="F220" s="51" t="s">
        <v>962</v>
      </c>
      <c r="G220" s="51" t="s">
        <v>29</v>
      </c>
      <c r="H220" s="190">
        <v>42648</v>
      </c>
      <c r="I220" s="51" t="s">
        <v>39</v>
      </c>
      <c r="J220" s="51"/>
      <c r="K220" s="51"/>
      <c r="L220" s="51" t="s">
        <v>1955</v>
      </c>
      <c r="M220" s="320">
        <v>44870</v>
      </c>
      <c r="N220" s="51" t="s">
        <v>2469</v>
      </c>
      <c r="O220" s="161"/>
      <c r="P220" s="51" t="s">
        <v>1589</v>
      </c>
      <c r="Q220" s="161"/>
      <c r="R220" s="273"/>
      <c r="S220" s="273"/>
      <c r="T220" s="74" t="s">
        <v>2463</v>
      </c>
      <c r="U220" s="51"/>
      <c r="V220" s="74"/>
      <c r="W220" s="570" t="s">
        <v>2911</v>
      </c>
    </row>
    <row r="221" spans="1:23" ht="16.149999999999999" customHeight="1">
      <c r="A221" s="48">
        <v>261</v>
      </c>
      <c r="B221" s="51" t="s">
        <v>2264</v>
      </c>
      <c r="C221" s="248">
        <v>831</v>
      </c>
      <c r="D221" s="248">
        <v>228</v>
      </c>
      <c r="E221" s="51" t="s">
        <v>966</v>
      </c>
      <c r="F221" s="51" t="s">
        <v>962</v>
      </c>
      <c r="G221" s="51" t="s">
        <v>29</v>
      </c>
      <c r="H221" s="190">
        <v>42500</v>
      </c>
      <c r="I221" s="51" t="s">
        <v>39</v>
      </c>
      <c r="J221" s="51"/>
      <c r="K221" s="51"/>
      <c r="L221" s="51" t="s">
        <v>1955</v>
      </c>
      <c r="M221" s="320"/>
      <c r="N221" s="51" t="s">
        <v>2469</v>
      </c>
      <c r="O221" s="161"/>
      <c r="P221" s="51" t="s">
        <v>1589</v>
      </c>
      <c r="Q221" s="161"/>
      <c r="R221" s="273"/>
      <c r="S221" s="273"/>
      <c r="T221" s="74" t="s">
        <v>2463</v>
      </c>
      <c r="U221" s="51"/>
      <c r="V221" s="74"/>
      <c r="W221" s="570" t="s">
        <v>2911</v>
      </c>
    </row>
    <row r="222" spans="1:23" ht="16.149999999999999" customHeight="1">
      <c r="A222" s="48">
        <v>262</v>
      </c>
      <c r="B222" s="51" t="s">
        <v>2382</v>
      </c>
      <c r="C222" s="248">
        <v>927</v>
      </c>
      <c r="D222" s="248">
        <v>230</v>
      </c>
      <c r="E222" s="51" t="s">
        <v>857</v>
      </c>
      <c r="F222" s="51" t="s">
        <v>2379</v>
      </c>
      <c r="G222" s="51" t="s">
        <v>274</v>
      </c>
      <c r="H222" s="318">
        <v>43564</v>
      </c>
      <c r="I222" s="163" t="s">
        <v>49</v>
      </c>
      <c r="J222" s="51" t="s">
        <v>65</v>
      </c>
      <c r="K222" s="51" t="s">
        <v>123</v>
      </c>
      <c r="L222" s="51" t="s">
        <v>1956</v>
      </c>
      <c r="M222" s="321">
        <v>45991</v>
      </c>
      <c r="N222" s="51"/>
      <c r="O222" s="270"/>
      <c r="P222" s="51" t="s">
        <v>1589</v>
      </c>
      <c r="Q222" s="161">
        <v>46365</v>
      </c>
      <c r="R222" s="273">
        <v>115</v>
      </c>
      <c r="S222" s="273">
        <v>0</v>
      </c>
      <c r="T222" s="74" t="s">
        <v>1814</v>
      </c>
      <c r="U222" s="75"/>
      <c r="V222" s="74" t="s">
        <v>65</v>
      </c>
      <c r="W222" s="570">
        <v>46277</v>
      </c>
    </row>
    <row r="223" spans="1:23" ht="16.149999999999999" customHeight="1">
      <c r="A223" s="48">
        <v>263</v>
      </c>
      <c r="B223" s="51" t="s">
        <v>2385</v>
      </c>
      <c r="C223" s="248">
        <v>9999</v>
      </c>
      <c r="D223" s="248">
        <v>231</v>
      </c>
      <c r="E223" s="51" t="s">
        <v>2386</v>
      </c>
      <c r="F223" s="51" t="s">
        <v>2383</v>
      </c>
      <c r="G223" s="51" t="s">
        <v>48</v>
      </c>
      <c r="H223" s="318">
        <v>43688</v>
      </c>
      <c r="I223" s="163" t="s">
        <v>49</v>
      </c>
      <c r="J223" s="51" t="s">
        <v>65</v>
      </c>
      <c r="K223" s="51" t="s">
        <v>123</v>
      </c>
      <c r="L223" s="51" t="s">
        <v>1956</v>
      </c>
      <c r="M223" s="321">
        <v>45991</v>
      </c>
      <c r="N223" s="51"/>
      <c r="O223" s="270"/>
      <c r="P223" s="51" t="s">
        <v>1589</v>
      </c>
      <c r="Q223" s="161" t="s">
        <v>2812</v>
      </c>
      <c r="R223" s="273">
        <v>115</v>
      </c>
      <c r="S223" s="273">
        <v>0</v>
      </c>
      <c r="T223" s="74" t="s">
        <v>1814</v>
      </c>
      <c r="U223" s="75"/>
      <c r="V223" s="74" t="s">
        <v>65</v>
      </c>
      <c r="W223" s="570">
        <v>46284</v>
      </c>
    </row>
    <row r="224" spans="1:23" ht="16.149999999999999" customHeight="1">
      <c r="A224" s="48">
        <v>264</v>
      </c>
      <c r="B224" s="51" t="s">
        <v>2452</v>
      </c>
      <c r="C224" s="248">
        <v>740</v>
      </c>
      <c r="D224" s="248">
        <v>232</v>
      </c>
      <c r="E224" s="51" t="s">
        <v>2453</v>
      </c>
      <c r="F224" s="51" t="s">
        <v>2450</v>
      </c>
      <c r="G224" s="51" t="s">
        <v>274</v>
      </c>
      <c r="H224" s="318" t="s">
        <v>2454</v>
      </c>
      <c r="I224" s="163" t="s">
        <v>39</v>
      </c>
      <c r="J224" s="51" t="s">
        <v>122</v>
      </c>
      <c r="K224" s="51" t="s">
        <v>58</v>
      </c>
      <c r="L224" s="51" t="s">
        <v>1955</v>
      </c>
      <c r="M224" s="321">
        <v>46039</v>
      </c>
      <c r="N224" s="51"/>
      <c r="O224" s="270"/>
      <c r="P224" s="51"/>
      <c r="Q224" s="161"/>
      <c r="R224" s="273"/>
      <c r="S224" s="273"/>
      <c r="T224" s="74" t="s">
        <v>2463</v>
      </c>
      <c r="U224" s="75"/>
      <c r="V224" s="74"/>
      <c r="W224" s="570"/>
    </row>
    <row r="225" spans="1:23" ht="16.149999999999999" customHeight="1">
      <c r="A225" s="48">
        <v>265</v>
      </c>
      <c r="B225" s="51" t="s">
        <v>2455</v>
      </c>
      <c r="C225" s="248">
        <v>740</v>
      </c>
      <c r="D225" s="248">
        <v>232</v>
      </c>
      <c r="E225" s="51" t="s">
        <v>33</v>
      </c>
      <c r="F225" s="51" t="s">
        <v>2456</v>
      </c>
      <c r="G225" s="51" t="s">
        <v>274</v>
      </c>
      <c r="H225" s="318">
        <v>43221</v>
      </c>
      <c r="I225" s="163" t="s">
        <v>39</v>
      </c>
      <c r="J225" s="51" t="s">
        <v>122</v>
      </c>
      <c r="K225" s="51" t="s">
        <v>58</v>
      </c>
      <c r="L225" s="51" t="s">
        <v>1955</v>
      </c>
      <c r="M225" s="321">
        <v>46040</v>
      </c>
      <c r="N225" s="51"/>
      <c r="O225" s="270"/>
      <c r="P225" s="51"/>
      <c r="Q225" s="161"/>
      <c r="R225" s="273"/>
      <c r="S225" s="273"/>
      <c r="T225" s="74" t="s">
        <v>2463</v>
      </c>
      <c r="U225" s="75"/>
      <c r="V225" s="74"/>
      <c r="W225" s="570"/>
    </row>
    <row r="226" spans="1:23" ht="16.149999999999999" customHeight="1">
      <c r="A226" s="48">
        <v>268</v>
      </c>
      <c r="B226" s="51" t="s">
        <v>2267</v>
      </c>
      <c r="C226" s="248">
        <v>859</v>
      </c>
      <c r="D226" s="248">
        <v>235</v>
      </c>
      <c r="E226" s="51" t="s">
        <v>971</v>
      </c>
      <c r="F226" s="51" t="s">
        <v>972</v>
      </c>
      <c r="G226" s="51" t="s">
        <v>48</v>
      </c>
      <c r="H226" s="190" t="s">
        <v>2827</v>
      </c>
      <c r="I226" s="51" t="s">
        <v>49</v>
      </c>
      <c r="J226" s="51" t="s">
        <v>65</v>
      </c>
      <c r="K226" s="51" t="s">
        <v>123</v>
      </c>
      <c r="L226" s="51" t="s">
        <v>1956</v>
      </c>
      <c r="M226" s="320"/>
      <c r="N226" s="51" t="s">
        <v>1798</v>
      </c>
      <c r="O226" s="161"/>
      <c r="P226" s="51" t="s">
        <v>1589</v>
      </c>
      <c r="Q226" s="161"/>
      <c r="R226" s="273"/>
      <c r="S226" s="273"/>
      <c r="T226" s="74" t="s">
        <v>2463</v>
      </c>
      <c r="U226" s="51"/>
      <c r="V226" s="74"/>
      <c r="W226" s="570">
        <v>46284</v>
      </c>
    </row>
    <row r="227" spans="1:23" ht="16.149999999999999" customHeight="1">
      <c r="A227" s="48">
        <v>269</v>
      </c>
      <c r="B227" s="51" t="s">
        <v>2268</v>
      </c>
      <c r="C227" s="248">
        <v>691</v>
      </c>
      <c r="D227" s="248">
        <v>243</v>
      </c>
      <c r="E227" s="51" t="s">
        <v>91</v>
      </c>
      <c r="F227" s="51" t="s">
        <v>976</v>
      </c>
      <c r="G227" s="51" t="s">
        <v>48</v>
      </c>
      <c r="H227" s="190" t="s">
        <v>2311</v>
      </c>
      <c r="I227" s="51" t="s">
        <v>155</v>
      </c>
      <c r="J227" s="51" t="s">
        <v>90</v>
      </c>
      <c r="K227" s="51" t="s">
        <v>145</v>
      </c>
      <c r="L227" s="51" t="s">
        <v>1956</v>
      </c>
      <c r="M227" s="320"/>
      <c r="N227" s="51"/>
      <c r="O227" s="161"/>
      <c r="P227" s="51"/>
      <c r="Q227" s="161"/>
      <c r="R227" s="273"/>
      <c r="S227" s="273"/>
      <c r="T227" s="74" t="s">
        <v>2463</v>
      </c>
      <c r="U227" s="51"/>
      <c r="V227" s="74"/>
      <c r="W227" s="570"/>
    </row>
    <row r="228" spans="1:23" ht="16.149999999999999" customHeight="1">
      <c r="A228" s="48">
        <v>270</v>
      </c>
      <c r="B228" s="51" t="s">
        <v>2269</v>
      </c>
      <c r="C228" s="248">
        <v>691</v>
      </c>
      <c r="D228" s="248">
        <v>243</v>
      </c>
      <c r="E228" s="51" t="s">
        <v>784</v>
      </c>
      <c r="F228" s="51" t="s">
        <v>976</v>
      </c>
      <c r="G228" s="51" t="s">
        <v>48</v>
      </c>
      <c r="H228" s="190" t="s">
        <v>2311</v>
      </c>
      <c r="I228" s="51" t="s">
        <v>39</v>
      </c>
      <c r="J228" s="51" t="s">
        <v>122</v>
      </c>
      <c r="K228" s="51" t="s">
        <v>58</v>
      </c>
      <c r="L228" s="51" t="s">
        <v>1956</v>
      </c>
      <c r="M228" s="320"/>
      <c r="N228" s="51"/>
      <c r="O228" s="161"/>
      <c r="P228" s="51"/>
      <c r="Q228" s="161"/>
      <c r="R228" s="273"/>
      <c r="S228" s="273"/>
      <c r="T228" s="74" t="s">
        <v>2463</v>
      </c>
      <c r="U228" s="51"/>
      <c r="V228" s="74"/>
      <c r="W228" s="570"/>
    </row>
    <row r="229" spans="1:23" ht="16.149999999999999" customHeight="1" thickBot="1">
      <c r="A229" s="48">
        <v>271</v>
      </c>
      <c r="B229" s="51" t="s">
        <v>2270</v>
      </c>
      <c r="C229" s="248">
        <v>667</v>
      </c>
      <c r="D229" s="248">
        <v>251</v>
      </c>
      <c r="E229" s="51" t="s">
        <v>986</v>
      </c>
      <c r="F229" s="51" t="s">
        <v>987</v>
      </c>
      <c r="G229" s="51" t="s">
        <v>48</v>
      </c>
      <c r="H229" s="190">
        <v>40940</v>
      </c>
      <c r="I229" s="51" t="s">
        <v>56</v>
      </c>
      <c r="J229" s="51" t="s">
        <v>57</v>
      </c>
      <c r="K229" s="51" t="s">
        <v>58</v>
      </c>
      <c r="L229" s="51" t="s">
        <v>1958</v>
      </c>
      <c r="M229" s="320"/>
      <c r="N229" s="51"/>
      <c r="O229" s="161"/>
      <c r="P229" s="51"/>
      <c r="Q229" s="161"/>
      <c r="R229" s="273"/>
      <c r="S229" s="273"/>
      <c r="T229" s="74" t="s">
        <v>2463</v>
      </c>
      <c r="U229" s="51"/>
      <c r="V229" s="74"/>
      <c r="W229" s="570"/>
    </row>
    <row r="230" spans="1:23" ht="16.149999999999999" customHeight="1" thickBot="1">
      <c r="A230" s="48">
        <v>273</v>
      </c>
      <c r="B230" s="281" t="s">
        <v>2272</v>
      </c>
      <c r="C230" s="368">
        <v>98</v>
      </c>
      <c r="D230" s="368">
        <v>13</v>
      </c>
      <c r="E230" s="281" t="s">
        <v>1013</v>
      </c>
      <c r="F230" s="281" t="s">
        <v>396</v>
      </c>
      <c r="G230" s="281" t="s">
        <v>29</v>
      </c>
      <c r="H230" s="369">
        <v>42403</v>
      </c>
      <c r="I230" s="281" t="s">
        <v>141</v>
      </c>
      <c r="J230" s="281" t="s">
        <v>122</v>
      </c>
      <c r="K230" s="281" t="s">
        <v>58</v>
      </c>
      <c r="L230" s="51" t="s">
        <v>1955</v>
      </c>
      <c r="M230" s="370">
        <v>44625</v>
      </c>
      <c r="N230" s="281" t="s">
        <v>1798</v>
      </c>
      <c r="O230" s="288"/>
      <c r="P230" s="51" t="s">
        <v>1589</v>
      </c>
      <c r="Q230" s="161" t="s">
        <v>2821</v>
      </c>
      <c r="R230" s="273">
        <v>115</v>
      </c>
      <c r="S230" s="273">
        <v>0</v>
      </c>
      <c r="T230" s="74" t="s">
        <v>1814</v>
      </c>
      <c r="U230" s="51"/>
      <c r="V230" s="74" t="s">
        <v>53</v>
      </c>
      <c r="W230" s="570" t="s">
        <v>2933</v>
      </c>
    </row>
    <row r="231" spans="1:23" ht="16.149999999999999" customHeight="1" thickBot="1">
      <c r="A231" s="48">
        <v>274</v>
      </c>
      <c r="B231" s="281" t="s">
        <v>2273</v>
      </c>
      <c r="C231" s="368">
        <v>98</v>
      </c>
      <c r="D231" s="368">
        <v>13</v>
      </c>
      <c r="E231" s="281" t="s">
        <v>1016</v>
      </c>
      <c r="F231" s="281" t="s">
        <v>396</v>
      </c>
      <c r="G231" s="281" t="s">
        <v>29</v>
      </c>
      <c r="H231" s="369" t="s">
        <v>2443</v>
      </c>
      <c r="I231" s="281" t="s">
        <v>49</v>
      </c>
      <c r="J231" s="281" t="s">
        <v>65</v>
      </c>
      <c r="K231" s="281" t="s">
        <v>123</v>
      </c>
      <c r="L231" s="51" t="s">
        <v>1956</v>
      </c>
      <c r="M231" s="370"/>
      <c r="N231" s="281" t="s">
        <v>1798</v>
      </c>
      <c r="O231" s="288"/>
      <c r="P231" s="51" t="s">
        <v>1589</v>
      </c>
      <c r="Q231" s="161" t="s">
        <v>2821</v>
      </c>
      <c r="R231" s="273">
        <v>115</v>
      </c>
      <c r="S231" s="273">
        <v>0</v>
      </c>
      <c r="T231" s="74" t="s">
        <v>1814</v>
      </c>
      <c r="U231" s="51"/>
      <c r="V231" s="74" t="s">
        <v>65</v>
      </c>
      <c r="W231" s="570">
        <v>46285</v>
      </c>
    </row>
    <row r="232" spans="1:23" ht="16.149999999999999" customHeight="1" thickBot="1">
      <c r="A232" s="594"/>
      <c r="B232" s="281" t="s">
        <v>2920</v>
      </c>
      <c r="C232" s="368">
        <v>8888</v>
      </c>
      <c r="D232" s="368">
        <v>8</v>
      </c>
      <c r="E232" s="281" t="s">
        <v>61</v>
      </c>
      <c r="F232" s="281" t="s">
        <v>2540</v>
      </c>
      <c r="G232" s="281" t="s">
        <v>29</v>
      </c>
      <c r="H232" s="595" t="s">
        <v>2921</v>
      </c>
      <c r="I232" s="596" t="s">
        <v>49</v>
      </c>
      <c r="J232" s="281" t="s">
        <v>2457</v>
      </c>
      <c r="K232" s="281" t="s">
        <v>145</v>
      </c>
      <c r="L232" s="597" t="s">
        <v>1955</v>
      </c>
      <c r="M232" s="598" t="s">
        <v>2919</v>
      </c>
      <c r="N232" s="281" t="s">
        <v>1798</v>
      </c>
      <c r="O232" s="282"/>
      <c r="P232" s="597" t="s">
        <v>1589</v>
      </c>
      <c r="Q232" s="599">
        <v>46122</v>
      </c>
      <c r="R232" s="600">
        <v>115</v>
      </c>
      <c r="S232" s="600">
        <v>0</v>
      </c>
      <c r="T232" s="597" t="s">
        <v>1814</v>
      </c>
      <c r="U232" s="597"/>
      <c r="V232" s="597" t="s">
        <v>53</v>
      </c>
      <c r="W232" s="601" t="s">
        <v>2919</v>
      </c>
    </row>
    <row r="233" spans="1:23" ht="16.149999999999999" customHeight="1" thickBot="1">
      <c r="A233" s="594"/>
      <c r="B233" s="281" t="s">
        <v>2922</v>
      </c>
      <c r="C233" s="368">
        <v>156</v>
      </c>
      <c r="D233" s="368">
        <v>30</v>
      </c>
      <c r="E233" s="281" t="s">
        <v>2923</v>
      </c>
      <c r="F233" s="281" t="s">
        <v>2924</v>
      </c>
      <c r="G233" s="281" t="s">
        <v>29</v>
      </c>
      <c r="H233" s="595" t="s">
        <v>2925</v>
      </c>
      <c r="I233" s="596" t="s">
        <v>155</v>
      </c>
      <c r="J233" s="281" t="s">
        <v>30</v>
      </c>
      <c r="K233" s="281" t="s">
        <v>115</v>
      </c>
      <c r="L233" s="597" t="s">
        <v>1955</v>
      </c>
      <c r="M233" s="598" t="s">
        <v>2919</v>
      </c>
      <c r="N233" s="281" t="s">
        <v>1798</v>
      </c>
      <c r="O233" s="282"/>
      <c r="P233" s="597" t="s">
        <v>1589</v>
      </c>
      <c r="Q233" s="599">
        <v>46336</v>
      </c>
      <c r="R233" s="600">
        <v>115</v>
      </c>
      <c r="S233" s="600">
        <v>0</v>
      </c>
      <c r="T233" s="597" t="s">
        <v>1814</v>
      </c>
      <c r="U233" s="597"/>
      <c r="V233" s="597"/>
      <c r="W233" s="601" t="s">
        <v>2949</v>
      </c>
    </row>
    <row r="234" spans="1:23" ht="16.149999999999999" customHeight="1" thickBot="1">
      <c r="A234" s="594"/>
      <c r="B234" s="281" t="s">
        <v>2926</v>
      </c>
      <c r="C234" s="368">
        <v>793</v>
      </c>
      <c r="D234" s="368">
        <v>64</v>
      </c>
      <c r="E234" s="281" t="s">
        <v>708</v>
      </c>
      <c r="F234" s="281" t="s">
        <v>396</v>
      </c>
      <c r="G234" s="281" t="s">
        <v>29</v>
      </c>
      <c r="H234" s="595" t="s">
        <v>2927</v>
      </c>
      <c r="I234" s="596" t="s">
        <v>49</v>
      </c>
      <c r="J234" s="281" t="s">
        <v>65</v>
      </c>
      <c r="K234" s="281" t="s">
        <v>123</v>
      </c>
      <c r="L234" s="597" t="s">
        <v>1955</v>
      </c>
      <c r="M234" s="598" t="s">
        <v>2928</v>
      </c>
      <c r="N234" s="281" t="s">
        <v>1798</v>
      </c>
      <c r="O234" s="282"/>
      <c r="P234" s="597" t="s">
        <v>1589</v>
      </c>
      <c r="Q234" s="599"/>
      <c r="R234" s="600"/>
      <c r="S234" s="600"/>
      <c r="T234" s="597"/>
      <c r="U234" s="597"/>
      <c r="V234" s="597"/>
      <c r="W234" s="601"/>
    </row>
    <row r="235" spans="1:23" ht="16.149999999999999" customHeight="1" thickBot="1">
      <c r="A235" s="594"/>
      <c r="B235" s="281" t="s">
        <v>2929</v>
      </c>
      <c r="C235" s="368">
        <v>332</v>
      </c>
      <c r="D235" s="368">
        <v>32</v>
      </c>
      <c r="E235" s="281" t="s">
        <v>2484</v>
      </c>
      <c r="F235" s="281" t="s">
        <v>1889</v>
      </c>
      <c r="G235" s="281" t="s">
        <v>48</v>
      </c>
      <c r="H235" s="595" t="s">
        <v>2930</v>
      </c>
      <c r="I235" s="596" t="s">
        <v>49</v>
      </c>
      <c r="J235" s="281" t="s">
        <v>65</v>
      </c>
      <c r="K235" s="281" t="s">
        <v>123</v>
      </c>
      <c r="L235" s="597" t="s">
        <v>1955</v>
      </c>
      <c r="M235" s="598" t="s">
        <v>2928</v>
      </c>
      <c r="N235" s="281" t="s">
        <v>1798</v>
      </c>
      <c r="O235" s="282"/>
      <c r="P235" s="597" t="s">
        <v>1589</v>
      </c>
      <c r="Q235" s="599">
        <v>46305</v>
      </c>
      <c r="R235" s="600">
        <v>115</v>
      </c>
      <c r="S235" s="600">
        <v>0</v>
      </c>
      <c r="T235" s="597" t="s">
        <v>1814</v>
      </c>
      <c r="U235" s="597"/>
      <c r="V235" s="597" t="s">
        <v>53</v>
      </c>
      <c r="W235" s="601" t="s">
        <v>2933</v>
      </c>
    </row>
    <row r="236" spans="1:23" ht="16.149999999999999" customHeight="1" thickBot="1">
      <c r="A236" s="594"/>
      <c r="B236" s="281" t="s">
        <v>2931</v>
      </c>
      <c r="C236" s="368">
        <v>12</v>
      </c>
      <c r="D236" s="368">
        <v>99</v>
      </c>
      <c r="E236" s="281" t="s">
        <v>456</v>
      </c>
      <c r="F236" s="281" t="s">
        <v>253</v>
      </c>
      <c r="G236" s="281" t="s">
        <v>48</v>
      </c>
      <c r="H236" s="595" t="s">
        <v>2932</v>
      </c>
      <c r="I236" s="596" t="s">
        <v>49</v>
      </c>
      <c r="J236" s="281" t="s">
        <v>65</v>
      </c>
      <c r="K236" s="281" t="s">
        <v>123</v>
      </c>
      <c r="L236" s="597" t="s">
        <v>1955</v>
      </c>
      <c r="M236" s="598" t="s">
        <v>2933</v>
      </c>
      <c r="N236" s="281"/>
      <c r="O236" s="282"/>
      <c r="P236" s="597" t="s">
        <v>1589</v>
      </c>
      <c r="Q236" s="599">
        <v>46336</v>
      </c>
      <c r="R236" s="600">
        <v>115</v>
      </c>
      <c r="S236" s="600">
        <v>0</v>
      </c>
      <c r="T236" s="597" t="s">
        <v>1814</v>
      </c>
      <c r="U236" s="597"/>
      <c r="V236" s="597" t="s">
        <v>53</v>
      </c>
      <c r="W236" s="601" t="s">
        <v>2949</v>
      </c>
    </row>
    <row r="237" spans="1:23" ht="16.149999999999999" customHeight="1" thickBot="1">
      <c r="A237" s="594"/>
      <c r="B237" s="281" t="s">
        <v>2934</v>
      </c>
      <c r="C237" s="368">
        <v>9999</v>
      </c>
      <c r="D237" s="368">
        <v>49</v>
      </c>
      <c r="E237" s="281" t="s">
        <v>2547</v>
      </c>
      <c r="F237" s="281" t="s">
        <v>2545</v>
      </c>
      <c r="G237" s="281" t="s">
        <v>48</v>
      </c>
      <c r="H237" s="595" t="s">
        <v>2935</v>
      </c>
      <c r="I237" s="596" t="s">
        <v>49</v>
      </c>
      <c r="J237" s="281" t="s">
        <v>65</v>
      </c>
      <c r="K237" s="281" t="s">
        <v>123</v>
      </c>
      <c r="L237" s="597" t="s">
        <v>1955</v>
      </c>
      <c r="M237" s="598" t="s">
        <v>2933</v>
      </c>
      <c r="N237" s="281"/>
      <c r="O237" s="282"/>
      <c r="P237" s="597" t="s">
        <v>1589</v>
      </c>
      <c r="Q237" s="599">
        <v>46305</v>
      </c>
      <c r="R237" s="600">
        <v>115</v>
      </c>
      <c r="S237" s="600">
        <v>0</v>
      </c>
      <c r="T237" s="597" t="s">
        <v>1814</v>
      </c>
      <c r="U237" s="597"/>
      <c r="V237" s="597" t="s">
        <v>40</v>
      </c>
      <c r="W237" s="601" t="s">
        <v>2933</v>
      </c>
    </row>
    <row r="238" spans="1:23" ht="16.149999999999999" customHeight="1" thickBot="1">
      <c r="A238" s="594"/>
      <c r="B238" s="281" t="s">
        <v>2937</v>
      </c>
      <c r="C238" s="368">
        <v>57</v>
      </c>
      <c r="D238" s="368">
        <v>47</v>
      </c>
      <c r="E238" s="281" t="s">
        <v>65</v>
      </c>
      <c r="F238" s="281" t="s">
        <v>2552</v>
      </c>
      <c r="G238" s="281" t="s">
        <v>29</v>
      </c>
      <c r="H238" s="595" t="s">
        <v>2938</v>
      </c>
      <c r="I238" s="596" t="s">
        <v>49</v>
      </c>
      <c r="J238" s="281" t="s">
        <v>65</v>
      </c>
      <c r="K238" s="281" t="s">
        <v>123</v>
      </c>
      <c r="L238" s="597" t="s">
        <v>1955</v>
      </c>
      <c r="M238" s="598" t="s">
        <v>2933</v>
      </c>
      <c r="N238" s="281" t="s">
        <v>1798</v>
      </c>
      <c r="O238" s="282"/>
      <c r="P238" s="597" t="s">
        <v>1589</v>
      </c>
      <c r="Q238" s="599">
        <v>46336</v>
      </c>
      <c r="R238" s="600">
        <v>115</v>
      </c>
      <c r="S238" s="600">
        <v>0</v>
      </c>
      <c r="T238" s="597" t="s">
        <v>1814</v>
      </c>
      <c r="U238" s="616"/>
      <c r="V238" s="597" t="s">
        <v>53</v>
      </c>
      <c r="W238" s="601" t="s">
        <v>2949</v>
      </c>
    </row>
    <row r="239" spans="1:23" ht="16.149999999999999" customHeight="1" thickBot="1">
      <c r="A239" s="594"/>
      <c r="B239" s="281" t="s">
        <v>2939</v>
      </c>
      <c r="C239" s="368">
        <v>7</v>
      </c>
      <c r="D239" s="368">
        <v>34</v>
      </c>
      <c r="E239" s="281" t="s">
        <v>532</v>
      </c>
      <c r="F239" s="281" t="s">
        <v>2481</v>
      </c>
      <c r="G239" s="281" t="s">
        <v>48</v>
      </c>
      <c r="H239" s="595">
        <v>43019</v>
      </c>
      <c r="I239" s="596" t="s">
        <v>49</v>
      </c>
      <c r="J239" s="281" t="s">
        <v>65</v>
      </c>
      <c r="K239" s="281" t="s">
        <v>123</v>
      </c>
      <c r="L239" s="597" t="s">
        <v>1955</v>
      </c>
      <c r="M239" s="598" t="s">
        <v>2933</v>
      </c>
      <c r="N239" s="281" t="s">
        <v>1798</v>
      </c>
      <c r="O239" s="282"/>
      <c r="P239" s="597" t="s">
        <v>1589</v>
      </c>
      <c r="Q239" s="599">
        <v>46305</v>
      </c>
      <c r="R239" s="600">
        <v>115</v>
      </c>
      <c r="S239" s="600">
        <v>0</v>
      </c>
      <c r="T239" s="597" t="s">
        <v>1814</v>
      </c>
      <c r="U239" s="616"/>
      <c r="V239" s="597" t="s">
        <v>53</v>
      </c>
      <c r="W239" s="601" t="s">
        <v>2933</v>
      </c>
    </row>
    <row r="240" spans="1:23" ht="16.149999999999999" customHeight="1" thickBot="1">
      <c r="A240" s="594"/>
      <c r="B240" s="281" t="s">
        <v>2940</v>
      </c>
      <c r="C240" s="368">
        <v>457</v>
      </c>
      <c r="D240" s="368">
        <v>107</v>
      </c>
      <c r="E240" s="281" t="s">
        <v>2482</v>
      </c>
      <c r="F240" s="281" t="s">
        <v>607</v>
      </c>
      <c r="G240" s="281" t="s">
        <v>29</v>
      </c>
      <c r="H240" s="595" t="s">
        <v>2941</v>
      </c>
      <c r="I240" s="596" t="s">
        <v>39</v>
      </c>
      <c r="J240" s="281" t="s">
        <v>65</v>
      </c>
      <c r="K240" s="281" t="s">
        <v>123</v>
      </c>
      <c r="L240" s="597" t="s">
        <v>1955</v>
      </c>
      <c r="M240" s="598" t="s">
        <v>2933</v>
      </c>
      <c r="N240" s="281" t="s">
        <v>1798</v>
      </c>
      <c r="O240" s="282"/>
      <c r="P240" s="597" t="s">
        <v>1589</v>
      </c>
      <c r="Q240" s="599">
        <v>46305</v>
      </c>
      <c r="R240" s="600">
        <v>115</v>
      </c>
      <c r="S240" s="600">
        <v>0</v>
      </c>
      <c r="T240" s="597" t="s">
        <v>1814</v>
      </c>
      <c r="U240" s="616"/>
      <c r="V240" s="597" t="s">
        <v>53</v>
      </c>
      <c r="W240" s="601" t="s">
        <v>2933</v>
      </c>
    </row>
    <row r="241" spans="1:23" ht="16.149999999999999" customHeight="1" thickBot="1">
      <c r="A241" s="594"/>
      <c r="B241" s="281" t="s">
        <v>2942</v>
      </c>
      <c r="C241" s="368">
        <v>9999</v>
      </c>
      <c r="D241" s="368">
        <v>41</v>
      </c>
      <c r="E241" s="281" t="s">
        <v>2557</v>
      </c>
      <c r="F241" s="281" t="s">
        <v>1054</v>
      </c>
      <c r="G241" s="281" t="s">
        <v>29</v>
      </c>
      <c r="H241" s="595" t="s">
        <v>2943</v>
      </c>
      <c r="I241" s="596" t="s">
        <v>49</v>
      </c>
      <c r="J241" s="281" t="s">
        <v>65</v>
      </c>
      <c r="K241" s="281" t="s">
        <v>123</v>
      </c>
      <c r="L241" s="597" t="s">
        <v>1955</v>
      </c>
      <c r="M241" s="598" t="s">
        <v>2933</v>
      </c>
      <c r="N241" s="281" t="s">
        <v>1798</v>
      </c>
      <c r="O241" s="282"/>
      <c r="P241" s="597" t="s">
        <v>1589</v>
      </c>
      <c r="Q241" s="599">
        <v>46305</v>
      </c>
      <c r="R241" s="600">
        <v>115</v>
      </c>
      <c r="S241" s="600">
        <v>0</v>
      </c>
      <c r="T241" s="597" t="s">
        <v>1814</v>
      </c>
      <c r="U241" s="616"/>
      <c r="V241" s="597" t="s">
        <v>53</v>
      </c>
      <c r="W241" s="601" t="s">
        <v>2933</v>
      </c>
    </row>
    <row r="242" spans="1:23" ht="16.149999999999999" customHeight="1" thickBot="1">
      <c r="A242" s="594"/>
      <c r="B242" s="281" t="s">
        <v>2944</v>
      </c>
      <c r="C242" s="368">
        <v>736</v>
      </c>
      <c r="D242" s="368">
        <v>116</v>
      </c>
      <c r="E242" s="281" t="s">
        <v>65</v>
      </c>
      <c r="F242" s="281" t="s">
        <v>646</v>
      </c>
      <c r="G242" s="281" t="s">
        <v>29</v>
      </c>
      <c r="H242" s="595" t="s">
        <v>2945</v>
      </c>
      <c r="I242" s="596" t="s">
        <v>49</v>
      </c>
      <c r="J242" s="281" t="s">
        <v>65</v>
      </c>
      <c r="K242" s="281" t="s">
        <v>123</v>
      </c>
      <c r="L242" s="597" t="s">
        <v>1955</v>
      </c>
      <c r="M242" s="598" t="s">
        <v>2933</v>
      </c>
      <c r="N242" s="281" t="s">
        <v>1798</v>
      </c>
      <c r="O242" s="282"/>
      <c r="P242" s="597" t="s">
        <v>1589</v>
      </c>
      <c r="Q242" s="599">
        <v>46305</v>
      </c>
      <c r="R242" s="600">
        <v>115</v>
      </c>
      <c r="S242" s="600">
        <v>0</v>
      </c>
      <c r="T242" s="597" t="s">
        <v>1814</v>
      </c>
      <c r="U242" s="616"/>
      <c r="V242" s="597" t="s">
        <v>53</v>
      </c>
      <c r="W242" s="601" t="s">
        <v>2933</v>
      </c>
    </row>
    <row r="243" spans="1:23" ht="20.25" customHeight="1" thickBot="1">
      <c r="A243" s="594"/>
      <c r="B243" s="281" t="s">
        <v>2946</v>
      </c>
      <c r="C243" s="368">
        <v>9999</v>
      </c>
      <c r="D243" s="368">
        <v>51</v>
      </c>
      <c r="E243" s="281" t="s">
        <v>1007</v>
      </c>
      <c r="F243" s="281" t="s">
        <v>2565</v>
      </c>
      <c r="G243" s="281" t="s">
        <v>29</v>
      </c>
      <c r="H243" s="595" t="s">
        <v>2947</v>
      </c>
      <c r="I243" s="596" t="s">
        <v>49</v>
      </c>
      <c r="J243" s="281" t="s">
        <v>65</v>
      </c>
      <c r="K243" s="281" t="s">
        <v>123</v>
      </c>
      <c r="L243" s="597" t="s">
        <v>1955</v>
      </c>
      <c r="M243" s="598" t="s">
        <v>2933</v>
      </c>
      <c r="N243" s="281" t="s">
        <v>1798</v>
      </c>
      <c r="O243" s="282"/>
      <c r="P243" s="597" t="s">
        <v>1589</v>
      </c>
      <c r="Q243" s="599"/>
      <c r="R243" s="600"/>
      <c r="S243" s="600"/>
      <c r="T243" s="597"/>
      <c r="U243" s="616"/>
      <c r="V243" s="597" t="s">
        <v>53</v>
      </c>
      <c r="W243" s="601" t="s">
        <v>2933</v>
      </c>
    </row>
    <row r="244" spans="1:23" ht="16.149999999999999" customHeight="1" thickBot="1">
      <c r="A244" s="594"/>
      <c r="B244" s="281" t="s">
        <v>3027</v>
      </c>
      <c r="C244" s="368">
        <v>30</v>
      </c>
      <c r="D244" s="368">
        <v>22</v>
      </c>
      <c r="E244" s="281" t="s">
        <v>451</v>
      </c>
      <c r="F244" s="281" t="s">
        <v>2544</v>
      </c>
      <c r="G244" s="281" t="s">
        <v>48</v>
      </c>
      <c r="H244" s="595">
        <v>44141</v>
      </c>
      <c r="I244" s="596" t="s">
        <v>49</v>
      </c>
      <c r="J244" s="281" t="s">
        <v>65</v>
      </c>
      <c r="K244" s="281" t="s">
        <v>123</v>
      </c>
      <c r="L244" s="597" t="s">
        <v>1955</v>
      </c>
      <c r="M244" s="598" t="s">
        <v>2949</v>
      </c>
      <c r="N244" s="281" t="s">
        <v>1798</v>
      </c>
      <c r="O244" s="282"/>
      <c r="P244" s="597" t="s">
        <v>1589</v>
      </c>
      <c r="Q244" s="599">
        <v>46336</v>
      </c>
      <c r="R244" s="600">
        <v>115</v>
      </c>
      <c r="S244" s="600">
        <v>0</v>
      </c>
      <c r="T244" s="597" t="s">
        <v>1814</v>
      </c>
      <c r="U244" s="616"/>
      <c r="V244" s="597"/>
      <c r="W244" s="601" t="s">
        <v>2949</v>
      </c>
    </row>
    <row r="245" spans="1:23" ht="16.149999999999999" customHeight="1" thickBot="1">
      <c r="A245" s="594"/>
      <c r="B245" s="281" t="s">
        <v>3028</v>
      </c>
      <c r="C245" s="368">
        <v>829</v>
      </c>
      <c r="D245" s="368">
        <v>44</v>
      </c>
      <c r="E245" s="281" t="s">
        <v>3029</v>
      </c>
      <c r="F245" s="281" t="s">
        <v>1282</v>
      </c>
      <c r="G245" s="281" t="s">
        <v>29</v>
      </c>
      <c r="H245" s="595">
        <v>44086</v>
      </c>
      <c r="I245" s="596" t="s">
        <v>49</v>
      </c>
      <c r="J245" s="281" t="s">
        <v>65</v>
      </c>
      <c r="K245" s="281" t="s">
        <v>123</v>
      </c>
      <c r="L245" s="597" t="s">
        <v>1955</v>
      </c>
      <c r="M245" s="598" t="s">
        <v>2949</v>
      </c>
      <c r="N245" s="281" t="s">
        <v>1798</v>
      </c>
      <c r="O245" s="282"/>
      <c r="P245" s="597" t="s">
        <v>1589</v>
      </c>
      <c r="Q245" s="599">
        <v>46336</v>
      </c>
      <c r="R245" s="600">
        <v>115</v>
      </c>
      <c r="S245" s="600">
        <v>0</v>
      </c>
      <c r="T245" s="597" t="s">
        <v>1814</v>
      </c>
      <c r="U245" s="616"/>
      <c r="V245" s="597"/>
      <c r="W245" s="601" t="s">
        <v>2949</v>
      </c>
    </row>
    <row r="246" spans="1:23" ht="16.149999999999999" customHeight="1" thickBot="1">
      <c r="A246" s="594"/>
      <c r="B246" s="281" t="s">
        <v>3050</v>
      </c>
      <c r="C246" s="368">
        <v>9002</v>
      </c>
      <c r="D246" s="368">
        <v>50</v>
      </c>
      <c r="E246" s="281" t="s">
        <v>156</v>
      </c>
      <c r="F246" s="281" t="s">
        <v>1959</v>
      </c>
      <c r="G246" s="281" t="s">
        <v>29</v>
      </c>
      <c r="H246" s="595">
        <v>44267</v>
      </c>
      <c r="I246" s="596" t="s">
        <v>49</v>
      </c>
      <c r="J246" s="281" t="s">
        <v>65</v>
      </c>
      <c r="K246" s="281" t="s">
        <v>123</v>
      </c>
      <c r="L246" s="597" t="s">
        <v>1955</v>
      </c>
      <c r="M246" s="598" t="s">
        <v>2949</v>
      </c>
      <c r="N246" s="281" t="s">
        <v>1798</v>
      </c>
      <c r="O246" s="282"/>
      <c r="P246" s="597" t="s">
        <v>1589</v>
      </c>
      <c r="Q246" s="599">
        <v>46336</v>
      </c>
      <c r="R246" s="600">
        <v>115</v>
      </c>
      <c r="S246" s="600">
        <v>0</v>
      </c>
      <c r="T246" s="597" t="s">
        <v>1814</v>
      </c>
      <c r="U246" s="616"/>
      <c r="V246" s="597"/>
      <c r="W246" s="601" t="s">
        <v>2949</v>
      </c>
    </row>
    <row r="247" spans="1:23" ht="16.149999999999999" customHeight="1" thickBot="1">
      <c r="A247" s="594"/>
      <c r="B247" s="281" t="s">
        <v>3030</v>
      </c>
      <c r="C247" s="368">
        <v>425</v>
      </c>
      <c r="D247" s="368">
        <v>78</v>
      </c>
      <c r="E247" s="281" t="s">
        <v>263</v>
      </c>
      <c r="F247" s="281" t="s">
        <v>1683</v>
      </c>
      <c r="G247" s="281" t="s">
        <v>48</v>
      </c>
      <c r="H247" s="595" t="s">
        <v>3031</v>
      </c>
      <c r="I247" s="596" t="s">
        <v>49</v>
      </c>
      <c r="J247" s="281" t="s">
        <v>65</v>
      </c>
      <c r="K247" s="281" t="s">
        <v>123</v>
      </c>
      <c r="L247" s="597" t="s">
        <v>1955</v>
      </c>
      <c r="M247" s="598" t="s">
        <v>2949</v>
      </c>
      <c r="N247" s="281" t="s">
        <v>1798</v>
      </c>
      <c r="O247" s="282"/>
      <c r="P247" s="597" t="s">
        <v>1589</v>
      </c>
      <c r="Q247" s="599">
        <v>46336</v>
      </c>
      <c r="R247" s="600">
        <v>115</v>
      </c>
      <c r="S247" s="600">
        <v>0</v>
      </c>
      <c r="T247" s="597" t="s">
        <v>1814</v>
      </c>
      <c r="U247" s="616"/>
      <c r="V247" s="597"/>
      <c r="W247" s="601" t="s">
        <v>2949</v>
      </c>
    </row>
    <row r="248" spans="1:23" ht="16.149999999999999" customHeight="1" thickBot="1">
      <c r="A248" s="594"/>
      <c r="B248" s="281" t="s">
        <v>3032</v>
      </c>
      <c r="C248" s="368">
        <v>595</v>
      </c>
      <c r="D248" s="368">
        <v>73</v>
      </c>
      <c r="E248" s="281" t="s">
        <v>23</v>
      </c>
      <c r="F248" s="281" t="s">
        <v>1497</v>
      </c>
      <c r="G248" s="281" t="s">
        <v>29</v>
      </c>
      <c r="H248" s="595" t="s">
        <v>3033</v>
      </c>
      <c r="I248" s="596" t="s">
        <v>49</v>
      </c>
      <c r="J248" s="281" t="s">
        <v>65</v>
      </c>
      <c r="K248" s="281" t="s">
        <v>123</v>
      </c>
      <c r="L248" s="597" t="s">
        <v>1955</v>
      </c>
      <c r="M248" s="598" t="s">
        <v>2949</v>
      </c>
      <c r="N248" s="281" t="s">
        <v>1798</v>
      </c>
      <c r="O248" s="282"/>
      <c r="P248" s="597" t="s">
        <v>1589</v>
      </c>
      <c r="Q248" s="599">
        <v>46336</v>
      </c>
      <c r="R248" s="600">
        <v>115</v>
      </c>
      <c r="S248" s="600">
        <v>0</v>
      </c>
      <c r="T248" s="597" t="s">
        <v>1814</v>
      </c>
      <c r="U248" s="616"/>
      <c r="V248" s="597"/>
      <c r="W248" s="601" t="s">
        <v>2949</v>
      </c>
    </row>
    <row r="249" spans="1:23" ht="16.149999999999999" customHeight="1" thickBot="1">
      <c r="A249" s="594"/>
      <c r="B249" s="281" t="s">
        <v>3034</v>
      </c>
      <c r="C249" s="368">
        <v>349</v>
      </c>
      <c r="D249" s="368">
        <v>218</v>
      </c>
      <c r="E249" s="281" t="s">
        <v>2964</v>
      </c>
      <c r="F249" s="281" t="s">
        <v>453</v>
      </c>
      <c r="G249" s="281" t="s">
        <v>29</v>
      </c>
      <c r="H249" s="595" t="s">
        <v>3035</v>
      </c>
      <c r="I249" s="596" t="s">
        <v>49</v>
      </c>
      <c r="J249" s="281" t="s">
        <v>65</v>
      </c>
      <c r="K249" s="281" t="s">
        <v>123</v>
      </c>
      <c r="L249" s="597" t="s">
        <v>1955</v>
      </c>
      <c r="M249" s="598" t="s">
        <v>2949</v>
      </c>
      <c r="N249" s="281" t="s">
        <v>1798</v>
      </c>
      <c r="O249" s="282"/>
      <c r="P249" s="597" t="s">
        <v>1589</v>
      </c>
      <c r="Q249" s="599">
        <v>46336</v>
      </c>
      <c r="R249" s="600"/>
      <c r="S249" s="600"/>
      <c r="T249" s="597" t="s">
        <v>1812</v>
      </c>
      <c r="U249" s="616"/>
      <c r="V249" s="597"/>
      <c r="W249" s="601" t="s">
        <v>2949</v>
      </c>
    </row>
    <row r="250" spans="1:23" ht="16.149999999999999" customHeight="1" thickBot="1">
      <c r="A250" s="594"/>
      <c r="B250" s="281" t="s">
        <v>3048</v>
      </c>
      <c r="C250" s="368">
        <v>898</v>
      </c>
      <c r="D250" s="368">
        <v>58</v>
      </c>
      <c r="E250" s="281" t="s">
        <v>1007</v>
      </c>
      <c r="F250" s="281" t="s">
        <v>2965</v>
      </c>
      <c r="G250" s="281" t="s">
        <v>29</v>
      </c>
      <c r="H250" s="595">
        <v>43896</v>
      </c>
      <c r="I250" s="596" t="s">
        <v>49</v>
      </c>
      <c r="J250" s="281" t="s">
        <v>65</v>
      </c>
      <c r="K250" s="281" t="s">
        <v>123</v>
      </c>
      <c r="L250" s="597" t="s">
        <v>1955</v>
      </c>
      <c r="M250" s="598" t="s">
        <v>2949</v>
      </c>
      <c r="N250" s="281" t="s">
        <v>1798</v>
      </c>
      <c r="O250" s="282"/>
      <c r="P250" s="597" t="s">
        <v>1589</v>
      </c>
      <c r="Q250" s="599">
        <v>46336</v>
      </c>
      <c r="R250" s="600">
        <v>115</v>
      </c>
      <c r="S250" s="600">
        <v>0</v>
      </c>
      <c r="T250" s="597" t="s">
        <v>1814</v>
      </c>
      <c r="U250" s="616"/>
      <c r="V250" s="597"/>
      <c r="W250" s="601" t="s">
        <v>2949</v>
      </c>
    </row>
    <row r="251" spans="1:23" ht="16.149999999999999" customHeight="1" thickBot="1">
      <c r="A251" s="594"/>
      <c r="B251" s="281" t="s">
        <v>3049</v>
      </c>
      <c r="C251" s="368">
        <v>989</v>
      </c>
      <c r="D251" s="368">
        <v>40</v>
      </c>
      <c r="E251" s="281" t="s">
        <v>3037</v>
      </c>
      <c r="F251" s="281" t="s">
        <v>3036</v>
      </c>
      <c r="G251" s="281" t="s">
        <v>48</v>
      </c>
      <c r="H251" s="595" t="s">
        <v>2812</v>
      </c>
      <c r="I251" s="596" t="s">
        <v>49</v>
      </c>
      <c r="J251" s="281" t="s">
        <v>65</v>
      </c>
      <c r="K251" s="281" t="s">
        <v>123</v>
      </c>
      <c r="L251" s="597" t="s">
        <v>1955</v>
      </c>
      <c r="M251" s="598" t="s">
        <v>2949</v>
      </c>
      <c r="N251" s="281" t="s">
        <v>1798</v>
      </c>
      <c r="O251" s="282"/>
      <c r="P251" s="597" t="s">
        <v>1589</v>
      </c>
      <c r="Q251" s="599">
        <v>46336</v>
      </c>
      <c r="R251" s="600">
        <v>115</v>
      </c>
      <c r="S251" s="600">
        <v>0</v>
      </c>
      <c r="T251" s="597" t="s">
        <v>1814</v>
      </c>
      <c r="U251" s="616"/>
      <c r="V251" s="597"/>
      <c r="W251" s="601" t="s">
        <v>2949</v>
      </c>
    </row>
    <row r="252" spans="1:23" ht="16.149999999999999" customHeight="1" thickBot="1">
      <c r="A252" s="594"/>
      <c r="B252" s="281" t="s">
        <v>3051</v>
      </c>
      <c r="C252" s="368">
        <v>814</v>
      </c>
      <c r="D252" s="368">
        <v>60</v>
      </c>
      <c r="E252" s="281" t="s">
        <v>275</v>
      </c>
      <c r="F252" s="281" t="s">
        <v>2952</v>
      </c>
      <c r="G252" s="281" t="s">
        <v>48</v>
      </c>
      <c r="H252" s="595">
        <v>44045</v>
      </c>
      <c r="I252" s="596" t="s">
        <v>49</v>
      </c>
      <c r="J252" s="281" t="s">
        <v>65</v>
      </c>
      <c r="K252" s="281" t="s">
        <v>123</v>
      </c>
      <c r="L252" s="597" t="s">
        <v>1955</v>
      </c>
      <c r="M252" s="598" t="s">
        <v>2949</v>
      </c>
      <c r="N252" s="281" t="s">
        <v>1798</v>
      </c>
      <c r="O252" s="282"/>
      <c r="P252" s="597" t="s">
        <v>1589</v>
      </c>
      <c r="Q252" s="599"/>
      <c r="R252" s="600"/>
      <c r="S252" s="600"/>
      <c r="T252" s="597"/>
      <c r="U252" s="616"/>
      <c r="V252" s="597" t="s">
        <v>53</v>
      </c>
      <c r="W252" s="601" t="s">
        <v>2949</v>
      </c>
    </row>
    <row r="253" spans="1:23" ht="16.149999999999999" customHeight="1" thickBot="1">
      <c r="A253" s="594"/>
      <c r="B253" s="281" t="s">
        <v>3063</v>
      </c>
      <c r="C253" s="368">
        <v>9003</v>
      </c>
      <c r="D253" s="368">
        <v>54</v>
      </c>
      <c r="E253" s="281" t="s">
        <v>345</v>
      </c>
      <c r="F253" s="281" t="s">
        <v>340</v>
      </c>
      <c r="G253" s="281" t="s">
        <v>29</v>
      </c>
      <c r="H253" s="595" t="s">
        <v>2427</v>
      </c>
      <c r="I253" s="596" t="s">
        <v>141</v>
      </c>
      <c r="J253" s="281" t="s">
        <v>1477</v>
      </c>
      <c r="K253" s="281" t="s">
        <v>145</v>
      </c>
      <c r="L253" s="597" t="s">
        <v>1956</v>
      </c>
      <c r="M253" s="598" t="s">
        <v>2949</v>
      </c>
      <c r="N253" s="281"/>
      <c r="O253" s="282"/>
      <c r="P253" s="597" t="s">
        <v>1589</v>
      </c>
      <c r="Q253" s="599">
        <v>46336</v>
      </c>
      <c r="R253" s="600">
        <v>115</v>
      </c>
      <c r="S253" s="600">
        <v>0</v>
      </c>
      <c r="T253" s="597" t="s">
        <v>1814</v>
      </c>
      <c r="U253" s="616"/>
      <c r="V253" s="597"/>
      <c r="W253" s="601" t="s">
        <v>2949</v>
      </c>
    </row>
    <row r="254" spans="1:23" ht="16.149999999999999" customHeight="1">
      <c r="A254" s="594"/>
      <c r="B254" s="281" t="s">
        <v>3064</v>
      </c>
      <c r="C254" s="368">
        <v>130</v>
      </c>
      <c r="D254" s="368">
        <v>1</v>
      </c>
      <c r="E254" s="281" t="s">
        <v>1111</v>
      </c>
      <c r="F254" s="281" t="s">
        <v>1097</v>
      </c>
      <c r="G254" s="281" t="s">
        <v>48</v>
      </c>
      <c r="H254" s="595" t="s">
        <v>3065</v>
      </c>
      <c r="I254" s="596" t="s">
        <v>49</v>
      </c>
      <c r="J254" s="281" t="s">
        <v>65</v>
      </c>
      <c r="K254" s="281" t="s">
        <v>123</v>
      </c>
      <c r="L254" s="597" t="s">
        <v>1955</v>
      </c>
      <c r="M254" s="598" t="s">
        <v>2949</v>
      </c>
      <c r="N254" s="281" t="s">
        <v>1798</v>
      </c>
      <c r="O254" s="282"/>
      <c r="P254" s="597" t="s">
        <v>1589</v>
      </c>
      <c r="Q254" s="599">
        <v>46336</v>
      </c>
      <c r="R254" s="600">
        <v>115</v>
      </c>
      <c r="S254" s="600">
        <v>0</v>
      </c>
      <c r="T254" s="597" t="s">
        <v>1814</v>
      </c>
      <c r="U254" s="616"/>
      <c r="V254" s="597"/>
      <c r="W254" s="601" t="s">
        <v>2949</v>
      </c>
    </row>
  </sheetData>
  <phoneticPr fontId="33" type="noConversion"/>
  <conditionalFormatting sqref="AC2">
    <cfRule type="duplicateValues" dxfId="63" priority="45"/>
  </conditionalFormatting>
  <conditionalFormatting sqref="AA12">
    <cfRule type="cellIs" dxfId="62" priority="16" operator="equal">
      <formula>"NB"</formula>
    </cfRule>
  </conditionalFormatting>
  <conditionalFormatting sqref="A2:W231 A233:W454">
    <cfRule type="expression" dxfId="61" priority="15">
      <formula>$T2="NB"</formula>
    </cfRule>
  </conditionalFormatting>
  <conditionalFormatting sqref="A2:W231 A233:W376">
    <cfRule type="expression" dxfId="60" priority="14">
      <formula>$T$3="regeling"</formula>
    </cfRule>
  </conditionalFormatting>
  <conditionalFormatting sqref="A2:W231 A233:W414">
    <cfRule type="expression" dxfId="59" priority="13">
      <formula>$T2="Regeling"</formula>
    </cfRule>
  </conditionalFormatting>
  <conditionalFormatting sqref="A2:W231 A233:W420">
    <cfRule type="expression" dxfId="58" priority="49">
      <formula>#REF!=ROW()</formula>
    </cfRule>
  </conditionalFormatting>
  <conditionalFormatting sqref="E232:W232">
    <cfRule type="expression" dxfId="57" priority="7">
      <formula>$T232="NB"</formula>
    </cfRule>
  </conditionalFormatting>
  <conditionalFormatting sqref="E232:W232">
    <cfRule type="expression" dxfId="56" priority="6">
      <formula>$T$3="regeling"</formula>
    </cfRule>
  </conditionalFormatting>
  <conditionalFormatting sqref="E232:W232">
    <cfRule type="expression" dxfId="55" priority="5">
      <formula>$T232="Regeling"</formula>
    </cfRule>
  </conditionalFormatting>
  <conditionalFormatting sqref="E232:W232">
    <cfRule type="expression" dxfId="54" priority="8">
      <formula>#REF!=ROW()</formula>
    </cfRule>
  </conditionalFormatting>
  <conditionalFormatting sqref="A232:D232">
    <cfRule type="expression" dxfId="53" priority="3">
      <formula>$T232="NB"</formula>
    </cfRule>
  </conditionalFormatting>
  <conditionalFormatting sqref="A232:D232">
    <cfRule type="expression" dxfId="52" priority="2">
      <formula>$T$3="regeling"</formula>
    </cfRule>
  </conditionalFormatting>
  <conditionalFormatting sqref="A232:D232">
    <cfRule type="expression" dxfId="51" priority="1">
      <formula>$T232="Regeling"</formula>
    </cfRule>
  </conditionalFormatting>
  <conditionalFormatting sqref="A232:D232">
    <cfRule type="expression" dxfId="50" priority="4">
      <formula>#REF!=ROW()</formula>
    </cfRule>
  </conditionalFormatting>
  <pageMargins left="0.7" right="0.7" top="0.75" bottom="0.75" header="0.3" footer="0.3"/>
  <pageSetup paperSize="9" scale="28" fitToHeight="0" orientation="landscape" horizontalDpi="1200" verticalDpi="1200" r:id="rId1"/>
  <headerFooter>
    <oddHeader>&amp;R&amp;"arial"&amp;8&amp;K000000 KONE Internal&amp;1#_x000D_</oddHead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0239A-9931-47A3-9449-9CE4BD9ED6F3}">
  <sheetPr codeName="Sheet13">
    <tabColor theme="8" tint="-0.249977111117893"/>
  </sheetPr>
  <dimension ref="A1:AM234"/>
  <sheetViews>
    <sheetView topLeftCell="A165" workbookViewId="0">
      <selection activeCell="K171" sqref="K171"/>
    </sheetView>
  </sheetViews>
  <sheetFormatPr defaultRowHeight="16.149999999999999" customHeight="1" thickBottom="1"/>
  <cols>
    <col min="1" max="1" width="6" style="159" bestFit="1" customWidth="1"/>
    <col min="2" max="2" width="10.85546875" style="87" customWidth="1"/>
    <col min="3" max="3" width="15.5703125" style="87" customWidth="1"/>
    <col min="4" max="4" width="18.7109375" style="87" bestFit="1" customWidth="1"/>
    <col min="5" max="5" width="23.7109375" style="87" bestFit="1" customWidth="1"/>
    <col min="6" max="6" width="29" style="87" bestFit="1" customWidth="1"/>
    <col min="7" max="7" width="15.42578125" style="87" bestFit="1" customWidth="1"/>
    <col min="8" max="8" width="12" style="87" customWidth="1"/>
    <col min="9" max="9" width="13.140625" style="87" customWidth="1"/>
    <col min="10" max="10" width="14.85546875" style="87" customWidth="1"/>
    <col min="11" max="12" width="30.7109375" style="87" customWidth="1"/>
    <col min="13" max="13" width="27" style="80" bestFit="1" customWidth="1"/>
    <col min="14" max="14" width="15" style="80" customWidth="1"/>
    <col min="15" max="15" width="16.7109375" style="80" customWidth="1"/>
    <col min="16" max="16" width="14.85546875" style="159" bestFit="1" customWidth="1"/>
    <col min="17" max="17" width="9.140625" style="159"/>
    <col min="18" max="18" width="36.140625" style="159" bestFit="1" customWidth="1"/>
    <col min="19" max="26" width="9.140625" style="159"/>
    <col min="27" max="27" width="8.5703125" style="159" bestFit="1" customWidth="1"/>
    <col min="28" max="28" width="12.85546875" style="159" bestFit="1" customWidth="1"/>
    <col min="29" max="29" width="10.5703125" style="159" bestFit="1" customWidth="1"/>
    <col min="30" max="30" width="11.85546875" style="159" bestFit="1" customWidth="1"/>
    <col min="31" max="31" width="24.5703125" style="159" bestFit="1" customWidth="1"/>
    <col min="32" max="32" width="11.7109375" style="159" bestFit="1" customWidth="1"/>
    <col min="33" max="33" width="9.5703125" style="159" bestFit="1" customWidth="1"/>
    <col min="34" max="34" width="12.140625" style="159" bestFit="1" customWidth="1"/>
    <col min="35" max="35" width="25.140625" style="159" bestFit="1" customWidth="1"/>
    <col min="36" max="36" width="13.28515625" style="159" bestFit="1" customWidth="1"/>
    <col min="37" max="37" width="12.28515625" style="159" bestFit="1" customWidth="1"/>
    <col min="38" max="38" width="14.140625" style="159" bestFit="1" customWidth="1"/>
    <col min="39" max="16384" width="9.140625" style="159"/>
  </cols>
  <sheetData>
    <row r="1" spans="1:39" ht="16.149999999999999" customHeight="1" thickBot="1">
      <c r="A1" s="214" t="s">
        <v>1630</v>
      </c>
      <c r="B1" s="214" t="s">
        <v>1</v>
      </c>
      <c r="C1" s="214" t="s">
        <v>2</v>
      </c>
      <c r="D1" s="214" t="s">
        <v>1600</v>
      </c>
      <c r="E1" s="214" t="s">
        <v>1364</v>
      </c>
      <c r="F1" s="214" t="s">
        <v>6</v>
      </c>
      <c r="G1" s="214" t="s">
        <v>7</v>
      </c>
      <c r="H1" s="214" t="s">
        <v>8</v>
      </c>
      <c r="I1" s="214" t="s">
        <v>1658</v>
      </c>
      <c r="J1" s="214" t="s">
        <v>1799</v>
      </c>
      <c r="K1" s="214" t="s">
        <v>10</v>
      </c>
      <c r="L1" s="214" t="s">
        <v>1801</v>
      </c>
      <c r="M1" s="214" t="s">
        <v>1626</v>
      </c>
      <c r="N1" s="214" t="s">
        <v>1569</v>
      </c>
      <c r="O1" s="214" t="s">
        <v>1601</v>
      </c>
      <c r="P1" s="214" t="s">
        <v>1800</v>
      </c>
      <c r="Q1" s="176"/>
      <c r="R1" s="176"/>
      <c r="S1" s="176"/>
      <c r="T1" s="176"/>
      <c r="U1" s="176"/>
      <c r="V1" s="176"/>
      <c r="W1" s="176"/>
      <c r="X1" s="177"/>
      <c r="AB1" s="179"/>
      <c r="AC1" s="179"/>
      <c r="AD1" s="111"/>
      <c r="AE1" s="111"/>
      <c r="AF1" s="111"/>
      <c r="AG1" s="111"/>
      <c r="AH1" s="111"/>
      <c r="AI1" s="111"/>
      <c r="AJ1" s="179"/>
      <c r="AK1" s="84"/>
      <c r="AL1" s="84"/>
      <c r="AM1" s="84"/>
    </row>
    <row r="2" spans="1:39" ht="16.149999999999999" customHeight="1" thickBot="1">
      <c r="A2" s="159">
        <v>28</v>
      </c>
      <c r="B2" s="80">
        <v>130</v>
      </c>
      <c r="C2" s="80">
        <v>1</v>
      </c>
      <c r="D2" s="80" t="s">
        <v>22</v>
      </c>
      <c r="E2" s="80" t="s">
        <v>24</v>
      </c>
      <c r="F2" s="80" t="s">
        <v>25</v>
      </c>
      <c r="G2" s="80" t="s">
        <v>26</v>
      </c>
      <c r="H2" s="80" t="s">
        <v>27</v>
      </c>
      <c r="I2" s="80">
        <v>687586009</v>
      </c>
      <c r="J2" s="80"/>
      <c r="K2" s="80"/>
      <c r="L2" s="190"/>
      <c r="P2" s="190"/>
      <c r="Q2" s="190"/>
      <c r="S2" s="190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</row>
    <row r="3" spans="1:39" ht="16.149999999999999" customHeight="1" thickBot="1">
      <c r="A3" s="159">
        <v>29</v>
      </c>
      <c r="B3" s="80">
        <v>725</v>
      </c>
      <c r="C3" s="80">
        <v>2</v>
      </c>
      <c r="D3" s="80" t="s">
        <v>136</v>
      </c>
      <c r="E3" s="80" t="s">
        <v>1058</v>
      </c>
      <c r="F3" s="80" t="s">
        <v>1059</v>
      </c>
      <c r="G3" s="80" t="s">
        <v>26</v>
      </c>
      <c r="H3" s="80" t="s">
        <v>570</v>
      </c>
      <c r="I3" s="80">
        <v>640004467</v>
      </c>
      <c r="J3" s="80"/>
      <c r="K3" s="80"/>
      <c r="L3" s="190"/>
      <c r="P3" s="190"/>
      <c r="Q3" s="190"/>
      <c r="S3" s="190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</row>
    <row r="4" spans="1:39" ht="16.149999999999999" customHeight="1" thickBot="1">
      <c r="A4" s="159">
        <v>30</v>
      </c>
      <c r="B4" s="80">
        <v>600</v>
      </c>
      <c r="C4" s="80">
        <v>3</v>
      </c>
      <c r="D4" s="80" t="s">
        <v>42</v>
      </c>
      <c r="E4" s="80" t="s">
        <v>44</v>
      </c>
      <c r="F4" s="80" t="s">
        <v>45</v>
      </c>
      <c r="G4" s="80" t="s">
        <v>26</v>
      </c>
      <c r="H4" s="80" t="s">
        <v>46</v>
      </c>
      <c r="I4" s="80">
        <v>610171625</v>
      </c>
      <c r="J4" s="80"/>
      <c r="K4" s="80"/>
      <c r="L4" s="190"/>
      <c r="P4" s="190"/>
      <c r="Q4" s="190"/>
      <c r="S4" s="190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</row>
    <row r="5" spans="1:39" ht="16.149999999999999" customHeight="1" thickBot="1">
      <c r="A5" s="159">
        <v>31</v>
      </c>
      <c r="B5" s="80">
        <v>5001</v>
      </c>
      <c r="C5" s="80">
        <v>4</v>
      </c>
      <c r="D5" s="80" t="s">
        <v>1757</v>
      </c>
      <c r="E5" s="80" t="s">
        <v>1758</v>
      </c>
      <c r="F5" s="80" t="s">
        <v>1759</v>
      </c>
      <c r="G5" s="80" t="s">
        <v>26</v>
      </c>
      <c r="H5" s="80" t="s">
        <v>1760</v>
      </c>
      <c r="I5" s="80">
        <v>683787018</v>
      </c>
      <c r="J5" s="80">
        <v>634999008</v>
      </c>
      <c r="K5" s="80" t="s">
        <v>1761</v>
      </c>
      <c r="L5" s="190"/>
      <c r="O5" s="80" t="s">
        <v>53</v>
      </c>
      <c r="P5" s="190" t="s">
        <v>2933</v>
      </c>
      <c r="Q5" s="190"/>
      <c r="S5" s="190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</row>
    <row r="6" spans="1:39" ht="16.149999999999999" customHeight="1" thickBot="1">
      <c r="A6" s="159">
        <v>221</v>
      </c>
      <c r="B6" s="80">
        <v>947</v>
      </c>
      <c r="C6" s="80">
        <v>5</v>
      </c>
      <c r="D6" s="80" t="s">
        <v>136</v>
      </c>
      <c r="E6" s="80" t="s">
        <v>1911</v>
      </c>
      <c r="F6" s="80" t="s">
        <v>1912</v>
      </c>
      <c r="G6" s="80" t="s">
        <v>26</v>
      </c>
      <c r="H6" s="80" t="s">
        <v>1913</v>
      </c>
      <c r="I6" s="80">
        <v>646875063</v>
      </c>
      <c r="J6" s="80">
        <v>646875063</v>
      </c>
      <c r="K6" s="80" t="s">
        <v>1914</v>
      </c>
      <c r="L6" s="190">
        <v>45914</v>
      </c>
      <c r="M6" s="80" t="s">
        <v>1817</v>
      </c>
      <c r="O6" s="80" t="s">
        <v>1624</v>
      </c>
      <c r="P6" s="190">
        <v>45951</v>
      </c>
      <c r="Q6" s="190"/>
      <c r="S6" s="190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</row>
    <row r="7" spans="1:39" ht="13.9" customHeight="1" thickBot="1">
      <c r="A7" s="159">
        <v>32</v>
      </c>
      <c r="B7" s="80">
        <v>536</v>
      </c>
      <c r="C7" s="80">
        <v>6</v>
      </c>
      <c r="D7" s="80" t="s">
        <v>1005</v>
      </c>
      <c r="E7" s="80" t="s">
        <v>242</v>
      </c>
      <c r="F7" s="80" t="s">
        <v>1002</v>
      </c>
      <c r="G7" s="80" t="s">
        <v>26</v>
      </c>
      <c r="H7" s="80" t="s">
        <v>868</v>
      </c>
      <c r="I7" s="80">
        <v>644341789</v>
      </c>
      <c r="J7" s="80"/>
      <c r="K7" s="80"/>
      <c r="L7" s="190"/>
      <c r="P7" s="190"/>
      <c r="Q7" s="190"/>
      <c r="S7" s="190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</row>
    <row r="8" spans="1:39" ht="16.149999999999999" customHeight="1" thickBot="1">
      <c r="A8" s="159">
        <v>33</v>
      </c>
      <c r="B8" s="80">
        <v>849</v>
      </c>
      <c r="C8" s="80">
        <v>7</v>
      </c>
      <c r="D8" s="80" t="s">
        <v>400</v>
      </c>
      <c r="E8" s="80" t="s">
        <v>402</v>
      </c>
      <c r="F8" s="80" t="s">
        <v>403</v>
      </c>
      <c r="G8" s="80" t="s">
        <v>26</v>
      </c>
      <c r="H8" s="80" t="s">
        <v>404</v>
      </c>
      <c r="I8" s="80">
        <v>648687838</v>
      </c>
      <c r="J8" s="80"/>
      <c r="K8" s="80"/>
      <c r="L8" s="190"/>
      <c r="P8" s="190"/>
      <c r="Q8" s="190"/>
      <c r="S8" s="190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</row>
    <row r="9" spans="1:39" ht="16.149999999999999" customHeight="1" thickBot="1">
      <c r="A9" s="159">
        <v>35</v>
      </c>
      <c r="B9" s="80">
        <v>487</v>
      </c>
      <c r="C9" s="80">
        <v>9</v>
      </c>
      <c r="D9" s="80" t="s">
        <v>1762</v>
      </c>
      <c r="E9" s="80" t="s">
        <v>1763</v>
      </c>
      <c r="F9" s="80" t="s">
        <v>1764</v>
      </c>
      <c r="G9" s="80" t="s">
        <v>26</v>
      </c>
      <c r="H9" s="80" t="s">
        <v>1765</v>
      </c>
      <c r="I9" s="80">
        <v>684548169</v>
      </c>
      <c r="J9" s="80"/>
      <c r="K9" s="80" t="s">
        <v>1948</v>
      </c>
      <c r="L9" s="190"/>
      <c r="P9" s="190"/>
      <c r="Q9" s="190"/>
      <c r="S9" s="190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</row>
    <row r="10" spans="1:39" ht="16.149999999999999" customHeight="1" thickBot="1">
      <c r="A10" s="159">
        <v>36</v>
      </c>
      <c r="B10" s="80">
        <v>782</v>
      </c>
      <c r="C10" s="80">
        <v>10</v>
      </c>
      <c r="D10" s="80" t="s">
        <v>84</v>
      </c>
      <c r="E10" s="80" t="s">
        <v>86</v>
      </c>
      <c r="F10" s="80" t="s">
        <v>87</v>
      </c>
      <c r="G10" s="80" t="s">
        <v>26</v>
      </c>
      <c r="H10" s="80" t="s">
        <v>88</v>
      </c>
      <c r="I10" s="80">
        <v>617972582</v>
      </c>
      <c r="J10" s="80"/>
      <c r="K10" s="80"/>
      <c r="L10" s="190"/>
      <c r="P10" s="190"/>
      <c r="Q10" s="190"/>
      <c r="S10" s="190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</row>
    <row r="11" spans="1:39" ht="16.149999999999999" customHeight="1" thickBot="1">
      <c r="B11" s="80">
        <v>276</v>
      </c>
      <c r="C11" s="80">
        <v>11</v>
      </c>
      <c r="D11" s="80" t="s">
        <v>2485</v>
      </c>
      <c r="E11" s="80" t="s">
        <v>2487</v>
      </c>
      <c r="F11" s="80" t="s">
        <v>2503</v>
      </c>
      <c r="G11" s="80" t="s">
        <v>26</v>
      </c>
      <c r="H11" s="80" t="s">
        <v>2504</v>
      </c>
      <c r="I11" s="80">
        <v>687906491</v>
      </c>
      <c r="J11" s="80">
        <v>290</v>
      </c>
      <c r="K11" s="80" t="s">
        <v>2505</v>
      </c>
      <c r="L11" s="367">
        <v>46109</v>
      </c>
      <c r="O11" s="80" t="s">
        <v>53</v>
      </c>
      <c r="P11" s="319" t="s">
        <v>2524</v>
      </c>
      <c r="Q11" s="190"/>
      <c r="S11" s="190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</row>
    <row r="12" spans="1:39" ht="16.149999999999999" customHeight="1" thickBot="1">
      <c r="A12" s="159">
        <v>39</v>
      </c>
      <c r="B12" s="80">
        <v>806</v>
      </c>
      <c r="C12" s="80">
        <v>14</v>
      </c>
      <c r="D12" s="80" t="s">
        <v>107</v>
      </c>
      <c r="E12" s="80" t="s">
        <v>109</v>
      </c>
      <c r="F12" s="80" t="s">
        <v>110</v>
      </c>
      <c r="G12" s="80" t="s">
        <v>54</v>
      </c>
      <c r="H12" s="80" t="s">
        <v>111</v>
      </c>
      <c r="I12" s="80">
        <v>616441678</v>
      </c>
      <c r="J12" s="80"/>
      <c r="K12" s="80"/>
      <c r="L12" s="190"/>
      <c r="P12" s="190"/>
      <c r="Q12" s="190"/>
      <c r="S12" s="190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</row>
    <row r="13" spans="1:39" ht="16.149999999999999" customHeight="1" thickBot="1">
      <c r="A13" s="159">
        <v>40</v>
      </c>
      <c r="B13" s="80">
        <v>82</v>
      </c>
      <c r="C13" s="80">
        <v>15</v>
      </c>
      <c r="D13" s="80" t="s">
        <v>1218</v>
      </c>
      <c r="E13" s="80" t="s">
        <v>118</v>
      </c>
      <c r="F13" s="80" t="s">
        <v>1907</v>
      </c>
      <c r="G13" s="80" t="s">
        <v>26</v>
      </c>
      <c r="H13" s="80" t="s">
        <v>1908</v>
      </c>
      <c r="I13" s="80">
        <v>687514326</v>
      </c>
      <c r="J13" s="80"/>
      <c r="K13" s="80" t="s">
        <v>1909</v>
      </c>
      <c r="L13" s="190"/>
      <c r="P13" s="190"/>
      <c r="Q13" s="190"/>
      <c r="S13" s="190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</row>
    <row r="14" spans="1:39" ht="16.149999999999999" customHeight="1" thickBot="1">
      <c r="A14" s="159">
        <v>41</v>
      </c>
      <c r="B14" s="80">
        <v>1123</v>
      </c>
      <c r="C14" s="80">
        <v>16</v>
      </c>
      <c r="D14" s="80" t="s">
        <v>107</v>
      </c>
      <c r="E14" s="80" t="s">
        <v>125</v>
      </c>
      <c r="F14" s="80" t="s">
        <v>126</v>
      </c>
      <c r="G14" s="80" t="s">
        <v>127</v>
      </c>
      <c r="H14" s="80" t="s">
        <v>128</v>
      </c>
      <c r="I14" s="80">
        <v>681838458</v>
      </c>
      <c r="J14" s="80"/>
      <c r="K14" s="80" t="s">
        <v>1766</v>
      </c>
      <c r="L14" s="190"/>
      <c r="P14" s="190"/>
      <c r="Q14" s="190"/>
      <c r="S14" s="190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</row>
    <row r="15" spans="1:39" ht="16.149999999999999" customHeight="1" thickBot="1">
      <c r="A15" s="159">
        <v>42</v>
      </c>
      <c r="B15" s="80">
        <v>9001</v>
      </c>
      <c r="C15" s="80">
        <v>17</v>
      </c>
      <c r="D15" s="80" t="s">
        <v>130</v>
      </c>
      <c r="E15" s="80" t="s">
        <v>1484</v>
      </c>
      <c r="F15" s="80" t="s">
        <v>133</v>
      </c>
      <c r="G15" s="80" t="s">
        <v>26</v>
      </c>
      <c r="H15" s="80" t="s">
        <v>134</v>
      </c>
      <c r="I15" s="80">
        <v>618916431</v>
      </c>
      <c r="J15" s="80"/>
      <c r="K15" s="80"/>
      <c r="L15" s="190"/>
      <c r="P15" s="190"/>
      <c r="Q15" s="190"/>
      <c r="S15" s="190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</row>
    <row r="16" spans="1:39" ht="16.149999999999999" customHeight="1" thickBot="1">
      <c r="A16" s="159">
        <v>225</v>
      </c>
      <c r="B16" s="80">
        <v>1060</v>
      </c>
      <c r="C16" s="80">
        <v>18</v>
      </c>
      <c r="D16" s="80" t="s">
        <v>160</v>
      </c>
      <c r="E16" s="80" t="s">
        <v>1529</v>
      </c>
      <c r="F16" s="80" t="s">
        <v>1531</v>
      </c>
      <c r="G16" s="80" t="s">
        <v>26</v>
      </c>
      <c r="H16" s="80" t="s">
        <v>1153</v>
      </c>
      <c r="I16" s="80">
        <v>648364880</v>
      </c>
      <c r="J16" s="80">
        <v>648364880</v>
      </c>
      <c r="K16" s="80" t="s">
        <v>1532</v>
      </c>
      <c r="L16" s="190"/>
      <c r="O16" s="80" t="s">
        <v>921</v>
      </c>
      <c r="P16" s="190">
        <v>45952</v>
      </c>
      <c r="Q16" s="190"/>
      <c r="S16" s="190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</row>
    <row r="17" spans="1:39" ht="16.149999999999999" customHeight="1" thickBot="1">
      <c r="A17" s="159">
        <v>43</v>
      </c>
      <c r="B17" s="80">
        <v>359</v>
      </c>
      <c r="C17" s="80">
        <v>19</v>
      </c>
      <c r="D17" s="80" t="s">
        <v>142</v>
      </c>
      <c r="E17" s="80" t="s">
        <v>143</v>
      </c>
      <c r="F17" s="80"/>
      <c r="G17" s="80" t="s">
        <v>26</v>
      </c>
      <c r="H17" s="80"/>
      <c r="I17" s="80">
        <v>636390176</v>
      </c>
      <c r="J17" s="80"/>
      <c r="K17" s="80"/>
      <c r="L17" s="190"/>
      <c r="P17" s="190"/>
      <c r="Q17" s="190"/>
      <c r="S17" s="190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</row>
    <row r="18" spans="1:39" ht="16.149999999999999" customHeight="1" thickBot="1">
      <c r="A18" s="159">
        <v>44</v>
      </c>
      <c r="B18" s="80">
        <v>206</v>
      </c>
      <c r="C18" s="80">
        <v>20</v>
      </c>
      <c r="D18" s="80" t="s">
        <v>22</v>
      </c>
      <c r="E18" s="80" t="s">
        <v>1963</v>
      </c>
      <c r="F18" s="80" t="s">
        <v>149</v>
      </c>
      <c r="G18" s="80" t="s">
        <v>26</v>
      </c>
      <c r="H18" s="80" t="s">
        <v>1688</v>
      </c>
      <c r="I18" s="80">
        <v>651328913</v>
      </c>
      <c r="J18" s="80">
        <v>651328913</v>
      </c>
      <c r="K18" s="80" t="s">
        <v>1689</v>
      </c>
      <c r="L18" s="190"/>
      <c r="P18" s="190"/>
      <c r="Q18" s="190"/>
      <c r="S18" s="190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</row>
    <row r="19" spans="1:39" ht="16.149999999999999" customHeight="1" thickBot="1">
      <c r="A19" s="159">
        <v>45</v>
      </c>
      <c r="B19" s="80">
        <v>952</v>
      </c>
      <c r="C19" s="80">
        <v>21</v>
      </c>
      <c r="D19" s="80" t="s">
        <v>156</v>
      </c>
      <c r="E19" s="80" t="s">
        <v>158</v>
      </c>
      <c r="F19" s="80" t="s">
        <v>159</v>
      </c>
      <c r="G19" s="80" t="s">
        <v>26</v>
      </c>
      <c r="H19" s="80"/>
      <c r="I19" s="80">
        <v>628061369</v>
      </c>
      <c r="J19" s="80"/>
      <c r="K19" s="80"/>
      <c r="L19" s="190"/>
      <c r="P19" s="190"/>
      <c r="Q19" s="190"/>
      <c r="S19" s="190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</row>
    <row r="20" spans="1:39" ht="16.149999999999999" customHeight="1" thickBot="1">
      <c r="A20" s="159">
        <v>46</v>
      </c>
      <c r="B20" s="80">
        <v>30</v>
      </c>
      <c r="C20" s="80">
        <v>22</v>
      </c>
      <c r="D20" s="80" t="s">
        <v>160</v>
      </c>
      <c r="E20" s="80" t="s">
        <v>1964</v>
      </c>
      <c r="F20" s="80" t="s">
        <v>163</v>
      </c>
      <c r="G20" s="80" t="s">
        <v>26</v>
      </c>
      <c r="H20" s="80" t="s">
        <v>1627</v>
      </c>
      <c r="I20" s="80">
        <v>684180612</v>
      </c>
      <c r="J20" s="80">
        <v>648151923</v>
      </c>
      <c r="K20" s="80"/>
      <c r="L20" s="190"/>
      <c r="P20" s="190"/>
      <c r="Q20" s="190"/>
      <c r="S20" s="190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</row>
    <row r="21" spans="1:39" ht="16.149999999999999" customHeight="1" thickBot="1">
      <c r="A21" s="159">
        <v>47</v>
      </c>
      <c r="B21" s="80">
        <v>816</v>
      </c>
      <c r="C21" s="80">
        <v>23</v>
      </c>
      <c r="D21" s="80" t="s">
        <v>67</v>
      </c>
      <c r="E21" s="80" t="s">
        <v>1640</v>
      </c>
      <c r="F21" s="80" t="s">
        <v>1701</v>
      </c>
      <c r="G21" s="80" t="s">
        <v>1724</v>
      </c>
      <c r="H21" s="80" t="s">
        <v>1725</v>
      </c>
      <c r="I21" s="80">
        <v>614742026</v>
      </c>
      <c r="J21" s="80"/>
      <c r="K21" s="80"/>
      <c r="L21" s="190"/>
      <c r="P21" s="190"/>
      <c r="Q21" s="190"/>
      <c r="S21" s="190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</row>
    <row r="22" spans="1:39" ht="16.149999999999999" customHeight="1" thickBot="1">
      <c r="A22" s="159">
        <v>48</v>
      </c>
      <c r="B22" s="80">
        <v>694</v>
      </c>
      <c r="C22" s="80">
        <v>24</v>
      </c>
      <c r="D22" s="80" t="s">
        <v>170</v>
      </c>
      <c r="E22" s="80" t="s">
        <v>172</v>
      </c>
      <c r="F22" s="80" t="s">
        <v>173</v>
      </c>
      <c r="G22" s="80" t="s">
        <v>174</v>
      </c>
      <c r="H22" s="80" t="s">
        <v>175</v>
      </c>
      <c r="I22" s="80">
        <v>611249067</v>
      </c>
      <c r="J22" s="80"/>
      <c r="K22" s="80"/>
      <c r="L22" s="190"/>
      <c r="P22" s="190"/>
      <c r="Q22" s="190"/>
      <c r="S22" s="190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</row>
    <row r="23" spans="1:39" ht="16.149999999999999" customHeight="1" thickBot="1">
      <c r="A23" s="159">
        <v>1</v>
      </c>
      <c r="B23" s="80">
        <v>510</v>
      </c>
      <c r="C23" s="80">
        <v>25</v>
      </c>
      <c r="D23" s="80" t="s">
        <v>176</v>
      </c>
      <c r="E23" s="80" t="s">
        <v>177</v>
      </c>
      <c r="F23" s="80"/>
      <c r="G23" s="80" t="s">
        <v>26</v>
      </c>
      <c r="H23" s="80"/>
      <c r="I23" s="80">
        <v>640443444</v>
      </c>
      <c r="J23" s="80"/>
      <c r="K23" s="80"/>
      <c r="L23" s="190"/>
      <c r="P23" s="190"/>
      <c r="Q23" s="190"/>
      <c r="S23" s="190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</row>
    <row r="24" spans="1:39" ht="16.149999999999999" customHeight="1" thickBot="1">
      <c r="A24" s="159">
        <v>2</v>
      </c>
      <c r="B24" s="80">
        <v>937</v>
      </c>
      <c r="C24" s="80">
        <v>26</v>
      </c>
      <c r="D24" s="80" t="s">
        <v>65</v>
      </c>
      <c r="E24" s="80" t="s">
        <v>180</v>
      </c>
      <c r="F24" s="80" t="s">
        <v>181</v>
      </c>
      <c r="G24" s="80" t="s">
        <v>26</v>
      </c>
      <c r="H24" s="80" t="s">
        <v>182</v>
      </c>
      <c r="I24" s="80">
        <v>684216193</v>
      </c>
      <c r="J24" s="80"/>
      <c r="K24" s="80"/>
      <c r="L24" s="190"/>
      <c r="P24" s="190"/>
      <c r="Q24" s="190"/>
      <c r="S24" s="190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</row>
    <row r="25" spans="1:39" ht="16.149999999999999" customHeight="1" thickBot="1">
      <c r="A25" s="159">
        <v>3</v>
      </c>
      <c r="B25" s="80">
        <v>535</v>
      </c>
      <c r="C25" s="80">
        <v>27</v>
      </c>
      <c r="D25" s="80" t="s">
        <v>97</v>
      </c>
      <c r="E25" s="80" t="s">
        <v>185</v>
      </c>
      <c r="F25" s="80" t="s">
        <v>189</v>
      </c>
      <c r="G25" s="80" t="s">
        <v>26</v>
      </c>
      <c r="H25" s="80" t="s">
        <v>190</v>
      </c>
      <c r="I25" s="80">
        <v>687299457</v>
      </c>
      <c r="J25" s="80"/>
      <c r="K25" s="80"/>
      <c r="L25" s="190"/>
      <c r="P25" s="190"/>
      <c r="Q25" s="190"/>
      <c r="S25" s="190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</row>
    <row r="26" spans="1:39" ht="16.149999999999999" customHeight="1" thickBot="1">
      <c r="A26" s="159">
        <v>4</v>
      </c>
      <c r="B26" s="80">
        <v>932</v>
      </c>
      <c r="C26" s="80">
        <v>28</v>
      </c>
      <c r="D26" s="80" t="s">
        <v>1547</v>
      </c>
      <c r="E26" s="80" t="s">
        <v>1546</v>
      </c>
      <c r="F26" s="80" t="s">
        <v>1704</v>
      </c>
      <c r="G26" s="80" t="s">
        <v>26</v>
      </c>
      <c r="H26" s="80" t="s">
        <v>1738</v>
      </c>
      <c r="I26" s="80">
        <v>641638069</v>
      </c>
      <c r="J26" s="80"/>
      <c r="K26" s="80" t="s">
        <v>1739</v>
      </c>
      <c r="L26" s="190"/>
      <c r="P26" s="190"/>
      <c r="Q26" s="190"/>
      <c r="S26" s="190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</row>
    <row r="27" spans="1:39" ht="16.149999999999999" customHeight="1" thickBot="1">
      <c r="A27" s="159">
        <v>7</v>
      </c>
      <c r="B27" s="80">
        <v>567</v>
      </c>
      <c r="C27" s="80">
        <v>31</v>
      </c>
      <c r="D27" s="80" t="s">
        <v>212</v>
      </c>
      <c r="E27" s="80" t="s">
        <v>99</v>
      </c>
      <c r="F27" s="80" t="s">
        <v>213</v>
      </c>
      <c r="G27" s="80" t="s">
        <v>26</v>
      </c>
      <c r="H27" s="80" t="s">
        <v>214</v>
      </c>
      <c r="I27" s="80">
        <v>643187400</v>
      </c>
      <c r="J27" s="80"/>
      <c r="K27" s="80"/>
      <c r="L27" s="190"/>
      <c r="P27" s="190"/>
      <c r="Q27" s="190"/>
      <c r="S27" s="190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</row>
    <row r="28" spans="1:39" ht="16.149999999999999" customHeight="1" thickBot="1">
      <c r="A28" s="159">
        <v>9</v>
      </c>
      <c r="B28" s="80">
        <v>983</v>
      </c>
      <c r="C28" s="80">
        <v>33</v>
      </c>
      <c r="D28" s="80" t="s">
        <v>223</v>
      </c>
      <c r="E28" s="80" t="s">
        <v>225</v>
      </c>
      <c r="F28" s="80" t="s">
        <v>226</v>
      </c>
      <c r="G28" s="80" t="s">
        <v>26</v>
      </c>
      <c r="H28" s="80" t="s">
        <v>227</v>
      </c>
      <c r="I28" s="80">
        <v>646664631</v>
      </c>
      <c r="J28" s="80"/>
      <c r="K28" s="80"/>
      <c r="L28" s="190"/>
      <c r="P28" s="190"/>
      <c r="Q28" s="190"/>
      <c r="S28" s="190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</row>
    <row r="29" spans="1:39" ht="16.149999999999999" customHeight="1" thickBot="1">
      <c r="A29" s="159">
        <v>11</v>
      </c>
      <c r="B29" s="80">
        <v>390</v>
      </c>
      <c r="C29" s="80">
        <v>35</v>
      </c>
      <c r="D29" s="80" t="s">
        <v>236</v>
      </c>
      <c r="E29" s="80" t="s">
        <v>237</v>
      </c>
      <c r="F29" s="80" t="s">
        <v>238</v>
      </c>
      <c r="G29" s="80"/>
      <c r="H29" s="80" t="s">
        <v>239</v>
      </c>
      <c r="I29" s="80">
        <v>614671900</v>
      </c>
      <c r="J29" s="80"/>
      <c r="K29" s="80"/>
      <c r="L29" s="190"/>
      <c r="P29" s="190"/>
      <c r="Q29" s="190"/>
      <c r="S29" s="190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</row>
    <row r="30" spans="1:39" ht="16.149999999999999" customHeight="1" thickBot="1">
      <c r="A30" s="159">
        <v>12</v>
      </c>
      <c r="B30" s="80">
        <v>892</v>
      </c>
      <c r="C30" s="80">
        <v>36</v>
      </c>
      <c r="D30" s="80" t="s">
        <v>107</v>
      </c>
      <c r="E30" s="80" t="s">
        <v>242</v>
      </c>
      <c r="F30" s="80" t="s">
        <v>243</v>
      </c>
      <c r="G30" s="80" t="s">
        <v>26</v>
      </c>
      <c r="H30" s="80" t="s">
        <v>244</v>
      </c>
      <c r="I30" s="80">
        <v>628713529</v>
      </c>
      <c r="J30" s="80">
        <v>646855832</v>
      </c>
      <c r="K30" s="80"/>
      <c r="L30" s="190"/>
      <c r="P30" s="190"/>
      <c r="Q30" s="190"/>
      <c r="S30" s="190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</row>
    <row r="31" spans="1:39" ht="16.149999999999999" customHeight="1" thickBot="1">
      <c r="A31" s="159">
        <v>13</v>
      </c>
      <c r="B31" s="80">
        <v>951</v>
      </c>
      <c r="C31" s="80">
        <v>37</v>
      </c>
      <c r="D31" s="80" t="s">
        <v>1128</v>
      </c>
      <c r="E31" s="80" t="s">
        <v>1889</v>
      </c>
      <c r="F31" s="80" t="s">
        <v>1603</v>
      </c>
      <c r="G31" s="80" t="s">
        <v>26</v>
      </c>
      <c r="H31" s="80" t="s">
        <v>1604</v>
      </c>
      <c r="I31" s="80">
        <v>641950255</v>
      </c>
      <c r="J31" s="80"/>
      <c r="K31" s="80" t="s">
        <v>1605</v>
      </c>
      <c r="L31" s="190"/>
      <c r="P31" s="190"/>
      <c r="Q31" s="190"/>
      <c r="S31" s="190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</row>
    <row r="32" spans="1:39" ht="16.149999999999999" customHeight="1" thickBot="1">
      <c r="A32" s="159">
        <v>14</v>
      </c>
      <c r="B32" s="80">
        <v>48</v>
      </c>
      <c r="C32" s="80">
        <v>38</v>
      </c>
      <c r="D32" s="80" t="s">
        <v>251</v>
      </c>
      <c r="E32" s="80" t="s">
        <v>253</v>
      </c>
      <c r="F32" s="80" t="s">
        <v>1367</v>
      </c>
      <c r="G32" s="80" t="s">
        <v>26</v>
      </c>
      <c r="H32" s="80" t="s">
        <v>255</v>
      </c>
      <c r="I32" s="80">
        <v>642808820</v>
      </c>
      <c r="J32" s="80"/>
      <c r="K32" s="80"/>
      <c r="L32" s="190"/>
      <c r="P32" s="190"/>
      <c r="Q32" s="190"/>
      <c r="S32" s="190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</row>
    <row r="33" spans="1:39" ht="16.149999999999999" customHeight="1" thickBot="1">
      <c r="A33" s="159">
        <v>15</v>
      </c>
      <c r="B33" s="80">
        <v>286</v>
      </c>
      <c r="C33" s="80">
        <v>39</v>
      </c>
      <c r="D33" s="80" t="s">
        <v>257</v>
      </c>
      <c r="E33" s="80" t="s">
        <v>258</v>
      </c>
      <c r="F33" s="80" t="s">
        <v>259</v>
      </c>
      <c r="G33" s="80" t="s">
        <v>26</v>
      </c>
      <c r="H33" s="80" t="s">
        <v>260</v>
      </c>
      <c r="I33" s="80">
        <v>653765992</v>
      </c>
      <c r="J33" s="80"/>
      <c r="K33" s="80"/>
      <c r="L33" s="190"/>
      <c r="P33" s="190"/>
      <c r="Q33" s="190"/>
      <c r="S33" s="190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</row>
    <row r="34" spans="1:39" ht="16.149999999999999" customHeight="1" thickBot="1">
      <c r="A34" s="159">
        <v>18</v>
      </c>
      <c r="B34" s="80">
        <v>606</v>
      </c>
      <c r="C34" s="80">
        <v>42</v>
      </c>
      <c r="D34" s="80" t="s">
        <v>345</v>
      </c>
      <c r="E34" s="80" t="s">
        <v>1891</v>
      </c>
      <c r="F34" s="80" t="s">
        <v>1718</v>
      </c>
      <c r="G34" s="80" t="s">
        <v>26</v>
      </c>
      <c r="H34" s="80" t="s">
        <v>1719</v>
      </c>
      <c r="I34" s="80">
        <v>624363623</v>
      </c>
      <c r="J34" s="80">
        <v>685308661</v>
      </c>
      <c r="K34" s="80" t="s">
        <v>1720</v>
      </c>
      <c r="L34" s="190"/>
      <c r="P34" s="190"/>
      <c r="Q34" s="190"/>
      <c r="S34" s="190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</row>
    <row r="35" spans="1:39" ht="16.149999999999999" customHeight="1" thickBot="1">
      <c r="A35" s="159">
        <v>19</v>
      </c>
      <c r="B35" s="80">
        <v>1081</v>
      </c>
      <c r="C35" s="80">
        <v>43</v>
      </c>
      <c r="D35" s="80" t="s">
        <v>281</v>
      </c>
      <c r="E35" s="80" t="s">
        <v>283</v>
      </c>
      <c r="F35" s="80"/>
      <c r="G35" s="80"/>
      <c r="H35" s="80"/>
      <c r="I35" s="80">
        <v>645767787</v>
      </c>
      <c r="J35" s="80"/>
      <c r="K35" s="80"/>
      <c r="L35" s="190"/>
      <c r="P35" s="190"/>
      <c r="Q35" s="190"/>
      <c r="S35" s="190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</row>
    <row r="36" spans="1:39" ht="16.149999999999999" customHeight="1" thickBot="1">
      <c r="A36" s="159">
        <v>20</v>
      </c>
      <c r="B36" s="80">
        <v>1178</v>
      </c>
      <c r="C36" s="80">
        <v>45</v>
      </c>
      <c r="D36" s="80" t="s">
        <v>290</v>
      </c>
      <c r="E36" s="80" t="s">
        <v>292</v>
      </c>
      <c r="F36" s="80" t="s">
        <v>293</v>
      </c>
      <c r="G36" s="80" t="s">
        <v>26</v>
      </c>
      <c r="H36" s="80" t="s">
        <v>294</v>
      </c>
      <c r="I36" s="80">
        <v>685317570</v>
      </c>
      <c r="J36" s="80"/>
      <c r="K36" s="80"/>
      <c r="L36" s="190"/>
      <c r="P36" s="190"/>
      <c r="Q36" s="190"/>
      <c r="S36" s="190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</row>
    <row r="37" spans="1:39" ht="16.149999999999999" customHeight="1" thickBot="1">
      <c r="A37" s="159">
        <v>21</v>
      </c>
      <c r="B37" s="80">
        <v>1028</v>
      </c>
      <c r="C37" s="80">
        <v>46</v>
      </c>
      <c r="D37" s="80" t="s">
        <v>295</v>
      </c>
      <c r="E37" s="80" t="s">
        <v>297</v>
      </c>
      <c r="F37" s="80" t="s">
        <v>298</v>
      </c>
      <c r="G37" s="80" t="s">
        <v>26</v>
      </c>
      <c r="H37" s="80" t="s">
        <v>299</v>
      </c>
      <c r="I37" s="80">
        <v>684304185</v>
      </c>
      <c r="J37" s="80"/>
      <c r="K37" s="80"/>
      <c r="L37" s="190"/>
      <c r="P37" s="190"/>
      <c r="Q37" s="190"/>
      <c r="S37" s="190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</row>
    <row r="38" spans="1:39" ht="16.149999999999999" customHeight="1" thickBot="1">
      <c r="A38" s="159">
        <v>23</v>
      </c>
      <c r="B38" s="80">
        <v>1094</v>
      </c>
      <c r="C38" s="80">
        <v>48</v>
      </c>
      <c r="D38" s="80" t="s">
        <v>65</v>
      </c>
      <c r="E38" s="80" t="s">
        <v>306</v>
      </c>
      <c r="F38" s="80" t="s">
        <v>307</v>
      </c>
      <c r="G38" s="80" t="s">
        <v>26</v>
      </c>
      <c r="H38" s="80" t="s">
        <v>308</v>
      </c>
      <c r="I38" s="80">
        <v>641119770</v>
      </c>
      <c r="J38" s="80"/>
      <c r="K38" s="80"/>
      <c r="L38" s="190"/>
      <c r="P38" s="190"/>
      <c r="Q38" s="190"/>
      <c r="S38" s="190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</row>
    <row r="39" spans="1:39" ht="16.149999999999999" customHeight="1" thickBot="1">
      <c r="A39" s="159">
        <v>25</v>
      </c>
      <c r="B39" s="80">
        <v>9002</v>
      </c>
      <c r="C39" s="80">
        <v>50</v>
      </c>
      <c r="D39" s="80" t="s">
        <v>687</v>
      </c>
      <c r="E39" s="80" t="s">
        <v>1959</v>
      </c>
      <c r="F39" s="80" t="s">
        <v>1960</v>
      </c>
      <c r="G39" s="80" t="s">
        <v>26</v>
      </c>
      <c r="H39" s="80" t="s">
        <v>1961</v>
      </c>
      <c r="I39" s="80">
        <v>618868786</v>
      </c>
      <c r="J39" s="80"/>
      <c r="K39" s="80" t="s">
        <v>1962</v>
      </c>
      <c r="L39" s="190"/>
      <c r="P39" s="190"/>
      <c r="Q39" s="190"/>
      <c r="S39" s="190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</row>
    <row r="40" spans="1:39" ht="16.149999999999999" customHeight="1" thickBot="1">
      <c r="A40" s="159">
        <v>26</v>
      </c>
      <c r="B40" s="80">
        <v>143</v>
      </c>
      <c r="C40" s="80">
        <v>52</v>
      </c>
      <c r="D40" s="80" t="s">
        <v>136</v>
      </c>
      <c r="E40" s="80" t="s">
        <v>1018</v>
      </c>
      <c r="F40" s="80"/>
      <c r="G40" s="80"/>
      <c r="H40" s="80"/>
      <c r="I40" s="80">
        <v>684126402</v>
      </c>
      <c r="J40" s="80"/>
      <c r="K40" s="80"/>
      <c r="L40" s="190"/>
      <c r="P40" s="190"/>
      <c r="Q40" s="190"/>
      <c r="S40" s="190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</row>
    <row r="41" spans="1:39" ht="16.149999999999999" customHeight="1" thickBot="1">
      <c r="A41" s="159">
        <v>27</v>
      </c>
      <c r="B41" s="80">
        <v>556</v>
      </c>
      <c r="C41" s="80">
        <v>53</v>
      </c>
      <c r="D41" s="80" t="s">
        <v>334</v>
      </c>
      <c r="E41" s="80" t="s">
        <v>336</v>
      </c>
      <c r="F41" s="80" t="s">
        <v>337</v>
      </c>
      <c r="G41" s="80" t="s">
        <v>26</v>
      </c>
      <c r="H41" s="80" t="s">
        <v>207</v>
      </c>
      <c r="I41" s="80">
        <v>646875570</v>
      </c>
      <c r="J41" s="80"/>
      <c r="K41" s="80"/>
      <c r="L41" s="190"/>
      <c r="P41" s="190"/>
      <c r="Q41" s="190"/>
      <c r="S41" s="190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</row>
    <row r="42" spans="1:39" ht="16.149999999999999" customHeight="1" thickBot="1">
      <c r="A42" s="159">
        <v>49</v>
      </c>
      <c r="B42" s="80">
        <v>9003</v>
      </c>
      <c r="C42" s="80">
        <v>54</v>
      </c>
      <c r="D42" s="80" t="s">
        <v>340</v>
      </c>
      <c r="E42" s="80" t="s">
        <v>340</v>
      </c>
      <c r="F42" s="80" t="s">
        <v>342</v>
      </c>
      <c r="G42" s="80" t="s">
        <v>26</v>
      </c>
      <c r="H42" s="80" t="s">
        <v>343</v>
      </c>
      <c r="I42" s="80">
        <v>687175400</v>
      </c>
      <c r="J42" s="80">
        <v>302926512</v>
      </c>
      <c r="K42" s="80"/>
      <c r="L42" s="190"/>
      <c r="P42" s="190"/>
      <c r="Q42" s="190"/>
      <c r="S42" s="190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</row>
    <row r="43" spans="1:39" ht="16.149999999999999" customHeight="1" thickBot="1">
      <c r="A43" s="159">
        <v>50</v>
      </c>
      <c r="B43" s="80">
        <v>716</v>
      </c>
      <c r="C43" s="80">
        <v>55</v>
      </c>
      <c r="D43" s="81" t="s">
        <v>347</v>
      </c>
      <c r="E43" s="81" t="s">
        <v>349</v>
      </c>
      <c r="F43" s="81" t="s">
        <v>350</v>
      </c>
      <c r="G43" s="81" t="s">
        <v>26</v>
      </c>
      <c r="H43" s="81" t="s">
        <v>351</v>
      </c>
      <c r="I43" s="81">
        <v>641896763</v>
      </c>
      <c r="J43" s="81"/>
      <c r="K43" s="81"/>
      <c r="L43" s="190"/>
      <c r="M43" s="81"/>
      <c r="P43" s="190"/>
      <c r="Q43" s="190"/>
      <c r="S43" s="190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</row>
    <row r="44" spans="1:39" ht="16.149999999999999" customHeight="1" thickBot="1">
      <c r="A44" s="159">
        <v>51</v>
      </c>
      <c r="B44" s="80">
        <v>1066</v>
      </c>
      <c r="C44" s="80">
        <v>56</v>
      </c>
      <c r="D44" s="80" t="s">
        <v>353</v>
      </c>
      <c r="E44" s="80" t="s">
        <v>2347</v>
      </c>
      <c r="F44" s="80" t="s">
        <v>356</v>
      </c>
      <c r="G44" s="80" t="s">
        <v>26</v>
      </c>
      <c r="H44" s="80" t="s">
        <v>357</v>
      </c>
      <c r="I44" s="80">
        <v>626041411</v>
      </c>
      <c r="J44" s="80"/>
      <c r="K44" s="80"/>
      <c r="L44" s="190"/>
      <c r="O44" s="80" t="s">
        <v>40</v>
      </c>
      <c r="P44" s="190">
        <v>45990</v>
      </c>
      <c r="Q44" s="190"/>
      <c r="S44" s="190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</row>
    <row r="45" spans="1:39" ht="16.149999999999999" customHeight="1" thickBot="1">
      <c r="A45" s="159">
        <v>52</v>
      </c>
      <c r="B45" s="80">
        <v>118</v>
      </c>
      <c r="C45" s="80">
        <v>57</v>
      </c>
      <c r="D45" s="80" t="s">
        <v>156</v>
      </c>
      <c r="E45" s="80" t="s">
        <v>1369</v>
      </c>
      <c r="F45" s="80" t="s">
        <v>361</v>
      </c>
      <c r="G45" s="80" t="s">
        <v>26</v>
      </c>
      <c r="H45" s="80" t="s">
        <v>362</v>
      </c>
      <c r="I45" s="80">
        <v>643545232</v>
      </c>
      <c r="J45" s="80"/>
      <c r="K45" s="80"/>
      <c r="L45" s="190"/>
      <c r="P45" s="190"/>
      <c r="Q45" s="190"/>
      <c r="S45" s="190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</row>
    <row r="46" spans="1:39" ht="16.149999999999999" customHeight="1" thickBot="1">
      <c r="A46" s="159">
        <v>54</v>
      </c>
      <c r="B46" s="80">
        <v>612</v>
      </c>
      <c r="C46" s="80">
        <v>59</v>
      </c>
      <c r="D46" s="80" t="s">
        <v>370</v>
      </c>
      <c r="E46" s="80" t="s">
        <v>1370</v>
      </c>
      <c r="F46" s="80" t="s">
        <v>373</v>
      </c>
      <c r="G46" s="80" t="s">
        <v>26</v>
      </c>
      <c r="H46" s="80" t="s">
        <v>374</v>
      </c>
      <c r="I46" s="80">
        <v>616234517</v>
      </c>
      <c r="J46" s="80">
        <v>687239294</v>
      </c>
      <c r="K46" s="80"/>
      <c r="L46" s="190"/>
      <c r="P46" s="190"/>
      <c r="Q46" s="190"/>
      <c r="S46" s="190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</row>
    <row r="47" spans="1:39" ht="16.149999999999999" customHeight="1" thickBot="1">
      <c r="A47" s="159">
        <v>58</v>
      </c>
      <c r="B47" s="80">
        <v>653</v>
      </c>
      <c r="C47" s="80">
        <v>63</v>
      </c>
      <c r="D47" s="80" t="s">
        <v>389</v>
      </c>
      <c r="E47" s="80" t="s">
        <v>391</v>
      </c>
      <c r="F47" s="80" t="s">
        <v>392</v>
      </c>
      <c r="G47" s="80" t="s">
        <v>26</v>
      </c>
      <c r="H47" s="80" t="s">
        <v>393</v>
      </c>
      <c r="I47" s="80">
        <v>641604400</v>
      </c>
      <c r="J47" s="80"/>
      <c r="K47" s="80"/>
      <c r="L47" s="190"/>
      <c r="P47" s="190"/>
      <c r="Q47" s="190"/>
      <c r="S47" s="190"/>
      <c r="AB47" s="84"/>
      <c r="AC47" s="84"/>
      <c r="AD47" s="82"/>
      <c r="AE47" s="82"/>
      <c r="AF47" s="82"/>
      <c r="AG47" s="82"/>
      <c r="AH47" s="82"/>
      <c r="AI47" s="82"/>
      <c r="AJ47" s="82"/>
      <c r="AK47" s="84"/>
      <c r="AL47" s="84"/>
      <c r="AM47" s="84"/>
    </row>
    <row r="48" spans="1:39" ht="16.149999999999999" customHeight="1" thickBot="1">
      <c r="A48" s="159">
        <v>59</v>
      </c>
      <c r="B48" s="80">
        <v>793</v>
      </c>
      <c r="C48" s="80">
        <v>64</v>
      </c>
      <c r="D48" s="80" t="s">
        <v>395</v>
      </c>
      <c r="E48" s="80" t="s">
        <v>396</v>
      </c>
      <c r="F48" s="80" t="s">
        <v>397</v>
      </c>
      <c r="G48" s="80" t="s">
        <v>26</v>
      </c>
      <c r="H48" s="80" t="s">
        <v>398</v>
      </c>
      <c r="I48" s="80">
        <v>624686582</v>
      </c>
      <c r="J48" s="80"/>
      <c r="K48" s="80"/>
      <c r="L48" s="190"/>
      <c r="P48" s="190"/>
      <c r="Q48" s="190"/>
      <c r="S48" s="190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</row>
    <row r="49" spans="1:39" ht="16.149999999999999" customHeight="1" thickBot="1">
      <c r="A49" s="159">
        <v>61</v>
      </c>
      <c r="B49" s="80">
        <v>777</v>
      </c>
      <c r="C49" s="80">
        <v>66</v>
      </c>
      <c r="D49" s="80" t="s">
        <v>36</v>
      </c>
      <c r="E49" s="80" t="s">
        <v>409</v>
      </c>
      <c r="F49" s="80" t="s">
        <v>410</v>
      </c>
      <c r="G49" s="80" t="s">
        <v>26</v>
      </c>
      <c r="H49" s="80" t="s">
        <v>411</v>
      </c>
      <c r="I49" s="80">
        <v>641125289</v>
      </c>
      <c r="J49" s="80"/>
      <c r="K49" s="80"/>
      <c r="L49" s="190"/>
      <c r="P49" s="190"/>
      <c r="Q49" s="190"/>
      <c r="S49" s="190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</row>
    <row r="50" spans="1:39" ht="16.149999999999999" customHeight="1" thickBot="1">
      <c r="A50" s="159">
        <v>62</v>
      </c>
      <c r="B50" s="85">
        <v>231</v>
      </c>
      <c r="C50" s="80">
        <v>67</v>
      </c>
      <c r="D50" s="80" t="s">
        <v>1767</v>
      </c>
      <c r="E50" s="80" t="s">
        <v>1695</v>
      </c>
      <c r="F50" s="80" t="s">
        <v>1696</v>
      </c>
      <c r="G50" s="80" t="s">
        <v>26</v>
      </c>
      <c r="H50" s="80" t="s">
        <v>1768</v>
      </c>
      <c r="I50" s="80">
        <v>644639877</v>
      </c>
      <c r="J50" s="80">
        <v>643280677</v>
      </c>
      <c r="K50" s="80" t="s">
        <v>1697</v>
      </c>
      <c r="L50" s="190"/>
      <c r="P50" s="190"/>
      <c r="Q50" s="190"/>
      <c r="S50" s="190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</row>
    <row r="51" spans="1:39" ht="16.149999999999999" customHeight="1" thickBot="1">
      <c r="A51" s="159">
        <v>63</v>
      </c>
      <c r="B51" s="80">
        <v>929</v>
      </c>
      <c r="C51" s="80">
        <v>68</v>
      </c>
      <c r="D51" s="80" t="s">
        <v>1425</v>
      </c>
      <c r="E51" s="80" t="s">
        <v>1424</v>
      </c>
      <c r="F51" s="80" t="s">
        <v>1427</v>
      </c>
      <c r="G51" s="80" t="s">
        <v>1428</v>
      </c>
      <c r="H51" s="80" t="s">
        <v>1429</v>
      </c>
      <c r="I51" s="80">
        <v>624440142</v>
      </c>
      <c r="J51" s="80"/>
      <c r="K51" s="80" t="s">
        <v>1430</v>
      </c>
      <c r="L51" s="190"/>
      <c r="P51" s="190"/>
      <c r="Q51" s="190"/>
      <c r="S51" s="190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</row>
    <row r="52" spans="1:39" ht="16.149999999999999" customHeight="1" thickBot="1">
      <c r="A52" s="159">
        <v>64</v>
      </c>
      <c r="B52" s="80">
        <v>575</v>
      </c>
      <c r="C52" s="80">
        <v>69</v>
      </c>
      <c r="D52" s="80" t="s">
        <v>40</v>
      </c>
      <c r="E52" s="80" t="s">
        <v>1048</v>
      </c>
      <c r="F52" s="80" t="s">
        <v>1049</v>
      </c>
      <c r="G52" s="80" t="s">
        <v>26</v>
      </c>
      <c r="H52" s="80" t="s">
        <v>873</v>
      </c>
      <c r="I52" s="80">
        <v>618088417</v>
      </c>
      <c r="J52" s="80"/>
      <c r="K52" s="80"/>
      <c r="L52" s="190"/>
      <c r="P52" s="190"/>
      <c r="Q52" s="190"/>
      <c r="S52" s="190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</row>
    <row r="53" spans="1:39" ht="16.149999999999999" customHeight="1" thickBot="1">
      <c r="A53" s="159">
        <v>66</v>
      </c>
      <c r="B53" s="80">
        <v>531</v>
      </c>
      <c r="C53" s="80">
        <v>71</v>
      </c>
      <c r="D53" s="80" t="s">
        <v>432</v>
      </c>
      <c r="E53" s="80" t="s">
        <v>237</v>
      </c>
      <c r="F53" s="80" t="s">
        <v>433</v>
      </c>
      <c r="G53" s="80" t="s">
        <v>26</v>
      </c>
      <c r="H53" s="80" t="s">
        <v>434</v>
      </c>
      <c r="I53" s="80">
        <v>684360144</v>
      </c>
      <c r="J53" s="80"/>
      <c r="K53" s="80"/>
      <c r="L53" s="190"/>
      <c r="P53" s="190"/>
      <c r="Q53" s="190"/>
      <c r="S53" s="190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</row>
    <row r="54" spans="1:39" ht="16.149999999999999" customHeight="1" thickBot="1">
      <c r="A54" s="159">
        <v>68</v>
      </c>
      <c r="B54" s="80">
        <v>595</v>
      </c>
      <c r="C54" s="80">
        <v>73</v>
      </c>
      <c r="D54" s="80" t="s">
        <v>40</v>
      </c>
      <c r="E54" s="80" t="s">
        <v>1497</v>
      </c>
      <c r="F54" s="80" t="s">
        <v>1499</v>
      </c>
      <c r="G54" s="80" t="s">
        <v>26</v>
      </c>
      <c r="H54" s="80" t="s">
        <v>1500</v>
      </c>
      <c r="I54" s="80">
        <v>641165819</v>
      </c>
      <c r="J54" s="80"/>
      <c r="K54" s="80" t="s">
        <v>1501</v>
      </c>
      <c r="L54" s="190"/>
      <c r="P54" s="190"/>
      <c r="Q54" s="190"/>
      <c r="S54" s="190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</row>
    <row r="55" spans="1:39" ht="16.149999999999999" customHeight="1" thickBot="1">
      <c r="A55" s="159">
        <v>69</v>
      </c>
      <c r="B55" s="80">
        <v>978</v>
      </c>
      <c r="C55" s="80">
        <v>74</v>
      </c>
      <c r="D55" s="80" t="s">
        <v>156</v>
      </c>
      <c r="E55" s="80" t="s">
        <v>446</v>
      </c>
      <c r="F55" s="80" t="s">
        <v>447</v>
      </c>
      <c r="G55" s="80" t="s">
        <v>26</v>
      </c>
      <c r="H55" s="80" t="s">
        <v>448</v>
      </c>
      <c r="I55" s="80">
        <v>624815202</v>
      </c>
      <c r="J55" s="80"/>
      <c r="K55" s="80"/>
      <c r="L55" s="190"/>
      <c r="P55" s="190"/>
      <c r="Q55" s="190"/>
      <c r="S55" s="190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</row>
    <row r="56" spans="1:39" ht="16.149999999999999" customHeight="1" thickBot="1">
      <c r="A56" s="159">
        <v>70</v>
      </c>
      <c r="B56" s="80">
        <v>146</v>
      </c>
      <c r="C56" s="80">
        <v>75</v>
      </c>
      <c r="D56" s="80" t="s">
        <v>1612</v>
      </c>
      <c r="E56" s="80" t="s">
        <v>1611</v>
      </c>
      <c r="F56" s="80" t="s">
        <v>1613</v>
      </c>
      <c r="G56" s="80" t="s">
        <v>26</v>
      </c>
      <c r="H56" s="80" t="s">
        <v>1614</v>
      </c>
      <c r="I56" s="80">
        <v>685542743</v>
      </c>
      <c r="J56" s="80">
        <v>644556299</v>
      </c>
      <c r="K56" s="80" t="s">
        <v>1615</v>
      </c>
      <c r="L56" s="190"/>
      <c r="P56" s="190"/>
      <c r="Q56" s="190"/>
      <c r="S56" s="190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</row>
    <row r="57" spans="1:39" ht="16.149999999999999" customHeight="1" thickBot="1">
      <c r="A57" s="159">
        <v>71</v>
      </c>
      <c r="B57" s="80">
        <v>871</v>
      </c>
      <c r="C57" s="80">
        <v>76</v>
      </c>
      <c r="D57" s="80" t="s">
        <v>204</v>
      </c>
      <c r="E57" s="80" t="s">
        <v>459</v>
      </c>
      <c r="F57" s="80" t="s">
        <v>460</v>
      </c>
      <c r="G57" s="80" t="s">
        <v>26</v>
      </c>
      <c r="H57" s="80" t="s">
        <v>299</v>
      </c>
      <c r="I57" s="80">
        <v>642215507</v>
      </c>
      <c r="J57" s="80"/>
      <c r="K57" s="80"/>
      <c r="L57" s="190"/>
      <c r="P57" s="190"/>
      <c r="Q57" s="190"/>
      <c r="S57" s="190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</row>
    <row r="58" spans="1:39" ht="16.149999999999999" customHeight="1" thickBot="1">
      <c r="A58" s="159">
        <v>72</v>
      </c>
      <c r="B58" s="80">
        <v>1210</v>
      </c>
      <c r="C58" s="80">
        <v>77</v>
      </c>
      <c r="D58" s="80" t="s">
        <v>464</v>
      </c>
      <c r="E58" s="80" t="s">
        <v>466</v>
      </c>
      <c r="F58" s="80" t="s">
        <v>467</v>
      </c>
      <c r="G58" s="80" t="s">
        <v>26</v>
      </c>
      <c r="H58" s="80" t="s">
        <v>468</v>
      </c>
      <c r="I58" s="80">
        <v>627057803</v>
      </c>
      <c r="J58" s="80"/>
      <c r="K58" s="80"/>
      <c r="L58" s="190"/>
      <c r="P58" s="190"/>
      <c r="Q58" s="190"/>
      <c r="S58" s="190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</row>
    <row r="59" spans="1:39" ht="16.149999999999999" customHeight="1" thickBot="1">
      <c r="A59" s="159">
        <v>73</v>
      </c>
      <c r="B59" s="80">
        <v>425</v>
      </c>
      <c r="C59" s="80">
        <v>78</v>
      </c>
      <c r="D59" s="80" t="s">
        <v>156</v>
      </c>
      <c r="E59" s="80" t="s">
        <v>1683</v>
      </c>
      <c r="F59" s="80" t="s">
        <v>1684</v>
      </c>
      <c r="G59" s="80" t="s">
        <v>26</v>
      </c>
      <c r="H59" s="80" t="s">
        <v>1685</v>
      </c>
      <c r="I59" s="80">
        <v>641667768</v>
      </c>
      <c r="J59" s="80">
        <v>636216507</v>
      </c>
      <c r="K59" s="80" t="s">
        <v>1686</v>
      </c>
      <c r="L59" s="190"/>
      <c r="P59" s="190"/>
      <c r="Q59" s="190"/>
      <c r="S59" s="19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</row>
    <row r="60" spans="1:39" ht="16.149999999999999" customHeight="1" thickBot="1">
      <c r="A60" s="159">
        <v>74</v>
      </c>
      <c r="B60" s="80">
        <v>1074</v>
      </c>
      <c r="C60" s="80">
        <v>79</v>
      </c>
      <c r="D60" s="80" t="s">
        <v>136</v>
      </c>
      <c r="E60" s="80" t="s">
        <v>474</v>
      </c>
      <c r="F60" s="80" t="s">
        <v>475</v>
      </c>
      <c r="G60" s="80" t="s">
        <v>26</v>
      </c>
      <c r="H60" s="80" t="s">
        <v>476</v>
      </c>
      <c r="I60" s="80">
        <v>648451122</v>
      </c>
      <c r="J60" s="80"/>
      <c r="K60" s="80"/>
      <c r="L60" s="190"/>
      <c r="P60" s="190"/>
      <c r="Q60" s="190"/>
      <c r="S60" s="190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</row>
    <row r="61" spans="1:39" ht="16.149999999999999" customHeight="1" thickBot="1">
      <c r="A61" s="159">
        <v>75</v>
      </c>
      <c r="B61" s="80">
        <v>713</v>
      </c>
      <c r="C61" s="80">
        <v>80</v>
      </c>
      <c r="D61" s="80" t="s">
        <v>136</v>
      </c>
      <c r="E61" s="80" t="s">
        <v>479</v>
      </c>
      <c r="F61" s="80" t="s">
        <v>480</v>
      </c>
      <c r="G61" s="80" t="s">
        <v>26</v>
      </c>
      <c r="H61" s="80" t="s">
        <v>481</v>
      </c>
      <c r="I61" s="80">
        <v>623014236</v>
      </c>
      <c r="J61" s="80"/>
      <c r="K61" s="80"/>
      <c r="L61" s="190"/>
      <c r="P61" s="190"/>
      <c r="Q61" s="190"/>
      <c r="S61" s="190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</row>
    <row r="62" spans="1:39" ht="16.149999999999999" customHeight="1" thickBot="1">
      <c r="A62" s="159">
        <v>76</v>
      </c>
      <c r="B62" s="86">
        <v>9004</v>
      </c>
      <c r="C62" s="86">
        <v>81</v>
      </c>
      <c r="D62" s="86" t="s">
        <v>136</v>
      </c>
      <c r="E62" s="86" t="s">
        <v>483</v>
      </c>
      <c r="F62" s="86" t="s">
        <v>484</v>
      </c>
      <c r="G62" s="86" t="s">
        <v>26</v>
      </c>
      <c r="H62" s="86" t="s">
        <v>485</v>
      </c>
      <c r="I62" s="86">
        <v>630051568</v>
      </c>
      <c r="J62" s="86"/>
      <c r="K62" s="86"/>
      <c r="L62" s="190"/>
      <c r="M62" s="86"/>
      <c r="P62" s="190"/>
      <c r="Q62" s="190"/>
      <c r="S62" s="190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</row>
    <row r="63" spans="1:39" ht="16.149999999999999" customHeight="1" thickBot="1">
      <c r="A63" s="159">
        <v>78</v>
      </c>
      <c r="B63" s="80">
        <v>479</v>
      </c>
      <c r="C63" s="80">
        <v>83</v>
      </c>
      <c r="D63" s="80" t="s">
        <v>489</v>
      </c>
      <c r="E63" s="80" t="s">
        <v>1489</v>
      </c>
      <c r="F63" s="80" t="s">
        <v>1491</v>
      </c>
      <c r="G63" s="86" t="s">
        <v>26</v>
      </c>
      <c r="H63" s="80" t="s">
        <v>1492</v>
      </c>
      <c r="I63" s="80">
        <v>611781429</v>
      </c>
      <c r="J63" s="80">
        <v>631005991</v>
      </c>
      <c r="K63" s="80" t="s">
        <v>1493</v>
      </c>
      <c r="L63" s="190"/>
      <c r="P63" s="190"/>
      <c r="Q63" s="190"/>
      <c r="S63" s="190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</row>
    <row r="64" spans="1:39" ht="16.149999999999999" customHeight="1" thickBot="1">
      <c r="A64" s="159">
        <v>79</v>
      </c>
      <c r="B64" s="80">
        <v>84</v>
      </c>
      <c r="C64" s="80">
        <v>84</v>
      </c>
      <c r="D64" s="80" t="s">
        <v>290</v>
      </c>
      <c r="E64" s="80" t="s">
        <v>496</v>
      </c>
      <c r="F64" s="80" t="s">
        <v>497</v>
      </c>
      <c r="G64" s="80" t="s">
        <v>26</v>
      </c>
      <c r="H64" s="80" t="s">
        <v>260</v>
      </c>
      <c r="I64" s="80">
        <v>681432745</v>
      </c>
      <c r="J64" s="80"/>
      <c r="K64" s="80"/>
      <c r="L64" s="190"/>
      <c r="P64" s="190"/>
      <c r="Q64" s="190"/>
      <c r="S64" s="190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</row>
    <row r="65" spans="1:39" ht="16.149999999999999" customHeight="1" thickBot="1">
      <c r="A65" s="159">
        <v>81</v>
      </c>
      <c r="B65" s="80">
        <v>416</v>
      </c>
      <c r="C65" s="80">
        <v>86</v>
      </c>
      <c r="D65" s="80" t="s">
        <v>53</v>
      </c>
      <c r="E65" s="80" t="s">
        <v>503</v>
      </c>
      <c r="F65" s="80" t="s">
        <v>504</v>
      </c>
      <c r="G65" s="80" t="s">
        <v>26</v>
      </c>
      <c r="H65" s="80" t="s">
        <v>506</v>
      </c>
      <c r="I65" s="80">
        <v>645160406</v>
      </c>
      <c r="J65" s="80"/>
      <c r="K65" s="80"/>
      <c r="L65" s="190"/>
      <c r="P65" s="190"/>
      <c r="Q65" s="190"/>
      <c r="S65" s="190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</row>
    <row r="66" spans="1:39" ht="16.149999999999999" customHeight="1" thickBot="1">
      <c r="A66" s="159">
        <v>82</v>
      </c>
      <c r="B66" s="80">
        <v>354</v>
      </c>
      <c r="C66" s="80">
        <v>87</v>
      </c>
      <c r="D66" s="80" t="s">
        <v>507</v>
      </c>
      <c r="E66" s="80" t="s">
        <v>509</v>
      </c>
      <c r="F66" s="80"/>
      <c r="G66" s="80"/>
      <c r="H66" s="80"/>
      <c r="I66" s="80">
        <v>642120704</v>
      </c>
      <c r="J66" s="80"/>
      <c r="K66" s="80"/>
      <c r="L66" s="190"/>
      <c r="P66" s="190"/>
      <c r="Q66" s="190"/>
      <c r="S66" s="190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</row>
    <row r="67" spans="1:39" ht="16.149999999999999" customHeight="1" thickBot="1">
      <c r="A67" s="159">
        <v>85</v>
      </c>
      <c r="B67" s="80">
        <v>1213</v>
      </c>
      <c r="C67" s="80">
        <v>90</v>
      </c>
      <c r="D67" s="80" t="s">
        <v>524</v>
      </c>
      <c r="E67" s="80" t="s">
        <v>526</v>
      </c>
      <c r="F67" s="80" t="s">
        <v>529</v>
      </c>
      <c r="G67" s="80" t="s">
        <v>26</v>
      </c>
      <c r="H67" s="80" t="s">
        <v>530</v>
      </c>
      <c r="I67" s="80">
        <v>623732815</v>
      </c>
      <c r="J67" s="80"/>
      <c r="K67" s="80"/>
      <c r="L67" s="190"/>
      <c r="N67" s="80" t="s">
        <v>2296</v>
      </c>
      <c r="O67" s="80" t="s">
        <v>40</v>
      </c>
      <c r="P67" s="190">
        <v>45699</v>
      </c>
      <c r="Q67" s="190"/>
      <c r="S67" s="190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</row>
    <row r="68" spans="1:39" ht="16.149999999999999" customHeight="1" thickBot="1">
      <c r="A68" s="159">
        <v>86</v>
      </c>
      <c r="B68" s="80">
        <v>878</v>
      </c>
      <c r="C68" s="80">
        <v>91</v>
      </c>
      <c r="D68" s="80" t="s">
        <v>107</v>
      </c>
      <c r="E68" s="80" t="s">
        <v>533</v>
      </c>
      <c r="F68" s="80" t="s">
        <v>534</v>
      </c>
      <c r="G68" s="80" t="s">
        <v>26</v>
      </c>
      <c r="H68" s="80" t="s">
        <v>140</v>
      </c>
      <c r="I68" s="80">
        <v>681903835</v>
      </c>
      <c r="J68" s="80"/>
      <c r="K68" s="80"/>
      <c r="L68" s="190"/>
      <c r="P68" s="190"/>
      <c r="Q68" s="190"/>
      <c r="S68" s="190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</row>
    <row r="69" spans="1:39" ht="16.149999999999999" customHeight="1" thickBot="1">
      <c r="A69" s="159">
        <v>88</v>
      </c>
      <c r="B69" s="80">
        <v>574</v>
      </c>
      <c r="C69" s="80">
        <v>93</v>
      </c>
      <c r="D69" s="80" t="s">
        <v>136</v>
      </c>
      <c r="E69" s="80" t="s">
        <v>1418</v>
      </c>
      <c r="F69" s="80" t="s">
        <v>1435</v>
      </c>
      <c r="G69" s="80" t="s">
        <v>26</v>
      </c>
      <c r="H69" s="80" t="s">
        <v>1436</v>
      </c>
      <c r="I69" s="80">
        <v>648982276</v>
      </c>
      <c r="J69" s="80"/>
      <c r="K69" s="80"/>
      <c r="L69" s="190"/>
      <c r="P69" s="190"/>
      <c r="Q69" s="190"/>
      <c r="S69" s="190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</row>
    <row r="70" spans="1:39" ht="16.149999999999999" customHeight="1" thickBot="1">
      <c r="A70" s="159">
        <v>90</v>
      </c>
      <c r="B70" s="80">
        <v>95</v>
      </c>
      <c r="C70" s="80">
        <v>95</v>
      </c>
      <c r="D70" s="80" t="s">
        <v>1392</v>
      </c>
      <c r="E70" s="80" t="s">
        <v>1206</v>
      </c>
      <c r="F70" s="80" t="s">
        <v>552</v>
      </c>
      <c r="G70" s="80" t="s">
        <v>26</v>
      </c>
      <c r="H70" s="80"/>
      <c r="I70" s="80">
        <v>643559168</v>
      </c>
      <c r="J70" s="80"/>
      <c r="K70" s="80"/>
      <c r="L70" s="190"/>
      <c r="P70" s="190"/>
      <c r="Q70" s="190"/>
      <c r="S70" s="190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</row>
    <row r="71" spans="1:39" ht="16.149999999999999" customHeight="1" thickBot="1">
      <c r="A71" s="159">
        <v>92</v>
      </c>
      <c r="B71" s="80">
        <v>1076</v>
      </c>
      <c r="C71" s="80">
        <v>97</v>
      </c>
      <c r="D71" s="80" t="s">
        <v>554</v>
      </c>
      <c r="E71" s="80" t="s">
        <v>555</v>
      </c>
      <c r="F71" s="80" t="s">
        <v>556</v>
      </c>
      <c r="G71" s="80" t="s">
        <v>26</v>
      </c>
      <c r="H71" s="80" t="s">
        <v>557</v>
      </c>
      <c r="I71" s="80">
        <v>685347428</v>
      </c>
      <c r="J71" s="80">
        <v>639057981</v>
      </c>
      <c r="K71" s="80"/>
      <c r="L71" s="190"/>
      <c r="P71" s="190"/>
      <c r="Q71" s="190"/>
      <c r="S71" s="190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</row>
    <row r="72" spans="1:39" ht="16.149999999999999" customHeight="1" thickBot="1">
      <c r="A72" s="159">
        <v>93</v>
      </c>
      <c r="B72" s="80">
        <v>115</v>
      </c>
      <c r="C72" s="80">
        <v>98</v>
      </c>
      <c r="D72" s="80" t="s">
        <v>1650</v>
      </c>
      <c r="E72" s="80" t="s">
        <v>1641</v>
      </c>
      <c r="F72" s="80" t="s">
        <v>1702</v>
      </c>
      <c r="G72" s="80" t="s">
        <v>1080</v>
      </c>
      <c r="H72" s="80" t="s">
        <v>1727</v>
      </c>
      <c r="I72" s="80">
        <v>643085419</v>
      </c>
      <c r="J72" s="80"/>
      <c r="K72" s="80" t="s">
        <v>1949</v>
      </c>
      <c r="L72" s="190"/>
      <c r="P72" s="190"/>
      <c r="Q72" s="190"/>
      <c r="S72" s="190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</row>
    <row r="73" spans="1:39" ht="16.149999999999999" customHeight="1" thickBot="1">
      <c r="A73" s="159">
        <v>94</v>
      </c>
      <c r="B73" s="80">
        <v>767</v>
      </c>
      <c r="C73" s="80">
        <v>99</v>
      </c>
      <c r="D73" s="80" t="s">
        <v>61</v>
      </c>
      <c r="E73" s="80" t="s">
        <v>253</v>
      </c>
      <c r="F73" s="80" t="s">
        <v>566</v>
      </c>
      <c r="G73" s="80" t="s">
        <v>26</v>
      </c>
      <c r="H73" s="80" t="s">
        <v>567</v>
      </c>
      <c r="I73" s="80">
        <v>620638805</v>
      </c>
      <c r="J73" s="80"/>
      <c r="K73" s="80"/>
      <c r="L73" s="190"/>
      <c r="P73" s="190"/>
      <c r="Q73" s="190"/>
      <c r="S73" s="190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</row>
    <row r="74" spans="1:39" ht="16.149999999999999" customHeight="1" thickBot="1">
      <c r="A74" s="159">
        <v>95</v>
      </c>
      <c r="B74" s="80">
        <v>66</v>
      </c>
      <c r="C74" s="80">
        <v>100</v>
      </c>
      <c r="D74" s="80" t="s">
        <v>1357</v>
      </c>
      <c r="E74" s="80" t="s">
        <v>575</v>
      </c>
      <c r="F74" s="80" t="s">
        <v>576</v>
      </c>
      <c r="G74" s="80" t="s">
        <v>26</v>
      </c>
      <c r="H74" s="80"/>
      <c r="I74" s="80"/>
      <c r="J74" s="80"/>
      <c r="K74" s="80"/>
      <c r="L74" s="190"/>
      <c r="P74" s="190"/>
      <c r="Q74" s="190"/>
      <c r="S74" s="190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</row>
    <row r="75" spans="1:39" ht="16.149999999999999" customHeight="1" thickBot="1">
      <c r="A75" s="159">
        <v>96</v>
      </c>
      <c r="B75" s="80">
        <v>23</v>
      </c>
      <c r="C75" s="80">
        <v>101</v>
      </c>
      <c r="D75" s="80" t="s">
        <v>580</v>
      </c>
      <c r="E75" s="80" t="s">
        <v>466</v>
      </c>
      <c r="F75" s="80" t="s">
        <v>582</v>
      </c>
      <c r="G75" s="80" t="s">
        <v>26</v>
      </c>
      <c r="H75" s="80" t="s">
        <v>583</v>
      </c>
      <c r="I75" s="80">
        <v>684360117</v>
      </c>
      <c r="J75" s="80"/>
      <c r="K75" s="80"/>
      <c r="L75" s="190"/>
      <c r="P75" s="190"/>
      <c r="Q75" s="190"/>
      <c r="S75" s="190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</row>
    <row r="76" spans="1:39" ht="16.149999999999999" customHeight="1" thickBot="1">
      <c r="A76" s="159">
        <v>97</v>
      </c>
      <c r="B76" s="80">
        <v>427</v>
      </c>
      <c r="C76" s="80">
        <v>102</v>
      </c>
      <c r="D76" s="80" t="s">
        <v>80</v>
      </c>
      <c r="E76" s="80" t="s">
        <v>585</v>
      </c>
      <c r="F76" s="80" t="s">
        <v>586</v>
      </c>
      <c r="G76" s="80" t="s">
        <v>26</v>
      </c>
      <c r="H76" s="80" t="s">
        <v>587</v>
      </c>
      <c r="I76" s="83">
        <v>614371450</v>
      </c>
      <c r="J76" s="83"/>
      <c r="K76" s="80"/>
      <c r="L76" s="190"/>
      <c r="P76" s="190"/>
      <c r="Q76" s="190"/>
      <c r="S76" s="190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</row>
    <row r="77" spans="1:39" ht="16.149999999999999" customHeight="1" thickBot="1">
      <c r="A77" s="159">
        <v>99</v>
      </c>
      <c r="B77" s="80">
        <v>659</v>
      </c>
      <c r="C77" s="80">
        <v>104</v>
      </c>
      <c r="D77" s="80" t="s">
        <v>136</v>
      </c>
      <c r="E77" s="80" t="s">
        <v>1417</v>
      </c>
      <c r="F77" s="80" t="s">
        <v>1434</v>
      </c>
      <c r="G77" s="80" t="s">
        <v>26</v>
      </c>
      <c r="H77" s="80" t="s">
        <v>916</v>
      </c>
      <c r="I77" s="80">
        <v>624962741</v>
      </c>
      <c r="J77" s="80"/>
      <c r="K77" s="80"/>
      <c r="L77" s="190"/>
      <c r="P77" s="190"/>
      <c r="Q77" s="190"/>
      <c r="S77" s="190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</row>
    <row r="78" spans="1:39" ht="16.149999999999999" customHeight="1" thickBot="1">
      <c r="A78" s="159">
        <v>100</v>
      </c>
      <c r="B78" s="80">
        <v>917</v>
      </c>
      <c r="C78" s="80">
        <v>105</v>
      </c>
      <c r="D78" s="80" t="s">
        <v>470</v>
      </c>
      <c r="E78" s="80" t="s">
        <v>1472</v>
      </c>
      <c r="F78" s="80" t="s">
        <v>596</v>
      </c>
      <c r="G78" s="80" t="s">
        <v>26</v>
      </c>
      <c r="H78" s="80"/>
      <c r="I78" s="80">
        <v>638734173</v>
      </c>
      <c r="J78" s="80"/>
      <c r="K78" s="80"/>
      <c r="L78" s="190"/>
      <c r="P78" s="190"/>
      <c r="Q78" s="190"/>
      <c r="S78" s="190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</row>
    <row r="79" spans="1:39" ht="16.149999999999999" customHeight="1" thickBot="1">
      <c r="A79" s="159">
        <v>101</v>
      </c>
      <c r="B79" s="80">
        <v>160</v>
      </c>
      <c r="C79" s="80">
        <v>106</v>
      </c>
      <c r="D79" s="80" t="s">
        <v>90</v>
      </c>
      <c r="E79" s="80" t="s">
        <v>601</v>
      </c>
      <c r="F79" s="80" t="s">
        <v>602</v>
      </c>
      <c r="G79" s="80" t="s">
        <v>26</v>
      </c>
      <c r="H79" s="80" t="s">
        <v>603</v>
      </c>
      <c r="I79" s="80">
        <v>655869510</v>
      </c>
      <c r="J79" s="80"/>
      <c r="K79" s="80"/>
      <c r="L79" s="190"/>
      <c r="P79" s="190"/>
      <c r="Q79" s="190"/>
      <c r="S79" s="190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</row>
    <row r="80" spans="1:39" ht="16.149999999999999" customHeight="1" thickBot="1">
      <c r="A80" s="159">
        <v>102</v>
      </c>
      <c r="B80" s="80">
        <v>457</v>
      </c>
      <c r="C80" s="80">
        <v>107</v>
      </c>
      <c r="D80" s="80" t="s">
        <v>605</v>
      </c>
      <c r="E80" s="80" t="s">
        <v>607</v>
      </c>
      <c r="F80" s="80" t="s">
        <v>608</v>
      </c>
      <c r="G80" s="80" t="s">
        <v>26</v>
      </c>
      <c r="H80" s="80" t="s">
        <v>609</v>
      </c>
      <c r="I80" s="80">
        <v>619136235</v>
      </c>
      <c r="J80" s="80">
        <v>633802820</v>
      </c>
      <c r="K80" s="80"/>
      <c r="L80" s="190"/>
      <c r="P80" s="190"/>
      <c r="Q80" s="190"/>
      <c r="S80" s="190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</row>
    <row r="81" spans="1:39" ht="16.149999999999999" customHeight="1" thickBot="1">
      <c r="A81" s="159">
        <v>103</v>
      </c>
      <c r="B81" s="80">
        <v>401</v>
      </c>
      <c r="C81" s="80">
        <v>108</v>
      </c>
      <c r="D81" s="80" t="s">
        <v>53</v>
      </c>
      <c r="E81" s="80" t="s">
        <v>612</v>
      </c>
      <c r="F81" s="80" t="s">
        <v>613</v>
      </c>
      <c r="G81" s="80" t="s">
        <v>26</v>
      </c>
      <c r="H81" s="80" t="s">
        <v>614</v>
      </c>
      <c r="I81" s="80">
        <v>653933981</v>
      </c>
      <c r="J81" s="80"/>
      <c r="K81" s="80"/>
      <c r="L81" s="190"/>
      <c r="P81" s="190"/>
      <c r="Q81" s="190"/>
      <c r="S81" s="190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</row>
    <row r="82" spans="1:39" ht="16.149999999999999" customHeight="1" thickBot="1">
      <c r="A82" s="159">
        <v>105</v>
      </c>
      <c r="B82" s="80">
        <v>753</v>
      </c>
      <c r="C82" s="80">
        <v>110</v>
      </c>
      <c r="D82" s="80" t="s">
        <v>251</v>
      </c>
      <c r="E82" s="80" t="s">
        <v>620</v>
      </c>
      <c r="F82" s="80" t="s">
        <v>621</v>
      </c>
      <c r="G82" s="80" t="s">
        <v>94</v>
      </c>
      <c r="H82" s="80" t="s">
        <v>618</v>
      </c>
      <c r="I82" s="80">
        <v>636334045</v>
      </c>
      <c r="J82" s="80"/>
      <c r="K82" s="80"/>
      <c r="L82" s="190"/>
      <c r="P82" s="190"/>
      <c r="Q82" s="190"/>
      <c r="S82" s="190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</row>
    <row r="83" spans="1:39" ht="16.149999999999999" customHeight="1" thickBot="1">
      <c r="A83" s="159">
        <v>107</v>
      </c>
      <c r="B83" s="80">
        <v>507</v>
      </c>
      <c r="C83" s="80">
        <v>112</v>
      </c>
      <c r="D83" s="80" t="s">
        <v>136</v>
      </c>
      <c r="E83" s="80" t="s">
        <v>2419</v>
      </c>
      <c r="F83" s="80" t="s">
        <v>629</v>
      </c>
      <c r="G83" s="80" t="s">
        <v>26</v>
      </c>
      <c r="H83" s="80" t="s">
        <v>630</v>
      </c>
      <c r="I83" s="80">
        <v>626878600</v>
      </c>
      <c r="J83" s="80"/>
      <c r="K83" s="80"/>
      <c r="L83" s="190"/>
      <c r="P83" s="190"/>
      <c r="Q83" s="190"/>
      <c r="S83" s="190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</row>
    <row r="84" spans="1:39" ht="16.149999999999999" customHeight="1" thickBot="1">
      <c r="A84" s="159">
        <v>109</v>
      </c>
      <c r="B84" s="80">
        <v>9007</v>
      </c>
      <c r="C84" s="80">
        <v>114</v>
      </c>
      <c r="D84" s="80" t="s">
        <v>511</v>
      </c>
      <c r="E84" s="80" t="s">
        <v>637</v>
      </c>
      <c r="F84" s="80" t="s">
        <v>638</v>
      </c>
      <c r="G84" s="80" t="s">
        <v>26</v>
      </c>
      <c r="H84" s="80" t="s">
        <v>639</v>
      </c>
      <c r="I84" s="80">
        <v>653938136</v>
      </c>
      <c r="J84" s="80"/>
      <c r="K84" s="80"/>
      <c r="L84" s="190"/>
      <c r="P84" s="190"/>
      <c r="Q84" s="190"/>
      <c r="S84" s="190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</row>
    <row r="85" spans="1:39" ht="16.149999999999999" customHeight="1" thickBot="1">
      <c r="A85" s="159">
        <v>110</v>
      </c>
      <c r="B85" s="80">
        <v>922</v>
      </c>
      <c r="C85" s="80">
        <v>115</v>
      </c>
      <c r="D85" s="80" t="s">
        <v>136</v>
      </c>
      <c r="E85" s="80" t="s">
        <v>1773</v>
      </c>
      <c r="F85" s="80" t="s">
        <v>1774</v>
      </c>
      <c r="G85" s="80" t="s">
        <v>174</v>
      </c>
      <c r="H85" s="80" t="s">
        <v>1775</v>
      </c>
      <c r="I85" s="80">
        <v>681122604</v>
      </c>
      <c r="J85" s="80"/>
      <c r="K85" s="80" t="s">
        <v>1776</v>
      </c>
      <c r="L85" s="190"/>
      <c r="P85" s="190"/>
      <c r="Q85" s="190"/>
      <c r="S85" s="190"/>
      <c r="AB85" s="84"/>
      <c r="AC85" s="84"/>
      <c r="AD85" s="84"/>
      <c r="AE85" s="84"/>
      <c r="AF85" s="82"/>
      <c r="AG85" s="84"/>
      <c r="AH85" s="82"/>
      <c r="AI85" s="82"/>
      <c r="AJ85" s="84"/>
      <c r="AK85" s="84"/>
      <c r="AL85" s="84"/>
      <c r="AM85" s="84"/>
    </row>
    <row r="86" spans="1:39" ht="16.149999999999999" customHeight="1" thickBot="1">
      <c r="A86" s="159">
        <v>111</v>
      </c>
      <c r="B86" s="80">
        <v>736</v>
      </c>
      <c r="C86" s="80">
        <v>116</v>
      </c>
      <c r="D86" s="80" t="s">
        <v>2525</v>
      </c>
      <c r="E86" s="80" t="s">
        <v>646</v>
      </c>
      <c r="F86" s="80" t="s">
        <v>647</v>
      </c>
      <c r="G86" s="80" t="s">
        <v>26</v>
      </c>
      <c r="H86" s="80" t="s">
        <v>648</v>
      </c>
      <c r="I86" s="80">
        <v>646876303</v>
      </c>
      <c r="J86" s="80"/>
      <c r="K86" s="80"/>
      <c r="L86" s="190"/>
      <c r="P86" s="190"/>
      <c r="Q86" s="190"/>
      <c r="S86" s="190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</row>
    <row r="87" spans="1:39" ht="16.149999999999999" customHeight="1" thickBot="1">
      <c r="A87" s="159">
        <v>112</v>
      </c>
      <c r="B87" s="80">
        <v>936</v>
      </c>
      <c r="C87" s="80">
        <v>117</v>
      </c>
      <c r="D87" s="80" t="s">
        <v>300</v>
      </c>
      <c r="E87" s="80" t="s">
        <v>1437</v>
      </c>
      <c r="F87" s="80" t="s">
        <v>1438</v>
      </c>
      <c r="G87" s="80" t="s">
        <v>26</v>
      </c>
      <c r="H87" s="80"/>
      <c r="I87" s="80">
        <v>686157185</v>
      </c>
      <c r="J87" s="80"/>
      <c r="K87" s="80"/>
      <c r="L87" s="190"/>
      <c r="P87" s="190"/>
      <c r="Q87" s="190"/>
      <c r="S87" s="190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</row>
    <row r="88" spans="1:39" ht="16.149999999999999" customHeight="1" thickBot="1">
      <c r="A88" s="159">
        <v>115</v>
      </c>
      <c r="B88" s="80">
        <v>122</v>
      </c>
      <c r="C88" s="80">
        <v>120</v>
      </c>
      <c r="D88" s="80" t="s">
        <v>727</v>
      </c>
      <c r="E88" s="80" t="s">
        <v>1454</v>
      </c>
      <c r="F88" s="80" t="s">
        <v>1455</v>
      </c>
      <c r="G88" s="80" t="s">
        <v>26</v>
      </c>
      <c r="H88" s="80" t="s">
        <v>1456</v>
      </c>
      <c r="I88" s="80">
        <v>630461087</v>
      </c>
      <c r="J88" s="80"/>
      <c r="K88" s="80"/>
      <c r="L88" s="190"/>
      <c r="P88" s="190">
        <v>46278</v>
      </c>
      <c r="Q88" s="190"/>
      <c r="S88" s="190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</row>
    <row r="89" spans="1:39" ht="16.149999999999999" customHeight="1" thickBot="1">
      <c r="A89" s="159">
        <v>117</v>
      </c>
      <c r="B89" s="80">
        <v>337</v>
      </c>
      <c r="C89" s="80">
        <v>122</v>
      </c>
      <c r="D89" s="80" t="s">
        <v>675</v>
      </c>
      <c r="E89" s="80" t="s">
        <v>253</v>
      </c>
      <c r="F89" s="80"/>
      <c r="G89" s="80" t="s">
        <v>26</v>
      </c>
      <c r="H89" s="80"/>
      <c r="I89" s="80">
        <v>648321547</v>
      </c>
      <c r="J89" s="80"/>
      <c r="K89" s="80"/>
      <c r="L89" s="190"/>
      <c r="P89" s="190"/>
      <c r="Q89" s="190"/>
      <c r="S89" s="190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</row>
    <row r="90" spans="1:39" ht="16.149999999999999" customHeight="1" thickBot="1">
      <c r="A90" s="159">
        <v>118</v>
      </c>
      <c r="B90" s="80">
        <v>242</v>
      </c>
      <c r="C90" s="80">
        <v>123</v>
      </c>
      <c r="D90" s="80" t="s">
        <v>364</v>
      </c>
      <c r="E90" s="80" t="s">
        <v>172</v>
      </c>
      <c r="F90" s="80" t="s">
        <v>671</v>
      </c>
      <c r="G90" s="80" t="s">
        <v>26</v>
      </c>
      <c r="H90" s="80" t="s">
        <v>1457</v>
      </c>
      <c r="I90" s="80">
        <v>619061578</v>
      </c>
      <c r="J90" s="80"/>
      <c r="K90" s="80"/>
      <c r="L90" s="190"/>
      <c r="P90" s="190"/>
      <c r="Q90" s="190"/>
      <c r="S90" s="190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</row>
    <row r="91" spans="1:39" ht="16.149999999999999" customHeight="1" thickBot="1">
      <c r="A91" s="159">
        <v>119</v>
      </c>
      <c r="B91" s="80">
        <v>200</v>
      </c>
      <c r="C91" s="80">
        <v>124</v>
      </c>
      <c r="D91" s="80" t="s">
        <v>524</v>
      </c>
      <c r="E91" s="80" t="s">
        <v>1031</v>
      </c>
      <c r="F91" s="80" t="s">
        <v>1504</v>
      </c>
      <c r="G91" s="80" t="s">
        <v>26</v>
      </c>
      <c r="H91" s="80" t="s">
        <v>1505</v>
      </c>
      <c r="I91" s="80">
        <v>610654252</v>
      </c>
      <c r="J91" s="80"/>
      <c r="K91" s="80"/>
      <c r="L91" s="190"/>
      <c r="P91" s="190"/>
      <c r="Q91" s="190"/>
      <c r="S91" s="190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</row>
    <row r="92" spans="1:39" ht="16.149999999999999" customHeight="1" thickBot="1">
      <c r="A92" s="159">
        <v>120</v>
      </c>
      <c r="B92" s="80">
        <v>326</v>
      </c>
      <c r="C92" s="80">
        <v>125</v>
      </c>
      <c r="D92" s="80" t="s">
        <v>686</v>
      </c>
      <c r="E92" s="80" t="s">
        <v>688</v>
      </c>
      <c r="F92" s="80" t="s">
        <v>689</v>
      </c>
      <c r="G92" s="80" t="s">
        <v>26</v>
      </c>
      <c r="H92" s="80" t="s">
        <v>690</v>
      </c>
      <c r="I92" s="80">
        <v>644993023</v>
      </c>
      <c r="J92" s="80"/>
      <c r="K92" s="80"/>
      <c r="L92" s="190"/>
      <c r="P92" s="190"/>
      <c r="Q92" s="190"/>
      <c r="S92" s="190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</row>
    <row r="93" spans="1:39" ht="16.149999999999999" customHeight="1" thickBot="1">
      <c r="A93" s="159">
        <v>121</v>
      </c>
      <c r="B93" s="80">
        <v>125</v>
      </c>
      <c r="C93" s="80">
        <v>126</v>
      </c>
      <c r="D93" s="80" t="s">
        <v>97</v>
      </c>
      <c r="E93" s="80" t="s">
        <v>1389</v>
      </c>
      <c r="F93" s="80" t="s">
        <v>693</v>
      </c>
      <c r="G93" s="80" t="s">
        <v>26</v>
      </c>
      <c r="H93" s="80"/>
      <c r="I93" s="80">
        <v>614109902</v>
      </c>
      <c r="J93" s="80"/>
      <c r="K93" s="80"/>
      <c r="L93" s="190"/>
      <c r="P93" s="190"/>
      <c r="Q93" s="190"/>
      <c r="S93" s="190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</row>
    <row r="94" spans="1:39" ht="16.149999999999999" customHeight="1" thickBot="1">
      <c r="A94" s="159">
        <v>122</v>
      </c>
      <c r="B94" s="80">
        <v>1050</v>
      </c>
      <c r="C94" s="80">
        <v>127</v>
      </c>
      <c r="D94" s="80" t="s">
        <v>498</v>
      </c>
      <c r="E94" s="80" t="s">
        <v>696</v>
      </c>
      <c r="F94" s="80"/>
      <c r="G94" s="80"/>
      <c r="H94" s="80"/>
      <c r="I94" s="80">
        <v>643231648</v>
      </c>
      <c r="J94" s="80"/>
      <c r="K94" s="80"/>
      <c r="L94" s="190"/>
      <c r="P94" s="190"/>
      <c r="Q94" s="190"/>
      <c r="S94" s="190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</row>
    <row r="95" spans="1:39" ht="16.149999999999999" customHeight="1" thickBot="1">
      <c r="A95" s="159">
        <v>123</v>
      </c>
      <c r="B95" s="80">
        <v>147</v>
      </c>
      <c r="C95" s="80">
        <v>128</v>
      </c>
      <c r="D95" s="80" t="s">
        <v>698</v>
      </c>
      <c r="E95" s="80" t="s">
        <v>700</v>
      </c>
      <c r="F95" s="80" t="s">
        <v>701</v>
      </c>
      <c r="G95" s="80" t="s">
        <v>26</v>
      </c>
      <c r="H95" s="80" t="s">
        <v>702</v>
      </c>
      <c r="I95" s="80">
        <v>624588566</v>
      </c>
      <c r="J95" s="80"/>
      <c r="K95" s="80"/>
      <c r="L95" s="190"/>
      <c r="P95" s="190"/>
      <c r="Q95" s="190"/>
      <c r="S95" s="190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</row>
    <row r="96" spans="1:39" ht="16.149999999999999" customHeight="1" thickBot="1">
      <c r="A96" s="159">
        <v>124</v>
      </c>
      <c r="B96" s="80">
        <v>514</v>
      </c>
      <c r="C96" s="80">
        <v>129</v>
      </c>
      <c r="D96" s="80" t="s">
        <v>1965</v>
      </c>
      <c r="E96" s="80" t="s">
        <v>707</v>
      </c>
      <c r="F96" s="80" t="s">
        <v>1966</v>
      </c>
      <c r="G96" s="80" t="s">
        <v>26</v>
      </c>
      <c r="H96" s="80" t="s">
        <v>730</v>
      </c>
      <c r="I96" s="80">
        <v>642384115</v>
      </c>
      <c r="J96" s="80"/>
      <c r="K96" s="80" t="s">
        <v>1967</v>
      </c>
      <c r="L96" s="190"/>
      <c r="P96" s="190"/>
      <c r="Q96" s="190"/>
      <c r="S96" s="190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</row>
    <row r="97" spans="1:39" ht="16.149999999999999" customHeight="1" thickBot="1">
      <c r="A97" s="159">
        <v>126</v>
      </c>
      <c r="B97" s="80">
        <v>733</v>
      </c>
      <c r="C97" s="80">
        <v>131</v>
      </c>
      <c r="D97" s="80" t="s">
        <v>36</v>
      </c>
      <c r="E97" s="80" t="s">
        <v>1476</v>
      </c>
      <c r="F97" s="80" t="s">
        <v>716</v>
      </c>
      <c r="G97" s="80" t="s">
        <v>26</v>
      </c>
      <c r="H97" s="80" t="s">
        <v>717</v>
      </c>
      <c r="I97" s="80">
        <v>638430769</v>
      </c>
      <c r="J97" s="80"/>
      <c r="K97" s="80"/>
      <c r="L97" s="190"/>
      <c r="P97" s="190"/>
      <c r="Q97" s="190"/>
      <c r="S97" s="190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</row>
    <row r="98" spans="1:39" ht="16.149999999999999" customHeight="1" thickBot="1">
      <c r="A98" s="159">
        <v>127</v>
      </c>
      <c r="B98" s="80">
        <v>414</v>
      </c>
      <c r="C98" s="80">
        <v>132</v>
      </c>
      <c r="D98" s="80" t="s">
        <v>136</v>
      </c>
      <c r="E98" s="80" t="s">
        <v>1008</v>
      </c>
      <c r="F98" s="80" t="s">
        <v>1009</v>
      </c>
      <c r="G98" s="80" t="s">
        <v>26</v>
      </c>
      <c r="H98" s="80" t="s">
        <v>1010</v>
      </c>
      <c r="I98" s="80">
        <v>684371674</v>
      </c>
      <c r="J98" s="80"/>
      <c r="K98" s="80"/>
      <c r="L98" s="190"/>
      <c r="P98" s="190"/>
      <c r="Q98" s="190"/>
      <c r="S98" s="190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</row>
    <row r="99" spans="1:39" ht="16.149999999999999" customHeight="1" thickBot="1">
      <c r="A99" s="159">
        <v>128</v>
      </c>
      <c r="B99" s="80">
        <v>918</v>
      </c>
      <c r="C99" s="80">
        <v>133</v>
      </c>
      <c r="D99" s="80" t="s">
        <v>53</v>
      </c>
      <c r="E99" s="80" t="s">
        <v>242</v>
      </c>
      <c r="F99" s="80" t="s">
        <v>722</v>
      </c>
      <c r="G99" s="80" t="s">
        <v>26</v>
      </c>
      <c r="H99" s="80" t="s">
        <v>630</v>
      </c>
      <c r="I99" s="80">
        <v>647907786</v>
      </c>
      <c r="J99" s="80"/>
      <c r="K99" s="80"/>
      <c r="L99" s="190"/>
      <c r="P99" s="190"/>
      <c r="Q99" s="190"/>
      <c r="S99" s="190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</row>
    <row r="100" spans="1:39" ht="16.149999999999999" customHeight="1" thickBot="1">
      <c r="A100" s="159">
        <v>130</v>
      </c>
      <c r="B100" s="80">
        <v>794</v>
      </c>
      <c r="C100" s="80">
        <v>135</v>
      </c>
      <c r="D100" s="80" t="s">
        <v>1470</v>
      </c>
      <c r="E100" s="80" t="s">
        <v>728</v>
      </c>
      <c r="F100" s="80" t="s">
        <v>729</v>
      </c>
      <c r="G100" s="80" t="s">
        <v>26</v>
      </c>
      <c r="H100" s="80" t="s">
        <v>730</v>
      </c>
      <c r="I100" s="80">
        <v>644652141</v>
      </c>
      <c r="J100" s="80"/>
      <c r="K100" s="80"/>
      <c r="L100" s="190"/>
      <c r="P100" s="190"/>
      <c r="Q100" s="190"/>
      <c r="S100" s="190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</row>
    <row r="101" spans="1:39" ht="16.149999999999999" customHeight="1" thickBot="1">
      <c r="A101" s="159">
        <v>132</v>
      </c>
      <c r="B101" s="80">
        <v>1062</v>
      </c>
      <c r="C101" s="80">
        <v>137</v>
      </c>
      <c r="D101" s="80" t="s">
        <v>735</v>
      </c>
      <c r="E101" s="80" t="s">
        <v>736</v>
      </c>
      <c r="F101" s="80" t="s">
        <v>737</v>
      </c>
      <c r="G101" s="80" t="s">
        <v>26</v>
      </c>
      <c r="H101" s="80" t="s">
        <v>207</v>
      </c>
      <c r="I101" s="80">
        <v>628685637</v>
      </c>
      <c r="J101" s="80"/>
      <c r="K101" s="80"/>
      <c r="L101" s="190"/>
      <c r="P101" s="190"/>
      <c r="Q101" s="190"/>
      <c r="S101" s="190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</row>
    <row r="102" spans="1:39" ht="16.149999999999999" customHeight="1" thickBot="1">
      <c r="A102" s="159">
        <v>134</v>
      </c>
      <c r="B102" s="80">
        <v>362</v>
      </c>
      <c r="C102" s="80">
        <v>139</v>
      </c>
      <c r="D102" s="80" t="s">
        <v>136</v>
      </c>
      <c r="E102" s="80" t="s">
        <v>1892</v>
      </c>
      <c r="F102" s="80" t="s">
        <v>1893</v>
      </c>
      <c r="G102" s="80" t="s">
        <v>26</v>
      </c>
      <c r="H102" s="80" t="s">
        <v>1894</v>
      </c>
      <c r="I102" s="80">
        <v>634445667</v>
      </c>
      <c r="J102" s="80">
        <v>684802427</v>
      </c>
      <c r="K102" s="80" t="s">
        <v>1895</v>
      </c>
      <c r="L102" s="190"/>
      <c r="P102" s="190"/>
      <c r="Q102" s="190"/>
      <c r="S102" s="190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</row>
    <row r="103" spans="1:39" ht="16.149999999999999" customHeight="1" thickBot="1">
      <c r="A103" s="159">
        <v>135</v>
      </c>
      <c r="B103" s="80">
        <v>9008</v>
      </c>
      <c r="C103" s="80">
        <v>141</v>
      </c>
      <c r="D103" s="80" t="s">
        <v>300</v>
      </c>
      <c r="E103" s="80" t="s">
        <v>1467</v>
      </c>
      <c r="F103" s="80" t="s">
        <v>750</v>
      </c>
      <c r="G103" s="80" t="s">
        <v>26</v>
      </c>
      <c r="H103" s="80"/>
      <c r="I103" s="80">
        <v>686123656</v>
      </c>
      <c r="J103" s="80"/>
      <c r="K103" s="80"/>
      <c r="L103" s="190"/>
      <c r="P103" s="190"/>
      <c r="Q103" s="190"/>
      <c r="S103" s="190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</row>
    <row r="104" spans="1:39" ht="16.149999999999999" customHeight="1" thickBot="1">
      <c r="A104" s="159">
        <v>137</v>
      </c>
      <c r="B104" s="80">
        <v>824</v>
      </c>
      <c r="C104" s="80">
        <v>143</v>
      </c>
      <c r="D104" s="80" t="s">
        <v>2526</v>
      </c>
      <c r="E104" s="80" t="s">
        <v>1037</v>
      </c>
      <c r="F104" s="80" t="s">
        <v>1038</v>
      </c>
      <c r="G104" s="80" t="s">
        <v>26</v>
      </c>
      <c r="H104" s="80" t="s">
        <v>1039</v>
      </c>
      <c r="I104" s="80">
        <v>641951478</v>
      </c>
      <c r="J104" s="80"/>
      <c r="K104" s="80"/>
      <c r="L104" s="190"/>
      <c r="N104" s="80" t="s">
        <v>2527</v>
      </c>
      <c r="O104" s="628" t="s">
        <v>53</v>
      </c>
      <c r="P104" s="190" t="s">
        <v>2472</v>
      </c>
      <c r="Q104" s="190"/>
      <c r="S104" s="190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</row>
    <row r="105" spans="1:39" ht="16.149999999999999" customHeight="1" thickBot="1">
      <c r="A105" s="159">
        <v>138</v>
      </c>
      <c r="B105" s="80">
        <v>312</v>
      </c>
      <c r="C105" s="80">
        <v>144</v>
      </c>
      <c r="D105" s="80" t="s">
        <v>764</v>
      </c>
      <c r="E105" s="80" t="s">
        <v>765</v>
      </c>
      <c r="F105" s="80"/>
      <c r="G105" s="80" t="s">
        <v>26</v>
      </c>
      <c r="H105" s="80"/>
      <c r="I105" s="80">
        <v>638110713</v>
      </c>
      <c r="J105" s="80"/>
      <c r="K105" s="80"/>
      <c r="L105" s="190"/>
      <c r="P105" s="190"/>
      <c r="Q105" s="190"/>
      <c r="S105" s="190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</row>
    <row r="106" spans="1:39" ht="16.149999999999999" customHeight="1" thickBot="1">
      <c r="B106" s="629">
        <v>356</v>
      </c>
      <c r="C106" s="629">
        <v>145</v>
      </c>
      <c r="D106" s="629" t="s">
        <v>1134</v>
      </c>
      <c r="E106" s="629" t="s">
        <v>2298</v>
      </c>
      <c r="F106" s="629" t="s">
        <v>2300</v>
      </c>
      <c r="G106" s="629" t="s">
        <v>26</v>
      </c>
      <c r="H106" s="629" t="s">
        <v>2301</v>
      </c>
      <c r="I106" s="629">
        <v>685090907</v>
      </c>
      <c r="J106" s="629">
        <v>644485587</v>
      </c>
      <c r="K106" s="629" t="s">
        <v>2302</v>
      </c>
      <c r="L106" s="159">
        <v>45699.631793981498</v>
      </c>
      <c r="M106" s="80" t="s">
        <v>1817</v>
      </c>
      <c r="O106" s="80" t="s">
        <v>53</v>
      </c>
      <c r="P106" s="318">
        <v>45880</v>
      </c>
      <c r="Q106" s="190"/>
      <c r="S106" s="190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</row>
    <row r="107" spans="1:39" ht="16.149999999999999" customHeight="1" thickBot="1">
      <c r="A107" s="159">
        <v>140</v>
      </c>
      <c r="B107" s="80">
        <v>778</v>
      </c>
      <c r="C107" s="80">
        <v>147</v>
      </c>
      <c r="D107" s="80" t="s">
        <v>345</v>
      </c>
      <c r="E107" s="80" t="s">
        <v>1416</v>
      </c>
      <c r="F107" s="80" t="s">
        <v>1520</v>
      </c>
      <c r="G107" s="80" t="s">
        <v>174</v>
      </c>
      <c r="H107" s="80" t="s">
        <v>1521</v>
      </c>
      <c r="I107" s="80">
        <v>616086001</v>
      </c>
      <c r="J107" s="80"/>
      <c r="K107" s="80" t="s">
        <v>1522</v>
      </c>
      <c r="L107" s="190"/>
      <c r="P107" s="190"/>
      <c r="Q107" s="190"/>
      <c r="S107" s="190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</row>
    <row r="108" spans="1:39" ht="16.149999999999999" customHeight="1" thickBot="1">
      <c r="A108" s="159">
        <v>141</v>
      </c>
      <c r="B108" s="80">
        <v>431</v>
      </c>
      <c r="C108" s="80">
        <v>148</v>
      </c>
      <c r="D108" s="80" t="s">
        <v>97</v>
      </c>
      <c r="E108" s="80" t="s">
        <v>778</v>
      </c>
      <c r="F108" s="80" t="s">
        <v>779</v>
      </c>
      <c r="G108" s="80" t="s">
        <v>26</v>
      </c>
      <c r="H108" s="80" t="s">
        <v>780</v>
      </c>
      <c r="I108" s="80">
        <v>685042608</v>
      </c>
      <c r="J108" s="80"/>
      <c r="K108" s="80"/>
      <c r="L108" s="190"/>
      <c r="P108" s="190"/>
      <c r="Q108" s="190"/>
      <c r="S108" s="190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</row>
    <row r="109" spans="1:39" ht="16.149999999999999" customHeight="1" thickBot="1">
      <c r="A109" s="159">
        <v>142</v>
      </c>
      <c r="B109" s="80">
        <v>629</v>
      </c>
      <c r="C109" s="80">
        <v>149</v>
      </c>
      <c r="D109" s="80" t="s">
        <v>90</v>
      </c>
      <c r="E109" s="80" t="s">
        <v>782</v>
      </c>
      <c r="F109" s="80" t="s">
        <v>783</v>
      </c>
      <c r="G109" s="80" t="s">
        <v>26</v>
      </c>
      <c r="H109" s="80" t="s">
        <v>88</v>
      </c>
      <c r="I109" s="80">
        <v>685333202</v>
      </c>
      <c r="J109" s="80"/>
      <c r="K109" s="80"/>
      <c r="L109" s="190"/>
      <c r="P109" s="190"/>
      <c r="Q109" s="190"/>
      <c r="S109" s="190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</row>
    <row r="110" spans="1:39" ht="16.149999999999999" customHeight="1" thickBot="1">
      <c r="A110" s="159">
        <v>144</v>
      </c>
      <c r="B110" s="80">
        <v>621</v>
      </c>
      <c r="C110" s="80">
        <v>151</v>
      </c>
      <c r="D110" s="80" t="s">
        <v>97</v>
      </c>
      <c r="E110" s="80" t="s">
        <v>789</v>
      </c>
      <c r="F110" s="80" t="s">
        <v>790</v>
      </c>
      <c r="G110" s="80" t="s">
        <v>174</v>
      </c>
      <c r="H110" s="80" t="s">
        <v>791</v>
      </c>
      <c r="I110" s="80">
        <v>639049138</v>
      </c>
      <c r="J110" s="80"/>
      <c r="K110" s="80"/>
      <c r="L110" s="190"/>
      <c r="P110" s="190"/>
      <c r="Q110" s="190"/>
      <c r="S110" s="190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</row>
    <row r="111" spans="1:39" ht="16.149999999999999" customHeight="1" thickBot="1">
      <c r="A111" s="159">
        <v>145</v>
      </c>
      <c r="B111" s="80">
        <v>323</v>
      </c>
      <c r="C111" s="80">
        <v>152</v>
      </c>
      <c r="D111" s="80" t="s">
        <v>792</v>
      </c>
      <c r="E111" s="80" t="s">
        <v>793</v>
      </c>
      <c r="F111" s="80" t="s">
        <v>794</v>
      </c>
      <c r="G111" s="80" t="s">
        <v>26</v>
      </c>
      <c r="H111" s="80"/>
      <c r="I111" s="80">
        <v>638588869</v>
      </c>
      <c r="J111" s="80"/>
      <c r="K111" s="80"/>
      <c r="L111" s="190"/>
      <c r="P111" s="190"/>
      <c r="Q111" s="190"/>
      <c r="S111" s="190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</row>
    <row r="112" spans="1:39" ht="16.149999999999999" customHeight="1" thickBot="1">
      <c r="A112" s="159">
        <v>146</v>
      </c>
      <c r="B112" s="80">
        <v>422</v>
      </c>
      <c r="C112" s="80">
        <v>153</v>
      </c>
      <c r="D112" s="80" t="s">
        <v>615</v>
      </c>
      <c r="E112" s="80" t="s">
        <v>1777</v>
      </c>
      <c r="F112" s="80" t="s">
        <v>1778</v>
      </c>
      <c r="G112" s="80" t="s">
        <v>26</v>
      </c>
      <c r="H112" s="80" t="s">
        <v>1779</v>
      </c>
      <c r="I112" s="80">
        <v>684247104</v>
      </c>
      <c r="J112" s="80">
        <v>687010591</v>
      </c>
      <c r="K112" s="80" t="s">
        <v>1950</v>
      </c>
      <c r="L112" s="190"/>
      <c r="P112" s="190"/>
      <c r="Q112" s="190"/>
      <c r="S112" s="190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</row>
    <row r="113" spans="1:39" ht="16.149999999999999" customHeight="1" thickBot="1">
      <c r="A113" s="159">
        <v>147</v>
      </c>
      <c r="B113" s="80">
        <v>1176</v>
      </c>
      <c r="C113" s="80">
        <v>154</v>
      </c>
      <c r="D113" s="80" t="s">
        <v>400</v>
      </c>
      <c r="E113" s="80" t="s">
        <v>803</v>
      </c>
      <c r="F113" s="80" t="s">
        <v>804</v>
      </c>
      <c r="G113" s="80" t="s">
        <v>26</v>
      </c>
      <c r="H113" s="80" t="s">
        <v>805</v>
      </c>
      <c r="I113" s="80">
        <v>684784170</v>
      </c>
      <c r="J113" s="80"/>
      <c r="K113" s="80"/>
      <c r="L113" s="190"/>
      <c r="P113" s="190"/>
      <c r="Q113" s="190"/>
      <c r="S113" s="190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</row>
    <row r="114" spans="1:39" ht="16.149999999999999" customHeight="1" thickBot="1">
      <c r="A114" s="159">
        <v>148</v>
      </c>
      <c r="B114" s="80">
        <v>622</v>
      </c>
      <c r="C114" s="80">
        <v>155</v>
      </c>
      <c r="D114" s="80" t="s">
        <v>160</v>
      </c>
      <c r="E114" s="80" t="s">
        <v>808</v>
      </c>
      <c r="F114" s="80" t="s">
        <v>809</v>
      </c>
      <c r="G114" s="80" t="s">
        <v>26</v>
      </c>
      <c r="H114" s="80" t="s">
        <v>583</v>
      </c>
      <c r="I114" s="80">
        <v>642926698</v>
      </c>
      <c r="J114" s="80"/>
      <c r="K114" s="80"/>
      <c r="L114" s="190"/>
      <c r="P114" s="190"/>
      <c r="Q114" s="190"/>
      <c r="S114" s="190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</row>
    <row r="115" spans="1:39" ht="16.149999999999999" customHeight="1" thickBot="1">
      <c r="B115" s="629">
        <v>603</v>
      </c>
      <c r="C115" s="629">
        <v>156</v>
      </c>
      <c r="D115" s="629" t="s">
        <v>170</v>
      </c>
      <c r="E115" s="629" t="s">
        <v>2286</v>
      </c>
      <c r="F115" s="629" t="s">
        <v>2288</v>
      </c>
      <c r="G115" s="629" t="s">
        <v>26</v>
      </c>
      <c r="H115" s="629" t="s">
        <v>2327</v>
      </c>
      <c r="I115" s="629">
        <v>641837019</v>
      </c>
      <c r="J115" s="629"/>
      <c r="K115" s="629"/>
      <c r="L115" s="159"/>
      <c r="M115" s="80" t="s">
        <v>1817</v>
      </c>
      <c r="O115" s="80" t="s">
        <v>53</v>
      </c>
      <c r="P115" s="318">
        <v>45976</v>
      </c>
      <c r="Q115" s="190"/>
      <c r="S115" s="190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</row>
    <row r="116" spans="1:39" ht="16.149999999999999" customHeight="1" thickBot="1">
      <c r="B116" s="629">
        <v>658</v>
      </c>
      <c r="C116" s="629">
        <v>157</v>
      </c>
      <c r="D116" s="629" t="s">
        <v>686</v>
      </c>
      <c r="E116" s="629" t="s">
        <v>1942</v>
      </c>
      <c r="F116" s="629" t="s">
        <v>1943</v>
      </c>
      <c r="G116" s="629" t="s">
        <v>26</v>
      </c>
      <c r="H116" s="629" t="s">
        <v>1944</v>
      </c>
      <c r="I116" s="629">
        <v>648317717</v>
      </c>
      <c r="J116" s="629"/>
      <c r="K116" s="629"/>
      <c r="L116" s="159"/>
      <c r="O116" s="80" t="s">
        <v>53</v>
      </c>
      <c r="P116" s="318">
        <v>45976</v>
      </c>
      <c r="Q116" s="190"/>
      <c r="S116" s="190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</row>
    <row r="117" spans="1:39" ht="16.149999999999999" customHeight="1" thickBot="1">
      <c r="A117" s="159">
        <v>149</v>
      </c>
      <c r="B117" s="80">
        <v>564</v>
      </c>
      <c r="C117" s="80">
        <v>158</v>
      </c>
      <c r="D117" s="80" t="s">
        <v>65</v>
      </c>
      <c r="E117" s="80" t="s">
        <v>819</v>
      </c>
      <c r="F117" s="81" t="s">
        <v>820</v>
      </c>
      <c r="G117" s="80" t="s">
        <v>26</v>
      </c>
      <c r="H117" s="81" t="s">
        <v>1629</v>
      </c>
      <c r="I117" s="81">
        <v>638761266</v>
      </c>
      <c r="J117" s="81"/>
      <c r="K117" s="80"/>
      <c r="L117" s="190"/>
      <c r="P117" s="190"/>
      <c r="Q117" s="190"/>
      <c r="S117" s="190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</row>
    <row r="118" spans="1:39" ht="16.149999999999999" customHeight="1" thickBot="1">
      <c r="A118" s="159">
        <v>150</v>
      </c>
      <c r="B118" s="80">
        <v>9999</v>
      </c>
      <c r="C118" s="80">
        <v>159</v>
      </c>
      <c r="D118" s="80" t="s">
        <v>2528</v>
      </c>
      <c r="E118" s="80" t="s">
        <v>792</v>
      </c>
      <c r="F118" s="80" t="s">
        <v>825</v>
      </c>
      <c r="G118" s="80" t="s">
        <v>26</v>
      </c>
      <c r="H118" s="80" t="s">
        <v>826</v>
      </c>
      <c r="I118" s="80">
        <v>649817787</v>
      </c>
      <c r="J118" s="80"/>
      <c r="K118" s="80"/>
      <c r="L118" s="190"/>
      <c r="N118" s="80" t="s">
        <v>2529</v>
      </c>
      <c r="P118" s="190" t="s">
        <v>2530</v>
      </c>
      <c r="Q118" s="190"/>
      <c r="S118" s="190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</row>
    <row r="119" spans="1:39" ht="16.149999999999999" customHeight="1" thickBot="1">
      <c r="A119" s="159">
        <v>153</v>
      </c>
      <c r="B119" s="80">
        <v>680</v>
      </c>
      <c r="C119" s="80">
        <v>162</v>
      </c>
      <c r="D119" s="80" t="s">
        <v>837</v>
      </c>
      <c r="E119" s="80" t="s">
        <v>838</v>
      </c>
      <c r="F119" s="80" t="s">
        <v>839</v>
      </c>
      <c r="G119" s="80" t="s">
        <v>26</v>
      </c>
      <c r="H119" s="80" t="s">
        <v>639</v>
      </c>
      <c r="I119" s="80">
        <v>641896763</v>
      </c>
      <c r="J119" s="80"/>
      <c r="K119" s="80"/>
      <c r="L119" s="190"/>
      <c r="N119" s="80" t="s">
        <v>2531</v>
      </c>
      <c r="O119" s="80" t="s">
        <v>53</v>
      </c>
      <c r="P119" s="190" t="s">
        <v>2472</v>
      </c>
      <c r="Q119" s="190"/>
      <c r="S119" s="190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</row>
    <row r="120" spans="1:39" ht="16.149999999999999" customHeight="1" thickBot="1">
      <c r="A120" s="159">
        <v>154</v>
      </c>
      <c r="B120" s="80">
        <v>90</v>
      </c>
      <c r="C120" s="80">
        <v>163</v>
      </c>
      <c r="D120" s="80" t="s">
        <v>33</v>
      </c>
      <c r="E120" s="80" t="s">
        <v>841</v>
      </c>
      <c r="F120" s="80" t="s">
        <v>842</v>
      </c>
      <c r="G120" s="80" t="s">
        <v>26</v>
      </c>
      <c r="H120" s="80" t="s">
        <v>843</v>
      </c>
      <c r="I120" s="80">
        <v>627205903</v>
      </c>
      <c r="J120" s="80"/>
      <c r="K120" s="80"/>
      <c r="L120" s="190"/>
      <c r="P120" s="190"/>
      <c r="Q120" s="190"/>
      <c r="S120" s="190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</row>
    <row r="121" spans="1:39" ht="16.149999999999999" customHeight="1" thickBot="1">
      <c r="A121" s="159">
        <v>155</v>
      </c>
      <c r="B121" s="80">
        <v>533</v>
      </c>
      <c r="C121" s="80">
        <v>164</v>
      </c>
      <c r="D121" s="80" t="s">
        <v>156</v>
      </c>
      <c r="E121" s="80" t="s">
        <v>847</v>
      </c>
      <c r="F121" s="80" t="s">
        <v>848</v>
      </c>
      <c r="G121" s="80" t="s">
        <v>26</v>
      </c>
      <c r="H121" s="80" t="s">
        <v>849</v>
      </c>
      <c r="I121" s="80">
        <v>644474445</v>
      </c>
      <c r="J121" s="80"/>
      <c r="K121" s="80"/>
      <c r="L121" s="190"/>
      <c r="P121" s="190"/>
      <c r="Q121" s="190"/>
      <c r="S121" s="190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</row>
    <row r="122" spans="1:39" ht="16.149999999999999" customHeight="1" thickBot="1">
      <c r="A122" s="159">
        <v>156</v>
      </c>
      <c r="B122" s="80">
        <v>9009</v>
      </c>
      <c r="C122" s="80">
        <v>165</v>
      </c>
      <c r="D122" s="80" t="s">
        <v>851</v>
      </c>
      <c r="E122" s="80" t="s">
        <v>853</v>
      </c>
      <c r="F122" s="80" t="s">
        <v>854</v>
      </c>
      <c r="G122" s="80" t="s">
        <v>26</v>
      </c>
      <c r="H122" s="80"/>
      <c r="I122" s="80">
        <v>684550586</v>
      </c>
      <c r="J122" s="80"/>
      <c r="K122" s="80"/>
      <c r="L122" s="190"/>
      <c r="P122" s="190"/>
      <c r="Q122" s="190"/>
      <c r="S122" s="190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</row>
    <row r="123" spans="1:39" ht="16.149999999999999" customHeight="1" thickBot="1">
      <c r="A123" s="159">
        <v>158</v>
      </c>
      <c r="B123" s="80">
        <v>228</v>
      </c>
      <c r="C123" s="80">
        <v>167</v>
      </c>
      <c r="D123" s="80" t="s">
        <v>1901</v>
      </c>
      <c r="E123" s="80" t="s">
        <v>1900</v>
      </c>
      <c r="F123" s="80" t="s">
        <v>1902</v>
      </c>
      <c r="G123" s="80" t="s">
        <v>26</v>
      </c>
      <c r="H123" s="80" t="s">
        <v>1903</v>
      </c>
      <c r="I123" s="80">
        <v>686186129</v>
      </c>
      <c r="J123" s="80">
        <v>686186129</v>
      </c>
      <c r="K123" s="80" t="s">
        <v>1904</v>
      </c>
      <c r="L123" s="190"/>
      <c r="P123" s="190"/>
      <c r="Q123" s="190"/>
      <c r="S123" s="190"/>
      <c r="AB123" s="84"/>
      <c r="AC123" s="84"/>
      <c r="AD123" s="84"/>
      <c r="AE123" s="84"/>
      <c r="AF123" s="84"/>
      <c r="AG123" s="84"/>
      <c r="AH123" s="84"/>
      <c r="AI123" s="630"/>
      <c r="AJ123" s="84"/>
      <c r="AK123" s="84"/>
      <c r="AL123" s="84"/>
      <c r="AM123" s="84"/>
    </row>
    <row r="124" spans="1:39" ht="16.149999999999999" customHeight="1" thickBot="1">
      <c r="A124" s="159">
        <v>159</v>
      </c>
      <c r="B124" s="86">
        <v>645</v>
      </c>
      <c r="C124" s="86">
        <v>168</v>
      </c>
      <c r="D124" s="86" t="s">
        <v>865</v>
      </c>
      <c r="E124" s="86" t="s">
        <v>866</v>
      </c>
      <c r="F124" s="86" t="s">
        <v>867</v>
      </c>
      <c r="G124" s="86" t="s">
        <v>26</v>
      </c>
      <c r="H124" s="86" t="s">
        <v>868</v>
      </c>
      <c r="I124" s="86">
        <v>685289574</v>
      </c>
      <c r="J124" s="86"/>
      <c r="K124" s="86"/>
      <c r="L124" s="190"/>
      <c r="M124" s="86"/>
      <c r="P124" s="190"/>
      <c r="Q124" s="190"/>
      <c r="S124" s="190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</row>
    <row r="125" spans="1:39" ht="16.149999999999999" customHeight="1" thickBot="1">
      <c r="A125" s="159">
        <v>160</v>
      </c>
      <c r="B125" s="80">
        <v>158</v>
      </c>
      <c r="C125" s="80">
        <v>169</v>
      </c>
      <c r="D125" s="80" t="s">
        <v>870</v>
      </c>
      <c r="E125" s="80" t="s">
        <v>871</v>
      </c>
      <c r="F125" s="80" t="s">
        <v>2308</v>
      </c>
      <c r="G125" s="80" t="s">
        <v>26</v>
      </c>
      <c r="H125" s="80" t="s">
        <v>873</v>
      </c>
      <c r="I125" s="80">
        <v>633885997</v>
      </c>
      <c r="J125" s="80"/>
      <c r="K125" s="80"/>
      <c r="L125" s="190"/>
      <c r="O125" s="80" t="s">
        <v>53</v>
      </c>
      <c r="P125" s="190">
        <v>45911</v>
      </c>
      <c r="Q125" s="190"/>
      <c r="S125" s="190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</row>
    <row r="126" spans="1:39" ht="16.149999999999999" customHeight="1" thickBot="1">
      <c r="A126" s="159">
        <v>161</v>
      </c>
      <c r="B126" s="80">
        <v>678</v>
      </c>
      <c r="C126" s="80">
        <v>170</v>
      </c>
      <c r="D126" s="80" t="s">
        <v>875</v>
      </c>
      <c r="E126" s="80" t="s">
        <v>877</v>
      </c>
      <c r="F126" s="80" t="s">
        <v>878</v>
      </c>
      <c r="G126" s="80" t="s">
        <v>26</v>
      </c>
      <c r="H126" s="80" t="s">
        <v>879</v>
      </c>
      <c r="I126" s="80">
        <v>626473808</v>
      </c>
      <c r="J126" s="80"/>
      <c r="K126" s="80"/>
      <c r="L126" s="190"/>
      <c r="P126" s="190"/>
      <c r="Q126" s="190"/>
      <c r="S126" s="190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</row>
    <row r="127" spans="1:39" ht="16.149999999999999" customHeight="1" thickBot="1">
      <c r="A127" s="159">
        <v>162</v>
      </c>
      <c r="B127" s="80">
        <v>462</v>
      </c>
      <c r="C127" s="80">
        <v>171</v>
      </c>
      <c r="D127" s="80" t="s">
        <v>80</v>
      </c>
      <c r="E127" s="80" t="s">
        <v>882</v>
      </c>
      <c r="F127" s="80" t="s">
        <v>883</v>
      </c>
      <c r="G127" s="80" t="s">
        <v>26</v>
      </c>
      <c r="H127" s="80" t="s">
        <v>884</v>
      </c>
      <c r="I127" s="80">
        <v>686464116</v>
      </c>
      <c r="J127" s="80"/>
      <c r="K127" s="80"/>
      <c r="L127" s="190"/>
      <c r="P127" s="190"/>
      <c r="Q127" s="190"/>
      <c r="S127" s="190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</row>
    <row r="128" spans="1:39" s="80" customFormat="1" ht="16.149999999999999" customHeight="1" thickBot="1">
      <c r="A128" s="159">
        <v>163</v>
      </c>
      <c r="B128" s="80">
        <v>218</v>
      </c>
      <c r="C128" s="80">
        <v>173</v>
      </c>
      <c r="D128" s="80" t="s">
        <v>107</v>
      </c>
      <c r="E128" s="80" t="s">
        <v>2289</v>
      </c>
      <c r="F128" s="80" t="s">
        <v>2290</v>
      </c>
      <c r="G128" s="80" t="s">
        <v>26</v>
      </c>
      <c r="H128" s="80" t="s">
        <v>2337</v>
      </c>
      <c r="I128" s="80">
        <v>643022200</v>
      </c>
      <c r="L128" s="80">
        <v>45848</v>
      </c>
      <c r="M128" s="80" t="s">
        <v>1817</v>
      </c>
      <c r="N128" s="80" t="s">
        <v>2813</v>
      </c>
    </row>
    <row r="129" spans="1:39" ht="16.149999999999999" customHeight="1" thickBot="1">
      <c r="A129" s="159">
        <v>164</v>
      </c>
      <c r="B129" s="80">
        <v>884</v>
      </c>
      <c r="C129" s="80">
        <v>174</v>
      </c>
      <c r="D129" s="80" t="s">
        <v>136</v>
      </c>
      <c r="E129" s="80" t="s">
        <v>894</v>
      </c>
      <c r="F129" s="80" t="s">
        <v>895</v>
      </c>
      <c r="G129" s="80" t="s">
        <v>26</v>
      </c>
      <c r="H129" s="80" t="s">
        <v>896</v>
      </c>
      <c r="I129" s="80">
        <v>611214554</v>
      </c>
      <c r="J129" s="80"/>
      <c r="K129" s="80"/>
      <c r="L129" s="190"/>
      <c r="P129" s="190"/>
      <c r="Q129" s="190"/>
      <c r="S129" s="190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</row>
    <row r="130" spans="1:39" ht="16.149999999999999" customHeight="1" thickBot="1">
      <c r="A130" s="159">
        <v>165</v>
      </c>
      <c r="B130" s="80">
        <v>491</v>
      </c>
      <c r="C130" s="80">
        <v>175</v>
      </c>
      <c r="D130" s="80" t="s">
        <v>898</v>
      </c>
      <c r="E130" s="80" t="s">
        <v>1398</v>
      </c>
      <c r="F130" s="80" t="s">
        <v>900</v>
      </c>
      <c r="G130" s="80" t="s">
        <v>26</v>
      </c>
      <c r="H130" s="80" t="s">
        <v>901</v>
      </c>
      <c r="I130" s="80">
        <v>641825433</v>
      </c>
      <c r="J130" s="80"/>
      <c r="K130" s="80"/>
      <c r="L130" s="190"/>
      <c r="P130" s="190"/>
      <c r="Q130" s="190"/>
      <c r="S130" s="190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</row>
    <row r="131" spans="1:39" ht="16.149999999999999" customHeight="1" thickBot="1">
      <c r="A131" s="159">
        <v>168</v>
      </c>
      <c r="B131" s="80">
        <v>9010</v>
      </c>
      <c r="C131" s="80">
        <v>178</v>
      </c>
      <c r="D131" s="80" t="s">
        <v>290</v>
      </c>
      <c r="E131" s="80" t="s">
        <v>290</v>
      </c>
      <c r="F131" s="80"/>
      <c r="G131" s="80"/>
      <c r="H131" s="80"/>
      <c r="I131" s="80">
        <v>685531109</v>
      </c>
      <c r="J131" s="80"/>
      <c r="K131" s="80"/>
      <c r="L131" s="190"/>
      <c r="O131" s="80" t="s">
        <v>53</v>
      </c>
      <c r="P131" s="190" t="s">
        <v>2472</v>
      </c>
      <c r="Q131" s="190"/>
      <c r="S131" s="190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</row>
    <row r="132" spans="1:39" ht="16.149999999999999" customHeight="1" thickBot="1">
      <c r="A132" s="159">
        <v>169</v>
      </c>
      <c r="B132" s="80">
        <v>1146</v>
      </c>
      <c r="C132" s="80">
        <v>179</v>
      </c>
      <c r="D132" s="80" t="s">
        <v>90</v>
      </c>
      <c r="E132" s="80" t="s">
        <v>911</v>
      </c>
      <c r="F132" s="80" t="s">
        <v>912</v>
      </c>
      <c r="G132" s="80" t="s">
        <v>26</v>
      </c>
      <c r="H132" s="80" t="s">
        <v>702</v>
      </c>
      <c r="I132" s="80">
        <v>634247276</v>
      </c>
      <c r="J132" s="80"/>
      <c r="K132" s="80"/>
      <c r="L132" s="190"/>
      <c r="P132" s="190"/>
      <c r="Q132" s="190"/>
      <c r="S132" s="190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</row>
    <row r="133" spans="1:39" ht="16.149999999999999" customHeight="1" thickBot="1">
      <c r="A133" s="159">
        <v>170</v>
      </c>
      <c r="B133" s="80">
        <v>984</v>
      </c>
      <c r="C133" s="80">
        <v>180</v>
      </c>
      <c r="D133" s="80" t="s">
        <v>1358</v>
      </c>
      <c r="E133" s="80" t="s">
        <v>1968</v>
      </c>
      <c r="F133" s="80" t="s">
        <v>1951</v>
      </c>
      <c r="G133" s="80" t="s">
        <v>174</v>
      </c>
      <c r="H133" s="80" t="s">
        <v>1734</v>
      </c>
      <c r="I133" s="80">
        <v>617854765</v>
      </c>
      <c r="J133" s="80">
        <v>684675840</v>
      </c>
      <c r="K133" s="80" t="s">
        <v>1736</v>
      </c>
      <c r="L133" s="190"/>
      <c r="P133" s="190"/>
      <c r="Q133" s="190"/>
      <c r="S133" s="190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</row>
    <row r="134" spans="1:39" ht="16.149999999999999" customHeight="1" thickBot="1">
      <c r="B134" s="629">
        <v>411</v>
      </c>
      <c r="C134" s="629">
        <v>181</v>
      </c>
      <c r="D134" s="629" t="s">
        <v>136</v>
      </c>
      <c r="E134" s="629" t="s">
        <v>1935</v>
      </c>
      <c r="F134" s="629" t="s">
        <v>1936</v>
      </c>
      <c r="G134" s="629" t="s">
        <v>26</v>
      </c>
      <c r="H134" s="629" t="s">
        <v>134</v>
      </c>
      <c r="I134" s="629">
        <v>638023811</v>
      </c>
      <c r="J134" s="629"/>
      <c r="K134" s="629"/>
      <c r="L134" s="631">
        <v>45921</v>
      </c>
      <c r="M134" s="80" t="s">
        <v>1817</v>
      </c>
      <c r="O134" s="80" t="s">
        <v>53</v>
      </c>
      <c r="P134" s="318">
        <v>45977</v>
      </c>
      <c r="Q134" s="190"/>
      <c r="S134" s="190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</row>
    <row r="135" spans="1:39" ht="16.149999999999999" customHeight="1" thickBot="1">
      <c r="B135" s="629">
        <v>1091</v>
      </c>
      <c r="C135" s="629">
        <v>182</v>
      </c>
      <c r="D135" s="629" t="s">
        <v>470</v>
      </c>
      <c r="E135" s="629" t="s">
        <v>2349</v>
      </c>
      <c r="F135" s="629" t="s">
        <v>2350</v>
      </c>
      <c r="G135" s="629" t="s">
        <v>26</v>
      </c>
      <c r="H135" s="629" t="s">
        <v>2351</v>
      </c>
      <c r="I135" s="629">
        <v>624216845</v>
      </c>
      <c r="J135" s="629">
        <v>639240185</v>
      </c>
      <c r="K135" s="629"/>
      <c r="L135" s="159"/>
      <c r="O135" s="80" t="s">
        <v>53</v>
      </c>
      <c r="P135" s="318">
        <v>45991</v>
      </c>
      <c r="Q135" s="190"/>
      <c r="S135" s="190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</row>
    <row r="136" spans="1:39" ht="16.149999999999999" customHeight="1" thickBot="1">
      <c r="A136" s="159">
        <v>174</v>
      </c>
      <c r="B136" s="80">
        <v>585</v>
      </c>
      <c r="C136" s="80">
        <v>186</v>
      </c>
      <c r="D136" s="80" t="s">
        <v>90</v>
      </c>
      <c r="E136" s="80" t="s">
        <v>503</v>
      </c>
      <c r="F136" s="80" t="s">
        <v>1463</v>
      </c>
      <c r="G136" s="80" t="s">
        <v>26</v>
      </c>
      <c r="H136" s="80" t="s">
        <v>1464</v>
      </c>
      <c r="I136" s="80">
        <v>687838368</v>
      </c>
      <c r="J136" s="80"/>
      <c r="K136" s="80"/>
      <c r="L136" s="190"/>
      <c r="P136" s="190"/>
      <c r="Q136" s="190"/>
      <c r="S136" s="190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</row>
    <row r="137" spans="1:39" ht="16.149999999999999" customHeight="1" thickBot="1">
      <c r="A137" s="159">
        <v>175</v>
      </c>
      <c r="B137" s="80">
        <v>1042</v>
      </c>
      <c r="C137" s="80">
        <v>187</v>
      </c>
      <c r="D137" s="80" t="s">
        <v>107</v>
      </c>
      <c r="E137" s="80" t="s">
        <v>1420</v>
      </c>
      <c r="F137" s="80" t="s">
        <v>1433</v>
      </c>
      <c r="G137" s="80" t="s">
        <v>26</v>
      </c>
      <c r="H137" s="80" t="s">
        <v>1432</v>
      </c>
      <c r="I137" s="80">
        <v>619157376</v>
      </c>
      <c r="J137" s="80"/>
      <c r="K137" s="80"/>
      <c r="L137" s="190"/>
      <c r="P137" s="190"/>
      <c r="Q137" s="190"/>
      <c r="S137" s="190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</row>
    <row r="138" spans="1:39" ht="16.149999999999999" customHeight="1" thickBot="1">
      <c r="A138" s="159">
        <v>176</v>
      </c>
      <c r="B138" s="80">
        <v>7001</v>
      </c>
      <c r="C138" s="80">
        <v>188</v>
      </c>
      <c r="D138" s="80" t="s">
        <v>30</v>
      </c>
      <c r="E138" s="80" t="s">
        <v>934</v>
      </c>
      <c r="F138" s="80"/>
      <c r="G138" s="80"/>
      <c r="H138" s="80"/>
      <c r="I138" s="80"/>
      <c r="J138" s="80"/>
      <c r="K138" s="80"/>
      <c r="L138" s="190"/>
      <c r="P138" s="190"/>
      <c r="Q138" s="190"/>
      <c r="S138" s="190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</row>
    <row r="139" spans="1:39" ht="16.149999999999999" customHeight="1" thickBot="1">
      <c r="A139" s="159">
        <v>179</v>
      </c>
      <c r="B139" s="80">
        <v>1008</v>
      </c>
      <c r="C139" s="80">
        <v>191</v>
      </c>
      <c r="D139" s="80" t="s">
        <v>90</v>
      </c>
      <c r="E139" s="80" t="s">
        <v>1078</v>
      </c>
      <c r="F139" s="80" t="s">
        <v>1079</v>
      </c>
      <c r="G139" s="80" t="s">
        <v>26</v>
      </c>
      <c r="H139" s="80" t="s">
        <v>1081</v>
      </c>
      <c r="I139" s="80">
        <v>640649755</v>
      </c>
      <c r="J139" s="80"/>
      <c r="K139" s="80"/>
      <c r="L139" s="190"/>
      <c r="P139" s="190"/>
      <c r="Q139" s="190"/>
      <c r="S139" s="190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</row>
    <row r="140" spans="1:39" ht="16.149999999999999" customHeight="1" thickBot="1">
      <c r="A140" s="159">
        <v>180</v>
      </c>
      <c r="B140" s="80">
        <v>571</v>
      </c>
      <c r="C140" s="80">
        <v>192</v>
      </c>
      <c r="D140" s="80" t="s">
        <v>90</v>
      </c>
      <c r="E140" s="80" t="s">
        <v>386</v>
      </c>
      <c r="F140" s="80" t="s">
        <v>1399</v>
      </c>
      <c r="G140" s="80" t="s">
        <v>26</v>
      </c>
      <c r="H140" s="80" t="s">
        <v>1400</v>
      </c>
      <c r="I140" s="80">
        <v>687836892</v>
      </c>
      <c r="J140" s="80"/>
      <c r="K140" s="80"/>
      <c r="L140" s="190"/>
      <c r="P140" s="190"/>
      <c r="Q140" s="190"/>
      <c r="S140" s="190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</row>
    <row r="141" spans="1:39" ht="16.149999999999999" customHeight="1" thickBot="1">
      <c r="A141" s="159">
        <v>182</v>
      </c>
      <c r="B141" s="80">
        <v>296</v>
      </c>
      <c r="C141" s="80">
        <v>194</v>
      </c>
      <c r="D141" s="80" t="s">
        <v>1031</v>
      </c>
      <c r="E141" s="80" t="s">
        <v>1031</v>
      </c>
      <c r="F141" s="80" t="s">
        <v>1033</v>
      </c>
      <c r="G141" s="80" t="s">
        <v>26</v>
      </c>
      <c r="H141" s="80" t="s">
        <v>1034</v>
      </c>
      <c r="I141" s="80">
        <v>610477782</v>
      </c>
      <c r="J141" s="80"/>
      <c r="K141" s="80"/>
      <c r="L141" s="190"/>
      <c r="P141" s="190"/>
      <c r="Q141" s="190"/>
      <c r="S141" s="190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</row>
    <row r="142" spans="1:39" ht="16.149999999999999" customHeight="1" thickBot="1">
      <c r="A142" s="159">
        <v>183</v>
      </c>
      <c r="B142" s="80">
        <v>1137</v>
      </c>
      <c r="C142" s="80">
        <v>195</v>
      </c>
      <c r="D142" s="80" t="s">
        <v>90</v>
      </c>
      <c r="E142" s="80" t="s">
        <v>1460</v>
      </c>
      <c r="F142" s="80" t="s">
        <v>1461</v>
      </c>
      <c r="G142" s="80" t="s">
        <v>26</v>
      </c>
      <c r="H142" s="80" t="s">
        <v>1462</v>
      </c>
      <c r="I142" s="80">
        <v>631756247</v>
      </c>
      <c r="J142" s="80"/>
      <c r="K142" s="80"/>
      <c r="L142" s="190"/>
      <c r="P142" s="190"/>
      <c r="Q142" s="190"/>
      <c r="S142" s="190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</row>
    <row r="143" spans="1:39" ht="16.149999999999999" customHeight="1" thickBot="1">
      <c r="A143" s="159">
        <v>184</v>
      </c>
      <c r="B143" s="80">
        <v>701</v>
      </c>
      <c r="C143" s="80">
        <v>196</v>
      </c>
      <c r="D143" s="80" t="s">
        <v>80</v>
      </c>
      <c r="E143" s="80" t="s">
        <v>1409</v>
      </c>
      <c r="F143" s="80"/>
      <c r="G143" s="80"/>
      <c r="H143" s="80"/>
      <c r="I143" s="80">
        <v>640756885</v>
      </c>
      <c r="J143" s="80"/>
      <c r="K143" s="80"/>
      <c r="L143" s="190"/>
      <c r="P143" s="190"/>
      <c r="Q143" s="190"/>
      <c r="S143" s="190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</row>
    <row r="144" spans="1:39" ht="16.149999999999999" customHeight="1" thickBot="1">
      <c r="A144" s="159">
        <v>185</v>
      </c>
      <c r="B144" s="80">
        <v>727</v>
      </c>
      <c r="C144" s="80">
        <v>197</v>
      </c>
      <c r="D144" s="80" t="s">
        <v>136</v>
      </c>
      <c r="E144" s="80" t="s">
        <v>996</v>
      </c>
      <c r="F144" s="80" t="s">
        <v>997</v>
      </c>
      <c r="G144" s="80" t="s">
        <v>26</v>
      </c>
      <c r="H144" s="80" t="s">
        <v>998</v>
      </c>
      <c r="I144" s="80">
        <v>654748582</v>
      </c>
      <c r="J144" s="80"/>
      <c r="K144" s="80"/>
      <c r="L144" s="190"/>
      <c r="P144" s="190"/>
      <c r="Q144" s="190"/>
      <c r="S144" s="190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</row>
    <row r="145" spans="1:39" ht="16.149999999999999" customHeight="1" thickBot="1">
      <c r="B145" s="629">
        <v>888</v>
      </c>
      <c r="C145" s="629">
        <v>198</v>
      </c>
      <c r="D145" s="629" t="s">
        <v>136</v>
      </c>
      <c r="E145" s="629" t="s">
        <v>2353</v>
      </c>
      <c r="F145" s="629" t="s">
        <v>2354</v>
      </c>
      <c r="G145" s="629" t="s">
        <v>26</v>
      </c>
      <c r="H145" s="629" t="s">
        <v>916</v>
      </c>
      <c r="I145" s="629">
        <v>687533470</v>
      </c>
      <c r="J145" s="629"/>
      <c r="K145" s="629"/>
      <c r="L145" s="159"/>
      <c r="M145" s="80" t="s">
        <v>1817</v>
      </c>
      <c r="O145" s="80" t="s">
        <v>53</v>
      </c>
      <c r="P145" s="318">
        <v>45991</v>
      </c>
      <c r="Q145" s="190"/>
      <c r="S145" s="190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</row>
    <row r="146" spans="1:39" ht="16.149999999999999" customHeight="1" thickBot="1">
      <c r="A146" s="159">
        <v>187</v>
      </c>
      <c r="B146" s="80">
        <v>467</v>
      </c>
      <c r="C146" s="80">
        <v>200</v>
      </c>
      <c r="D146" s="80" t="s">
        <v>136</v>
      </c>
      <c r="E146" s="80" t="s">
        <v>242</v>
      </c>
      <c r="F146" s="80" t="s">
        <v>941</v>
      </c>
      <c r="G146" s="80" t="s">
        <v>26</v>
      </c>
      <c r="H146" s="80" t="s">
        <v>942</v>
      </c>
      <c r="I146" s="80">
        <v>614537168</v>
      </c>
      <c r="J146" s="80"/>
      <c r="K146" s="80"/>
      <c r="L146" s="190"/>
      <c r="P146" s="190"/>
      <c r="Q146" s="190"/>
      <c r="S146" s="190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</row>
    <row r="147" spans="1:39" ht="16.149999999999999" customHeight="1" thickBot="1">
      <c r="B147" s="629">
        <v>723</v>
      </c>
      <c r="C147" s="629">
        <v>201</v>
      </c>
      <c r="D147" s="629" t="s">
        <v>142</v>
      </c>
      <c r="E147" s="629" t="s">
        <v>2292</v>
      </c>
      <c r="F147" s="629" t="s">
        <v>2291</v>
      </c>
      <c r="G147" s="629" t="s">
        <v>26</v>
      </c>
      <c r="H147" s="629">
        <v>3526</v>
      </c>
      <c r="I147" s="629">
        <v>687544704</v>
      </c>
      <c r="J147" s="629"/>
      <c r="K147" s="629"/>
      <c r="L147" s="159"/>
      <c r="M147" s="80" t="s">
        <v>1817</v>
      </c>
      <c r="O147" s="80" t="s">
        <v>53</v>
      </c>
      <c r="P147" s="318">
        <v>45991</v>
      </c>
      <c r="Q147" s="190"/>
      <c r="S147" s="190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</row>
    <row r="148" spans="1:39" ht="16.149999999999999" customHeight="1" thickBot="1">
      <c r="A148" s="159">
        <v>189</v>
      </c>
      <c r="B148" s="80">
        <v>732</v>
      </c>
      <c r="C148" s="80">
        <v>203</v>
      </c>
      <c r="D148" s="80" t="s">
        <v>136</v>
      </c>
      <c r="E148" s="80" t="s">
        <v>949</v>
      </c>
      <c r="F148" s="80" t="s">
        <v>947</v>
      </c>
      <c r="G148" s="80" t="s">
        <v>26</v>
      </c>
      <c r="H148" s="80" t="s">
        <v>948</v>
      </c>
      <c r="I148" s="80">
        <v>642385676</v>
      </c>
      <c r="J148" s="80"/>
      <c r="K148" s="80"/>
      <c r="L148" s="190"/>
      <c r="P148" s="190"/>
      <c r="Q148" s="190"/>
      <c r="S148" s="190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</row>
    <row r="149" spans="1:39" ht="16.149999999999999" customHeight="1" thickBot="1">
      <c r="A149" s="159">
        <v>190</v>
      </c>
      <c r="B149" s="80">
        <v>1016</v>
      </c>
      <c r="C149" s="80">
        <v>204</v>
      </c>
      <c r="D149" s="80" t="s">
        <v>615</v>
      </c>
      <c r="E149" s="80" t="s">
        <v>1450</v>
      </c>
      <c r="F149" s="80" t="s">
        <v>1451</v>
      </c>
      <c r="G149" s="80" t="s">
        <v>26</v>
      </c>
      <c r="H149" s="80" t="s">
        <v>583</v>
      </c>
      <c r="I149" s="80">
        <v>686492622</v>
      </c>
      <c r="J149" s="80"/>
      <c r="K149" s="80"/>
      <c r="L149" s="190"/>
      <c r="P149" s="190"/>
      <c r="Q149" s="190"/>
      <c r="S149" s="190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</row>
    <row r="150" spans="1:39" ht="16.149999999999999" customHeight="1" thickBot="1">
      <c r="A150" s="159">
        <v>191</v>
      </c>
      <c r="B150" s="80">
        <v>1082</v>
      </c>
      <c r="C150" s="80">
        <v>205</v>
      </c>
      <c r="D150" s="80" t="s">
        <v>107</v>
      </c>
      <c r="E150" s="80" t="s">
        <v>1027</v>
      </c>
      <c r="F150" s="80" t="s">
        <v>1028</v>
      </c>
      <c r="G150" s="80" t="s">
        <v>26</v>
      </c>
      <c r="H150" s="80" t="s">
        <v>1379</v>
      </c>
      <c r="I150" s="80">
        <v>638365585</v>
      </c>
      <c r="J150" s="80"/>
      <c r="K150" s="80"/>
      <c r="L150" s="190"/>
      <c r="P150" s="190"/>
      <c r="Q150" s="190"/>
      <c r="S150" s="190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</row>
    <row r="151" spans="1:39" ht="16.149999999999999" customHeight="1" thickBot="1">
      <c r="A151" s="159">
        <v>237</v>
      </c>
      <c r="B151" s="80">
        <v>887</v>
      </c>
      <c r="C151" s="80">
        <v>207</v>
      </c>
      <c r="D151" s="80" t="s">
        <v>1000</v>
      </c>
      <c r="E151" s="80" t="s">
        <v>2278</v>
      </c>
      <c r="F151" s="80" t="s">
        <v>2279</v>
      </c>
      <c r="G151" s="80" t="s">
        <v>26</v>
      </c>
      <c r="H151" s="80"/>
      <c r="I151" s="80">
        <v>651433894</v>
      </c>
      <c r="J151" s="80">
        <v>0</v>
      </c>
      <c r="K151" s="80"/>
      <c r="L151" s="190">
        <v>45305</v>
      </c>
      <c r="P151" s="190"/>
      <c r="Q151" s="190"/>
      <c r="S151" s="190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</row>
    <row r="152" spans="1:39" ht="16.149999999999999" customHeight="1" thickBot="1">
      <c r="A152" s="159">
        <v>194</v>
      </c>
      <c r="B152" s="84">
        <v>967</v>
      </c>
      <c r="C152" s="80">
        <v>209</v>
      </c>
      <c r="D152" s="80" t="s">
        <v>136</v>
      </c>
      <c r="E152" s="80" t="s">
        <v>1644</v>
      </c>
      <c r="F152" s="80" t="s">
        <v>1706</v>
      </c>
      <c r="G152" s="80" t="s">
        <v>26</v>
      </c>
      <c r="H152" s="80" t="s">
        <v>1749</v>
      </c>
      <c r="I152" s="80">
        <v>648658587</v>
      </c>
      <c r="J152" s="80"/>
      <c r="K152" s="80" t="s">
        <v>1750</v>
      </c>
      <c r="L152" s="190"/>
      <c r="P152" s="190"/>
      <c r="Q152" s="190"/>
      <c r="S152" s="190"/>
      <c r="AB152" s="84"/>
      <c r="AC152" s="87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</row>
    <row r="153" spans="1:39" ht="16.149999999999999" customHeight="1" thickBot="1">
      <c r="A153" s="159">
        <v>195</v>
      </c>
      <c r="B153" s="80">
        <v>502</v>
      </c>
      <c r="C153" s="80">
        <v>210</v>
      </c>
      <c r="D153" s="80" t="s">
        <v>223</v>
      </c>
      <c r="E153" s="80" t="s">
        <v>2480</v>
      </c>
      <c r="F153" s="83" t="s">
        <v>2496</v>
      </c>
      <c r="G153" s="83" t="s">
        <v>26</v>
      </c>
      <c r="H153" s="83" t="s">
        <v>2497</v>
      </c>
      <c r="I153" s="83">
        <v>611472299</v>
      </c>
      <c r="J153" s="80"/>
      <c r="K153" s="632" t="s">
        <v>2807</v>
      </c>
      <c r="L153" s="190"/>
      <c r="O153" s="80" t="s">
        <v>65</v>
      </c>
      <c r="P153" s="190">
        <v>46284</v>
      </c>
      <c r="Q153" s="190"/>
      <c r="S153" s="190"/>
    </row>
    <row r="154" spans="1:39" ht="16.149999999999999" customHeight="1" thickBot="1">
      <c r="A154" s="159">
        <v>196</v>
      </c>
      <c r="B154" s="80">
        <v>818</v>
      </c>
      <c r="C154" s="80">
        <v>211</v>
      </c>
      <c r="D154" s="80" t="s">
        <v>90</v>
      </c>
      <c r="E154" s="80" t="s">
        <v>1646</v>
      </c>
      <c r="F154" s="83" t="s">
        <v>1707</v>
      </c>
      <c r="G154" s="83" t="s">
        <v>26</v>
      </c>
      <c r="H154" s="83" t="s">
        <v>1628</v>
      </c>
      <c r="I154" s="80">
        <v>684151464</v>
      </c>
      <c r="J154" s="80"/>
      <c r="K154" s="80"/>
      <c r="L154" s="190"/>
      <c r="P154" s="190"/>
      <c r="Q154" s="190"/>
      <c r="S154" s="190"/>
    </row>
    <row r="155" spans="1:39" ht="16.149999999999999" customHeight="1" thickBot="1">
      <c r="A155" s="159">
        <v>198</v>
      </c>
      <c r="B155" s="80">
        <v>9012</v>
      </c>
      <c r="C155" s="80">
        <v>213</v>
      </c>
      <c r="D155" s="80" t="s">
        <v>1240</v>
      </c>
      <c r="E155" s="80" t="s">
        <v>1647</v>
      </c>
      <c r="F155" s="80"/>
      <c r="G155" s="80"/>
      <c r="H155" s="80"/>
      <c r="I155" s="80"/>
      <c r="J155" s="80"/>
      <c r="K155" s="80"/>
      <c r="L155" s="190"/>
      <c r="P155" s="190"/>
      <c r="Q155" s="190"/>
      <c r="S155" s="190"/>
    </row>
    <row r="156" spans="1:39" ht="16.149999999999999" customHeight="1" thickBot="1">
      <c r="A156" s="159">
        <v>199</v>
      </c>
      <c r="B156" s="80">
        <v>963</v>
      </c>
      <c r="C156" s="80">
        <v>214</v>
      </c>
      <c r="D156" s="80" t="s">
        <v>1652</v>
      </c>
      <c r="E156" s="80" t="s">
        <v>1648</v>
      </c>
      <c r="F156" s="80" t="s">
        <v>1708</v>
      </c>
      <c r="G156" s="80" t="s">
        <v>26</v>
      </c>
      <c r="H156" s="80" t="s">
        <v>1752</v>
      </c>
      <c r="I156" s="80">
        <v>652646684</v>
      </c>
      <c r="J156" s="80"/>
      <c r="K156" s="80"/>
      <c r="L156" s="190"/>
      <c r="P156" s="190"/>
      <c r="Q156" s="190"/>
      <c r="S156" s="190"/>
    </row>
    <row r="157" spans="1:39" ht="16.149999999999999" customHeight="1" thickBot="1">
      <c r="A157" s="159">
        <v>200</v>
      </c>
      <c r="B157" s="80">
        <v>865</v>
      </c>
      <c r="C157" s="80">
        <v>215</v>
      </c>
      <c r="D157" s="80" t="s">
        <v>301</v>
      </c>
      <c r="E157" s="80" t="s">
        <v>109</v>
      </c>
      <c r="F157" s="80" t="s">
        <v>1709</v>
      </c>
      <c r="G157" s="80" t="s">
        <v>26</v>
      </c>
      <c r="H157" s="80" t="s">
        <v>492</v>
      </c>
      <c r="I157" s="80">
        <v>628798048</v>
      </c>
      <c r="J157" s="80"/>
      <c r="K157" s="80"/>
      <c r="L157" s="190"/>
      <c r="P157" s="190"/>
      <c r="Q157" s="190"/>
      <c r="S157" s="190"/>
    </row>
    <row r="158" spans="1:39" ht="16.149999999999999" customHeight="1" thickBot="1">
      <c r="A158" s="159">
        <v>201</v>
      </c>
      <c r="B158" s="80">
        <v>7004</v>
      </c>
      <c r="C158" s="80">
        <v>216</v>
      </c>
      <c r="D158" s="80" t="s">
        <v>1086</v>
      </c>
      <c r="E158" s="80" t="s">
        <v>1382</v>
      </c>
      <c r="F158" s="80" t="s">
        <v>1089</v>
      </c>
      <c r="G158" s="80" t="s">
        <v>26</v>
      </c>
      <c r="H158" s="80" t="s">
        <v>1090</v>
      </c>
      <c r="I158" s="80">
        <v>640726781</v>
      </c>
      <c r="J158" s="80"/>
      <c r="K158" s="80"/>
      <c r="L158" s="190"/>
      <c r="P158" s="190"/>
      <c r="Q158" s="190"/>
      <c r="S158" s="190"/>
    </row>
    <row r="159" spans="1:39" ht="16.149999999999999" customHeight="1" thickBot="1">
      <c r="A159" s="159">
        <v>203</v>
      </c>
      <c r="B159" s="80">
        <v>7002</v>
      </c>
      <c r="C159" s="80">
        <v>218</v>
      </c>
      <c r="D159" s="80" t="s">
        <v>136</v>
      </c>
      <c r="E159" s="80" t="s">
        <v>453</v>
      </c>
      <c r="F159" s="80" t="s">
        <v>454</v>
      </c>
      <c r="G159" s="80" t="s">
        <v>26</v>
      </c>
      <c r="H159" s="80" t="s">
        <v>455</v>
      </c>
      <c r="I159" s="80">
        <v>648557892</v>
      </c>
      <c r="J159" s="80"/>
      <c r="K159" s="80"/>
      <c r="L159" s="190"/>
      <c r="P159" s="190"/>
      <c r="Q159" s="190"/>
      <c r="S159" s="190"/>
    </row>
    <row r="160" spans="1:39" ht="16.149999999999999" customHeight="1" thickBot="1">
      <c r="B160" s="159">
        <v>959</v>
      </c>
      <c r="C160" s="159">
        <v>220</v>
      </c>
      <c r="D160" s="159" t="s">
        <v>136</v>
      </c>
      <c r="E160" s="159" t="s">
        <v>1606</v>
      </c>
      <c r="F160" s="159" t="s">
        <v>2366</v>
      </c>
      <c r="G160" s="159" t="s">
        <v>2367</v>
      </c>
      <c r="H160" s="159" t="s">
        <v>2368</v>
      </c>
      <c r="I160" s="159">
        <v>618028111</v>
      </c>
      <c r="J160" s="159"/>
      <c r="K160" s="159"/>
      <c r="L160" s="159"/>
      <c r="M160" s="633"/>
      <c r="N160" s="633"/>
      <c r="O160" s="633" t="s">
        <v>65</v>
      </c>
      <c r="P160" s="634">
        <v>45991</v>
      </c>
    </row>
    <row r="161" spans="1:16" ht="16.149999999999999" customHeight="1" thickBot="1">
      <c r="A161" s="159">
        <v>205</v>
      </c>
      <c r="B161" s="84">
        <v>817</v>
      </c>
      <c r="C161" s="84">
        <v>29</v>
      </c>
      <c r="D161" s="84" t="s">
        <v>290</v>
      </c>
      <c r="E161" s="84" t="s">
        <v>1781</v>
      </c>
      <c r="F161" s="84" t="s">
        <v>1782</v>
      </c>
      <c r="G161" s="84" t="s">
        <v>26</v>
      </c>
      <c r="H161" s="84" t="s">
        <v>1783</v>
      </c>
      <c r="I161" s="84">
        <v>683023762</v>
      </c>
      <c r="J161" s="84"/>
      <c r="K161" s="84" t="s">
        <v>1784</v>
      </c>
      <c r="L161" s="190"/>
      <c r="M161" s="633"/>
      <c r="N161" s="633"/>
      <c r="O161" s="633"/>
      <c r="P161" s="369"/>
    </row>
    <row r="162" spans="1:16" ht="16.149999999999999" customHeight="1" thickBot="1">
      <c r="A162" s="159">
        <v>206</v>
      </c>
      <c r="B162" s="84">
        <v>9013</v>
      </c>
      <c r="C162" s="84">
        <v>222</v>
      </c>
      <c r="D162" s="84" t="s">
        <v>1785</v>
      </c>
      <c r="E162" s="84" t="s">
        <v>1786</v>
      </c>
      <c r="F162" s="84" t="s">
        <v>1787</v>
      </c>
      <c r="G162" s="84" t="s">
        <v>1788</v>
      </c>
      <c r="H162" s="84" t="s">
        <v>1789</v>
      </c>
      <c r="I162" s="84">
        <v>681150301</v>
      </c>
      <c r="J162" s="84"/>
      <c r="K162" s="84" t="s">
        <v>1790</v>
      </c>
      <c r="L162" s="190"/>
      <c r="M162" s="633"/>
      <c r="N162" s="633"/>
      <c r="O162" s="633"/>
      <c r="P162" s="369"/>
    </row>
    <row r="163" spans="1:16" ht="16.149999999999999" customHeight="1" thickBot="1">
      <c r="A163" s="159">
        <v>207</v>
      </c>
      <c r="B163" s="84">
        <v>537</v>
      </c>
      <c r="C163" s="84">
        <v>12</v>
      </c>
      <c r="D163" s="84" t="s">
        <v>136</v>
      </c>
      <c r="E163" s="84" t="s">
        <v>1460</v>
      </c>
      <c r="F163" s="84" t="s">
        <v>1669</v>
      </c>
      <c r="G163" s="84" t="s">
        <v>26</v>
      </c>
      <c r="H163" s="84" t="s">
        <v>1670</v>
      </c>
      <c r="I163" s="84">
        <v>622077332</v>
      </c>
      <c r="J163" s="84"/>
      <c r="K163" s="84" t="s">
        <v>1671</v>
      </c>
      <c r="L163" s="190"/>
      <c r="M163" s="633"/>
      <c r="N163" s="633"/>
      <c r="O163" s="633"/>
      <c r="P163" s="369"/>
    </row>
    <row r="164" spans="1:16" ht="16.149999999999999" customHeight="1" thickBot="1">
      <c r="A164" s="159">
        <v>208</v>
      </c>
      <c r="B164" s="84">
        <v>768</v>
      </c>
      <c r="C164" s="84">
        <v>224</v>
      </c>
      <c r="D164" s="84" t="s">
        <v>80</v>
      </c>
      <c r="E164" s="84" t="s">
        <v>1791</v>
      </c>
      <c r="F164" s="84" t="s">
        <v>1792</v>
      </c>
      <c r="G164" s="84" t="s">
        <v>26</v>
      </c>
      <c r="H164" s="84" t="s">
        <v>679</v>
      </c>
      <c r="I164" s="84">
        <v>623435073</v>
      </c>
      <c r="J164" s="84">
        <v>619187070</v>
      </c>
      <c r="K164" s="84" t="s">
        <v>1793</v>
      </c>
      <c r="L164" s="190"/>
      <c r="M164" s="633"/>
      <c r="N164" s="633"/>
      <c r="O164" s="633"/>
      <c r="P164" s="369"/>
    </row>
    <row r="165" spans="1:16" ht="16.149999999999999" customHeight="1" thickBot="1">
      <c r="B165" s="159">
        <v>986</v>
      </c>
      <c r="C165" s="159">
        <v>225</v>
      </c>
      <c r="D165" s="159" t="s">
        <v>2356</v>
      </c>
      <c r="E165" s="159" t="s">
        <v>2297</v>
      </c>
      <c r="F165" s="159" t="s">
        <v>2299</v>
      </c>
      <c r="G165" s="159" t="s">
        <v>26</v>
      </c>
      <c r="H165" s="159" t="s">
        <v>2357</v>
      </c>
      <c r="I165" s="159">
        <v>619307565</v>
      </c>
      <c r="J165" s="159"/>
      <c r="K165" s="159"/>
      <c r="L165" s="159"/>
      <c r="M165" s="633" t="s">
        <v>1817</v>
      </c>
      <c r="N165" s="633"/>
      <c r="O165" s="633" t="s">
        <v>53</v>
      </c>
      <c r="P165" s="634">
        <v>45991</v>
      </c>
    </row>
    <row r="166" spans="1:16" ht="16.149999999999999" customHeight="1" thickBot="1">
      <c r="A166" s="159">
        <v>209</v>
      </c>
      <c r="B166" s="84">
        <v>831</v>
      </c>
      <c r="C166" s="84">
        <v>228</v>
      </c>
      <c r="D166" s="84" t="s">
        <v>345</v>
      </c>
      <c r="E166" s="84" t="s">
        <v>962</v>
      </c>
      <c r="F166" s="84" t="s">
        <v>963</v>
      </c>
      <c r="G166" s="84" t="s">
        <v>26</v>
      </c>
      <c r="H166" s="84" t="s">
        <v>964</v>
      </c>
      <c r="I166" s="84">
        <v>614523635</v>
      </c>
      <c r="J166" s="84"/>
      <c r="K166" s="84"/>
      <c r="L166" s="190"/>
      <c r="M166" s="633"/>
      <c r="N166" s="633"/>
      <c r="O166" s="633"/>
      <c r="P166" s="369"/>
    </row>
    <row r="167" spans="1:16" ht="16.149999999999999" customHeight="1" thickBot="1">
      <c r="B167" s="159">
        <v>927</v>
      </c>
      <c r="C167" s="159">
        <v>230</v>
      </c>
      <c r="D167" s="159" t="s">
        <v>1155</v>
      </c>
      <c r="E167" s="159" t="s">
        <v>2379</v>
      </c>
      <c r="F167" s="159" t="s">
        <v>2380</v>
      </c>
      <c r="G167" s="159" t="s">
        <v>26</v>
      </c>
      <c r="H167" s="159" t="s">
        <v>2381</v>
      </c>
      <c r="I167" s="159">
        <v>683422105</v>
      </c>
      <c r="J167" s="159"/>
      <c r="K167" s="159"/>
      <c r="L167" s="159"/>
      <c r="M167" s="633"/>
      <c r="N167" s="633"/>
      <c r="O167" s="633" t="s">
        <v>53</v>
      </c>
      <c r="P167" s="634">
        <v>45991</v>
      </c>
    </row>
    <row r="168" spans="1:16" ht="16.149999999999999" customHeight="1" thickBot="1">
      <c r="B168" s="159">
        <v>9015</v>
      </c>
      <c r="C168" s="159">
        <v>231</v>
      </c>
      <c r="D168" s="159" t="s">
        <v>2345</v>
      </c>
      <c r="E168" s="159" t="s">
        <v>2383</v>
      </c>
      <c r="F168" s="159" t="s">
        <v>2346</v>
      </c>
      <c r="G168" s="159" t="s">
        <v>26</v>
      </c>
      <c r="H168" s="159" t="s">
        <v>2384</v>
      </c>
      <c r="I168" s="159">
        <v>684051235</v>
      </c>
      <c r="J168" s="159"/>
      <c r="K168" s="159"/>
      <c r="L168" s="159"/>
      <c r="M168" s="633"/>
      <c r="N168" s="633"/>
      <c r="O168" s="633" t="s">
        <v>53</v>
      </c>
      <c r="P168" s="634">
        <v>45991</v>
      </c>
    </row>
    <row r="169" spans="1:16" ht="16.149999999999999" customHeight="1" thickBot="1">
      <c r="B169" s="159">
        <v>740</v>
      </c>
      <c r="C169" s="159">
        <v>232</v>
      </c>
      <c r="D169" s="159" t="s">
        <v>223</v>
      </c>
      <c r="E169" s="159" t="s">
        <v>2450</v>
      </c>
      <c r="F169" s="159" t="s">
        <v>2451</v>
      </c>
      <c r="G169" s="159" t="s">
        <v>26</v>
      </c>
      <c r="H169" s="159" t="s">
        <v>639</v>
      </c>
      <c r="I169" s="159">
        <v>685541723</v>
      </c>
      <c r="J169" s="159"/>
      <c r="K169" s="159"/>
      <c r="L169" s="159"/>
      <c r="M169" s="633" t="s">
        <v>1817</v>
      </c>
      <c r="N169" s="633"/>
      <c r="O169" s="633" t="s">
        <v>53</v>
      </c>
      <c r="P169" s="634">
        <v>46039</v>
      </c>
    </row>
    <row r="170" spans="1:16" ht="16.149999999999999" customHeight="1" thickBot="1">
      <c r="A170" s="159">
        <v>211</v>
      </c>
      <c r="B170" s="84">
        <v>859</v>
      </c>
      <c r="C170" s="84">
        <v>235</v>
      </c>
      <c r="D170" s="84" t="s">
        <v>970</v>
      </c>
      <c r="E170" s="84" t="s">
        <v>972</v>
      </c>
      <c r="F170" s="84" t="s">
        <v>973</v>
      </c>
      <c r="G170" s="84" t="s">
        <v>26</v>
      </c>
      <c r="H170" s="84" t="s">
        <v>974</v>
      </c>
      <c r="I170" s="84">
        <v>631130084</v>
      </c>
      <c r="J170" s="84"/>
      <c r="K170" s="84"/>
      <c r="L170" s="190"/>
      <c r="M170" s="633"/>
      <c r="N170" s="633"/>
      <c r="O170" s="633"/>
      <c r="P170" s="369"/>
    </row>
    <row r="171" spans="1:16" ht="16.149999999999999" customHeight="1" thickBot="1">
      <c r="A171" s="159">
        <v>212</v>
      </c>
      <c r="B171" s="84">
        <v>691</v>
      </c>
      <c r="C171" s="84">
        <v>243</v>
      </c>
      <c r="D171" s="84" t="s">
        <v>615</v>
      </c>
      <c r="E171" s="84" t="s">
        <v>976</v>
      </c>
      <c r="F171" s="84"/>
      <c r="G171" s="84"/>
      <c r="H171" s="84"/>
      <c r="I171" s="84">
        <v>628704671</v>
      </c>
      <c r="J171" s="84"/>
      <c r="K171" s="84"/>
      <c r="L171" s="190"/>
      <c r="M171" s="633"/>
      <c r="N171" s="633"/>
      <c r="O171" s="633"/>
      <c r="P171" s="369"/>
    </row>
    <row r="172" spans="1:16" ht="16.149999999999999" customHeight="1" thickBot="1">
      <c r="A172" s="159">
        <v>213</v>
      </c>
      <c r="B172" s="84">
        <v>667</v>
      </c>
      <c r="C172" s="84">
        <v>251</v>
      </c>
      <c r="D172" s="84" t="s">
        <v>985</v>
      </c>
      <c r="E172" s="84" t="s">
        <v>987</v>
      </c>
      <c r="F172" s="84" t="s">
        <v>1969</v>
      </c>
      <c r="G172" s="84" t="s">
        <v>26</v>
      </c>
      <c r="H172" s="84" t="s">
        <v>1970</v>
      </c>
      <c r="I172" s="84">
        <v>641048916</v>
      </c>
      <c r="J172" s="84"/>
      <c r="K172" s="84" t="s">
        <v>1971</v>
      </c>
      <c r="L172" s="190"/>
      <c r="M172" s="633"/>
      <c r="N172" s="633"/>
      <c r="O172" s="633"/>
      <c r="P172" s="369"/>
    </row>
    <row r="173" spans="1:16" ht="16.149999999999999" customHeight="1" thickBot="1">
      <c r="A173" s="159">
        <v>215</v>
      </c>
      <c r="B173" s="633">
        <v>98</v>
      </c>
      <c r="C173" s="633">
        <v>13</v>
      </c>
      <c r="D173" s="633" t="s">
        <v>1012</v>
      </c>
      <c r="E173" s="633" t="s">
        <v>396</v>
      </c>
      <c r="F173" s="633" t="s">
        <v>1014</v>
      </c>
      <c r="G173" s="633" t="s">
        <v>26</v>
      </c>
      <c r="H173" s="633" t="s">
        <v>244</v>
      </c>
      <c r="I173" s="633">
        <v>685864627</v>
      </c>
      <c r="J173" s="633"/>
      <c r="K173" s="633"/>
      <c r="L173" s="190"/>
      <c r="M173" s="633"/>
      <c r="N173" s="633"/>
      <c r="O173" s="633"/>
      <c r="P173" s="369"/>
    </row>
    <row r="174" spans="1:16" ht="18" customHeight="1" thickBot="1">
      <c r="A174" s="690"/>
      <c r="B174" s="633">
        <v>8888</v>
      </c>
      <c r="C174" s="633">
        <v>8</v>
      </c>
      <c r="D174" s="633" t="s">
        <v>84</v>
      </c>
      <c r="E174" s="633" t="s">
        <v>2540</v>
      </c>
      <c r="F174" s="633" t="s">
        <v>2541</v>
      </c>
      <c r="G174" s="633" t="s">
        <v>26</v>
      </c>
      <c r="H174" s="633" t="s">
        <v>2542</v>
      </c>
      <c r="I174" s="633">
        <v>684279256</v>
      </c>
      <c r="J174" s="633"/>
      <c r="K174" s="633" t="s">
        <v>2543</v>
      </c>
      <c r="L174" s="691">
        <v>45850</v>
      </c>
      <c r="M174" s="633" t="s">
        <v>1817</v>
      </c>
      <c r="N174" s="633"/>
      <c r="O174" s="633" t="s">
        <v>53</v>
      </c>
      <c r="P174" s="634" t="s">
        <v>2919</v>
      </c>
    </row>
    <row r="175" spans="1:16" ht="16.149999999999999" customHeight="1" thickBot="1">
      <c r="A175" s="690"/>
      <c r="B175" s="633">
        <v>156</v>
      </c>
      <c r="C175" s="633">
        <v>30</v>
      </c>
      <c r="D175" s="633" t="s">
        <v>90</v>
      </c>
      <c r="E175" s="633" t="s">
        <v>2924</v>
      </c>
      <c r="F175" s="633" t="s">
        <v>534</v>
      </c>
      <c r="G175" s="633" t="s">
        <v>26</v>
      </c>
      <c r="H175" s="633" t="s">
        <v>140</v>
      </c>
      <c r="I175" s="633">
        <v>641210518</v>
      </c>
      <c r="J175" s="633"/>
      <c r="K175" s="633"/>
      <c r="L175" s="691"/>
      <c r="M175" s="633"/>
      <c r="N175" s="633"/>
      <c r="O175" s="633"/>
      <c r="P175" s="634"/>
    </row>
    <row r="176" spans="1:16" ht="16.149999999999999" customHeight="1" thickBot="1">
      <c r="A176" s="690"/>
      <c r="B176" s="633">
        <v>332</v>
      </c>
      <c r="C176" s="633">
        <v>32</v>
      </c>
      <c r="D176" s="633" t="s">
        <v>2483</v>
      </c>
      <c r="E176" s="633" t="s">
        <v>1889</v>
      </c>
      <c r="F176" s="633" t="s">
        <v>2501</v>
      </c>
      <c r="G176" s="633" t="s">
        <v>26</v>
      </c>
      <c r="H176" s="633" t="s">
        <v>221</v>
      </c>
      <c r="I176" s="633">
        <v>619724685</v>
      </c>
      <c r="J176" s="633">
        <v>619724685</v>
      </c>
      <c r="K176" s="633" t="s">
        <v>2502</v>
      </c>
      <c r="L176" s="599" t="s">
        <v>2911</v>
      </c>
      <c r="M176" s="633"/>
      <c r="N176" s="633"/>
      <c r="O176" s="633"/>
      <c r="P176" s="634" t="s">
        <v>2933</v>
      </c>
    </row>
    <row r="177" spans="1:16" ht="16.149999999999999" customHeight="1" thickBot="1">
      <c r="A177" s="690"/>
      <c r="B177" s="633">
        <v>57</v>
      </c>
      <c r="C177" s="633">
        <v>47</v>
      </c>
      <c r="D177" s="633" t="s">
        <v>2553</v>
      </c>
      <c r="E177" s="633" t="s">
        <v>2552</v>
      </c>
      <c r="F177" s="633" t="s">
        <v>2554</v>
      </c>
      <c r="G177" s="633" t="s">
        <v>26</v>
      </c>
      <c r="H177" s="633" t="s">
        <v>2555</v>
      </c>
      <c r="I177" s="633">
        <v>620882144</v>
      </c>
      <c r="J177" s="633"/>
      <c r="K177" s="633" t="s">
        <v>2556</v>
      </c>
      <c r="L177" s="599">
        <v>46046</v>
      </c>
      <c r="M177" s="633"/>
      <c r="N177" s="633"/>
      <c r="O177" s="633" t="s">
        <v>53</v>
      </c>
      <c r="P177" s="634" t="s">
        <v>2933</v>
      </c>
    </row>
    <row r="178" spans="1:16" ht="16.149999999999999" customHeight="1" thickBot="1">
      <c r="A178" s="690"/>
      <c r="B178" s="633">
        <v>7</v>
      </c>
      <c r="C178" s="633">
        <v>34</v>
      </c>
      <c r="D178" s="633" t="s">
        <v>84</v>
      </c>
      <c r="E178" s="633" t="s">
        <v>2481</v>
      </c>
      <c r="F178" s="633" t="s">
        <v>2498</v>
      </c>
      <c r="G178" s="633" t="s">
        <v>26</v>
      </c>
      <c r="H178" s="633" t="s">
        <v>2499</v>
      </c>
      <c r="I178" s="633">
        <v>616478420</v>
      </c>
      <c r="J178" s="633">
        <v>641456097</v>
      </c>
      <c r="K178" s="633" t="s">
        <v>2500</v>
      </c>
      <c r="L178" s="599">
        <v>46206</v>
      </c>
      <c r="M178" s="633"/>
      <c r="N178" s="633"/>
      <c r="O178" s="633" t="s">
        <v>53</v>
      </c>
      <c r="P178" s="634" t="s">
        <v>2933</v>
      </c>
    </row>
    <row r="179" spans="1:16" ht="16.149999999999999" customHeight="1" thickBot="1">
      <c r="A179" s="690"/>
      <c r="B179" s="633">
        <v>9999</v>
      </c>
      <c r="C179" s="633">
        <v>41</v>
      </c>
      <c r="D179" s="633" t="s">
        <v>383</v>
      </c>
      <c r="E179" s="633" t="s">
        <v>1054</v>
      </c>
      <c r="F179" s="633" t="s">
        <v>1055</v>
      </c>
      <c r="G179" s="633" t="s">
        <v>26</v>
      </c>
      <c r="H179" s="633" t="s">
        <v>2558</v>
      </c>
      <c r="I179" s="633">
        <v>687779922</v>
      </c>
      <c r="J179" s="633">
        <v>685526561</v>
      </c>
      <c r="K179" s="633" t="s">
        <v>2559</v>
      </c>
      <c r="L179" s="599">
        <v>46270</v>
      </c>
      <c r="M179" s="633"/>
      <c r="N179" s="633"/>
      <c r="O179" s="633" t="s">
        <v>53</v>
      </c>
      <c r="P179" s="634" t="s">
        <v>2933</v>
      </c>
    </row>
    <row r="180" spans="1:16" ht="16.149999999999999" customHeight="1" thickBot="1">
      <c r="A180" s="690"/>
      <c r="B180" s="633">
        <v>9999</v>
      </c>
      <c r="C180" s="633">
        <v>51</v>
      </c>
      <c r="D180" s="633" t="s">
        <v>2566</v>
      </c>
      <c r="E180" s="633" t="s">
        <v>2565</v>
      </c>
      <c r="F180" s="633" t="s">
        <v>2567</v>
      </c>
      <c r="G180" s="633" t="s">
        <v>26</v>
      </c>
      <c r="H180" s="633" t="s">
        <v>2568</v>
      </c>
      <c r="I180" s="633">
        <v>648391645</v>
      </c>
      <c r="J180" s="633"/>
      <c r="K180" s="633" t="s">
        <v>2569</v>
      </c>
      <c r="L180" s="599">
        <v>46190</v>
      </c>
      <c r="M180" s="633"/>
      <c r="N180" s="633"/>
      <c r="O180" s="633" t="s">
        <v>53</v>
      </c>
      <c r="P180" s="634" t="s">
        <v>2933</v>
      </c>
    </row>
    <row r="181" spans="1:16" ht="16.149999999999999" customHeight="1" thickBot="1">
      <c r="A181" s="690"/>
      <c r="B181" s="693">
        <v>9999</v>
      </c>
      <c r="C181" s="693">
        <v>49</v>
      </c>
      <c r="D181" s="633" t="s">
        <v>2546</v>
      </c>
      <c r="E181" s="281" t="s">
        <v>2545</v>
      </c>
      <c r="F181" s="633" t="s">
        <v>2548</v>
      </c>
      <c r="G181" s="633" t="s">
        <v>26</v>
      </c>
      <c r="H181" s="633" t="s">
        <v>2948</v>
      </c>
      <c r="I181" s="633">
        <v>687441104</v>
      </c>
      <c r="J181" s="633"/>
      <c r="K181" s="633"/>
      <c r="L181" s="599"/>
      <c r="M181" s="633"/>
      <c r="N181" s="633"/>
      <c r="O181" s="633"/>
      <c r="P181" s="634"/>
    </row>
    <row r="182" spans="1:16" ht="16.149999999999999" customHeight="1" thickBot="1">
      <c r="A182" s="690"/>
      <c r="B182" s="633">
        <v>829</v>
      </c>
      <c r="C182" s="633">
        <v>44</v>
      </c>
      <c r="D182" s="633" t="s">
        <v>36</v>
      </c>
      <c r="E182" s="633" t="s">
        <v>1282</v>
      </c>
      <c r="F182" s="633" t="s">
        <v>2958</v>
      </c>
      <c r="G182" s="633" t="s">
        <v>26</v>
      </c>
      <c r="H182" s="633" t="s">
        <v>1738</v>
      </c>
      <c r="I182" s="633">
        <v>645652866</v>
      </c>
      <c r="J182" s="633">
        <v>635677943</v>
      </c>
      <c r="K182" s="633" t="s">
        <v>2959</v>
      </c>
      <c r="L182" s="599">
        <v>46365</v>
      </c>
      <c r="M182" s="633"/>
      <c r="N182" s="633"/>
      <c r="O182" s="633" t="s">
        <v>53</v>
      </c>
      <c r="P182" s="634" t="s">
        <v>2949</v>
      </c>
    </row>
    <row r="183" spans="1:16" ht="16.149999999999999" customHeight="1" thickBot="1">
      <c r="A183" s="690"/>
      <c r="B183" s="633">
        <v>898</v>
      </c>
      <c r="C183" s="633">
        <v>58</v>
      </c>
      <c r="D183" s="633" t="s">
        <v>251</v>
      </c>
      <c r="E183" s="633" t="s">
        <v>2965</v>
      </c>
      <c r="F183" s="633" t="s">
        <v>414</v>
      </c>
      <c r="G183" s="633" t="s">
        <v>26</v>
      </c>
      <c r="H183" s="633" t="s">
        <v>2966</v>
      </c>
      <c r="I183" s="633">
        <v>684086748</v>
      </c>
      <c r="J183" s="633">
        <v>628902898</v>
      </c>
      <c r="K183" s="633" t="s">
        <v>2967</v>
      </c>
      <c r="L183" s="599">
        <v>46278</v>
      </c>
      <c r="M183" s="633"/>
      <c r="N183" s="633"/>
      <c r="O183" s="633" t="s">
        <v>53</v>
      </c>
      <c r="P183" s="634" t="s">
        <v>2949</v>
      </c>
    </row>
    <row r="184" spans="1:16" ht="16.149999999999999" customHeight="1" thickBot="1">
      <c r="A184" s="690"/>
      <c r="B184" s="633">
        <v>989</v>
      </c>
      <c r="C184" s="633">
        <v>40</v>
      </c>
      <c r="D184" s="633" t="s">
        <v>498</v>
      </c>
      <c r="E184" s="633" t="s">
        <v>3036</v>
      </c>
      <c r="F184" s="633" t="s">
        <v>3038</v>
      </c>
      <c r="G184" s="633" t="s">
        <v>26</v>
      </c>
      <c r="H184" s="633" t="s">
        <v>3039</v>
      </c>
      <c r="I184" s="633">
        <v>614806577</v>
      </c>
      <c r="J184" s="633"/>
      <c r="K184" s="633" t="s">
        <v>3040</v>
      </c>
      <c r="L184" s="599">
        <v>45927</v>
      </c>
      <c r="M184" s="633"/>
      <c r="N184" s="633"/>
      <c r="O184" s="633" t="s">
        <v>53</v>
      </c>
      <c r="P184" s="634" t="s">
        <v>2949</v>
      </c>
    </row>
    <row r="186" spans="1:16" ht="16.149999999999999" customHeight="1"/>
    <row r="187" spans="1:16" ht="16.149999999999999" customHeight="1"/>
    <row r="188" spans="1:16" ht="16.149999999999999" customHeight="1"/>
    <row r="189" spans="1:16" ht="16.149999999999999" customHeight="1"/>
    <row r="190" spans="1:16" ht="16.149999999999999" customHeight="1"/>
    <row r="191" spans="1:16" ht="16.149999999999999" customHeight="1"/>
    <row r="192" spans="1:16" ht="16.149999999999999" customHeight="1"/>
    <row r="193" ht="16.149999999999999" customHeight="1"/>
    <row r="194" ht="16.149999999999999" customHeight="1"/>
    <row r="195" ht="16.149999999999999" customHeight="1"/>
    <row r="196" ht="16.149999999999999" customHeight="1"/>
    <row r="197" ht="16.149999999999999" customHeight="1"/>
    <row r="198" ht="16.149999999999999" customHeight="1"/>
    <row r="199" ht="16.149999999999999" customHeight="1"/>
    <row r="200" ht="16.149999999999999" customHeight="1"/>
    <row r="201" ht="16.149999999999999" customHeight="1"/>
    <row r="202" ht="16.149999999999999" customHeight="1"/>
    <row r="203" ht="16.149999999999999" customHeight="1"/>
    <row r="204" ht="16.149999999999999" customHeight="1"/>
    <row r="205" ht="16.149999999999999" customHeight="1"/>
    <row r="206" ht="16.149999999999999" customHeight="1"/>
    <row r="207" ht="16.149999999999999" customHeight="1"/>
    <row r="208" ht="16.149999999999999" customHeight="1"/>
    <row r="209" ht="16.149999999999999" customHeight="1"/>
    <row r="210" ht="16.149999999999999" customHeight="1"/>
    <row r="211" ht="16.149999999999999" customHeight="1"/>
    <row r="212" ht="16.149999999999999" customHeight="1"/>
    <row r="213" ht="16.149999999999999" customHeight="1"/>
    <row r="214" ht="16.149999999999999" customHeight="1"/>
    <row r="215" ht="16.149999999999999" customHeight="1"/>
    <row r="216" ht="16.149999999999999" customHeight="1"/>
    <row r="217" ht="16.149999999999999" customHeight="1"/>
    <row r="218" ht="16.149999999999999" customHeight="1"/>
    <row r="219" ht="16.149999999999999" customHeight="1"/>
    <row r="220" ht="16.149999999999999" customHeight="1"/>
    <row r="221" ht="16.149999999999999" customHeight="1"/>
    <row r="222" ht="16.149999999999999" customHeight="1"/>
    <row r="223" ht="16.149999999999999" customHeight="1"/>
    <row r="224" ht="16.149999999999999" customHeight="1"/>
    <row r="225" ht="16.149999999999999" customHeight="1"/>
    <row r="226" ht="16.149999999999999" customHeight="1"/>
    <row r="227" ht="16.149999999999999" customHeight="1"/>
    <row r="228" ht="16.149999999999999" customHeight="1"/>
    <row r="229" ht="16.149999999999999" customHeight="1"/>
    <row r="230" ht="16.149999999999999" customHeight="1"/>
    <row r="231" ht="16.149999999999999" customHeight="1"/>
    <row r="232" ht="16.149999999999999" customHeight="1"/>
    <row r="233" ht="16.149999999999999" customHeight="1"/>
    <row r="234" ht="16.149999999999999" customHeight="1"/>
  </sheetData>
  <phoneticPr fontId="17" type="noConversion"/>
  <conditionalFormatting sqref="AC1">
    <cfRule type="duplicateValues" dxfId="49" priority="18"/>
  </conditionalFormatting>
  <conditionalFormatting sqref="B173:B180 B182:B1048576">
    <cfRule type="duplicateValues" dxfId="48" priority="34"/>
  </conditionalFormatting>
  <conditionalFormatting sqref="AJ152 AC2:AC127 AC129:AC151">
    <cfRule type="duplicateValues" dxfId="47" priority="10"/>
  </conditionalFormatting>
  <conditionalFormatting sqref="B128:XFD128">
    <cfRule type="duplicateValues" dxfId="46" priority="9"/>
  </conditionalFormatting>
  <conditionalFormatting sqref="B153:B159 B2:B127 K152:M152 B129:B151">
    <cfRule type="duplicateValues" dxfId="45" priority="48"/>
  </conditionalFormatting>
  <conditionalFormatting sqref="B181:C181">
    <cfRule type="expression" dxfId="44" priority="7">
      <formula>$T181="NB"</formula>
    </cfRule>
  </conditionalFormatting>
  <conditionalFormatting sqref="B181:C181">
    <cfRule type="expression" dxfId="43" priority="6">
      <formula>$T$3="regeling"</formula>
    </cfRule>
  </conditionalFormatting>
  <conditionalFormatting sqref="B181:C181">
    <cfRule type="expression" dxfId="42" priority="5">
      <formula>$T181="Regeling"</formula>
    </cfRule>
  </conditionalFormatting>
  <conditionalFormatting sqref="B181:C181">
    <cfRule type="expression" dxfId="41" priority="8">
      <formula>#REF!=ROW()</formula>
    </cfRule>
  </conditionalFormatting>
  <conditionalFormatting sqref="E181">
    <cfRule type="expression" dxfId="40" priority="3">
      <formula>$T181="NB"</formula>
    </cfRule>
  </conditionalFormatting>
  <conditionalFormatting sqref="E181">
    <cfRule type="expression" dxfId="39" priority="2">
      <formula>$T$3="regeling"</formula>
    </cfRule>
  </conditionalFormatting>
  <conditionalFormatting sqref="E181">
    <cfRule type="expression" dxfId="38" priority="1">
      <formula>$T181="Regeling"</formula>
    </cfRule>
  </conditionalFormatting>
  <conditionalFormatting sqref="E181">
    <cfRule type="expression" dxfId="37" priority="4">
      <formula>#REF!=ROW()</formula>
    </cfRule>
  </conditionalFormatting>
  <hyperlinks>
    <hyperlink ref="K153" r:id="rId1" xr:uid="{23BE43F8-771F-43F5-B596-AE97A468024F}"/>
  </hyperlinks>
  <pageMargins left="0.7" right="0.7" top="0.75" bottom="0.75" header="0.3" footer="0.3"/>
  <headerFooter>
    <oddHeader>&amp;R&amp;"arial"&amp;8&amp;K000000 KONE Internal&amp;1#_x000D_</oddHead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B4060-F82D-45FD-970B-2A1D66C90684}">
  <sheetPr codeName="Sheet29"/>
  <dimension ref="A1:AM47"/>
  <sheetViews>
    <sheetView topLeftCell="A34" workbookViewId="0">
      <selection activeCell="F52" sqref="F52"/>
    </sheetView>
  </sheetViews>
  <sheetFormatPr defaultColWidth="9.140625" defaultRowHeight="20.100000000000001" customHeight="1"/>
  <cols>
    <col min="1" max="1" width="5.28515625" style="62" customWidth="1"/>
    <col min="2" max="2" width="9.7109375" style="62" bestFit="1" customWidth="1"/>
    <col min="3" max="3" width="19.7109375" style="62" bestFit="1" customWidth="1"/>
    <col min="4" max="4" width="17.5703125" style="62" bestFit="1" customWidth="1"/>
    <col min="5" max="5" width="25.42578125" style="62" bestFit="1" customWidth="1"/>
    <col min="6" max="6" width="41.5703125" style="62" bestFit="1" customWidth="1"/>
    <col min="7" max="7" width="12.7109375" style="62" bestFit="1" customWidth="1"/>
    <col min="8" max="8" width="15" style="62" bestFit="1" customWidth="1"/>
    <col min="9" max="10" width="16.85546875" style="62" bestFit="1" customWidth="1"/>
    <col min="11" max="11" width="30.28515625" style="62" bestFit="1" customWidth="1"/>
    <col min="12" max="12" width="20.28515625" style="62" bestFit="1" customWidth="1"/>
    <col min="13" max="13" width="12.42578125" style="62" bestFit="1" customWidth="1"/>
    <col min="14" max="14" width="14.85546875" style="62" bestFit="1" customWidth="1"/>
    <col min="15" max="15" width="14" style="62" bestFit="1" customWidth="1"/>
    <col min="16" max="16" width="22.140625" style="593" bestFit="1" customWidth="1"/>
    <col min="17" max="16384" width="9.140625" style="62"/>
  </cols>
  <sheetData>
    <row r="1" spans="1:39" ht="20.100000000000001" customHeight="1">
      <c r="A1" s="398" t="s">
        <v>1630</v>
      </c>
      <c r="B1" s="398" t="s">
        <v>1</v>
      </c>
      <c r="C1" s="398" t="s">
        <v>2</v>
      </c>
      <c r="D1" s="398" t="s">
        <v>1600</v>
      </c>
      <c r="E1" s="398" t="s">
        <v>1364</v>
      </c>
      <c r="F1" s="398" t="s">
        <v>6</v>
      </c>
      <c r="G1" s="398" t="s">
        <v>7</v>
      </c>
      <c r="H1" s="398" t="s">
        <v>8</v>
      </c>
      <c r="I1" s="398" t="s">
        <v>1658</v>
      </c>
      <c r="J1" s="398" t="s">
        <v>1799</v>
      </c>
      <c r="K1" s="398" t="s">
        <v>10</v>
      </c>
      <c r="L1" s="398" t="s">
        <v>1801</v>
      </c>
      <c r="M1" s="398" t="s">
        <v>1626</v>
      </c>
      <c r="N1" s="398" t="s">
        <v>1569</v>
      </c>
      <c r="O1" s="398" t="s">
        <v>1601</v>
      </c>
      <c r="P1" s="612" t="s">
        <v>1800</v>
      </c>
      <c r="Q1" s="402"/>
      <c r="R1" s="402"/>
      <c r="S1" s="402"/>
      <c r="T1" s="402"/>
      <c r="U1" s="402"/>
      <c r="V1" s="402"/>
      <c r="W1" s="402"/>
      <c r="X1" s="403"/>
      <c r="AB1" s="404"/>
      <c r="AC1" s="404"/>
      <c r="AD1" s="405"/>
      <c r="AE1" s="405"/>
      <c r="AF1" s="405"/>
      <c r="AG1" s="405"/>
      <c r="AH1" s="405"/>
      <c r="AI1" s="405"/>
      <c r="AJ1" s="405"/>
      <c r="AK1" s="406"/>
      <c r="AL1" s="406"/>
      <c r="AM1" s="406"/>
    </row>
    <row r="2" spans="1:39" ht="20.100000000000001" customHeight="1" thickBot="1">
      <c r="A2" s="625" t="s">
        <v>1630</v>
      </c>
      <c r="B2" s="626" t="s">
        <v>1</v>
      </c>
      <c r="C2" s="626" t="s">
        <v>2</v>
      </c>
      <c r="D2" s="626" t="s">
        <v>1600</v>
      </c>
      <c r="E2" s="626" t="s">
        <v>1364</v>
      </c>
      <c r="F2" s="626" t="s">
        <v>6</v>
      </c>
      <c r="G2" s="626" t="s">
        <v>7</v>
      </c>
      <c r="H2" s="626" t="s">
        <v>8</v>
      </c>
      <c r="I2" s="626" t="s">
        <v>1658</v>
      </c>
      <c r="J2" s="626" t="s">
        <v>1799</v>
      </c>
      <c r="K2" s="626" t="s">
        <v>10</v>
      </c>
      <c r="L2" s="626" t="s">
        <v>1801</v>
      </c>
      <c r="M2" s="626" t="s">
        <v>1626</v>
      </c>
      <c r="N2" s="626" t="s">
        <v>1569</v>
      </c>
      <c r="O2" s="626" t="s">
        <v>1601</v>
      </c>
      <c r="P2" s="627" t="s">
        <v>1800</v>
      </c>
    </row>
    <row r="3" spans="1:39" ht="20.100000000000001" customHeight="1" thickBot="1">
      <c r="B3" s="407">
        <v>658</v>
      </c>
      <c r="C3" s="407">
        <v>332</v>
      </c>
      <c r="D3" s="408" t="s">
        <v>347</v>
      </c>
      <c r="E3" s="408" t="s">
        <v>1074</v>
      </c>
      <c r="F3" s="408" t="s">
        <v>1075</v>
      </c>
      <c r="G3" s="408" t="s">
        <v>26</v>
      </c>
      <c r="H3" s="408" t="s">
        <v>1076</v>
      </c>
      <c r="I3" s="408">
        <v>685875611</v>
      </c>
      <c r="J3" s="408">
        <v>648402128</v>
      </c>
      <c r="K3" s="408"/>
      <c r="L3" s="399"/>
      <c r="M3" s="408"/>
      <c r="N3" s="408"/>
      <c r="O3" s="408"/>
      <c r="P3" s="608"/>
      <c r="Q3" s="409"/>
      <c r="S3" s="399"/>
      <c r="AB3" s="410"/>
      <c r="AC3" s="410"/>
      <c r="AD3" s="406"/>
      <c r="AE3" s="406"/>
      <c r="AF3" s="406"/>
      <c r="AG3" s="406"/>
      <c r="AH3" s="406"/>
      <c r="AI3" s="406"/>
      <c r="AJ3" s="406"/>
      <c r="AK3" s="406"/>
      <c r="AL3" s="406"/>
      <c r="AM3" s="406"/>
    </row>
    <row r="4" spans="1:39" ht="20.100000000000001" customHeight="1" thickBot="1">
      <c r="B4" s="407">
        <v>1182</v>
      </c>
      <c r="C4" s="407">
        <v>113</v>
      </c>
      <c r="D4" s="408" t="s">
        <v>632</v>
      </c>
      <c r="E4" s="408" t="s">
        <v>634</v>
      </c>
      <c r="F4" s="408"/>
      <c r="G4" s="408"/>
      <c r="H4" s="408"/>
      <c r="I4" s="408">
        <v>682000322</v>
      </c>
      <c r="J4" s="408"/>
      <c r="K4" s="408"/>
      <c r="L4" s="399"/>
      <c r="M4" s="408"/>
      <c r="N4" s="408"/>
      <c r="O4" s="408"/>
      <c r="P4" s="608"/>
      <c r="Q4" s="409"/>
      <c r="S4" s="399"/>
    </row>
    <row r="5" spans="1:39" ht="20.100000000000001" customHeight="1" thickBot="1">
      <c r="B5" s="407">
        <v>939</v>
      </c>
      <c r="C5" s="407">
        <v>70</v>
      </c>
      <c r="D5" s="408" t="s">
        <v>427</v>
      </c>
      <c r="E5" s="408" t="s">
        <v>1447</v>
      </c>
      <c r="F5" s="408"/>
      <c r="G5" s="408"/>
      <c r="H5" s="408"/>
      <c r="I5" s="408">
        <v>685285688</v>
      </c>
      <c r="J5" s="408">
        <v>684280743</v>
      </c>
      <c r="K5" s="408"/>
      <c r="L5" s="399"/>
      <c r="M5" s="408"/>
      <c r="N5" s="408"/>
      <c r="O5" s="408"/>
      <c r="P5" s="608"/>
      <c r="Q5" s="409"/>
      <c r="S5" s="399"/>
      <c r="AB5" s="410"/>
      <c r="AC5" s="410"/>
      <c r="AD5" s="406"/>
      <c r="AE5" s="406"/>
      <c r="AF5" s="406"/>
      <c r="AG5" s="406"/>
      <c r="AH5" s="406"/>
      <c r="AI5" s="406"/>
      <c r="AJ5" s="406"/>
      <c r="AK5" s="406"/>
      <c r="AL5" s="406"/>
      <c r="AM5" s="406"/>
    </row>
    <row r="6" spans="1:39" ht="20.100000000000001" customHeight="1" thickBot="1">
      <c r="B6" s="407">
        <v>944</v>
      </c>
      <c r="C6" s="407">
        <v>138</v>
      </c>
      <c r="D6" s="408" t="s">
        <v>300</v>
      </c>
      <c r="E6" s="408" t="s">
        <v>739</v>
      </c>
      <c r="F6" s="406"/>
      <c r="G6" s="408"/>
      <c r="H6" s="406"/>
      <c r="I6" s="406">
        <v>685084552</v>
      </c>
      <c r="J6" s="406"/>
      <c r="K6" s="408"/>
      <c r="L6" s="399"/>
      <c r="M6" s="408"/>
      <c r="N6" s="408"/>
      <c r="O6" s="408"/>
      <c r="P6" s="608"/>
      <c r="Q6" s="409"/>
      <c r="S6" s="399"/>
      <c r="AB6" s="406"/>
      <c r="AC6" s="410"/>
      <c r="AD6" s="406"/>
      <c r="AE6" s="406"/>
      <c r="AF6" s="406"/>
      <c r="AG6" s="406"/>
      <c r="AH6" s="406"/>
      <c r="AI6" s="406"/>
      <c r="AJ6" s="406"/>
      <c r="AK6" s="406"/>
      <c r="AL6" s="406"/>
      <c r="AM6" s="406"/>
    </row>
    <row r="7" spans="1:39" ht="20.100000000000001" customHeight="1" thickBot="1">
      <c r="B7" s="407">
        <v>921</v>
      </c>
      <c r="C7" s="407">
        <v>12</v>
      </c>
      <c r="D7" s="408" t="s">
        <v>382</v>
      </c>
      <c r="E7" s="408" t="s">
        <v>1533</v>
      </c>
      <c r="F7" s="408" t="s">
        <v>1534</v>
      </c>
      <c r="G7" s="408" t="s">
        <v>514</v>
      </c>
      <c r="H7" s="408" t="s">
        <v>1535</v>
      </c>
      <c r="I7" s="408">
        <v>649530253</v>
      </c>
      <c r="J7" s="408">
        <v>648989098</v>
      </c>
      <c r="K7" s="408" t="s">
        <v>1536</v>
      </c>
      <c r="L7" s="399">
        <v>45403</v>
      </c>
      <c r="M7" s="408" t="s">
        <v>1817</v>
      </c>
      <c r="N7" s="408"/>
      <c r="O7" s="408" t="s">
        <v>53</v>
      </c>
      <c r="P7" s="608">
        <v>46040</v>
      </c>
      <c r="Q7" s="409"/>
      <c r="S7" s="399"/>
      <c r="AB7" s="410"/>
      <c r="AC7" s="410"/>
      <c r="AD7" s="406"/>
      <c r="AE7" s="406"/>
      <c r="AF7" s="406"/>
      <c r="AG7" s="406"/>
      <c r="AH7" s="406"/>
      <c r="AI7" s="406"/>
      <c r="AJ7" s="406"/>
      <c r="AK7" s="406"/>
      <c r="AL7" s="406"/>
      <c r="AM7" s="406"/>
    </row>
    <row r="8" spans="1:39" ht="20.100000000000001" customHeight="1" thickBot="1">
      <c r="B8" s="407">
        <v>373</v>
      </c>
      <c r="C8" s="407">
        <v>29</v>
      </c>
      <c r="D8" s="408" t="s">
        <v>200</v>
      </c>
      <c r="E8" s="408" t="s">
        <v>201</v>
      </c>
      <c r="F8" s="408" t="s">
        <v>202</v>
      </c>
      <c r="G8" s="408" t="s">
        <v>26</v>
      </c>
      <c r="H8" s="408" t="s">
        <v>1628</v>
      </c>
      <c r="I8" s="408">
        <v>684108849</v>
      </c>
      <c r="J8" s="408">
        <v>640461976</v>
      </c>
      <c r="K8" s="408"/>
      <c r="L8" s="399"/>
      <c r="M8" s="408"/>
      <c r="N8" s="408"/>
      <c r="O8" s="408"/>
      <c r="P8" s="608"/>
      <c r="Q8" s="409"/>
      <c r="S8" s="399"/>
      <c r="AB8" s="410"/>
      <c r="AC8" s="410"/>
      <c r="AD8" s="406"/>
      <c r="AE8" s="406"/>
      <c r="AF8" s="406"/>
      <c r="AG8" s="406"/>
      <c r="AH8" s="406"/>
      <c r="AI8" s="406"/>
      <c r="AJ8" s="406"/>
      <c r="AK8" s="406"/>
      <c r="AL8" s="406"/>
      <c r="AM8" s="406"/>
    </row>
    <row r="9" spans="1:39" ht="20.100000000000001" customHeight="1" thickBot="1">
      <c r="B9" s="407">
        <v>67</v>
      </c>
      <c r="C9" s="407">
        <v>34</v>
      </c>
      <c r="D9" s="408" t="s">
        <v>230</v>
      </c>
      <c r="E9" s="408" t="s">
        <v>232</v>
      </c>
      <c r="F9" s="408" t="s">
        <v>233</v>
      </c>
      <c r="G9" s="408" t="s">
        <v>26</v>
      </c>
      <c r="H9" s="408" t="s">
        <v>234</v>
      </c>
      <c r="I9" s="408">
        <v>645926761</v>
      </c>
      <c r="J9" s="408"/>
      <c r="K9" s="408"/>
      <c r="L9" s="399"/>
      <c r="M9" s="408"/>
      <c r="N9" s="408"/>
      <c r="O9" s="408"/>
      <c r="P9" s="608"/>
      <c r="Q9" s="409"/>
      <c r="S9" s="399"/>
      <c r="AB9" s="410"/>
      <c r="AC9" s="410"/>
      <c r="AD9" s="406"/>
      <c r="AE9" s="406"/>
      <c r="AF9" s="406"/>
      <c r="AG9" s="406"/>
      <c r="AH9" s="406"/>
      <c r="AI9" s="406"/>
      <c r="AJ9" s="406"/>
      <c r="AK9" s="406"/>
      <c r="AL9" s="406"/>
      <c r="AM9" s="406"/>
    </row>
    <row r="10" spans="1:39" ht="20.100000000000001" customHeight="1" thickBot="1">
      <c r="B10" s="411">
        <v>1060</v>
      </c>
      <c r="C10" s="411">
        <v>51</v>
      </c>
      <c r="D10" s="411" t="s">
        <v>160</v>
      </c>
      <c r="E10" s="411" t="s">
        <v>1529</v>
      </c>
      <c r="F10" s="411" t="s">
        <v>1531</v>
      </c>
      <c r="G10" s="411" t="s">
        <v>26</v>
      </c>
      <c r="H10" s="411" t="s">
        <v>1153</v>
      </c>
      <c r="I10" s="411">
        <v>648364880</v>
      </c>
      <c r="J10" s="411">
        <v>648364880</v>
      </c>
      <c r="K10" s="411" t="s">
        <v>1532</v>
      </c>
      <c r="L10" s="401">
        <v>45584</v>
      </c>
      <c r="M10" s="408"/>
      <c r="N10" s="408"/>
      <c r="O10" s="408" t="s">
        <v>65</v>
      </c>
      <c r="P10" s="613" t="s">
        <v>2283</v>
      </c>
      <c r="Q10" s="409"/>
      <c r="S10" s="399"/>
      <c r="AB10" s="410"/>
      <c r="AC10" s="410"/>
      <c r="AD10" s="406"/>
      <c r="AE10" s="406"/>
      <c r="AF10" s="406"/>
      <c r="AG10" s="406"/>
      <c r="AH10" s="406"/>
      <c r="AI10" s="406"/>
      <c r="AJ10" s="406"/>
      <c r="AK10" s="406"/>
      <c r="AL10" s="406"/>
      <c r="AM10" s="406"/>
    </row>
    <row r="11" spans="1:39" ht="20.100000000000001" customHeight="1" thickBot="1">
      <c r="B11" s="407">
        <v>288</v>
      </c>
      <c r="C11" s="408">
        <v>62</v>
      </c>
      <c r="D11" s="408" t="s">
        <v>107</v>
      </c>
      <c r="E11" s="408" t="s">
        <v>386</v>
      </c>
      <c r="F11" s="408"/>
      <c r="G11" s="408" t="s">
        <v>26</v>
      </c>
      <c r="H11" s="408"/>
      <c r="I11" s="408">
        <v>645933116</v>
      </c>
      <c r="J11" s="408"/>
      <c r="K11" s="408"/>
      <c r="L11" s="399"/>
      <c r="M11" s="408"/>
      <c r="N11" s="408"/>
      <c r="O11" s="408"/>
      <c r="P11" s="608"/>
      <c r="Q11" s="409"/>
      <c r="S11" s="399"/>
      <c r="AB11" s="410"/>
      <c r="AC11" s="410"/>
      <c r="AD11" s="406"/>
      <c r="AE11" s="406"/>
      <c r="AF11" s="406"/>
      <c r="AG11" s="406"/>
      <c r="AH11" s="406"/>
      <c r="AI11" s="406"/>
      <c r="AJ11" s="406"/>
      <c r="AK11" s="406"/>
      <c r="AL11" s="406"/>
      <c r="AM11" s="406"/>
    </row>
    <row r="12" spans="1:39" ht="20.100000000000001" customHeight="1">
      <c r="B12" s="412">
        <v>615</v>
      </c>
      <c r="C12" s="412">
        <v>136</v>
      </c>
      <c r="D12" s="412" t="s">
        <v>66</v>
      </c>
      <c r="E12" s="412" t="s">
        <v>1485</v>
      </c>
      <c r="F12" s="412"/>
      <c r="G12" s="412" t="s">
        <v>174</v>
      </c>
      <c r="H12" s="412"/>
      <c r="I12" s="412">
        <v>638515300</v>
      </c>
      <c r="J12" s="412"/>
      <c r="K12" s="412"/>
      <c r="L12" s="413"/>
      <c r="M12" s="414"/>
      <c r="N12" s="414"/>
      <c r="O12" s="414" t="s">
        <v>65</v>
      </c>
      <c r="P12" s="614">
        <v>46194</v>
      </c>
      <c r="Q12" s="415"/>
      <c r="R12" s="416"/>
      <c r="S12" s="416"/>
      <c r="T12" s="400"/>
      <c r="U12" s="417"/>
      <c r="V12" s="418"/>
      <c r="W12" s="400"/>
      <c r="X12" s="410"/>
      <c r="Y12" s="406"/>
      <c r="Z12" s="406"/>
      <c r="AA12" s="406"/>
      <c r="AB12" s="406"/>
      <c r="AC12" s="406"/>
      <c r="AD12" s="406"/>
      <c r="AE12" s="406"/>
      <c r="AF12" s="419"/>
      <c r="AG12" s="417"/>
      <c r="AH12" s="417"/>
      <c r="AI12" s="417"/>
      <c r="AK12" s="420"/>
    </row>
    <row r="13" spans="1:39" ht="20.100000000000001" customHeight="1">
      <c r="B13" s="62">
        <v>521</v>
      </c>
      <c r="C13" s="62">
        <v>177</v>
      </c>
      <c r="D13" s="62" t="s">
        <v>905</v>
      </c>
      <c r="E13" s="62" t="s">
        <v>906</v>
      </c>
      <c r="F13" s="62" t="s">
        <v>907</v>
      </c>
      <c r="G13" s="62" t="s">
        <v>26</v>
      </c>
      <c r="H13" s="62" t="s">
        <v>908</v>
      </c>
      <c r="I13" s="62">
        <v>618509333</v>
      </c>
      <c r="L13" s="401"/>
      <c r="O13" s="62" t="s">
        <v>53</v>
      </c>
      <c r="P13" s="615">
        <v>46276</v>
      </c>
    </row>
    <row r="14" spans="1:39" ht="20.100000000000001" customHeight="1">
      <c r="B14" s="62">
        <v>245</v>
      </c>
      <c r="C14" s="62">
        <v>134</v>
      </c>
      <c r="D14" s="62" t="s">
        <v>723</v>
      </c>
      <c r="E14" s="62" t="s">
        <v>396</v>
      </c>
      <c r="F14" s="62" t="s">
        <v>725</v>
      </c>
      <c r="G14" s="62" t="s">
        <v>26</v>
      </c>
      <c r="H14" s="62">
        <v>3526</v>
      </c>
      <c r="I14" s="62">
        <v>615676627</v>
      </c>
      <c r="O14" s="62" t="s">
        <v>53</v>
      </c>
      <c r="P14" s="615">
        <v>46276</v>
      </c>
    </row>
    <row r="15" spans="1:39" ht="20.100000000000001" customHeight="1">
      <c r="B15" s="62">
        <v>37</v>
      </c>
      <c r="C15" s="62">
        <v>190</v>
      </c>
      <c r="D15" s="62" t="s">
        <v>290</v>
      </c>
      <c r="E15" s="62" t="s">
        <v>989</v>
      </c>
      <c r="F15" s="62" t="s">
        <v>2520</v>
      </c>
      <c r="G15" s="62" t="s">
        <v>26</v>
      </c>
      <c r="H15" s="62" t="s">
        <v>1952</v>
      </c>
      <c r="I15" s="62">
        <v>615667426</v>
      </c>
      <c r="O15" s="62" t="s">
        <v>53</v>
      </c>
      <c r="P15" s="615">
        <v>46276</v>
      </c>
    </row>
    <row r="16" spans="1:39" ht="20.100000000000001" customHeight="1">
      <c r="B16" s="62">
        <v>136</v>
      </c>
      <c r="C16" s="62">
        <v>130</v>
      </c>
      <c r="D16" s="62" t="s">
        <v>708</v>
      </c>
      <c r="E16" s="62" t="s">
        <v>710</v>
      </c>
      <c r="F16" s="62" t="s">
        <v>713</v>
      </c>
      <c r="G16" s="62" t="s">
        <v>26</v>
      </c>
      <c r="H16" s="62" t="s">
        <v>712</v>
      </c>
      <c r="I16" s="62">
        <v>684061958</v>
      </c>
      <c r="M16" s="62" t="s">
        <v>1123</v>
      </c>
      <c r="P16" s="615">
        <v>46276</v>
      </c>
    </row>
    <row r="17" spans="2:16" ht="20.100000000000001" customHeight="1">
      <c r="B17" s="62">
        <v>647</v>
      </c>
      <c r="C17" s="62">
        <v>183</v>
      </c>
      <c r="D17" s="62" t="s">
        <v>40</v>
      </c>
      <c r="E17" s="62" t="s">
        <v>923</v>
      </c>
      <c r="F17" s="62" t="s">
        <v>924</v>
      </c>
      <c r="G17" s="62" t="s">
        <v>26</v>
      </c>
      <c r="H17" s="62" t="s">
        <v>320</v>
      </c>
      <c r="I17" s="62">
        <v>615492133</v>
      </c>
      <c r="P17" s="615">
        <v>46276</v>
      </c>
    </row>
    <row r="18" spans="2:16" ht="20.100000000000001" customHeight="1">
      <c r="B18" s="62">
        <v>31</v>
      </c>
      <c r="C18" s="62">
        <v>85</v>
      </c>
      <c r="D18" s="62" t="s">
        <v>498</v>
      </c>
      <c r="E18" s="62" t="s">
        <v>500</v>
      </c>
      <c r="F18" s="62" t="s">
        <v>501</v>
      </c>
      <c r="G18" s="62" t="s">
        <v>26</v>
      </c>
      <c r="H18" s="62" t="s">
        <v>221</v>
      </c>
      <c r="I18" s="62">
        <v>624128307</v>
      </c>
      <c r="O18" s="62" t="s">
        <v>65</v>
      </c>
      <c r="P18" s="615">
        <v>46278</v>
      </c>
    </row>
    <row r="19" spans="2:16" ht="20.100000000000001" customHeight="1">
      <c r="B19" s="62">
        <v>279</v>
      </c>
      <c r="C19" s="62">
        <v>65</v>
      </c>
      <c r="D19" s="62" t="s">
        <v>36</v>
      </c>
      <c r="E19" s="62" t="s">
        <v>1388</v>
      </c>
      <c r="F19" s="62" t="s">
        <v>1378</v>
      </c>
      <c r="G19" s="62" t="s">
        <v>26</v>
      </c>
      <c r="H19" s="62" t="s">
        <v>1022</v>
      </c>
      <c r="I19" s="62">
        <v>647629144</v>
      </c>
      <c r="N19" s="62" t="s">
        <v>2813</v>
      </c>
      <c r="P19" s="615">
        <v>46284</v>
      </c>
    </row>
    <row r="20" spans="2:16" ht="20.100000000000001" customHeight="1">
      <c r="B20" s="62">
        <v>666</v>
      </c>
      <c r="C20" s="62">
        <v>199</v>
      </c>
      <c r="D20" s="62" t="s">
        <v>170</v>
      </c>
      <c r="E20" s="62" t="s">
        <v>272</v>
      </c>
      <c r="I20" s="62">
        <v>639049138</v>
      </c>
      <c r="N20" s="62" t="s">
        <v>2814</v>
      </c>
      <c r="P20" s="615">
        <v>46284</v>
      </c>
    </row>
    <row r="21" spans="2:16" ht="20.100000000000001" customHeight="1">
      <c r="B21" s="62">
        <v>111</v>
      </c>
      <c r="C21" s="62">
        <v>166</v>
      </c>
      <c r="D21" s="62" t="s">
        <v>857</v>
      </c>
      <c r="E21" s="62" t="s">
        <v>137</v>
      </c>
      <c r="F21" s="62" t="s">
        <v>858</v>
      </c>
      <c r="G21" s="62" t="s">
        <v>26</v>
      </c>
      <c r="H21" s="62" t="s">
        <v>1374</v>
      </c>
      <c r="I21" s="62">
        <v>616557833</v>
      </c>
      <c r="N21" s="62" t="s">
        <v>2814</v>
      </c>
      <c r="O21" s="62" t="s">
        <v>65</v>
      </c>
      <c r="P21" s="615">
        <v>46284</v>
      </c>
    </row>
    <row r="22" spans="2:16" ht="20.100000000000001" customHeight="1">
      <c r="B22" s="62">
        <v>1012</v>
      </c>
      <c r="C22" s="62">
        <v>61</v>
      </c>
      <c r="D22" s="62" t="s">
        <v>466</v>
      </c>
      <c r="E22" s="62" t="s">
        <v>1480</v>
      </c>
      <c r="F22" s="62" t="s">
        <v>1042</v>
      </c>
      <c r="G22" s="62" t="s">
        <v>26</v>
      </c>
      <c r="H22" s="62" t="s">
        <v>1043</v>
      </c>
      <c r="I22" s="62">
        <v>644224490</v>
      </c>
      <c r="P22" s="615">
        <v>46284</v>
      </c>
    </row>
    <row r="23" spans="2:16" ht="20.100000000000001" customHeight="1">
      <c r="B23" s="62">
        <v>553</v>
      </c>
      <c r="C23" s="62">
        <v>212</v>
      </c>
      <c r="D23" s="62" t="s">
        <v>136</v>
      </c>
      <c r="E23" s="62" t="s">
        <v>954</v>
      </c>
      <c r="F23" s="62" t="s">
        <v>955</v>
      </c>
      <c r="G23" s="62" t="s">
        <v>26</v>
      </c>
      <c r="H23" s="62" t="s">
        <v>956</v>
      </c>
      <c r="I23" s="62">
        <v>613201599</v>
      </c>
      <c r="P23" s="615">
        <v>46284</v>
      </c>
    </row>
    <row r="24" spans="2:16" ht="20.100000000000001" customHeight="1">
      <c r="B24" s="62">
        <v>372</v>
      </c>
      <c r="C24" s="62">
        <v>49</v>
      </c>
      <c r="D24" s="62" t="s">
        <v>310</v>
      </c>
      <c r="E24" s="62" t="s">
        <v>312</v>
      </c>
      <c r="F24" s="62" t="s">
        <v>313</v>
      </c>
      <c r="G24" s="62" t="s">
        <v>26</v>
      </c>
      <c r="H24" s="62" t="s">
        <v>314</v>
      </c>
      <c r="I24" s="62">
        <v>614716453</v>
      </c>
      <c r="P24" s="615">
        <v>46284</v>
      </c>
    </row>
    <row r="25" spans="2:16" ht="20.100000000000001" customHeight="1">
      <c r="B25" s="62">
        <v>250</v>
      </c>
      <c r="C25" s="62">
        <v>172</v>
      </c>
      <c r="D25" s="62" t="s">
        <v>852</v>
      </c>
      <c r="E25" s="62" t="s">
        <v>887</v>
      </c>
      <c r="F25" s="62" t="s">
        <v>888</v>
      </c>
      <c r="G25" s="62" t="s">
        <v>26</v>
      </c>
      <c r="H25" s="62" t="s">
        <v>889</v>
      </c>
      <c r="I25" s="62">
        <v>687194030</v>
      </c>
      <c r="J25" s="62">
        <v>687244962</v>
      </c>
      <c r="P25" s="615">
        <v>46284</v>
      </c>
    </row>
    <row r="26" spans="2:16" ht="20.100000000000001" customHeight="1">
      <c r="B26" s="62">
        <v>262</v>
      </c>
      <c r="C26" s="62">
        <v>184</v>
      </c>
      <c r="D26" s="62" t="s">
        <v>65</v>
      </c>
      <c r="E26" s="62" t="s">
        <v>926</v>
      </c>
      <c r="F26" s="62" t="s">
        <v>927</v>
      </c>
      <c r="G26" s="62" t="s">
        <v>26</v>
      </c>
      <c r="I26" s="62">
        <v>665504782</v>
      </c>
      <c r="P26" s="615">
        <v>46284</v>
      </c>
    </row>
    <row r="27" spans="2:16" s="617" customFormat="1" ht="20.100000000000001" customHeight="1">
      <c r="B27" s="617">
        <v>218</v>
      </c>
      <c r="C27" s="617">
        <v>173</v>
      </c>
      <c r="D27" s="617" t="s">
        <v>107</v>
      </c>
      <c r="E27" s="617" t="s">
        <v>2289</v>
      </c>
      <c r="F27" s="617" t="s">
        <v>2290</v>
      </c>
      <c r="G27" s="617" t="s">
        <v>26</v>
      </c>
      <c r="H27" s="617" t="s">
        <v>2337</v>
      </c>
      <c r="I27" s="617">
        <v>643022200</v>
      </c>
      <c r="L27" s="618">
        <v>45848</v>
      </c>
      <c r="M27" s="617" t="s">
        <v>1817</v>
      </c>
      <c r="N27" s="617" t="s">
        <v>2813</v>
      </c>
      <c r="P27" s="619">
        <v>46284</v>
      </c>
    </row>
    <row r="28" spans="2:16" ht="20.100000000000001" customHeight="1">
      <c r="B28" s="62">
        <v>210</v>
      </c>
      <c r="C28" s="62">
        <v>161</v>
      </c>
      <c r="D28" s="62" t="s">
        <v>832</v>
      </c>
      <c r="E28" s="62" t="s">
        <v>833</v>
      </c>
      <c r="F28" s="62" t="s">
        <v>834</v>
      </c>
      <c r="G28" s="62" t="s">
        <v>26</v>
      </c>
      <c r="H28" s="62" t="s">
        <v>835</v>
      </c>
      <c r="I28" s="62">
        <v>651914115</v>
      </c>
      <c r="J28" s="62">
        <v>640154296</v>
      </c>
      <c r="N28" s="62" t="s">
        <v>2813</v>
      </c>
      <c r="P28" s="615">
        <v>46284</v>
      </c>
    </row>
    <row r="29" spans="2:16" ht="20.100000000000001" customHeight="1">
      <c r="B29" s="62">
        <v>566</v>
      </c>
      <c r="C29" s="62">
        <v>13</v>
      </c>
      <c r="D29" s="62" t="s">
        <v>103</v>
      </c>
      <c r="E29" s="62" t="s">
        <v>105</v>
      </c>
      <c r="G29" s="62" t="s">
        <v>26</v>
      </c>
      <c r="I29" s="62">
        <v>624432866</v>
      </c>
      <c r="N29" s="62" t="s">
        <v>2813</v>
      </c>
      <c r="O29" s="62" t="s">
        <v>53</v>
      </c>
      <c r="P29" s="615">
        <v>46285</v>
      </c>
    </row>
    <row r="30" spans="2:16" ht="20.100000000000001" customHeight="1">
      <c r="B30" s="62">
        <v>7003</v>
      </c>
      <c r="C30" s="62">
        <v>219</v>
      </c>
      <c r="D30" s="62" t="s">
        <v>2570</v>
      </c>
      <c r="E30" s="62" t="s">
        <v>1473</v>
      </c>
      <c r="P30" s="615">
        <v>46285</v>
      </c>
    </row>
    <row r="31" spans="2:16" ht="20.100000000000001" customHeight="1">
      <c r="B31" s="62">
        <v>9014</v>
      </c>
      <c r="C31" s="62">
        <v>234</v>
      </c>
      <c r="D31" s="62" t="s">
        <v>1653</v>
      </c>
      <c r="E31" s="62" t="s">
        <v>1649</v>
      </c>
      <c r="F31" s="62" t="s">
        <v>1710</v>
      </c>
      <c r="G31" s="62" t="s">
        <v>26</v>
      </c>
      <c r="I31" s="62">
        <v>634426652</v>
      </c>
      <c r="P31" s="615">
        <v>46285</v>
      </c>
    </row>
    <row r="32" spans="2:16" ht="20.100000000000001" customHeight="1">
      <c r="B32" s="62">
        <v>764</v>
      </c>
      <c r="C32" s="62">
        <v>103</v>
      </c>
      <c r="D32" s="62" t="s">
        <v>136</v>
      </c>
      <c r="E32" s="62" t="s">
        <v>589</v>
      </c>
      <c r="F32" s="62" t="s">
        <v>590</v>
      </c>
      <c r="G32" s="62" t="s">
        <v>26</v>
      </c>
      <c r="H32" s="62" t="s">
        <v>591</v>
      </c>
      <c r="I32" s="62">
        <v>638442523</v>
      </c>
      <c r="J32" s="62">
        <v>687462405</v>
      </c>
      <c r="P32" s="615">
        <v>46285</v>
      </c>
    </row>
    <row r="33" spans="2:16" ht="20.100000000000001" customHeight="1">
      <c r="B33" s="62">
        <v>1149</v>
      </c>
      <c r="C33" s="62">
        <v>92</v>
      </c>
      <c r="D33" s="62" t="s">
        <v>36</v>
      </c>
      <c r="E33" s="62" t="s">
        <v>537</v>
      </c>
      <c r="F33" s="62" t="s">
        <v>540</v>
      </c>
      <c r="G33" s="62" t="s">
        <v>26</v>
      </c>
      <c r="H33" s="62" t="s">
        <v>541</v>
      </c>
      <c r="I33" s="62">
        <v>643877811</v>
      </c>
      <c r="P33" s="615">
        <v>46285</v>
      </c>
    </row>
    <row r="34" spans="2:16" ht="20.100000000000001" customHeight="1">
      <c r="B34" s="62">
        <v>819</v>
      </c>
      <c r="C34" s="62">
        <v>111</v>
      </c>
      <c r="D34" s="62" t="s">
        <v>160</v>
      </c>
      <c r="E34" s="62" t="s">
        <v>625</v>
      </c>
      <c r="G34" s="62" t="s">
        <v>26</v>
      </c>
      <c r="I34" s="62">
        <v>685268497</v>
      </c>
      <c r="P34" s="615">
        <v>46285</v>
      </c>
    </row>
    <row r="35" spans="2:16" ht="20.100000000000001" customHeight="1">
      <c r="B35" s="62">
        <v>1029</v>
      </c>
      <c r="C35" s="62">
        <v>82</v>
      </c>
      <c r="D35" s="62" t="s">
        <v>90</v>
      </c>
      <c r="E35" s="62" t="s">
        <v>487</v>
      </c>
      <c r="I35" s="62">
        <v>617773896</v>
      </c>
      <c r="J35" s="62">
        <v>686470708</v>
      </c>
      <c r="P35" s="615">
        <v>46285</v>
      </c>
    </row>
    <row r="36" spans="2:16" ht="20.100000000000001" customHeight="1">
      <c r="B36" s="62">
        <v>327</v>
      </c>
      <c r="C36" s="62">
        <v>8</v>
      </c>
      <c r="D36" s="62" t="s">
        <v>72</v>
      </c>
      <c r="E36" s="62" t="s">
        <v>74</v>
      </c>
      <c r="F36" s="62" t="s">
        <v>75</v>
      </c>
      <c r="G36" s="62" t="s">
        <v>26</v>
      </c>
      <c r="H36" s="62" t="s">
        <v>76</v>
      </c>
      <c r="I36" s="62">
        <v>625126767</v>
      </c>
      <c r="O36" s="62" t="s">
        <v>53</v>
      </c>
      <c r="P36" s="615">
        <v>46291</v>
      </c>
    </row>
    <row r="37" spans="2:16" ht="20.100000000000001" customHeight="1">
      <c r="B37" s="62">
        <v>792</v>
      </c>
      <c r="C37" s="62">
        <v>109</v>
      </c>
      <c r="D37" s="62" t="s">
        <v>615</v>
      </c>
      <c r="E37" s="62" t="s">
        <v>616</v>
      </c>
      <c r="F37" s="62" t="s">
        <v>617</v>
      </c>
      <c r="G37" s="62" t="s">
        <v>26</v>
      </c>
      <c r="H37" s="62" t="s">
        <v>618</v>
      </c>
      <c r="I37" s="62">
        <v>681847475</v>
      </c>
      <c r="P37" s="615">
        <v>46291</v>
      </c>
    </row>
    <row r="38" spans="2:16" ht="20.100000000000001" customHeight="1">
      <c r="B38" s="62">
        <v>419</v>
      </c>
      <c r="C38" s="62">
        <v>146</v>
      </c>
      <c r="D38" s="62" t="s">
        <v>61</v>
      </c>
      <c r="E38" s="62" t="s">
        <v>771</v>
      </c>
      <c r="I38" s="62">
        <v>642476335</v>
      </c>
      <c r="P38" s="615">
        <v>46291</v>
      </c>
    </row>
    <row r="39" spans="2:16" ht="20.100000000000001" customHeight="1">
      <c r="B39" s="62">
        <v>418</v>
      </c>
      <c r="C39" s="62">
        <v>119</v>
      </c>
      <c r="D39" s="62" t="s">
        <v>223</v>
      </c>
      <c r="E39" s="62" t="s">
        <v>657</v>
      </c>
      <c r="F39" s="62" t="s">
        <v>658</v>
      </c>
      <c r="G39" s="62" t="s">
        <v>26</v>
      </c>
      <c r="H39" s="62" t="s">
        <v>659</v>
      </c>
      <c r="I39" s="62">
        <v>636382197</v>
      </c>
      <c r="P39" s="615">
        <v>46291</v>
      </c>
    </row>
    <row r="40" spans="2:16" ht="20.100000000000001" customHeight="1">
      <c r="B40" s="62">
        <v>240</v>
      </c>
      <c r="C40" s="62">
        <v>264</v>
      </c>
      <c r="D40" s="62" t="s">
        <v>991</v>
      </c>
      <c r="E40" s="62" t="s">
        <v>466</v>
      </c>
      <c r="F40" s="62" t="s">
        <v>993</v>
      </c>
      <c r="G40" s="62" t="s">
        <v>26</v>
      </c>
      <c r="I40" s="62">
        <v>686230352</v>
      </c>
      <c r="J40" s="62">
        <v>684318565</v>
      </c>
      <c r="P40" s="593" t="s">
        <v>2911</v>
      </c>
    </row>
    <row r="41" spans="2:16" ht="20.100000000000001" customHeight="1">
      <c r="B41" s="62">
        <v>651</v>
      </c>
      <c r="C41" s="62">
        <v>47</v>
      </c>
      <c r="D41" s="62" t="s">
        <v>300</v>
      </c>
      <c r="E41" s="62" t="s">
        <v>302</v>
      </c>
      <c r="F41" s="62" t="s">
        <v>303</v>
      </c>
      <c r="G41" s="62" t="s">
        <v>26</v>
      </c>
      <c r="H41" s="62" t="s">
        <v>304</v>
      </c>
      <c r="I41" s="62">
        <v>619813905</v>
      </c>
      <c r="P41" s="593" t="s">
        <v>2911</v>
      </c>
    </row>
    <row r="42" spans="2:16" ht="20.100000000000001" customHeight="1">
      <c r="B42" s="62">
        <v>163</v>
      </c>
      <c r="C42" s="62">
        <v>227</v>
      </c>
      <c r="D42" s="62" t="s">
        <v>90</v>
      </c>
      <c r="E42" s="62" t="s">
        <v>2373</v>
      </c>
      <c r="F42" s="62" t="s">
        <v>2374</v>
      </c>
      <c r="G42" s="62" t="s">
        <v>26</v>
      </c>
      <c r="H42" s="62" t="s">
        <v>227</v>
      </c>
      <c r="I42" s="62">
        <v>684451462</v>
      </c>
      <c r="P42" s="593" t="s">
        <v>2911</v>
      </c>
    </row>
    <row r="43" spans="2:16" ht="20.100000000000001" customHeight="1">
      <c r="B43" s="62">
        <v>387</v>
      </c>
      <c r="C43" s="62">
        <v>193</v>
      </c>
      <c r="D43" s="62" t="s">
        <v>156</v>
      </c>
      <c r="E43" s="62" t="s">
        <v>466</v>
      </c>
      <c r="F43" s="62" t="s">
        <v>1044</v>
      </c>
      <c r="G43" s="62" t="s">
        <v>26</v>
      </c>
      <c r="H43" s="62" t="s">
        <v>1045</v>
      </c>
      <c r="I43" s="62">
        <v>685675506</v>
      </c>
      <c r="O43" s="62" t="s">
        <v>53</v>
      </c>
      <c r="P43" s="593" t="s">
        <v>2919</v>
      </c>
    </row>
    <row r="44" spans="2:16" ht="20.100000000000001" customHeight="1">
      <c r="B44" s="62">
        <v>9006</v>
      </c>
      <c r="C44" s="62">
        <v>89</v>
      </c>
      <c r="D44" s="62" t="s">
        <v>1797</v>
      </c>
      <c r="E44" s="62" t="s">
        <v>1796</v>
      </c>
      <c r="F44" s="62" t="s">
        <v>1770</v>
      </c>
      <c r="G44" s="62" t="s">
        <v>26</v>
      </c>
      <c r="H44" s="62" t="s">
        <v>1771</v>
      </c>
      <c r="I44" s="62">
        <v>686333619</v>
      </c>
      <c r="K44" s="62" t="s">
        <v>1772</v>
      </c>
      <c r="O44" s="62" t="s">
        <v>53</v>
      </c>
      <c r="P44" s="593" t="s">
        <v>2919</v>
      </c>
    </row>
    <row r="45" spans="2:16" ht="20.100000000000001" customHeight="1">
      <c r="B45" s="62">
        <v>182</v>
      </c>
      <c r="C45" s="62">
        <v>72</v>
      </c>
      <c r="D45" s="62" t="s">
        <v>334</v>
      </c>
      <c r="E45" s="62" t="s">
        <v>437</v>
      </c>
      <c r="F45" s="62" t="s">
        <v>1371</v>
      </c>
      <c r="G45" s="62" t="s">
        <v>26</v>
      </c>
      <c r="H45" s="62" t="s">
        <v>439</v>
      </c>
      <c r="I45" s="62">
        <v>625593454</v>
      </c>
      <c r="O45" s="62" t="s">
        <v>53</v>
      </c>
      <c r="P45" s="593" t="s">
        <v>2933</v>
      </c>
    </row>
    <row r="46" spans="2:16" ht="20.100000000000001" customHeight="1">
      <c r="B46" s="62">
        <v>64</v>
      </c>
      <c r="C46" s="62">
        <v>96</v>
      </c>
      <c r="D46" s="62" t="s">
        <v>136</v>
      </c>
      <c r="E46" s="62" t="s">
        <v>1031</v>
      </c>
      <c r="F46" s="62" t="s">
        <v>1439</v>
      </c>
      <c r="G46" s="62" t="s">
        <v>26</v>
      </c>
      <c r="H46" s="62" t="s">
        <v>889</v>
      </c>
      <c r="I46" s="62">
        <v>649806333</v>
      </c>
      <c r="O46" s="62" t="s">
        <v>53</v>
      </c>
      <c r="P46" s="593" t="s">
        <v>2933</v>
      </c>
    </row>
    <row r="47" spans="2:16" ht="20.100000000000001" customHeight="1">
      <c r="B47" s="62">
        <v>860</v>
      </c>
      <c r="C47" s="62">
        <v>60</v>
      </c>
      <c r="D47" s="62" t="s">
        <v>136</v>
      </c>
      <c r="E47" s="62" t="s">
        <v>380</v>
      </c>
      <c r="G47" s="62" t="s">
        <v>26</v>
      </c>
      <c r="I47" s="62">
        <v>643261976</v>
      </c>
      <c r="P47" s="593" t="s">
        <v>2933</v>
      </c>
    </row>
  </sheetData>
  <conditionalFormatting sqref="B3">
    <cfRule type="duplicateValues" dxfId="36" priority="18"/>
  </conditionalFormatting>
  <conditionalFormatting sqref="AC3">
    <cfRule type="duplicateValues" dxfId="35" priority="17"/>
  </conditionalFormatting>
  <conditionalFormatting sqref="AC1">
    <cfRule type="duplicateValues" dxfId="34" priority="16"/>
  </conditionalFormatting>
  <conditionalFormatting sqref="B4">
    <cfRule type="duplicateValues" dxfId="33" priority="15"/>
  </conditionalFormatting>
  <conditionalFormatting sqref="B5">
    <cfRule type="duplicateValues" dxfId="32" priority="14"/>
  </conditionalFormatting>
  <conditionalFormatting sqref="AC5">
    <cfRule type="duplicateValues" dxfId="31" priority="13"/>
  </conditionalFormatting>
  <conditionalFormatting sqref="B6">
    <cfRule type="duplicateValues" dxfId="30" priority="12"/>
  </conditionalFormatting>
  <conditionalFormatting sqref="AC6">
    <cfRule type="duplicateValues" dxfId="29" priority="11"/>
  </conditionalFormatting>
  <conditionalFormatting sqref="B7">
    <cfRule type="duplicateValues" dxfId="28" priority="10"/>
  </conditionalFormatting>
  <conditionalFormatting sqref="AC7">
    <cfRule type="duplicateValues" dxfId="27" priority="9"/>
  </conditionalFormatting>
  <conditionalFormatting sqref="B8">
    <cfRule type="duplicateValues" dxfId="26" priority="8"/>
  </conditionalFormatting>
  <conditionalFormatting sqref="AC8">
    <cfRule type="duplicateValues" dxfId="25" priority="7"/>
  </conditionalFormatting>
  <conditionalFormatting sqref="B9">
    <cfRule type="duplicateValues" dxfId="24" priority="6"/>
  </conditionalFormatting>
  <conditionalFormatting sqref="AC9">
    <cfRule type="duplicateValues" dxfId="23" priority="5"/>
  </conditionalFormatting>
  <conditionalFormatting sqref="B10">
    <cfRule type="duplicateValues" dxfId="22" priority="4"/>
  </conditionalFormatting>
  <conditionalFormatting sqref="AC10">
    <cfRule type="duplicateValues" dxfId="21" priority="3"/>
  </conditionalFormatting>
  <conditionalFormatting sqref="B11">
    <cfRule type="duplicateValues" dxfId="20" priority="2"/>
  </conditionalFormatting>
  <conditionalFormatting sqref="AC11">
    <cfRule type="duplicateValues" dxfId="19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DA0AD-91A7-49FF-9589-79AE9A589C73}">
  <sheetPr codeName="Sheet30"/>
  <dimension ref="B1:W76"/>
  <sheetViews>
    <sheetView workbookViewId="0">
      <selection activeCell="A34" sqref="A34:XFD34"/>
    </sheetView>
  </sheetViews>
  <sheetFormatPr defaultRowHeight="12.75"/>
  <cols>
    <col min="2" max="2" width="13" bestFit="1" customWidth="1"/>
    <col min="3" max="3" width="10.42578125" bestFit="1" customWidth="1"/>
    <col min="4" max="4" width="15.5703125" bestFit="1" customWidth="1"/>
    <col min="5" max="5" width="15.140625" bestFit="1" customWidth="1"/>
    <col min="6" max="6" width="15.7109375" bestFit="1" customWidth="1"/>
    <col min="7" max="7" width="10.85546875" bestFit="1" customWidth="1"/>
    <col min="8" max="8" width="19.140625" bestFit="1" customWidth="1"/>
    <col min="9" max="9" width="8.85546875" bestFit="1" customWidth="1"/>
    <col min="10" max="10" width="12.5703125" bestFit="1" customWidth="1"/>
    <col min="11" max="11" width="8.5703125" bestFit="1" customWidth="1"/>
    <col min="12" max="12" width="10.28515625" bestFit="1" customWidth="1"/>
    <col min="13" max="13" width="12.5703125" bestFit="1" customWidth="1"/>
    <col min="14" max="14" width="8.28515625" bestFit="1" customWidth="1"/>
    <col min="15" max="15" width="13" style="592" bestFit="1" customWidth="1"/>
    <col min="16" max="16" width="10.85546875" bestFit="1" customWidth="1"/>
    <col min="17" max="17" width="11.5703125" bestFit="1" customWidth="1"/>
    <col min="18" max="18" width="4.7109375" bestFit="1" customWidth="1"/>
    <col min="19" max="19" width="4.28515625" bestFit="1" customWidth="1"/>
    <col min="20" max="20" width="10.7109375" bestFit="1" customWidth="1"/>
    <col min="21" max="21" width="45.42578125" bestFit="1" customWidth="1"/>
    <col min="22" max="22" width="15.28515625" bestFit="1" customWidth="1"/>
    <col min="23" max="23" width="16.42578125" bestFit="1" customWidth="1"/>
  </cols>
  <sheetData>
    <row r="1" spans="2:23" ht="15.75">
      <c r="B1" s="305" t="s">
        <v>1711</v>
      </c>
      <c r="C1" s="299" t="s">
        <v>1</v>
      </c>
      <c r="D1" s="275" t="s">
        <v>2</v>
      </c>
      <c r="E1" s="275" t="s">
        <v>1600</v>
      </c>
      <c r="F1" s="275" t="s">
        <v>1364</v>
      </c>
      <c r="G1" s="275" t="s">
        <v>1597</v>
      </c>
      <c r="H1" s="300" t="s">
        <v>1542</v>
      </c>
      <c r="I1" s="300" t="s">
        <v>13</v>
      </c>
      <c r="J1" s="275" t="s">
        <v>1543</v>
      </c>
      <c r="K1" s="275" t="s">
        <v>1544</v>
      </c>
      <c r="L1" s="299" t="s">
        <v>1631</v>
      </c>
      <c r="M1" s="301" t="s">
        <v>17</v>
      </c>
      <c r="N1" s="275" t="s">
        <v>1626</v>
      </c>
      <c r="O1" s="301" t="s">
        <v>1978</v>
      </c>
      <c r="P1" s="275" t="s">
        <v>1713</v>
      </c>
      <c r="Q1" s="302" t="s">
        <v>1979</v>
      </c>
      <c r="R1" s="276" t="s">
        <v>1804</v>
      </c>
      <c r="S1" s="276" t="s">
        <v>1980</v>
      </c>
      <c r="T1" s="275" t="s">
        <v>1981</v>
      </c>
      <c r="U1" s="275" t="s">
        <v>1363</v>
      </c>
      <c r="V1" s="303" t="s">
        <v>1601</v>
      </c>
      <c r="W1" s="304" t="s">
        <v>1714</v>
      </c>
    </row>
    <row r="2" spans="2:23">
      <c r="B2" t="s">
        <v>2160</v>
      </c>
      <c r="C2">
        <v>615</v>
      </c>
      <c r="D2">
        <v>136</v>
      </c>
      <c r="E2" t="s">
        <v>108</v>
      </c>
      <c r="F2" t="s">
        <v>1485</v>
      </c>
      <c r="G2" t="s">
        <v>29</v>
      </c>
      <c r="H2" s="159" t="s">
        <v>2315</v>
      </c>
      <c r="I2" t="s">
        <v>39</v>
      </c>
      <c r="J2" t="s">
        <v>122</v>
      </c>
      <c r="K2" t="s">
        <v>58</v>
      </c>
      <c r="L2" t="s">
        <v>1956</v>
      </c>
      <c r="M2" t="s">
        <v>2282</v>
      </c>
      <c r="N2" t="s">
        <v>1123</v>
      </c>
      <c r="O2" s="592" t="s">
        <v>2539</v>
      </c>
      <c r="P2" t="s">
        <v>1588</v>
      </c>
      <c r="V2" t="s">
        <v>65</v>
      </c>
      <c r="W2" s="283">
        <v>46194</v>
      </c>
    </row>
    <row r="3" spans="2:23">
      <c r="B3" t="s">
        <v>2161</v>
      </c>
      <c r="C3">
        <v>615</v>
      </c>
      <c r="D3">
        <v>136</v>
      </c>
      <c r="E3" t="s">
        <v>442</v>
      </c>
      <c r="F3" t="s">
        <v>1485</v>
      </c>
      <c r="G3" t="s">
        <v>29</v>
      </c>
      <c r="H3" s="159" t="s">
        <v>2315</v>
      </c>
      <c r="I3" t="s">
        <v>141</v>
      </c>
      <c r="J3" t="s">
        <v>30</v>
      </c>
      <c r="K3" t="s">
        <v>115</v>
      </c>
      <c r="L3" t="s">
        <v>1956</v>
      </c>
      <c r="P3" t="s">
        <v>1588</v>
      </c>
      <c r="V3" t="s">
        <v>65</v>
      </c>
      <c r="W3" s="283">
        <v>46194</v>
      </c>
    </row>
    <row r="4" spans="2:23">
      <c r="B4" t="s">
        <v>2162</v>
      </c>
      <c r="C4">
        <v>615</v>
      </c>
      <c r="D4">
        <v>136</v>
      </c>
      <c r="E4" t="s">
        <v>734</v>
      </c>
      <c r="F4" t="s">
        <v>1485</v>
      </c>
      <c r="G4" t="s">
        <v>29</v>
      </c>
      <c r="H4" s="159" t="s">
        <v>2315</v>
      </c>
      <c r="I4" t="s">
        <v>155</v>
      </c>
      <c r="J4" t="s">
        <v>90</v>
      </c>
      <c r="K4" t="s">
        <v>145</v>
      </c>
      <c r="L4" t="s">
        <v>1956</v>
      </c>
      <c r="N4" t="s">
        <v>1123</v>
      </c>
      <c r="O4" s="592" t="s">
        <v>2539</v>
      </c>
      <c r="P4" t="s">
        <v>1588</v>
      </c>
      <c r="V4" t="s">
        <v>65</v>
      </c>
      <c r="W4" s="283">
        <v>46194</v>
      </c>
    </row>
    <row r="5" spans="2:23">
      <c r="B5" t="s">
        <v>2205</v>
      </c>
      <c r="C5">
        <v>521</v>
      </c>
      <c r="D5">
        <v>177</v>
      </c>
      <c r="E5" t="s">
        <v>600</v>
      </c>
      <c r="F5" t="s">
        <v>906</v>
      </c>
      <c r="G5" t="s">
        <v>48</v>
      </c>
      <c r="H5" s="159" t="s">
        <v>2433</v>
      </c>
      <c r="I5" t="s">
        <v>39</v>
      </c>
      <c r="J5" t="s">
        <v>114</v>
      </c>
      <c r="K5" t="s">
        <v>41</v>
      </c>
      <c r="L5" t="s">
        <v>1957</v>
      </c>
      <c r="N5" t="s">
        <v>1123</v>
      </c>
      <c r="O5" s="605">
        <v>46335</v>
      </c>
      <c r="P5" t="s">
        <v>1589</v>
      </c>
      <c r="V5" t="s">
        <v>53</v>
      </c>
      <c r="W5" s="283">
        <v>46276</v>
      </c>
    </row>
    <row r="6" spans="2:23">
      <c r="B6" t="s">
        <v>2159</v>
      </c>
      <c r="C6">
        <v>245</v>
      </c>
      <c r="D6">
        <v>134</v>
      </c>
      <c r="E6" t="s">
        <v>724</v>
      </c>
      <c r="F6" t="s">
        <v>396</v>
      </c>
      <c r="G6" t="s">
        <v>29</v>
      </c>
      <c r="H6" s="190">
        <v>41372</v>
      </c>
      <c r="I6" t="s">
        <v>141</v>
      </c>
      <c r="J6" t="s">
        <v>1477</v>
      </c>
      <c r="K6" t="s">
        <v>145</v>
      </c>
      <c r="L6" t="s">
        <v>1957</v>
      </c>
      <c r="N6" t="s">
        <v>1123</v>
      </c>
      <c r="O6" s="605">
        <v>46335</v>
      </c>
      <c r="P6" t="s">
        <v>1589</v>
      </c>
      <c r="V6" t="s">
        <v>53</v>
      </c>
      <c r="W6" s="283">
        <v>46276</v>
      </c>
    </row>
    <row r="7" spans="2:23">
      <c r="B7" t="s">
        <v>2089</v>
      </c>
      <c r="C7">
        <v>1074</v>
      </c>
      <c r="D7">
        <v>79</v>
      </c>
      <c r="E7" t="s">
        <v>473</v>
      </c>
      <c r="F7" t="s">
        <v>474</v>
      </c>
      <c r="G7" t="s">
        <v>48</v>
      </c>
      <c r="H7" s="159" t="s">
        <v>2306</v>
      </c>
      <c r="I7" t="s">
        <v>56</v>
      </c>
      <c r="J7" t="s">
        <v>57</v>
      </c>
      <c r="K7" t="s">
        <v>58</v>
      </c>
      <c r="L7" t="s">
        <v>1958</v>
      </c>
      <c r="M7" s="283">
        <v>45179</v>
      </c>
      <c r="N7" t="s">
        <v>1123</v>
      </c>
      <c r="O7" s="605">
        <v>46335</v>
      </c>
      <c r="P7" t="s">
        <v>1589</v>
      </c>
      <c r="V7" t="s">
        <v>53</v>
      </c>
      <c r="W7" s="283">
        <v>46276</v>
      </c>
    </row>
    <row r="8" spans="2:23">
      <c r="B8" t="s">
        <v>2095</v>
      </c>
      <c r="C8">
        <v>84</v>
      </c>
      <c r="D8">
        <v>84</v>
      </c>
      <c r="E8" t="s">
        <v>216</v>
      </c>
      <c r="F8" t="s">
        <v>496</v>
      </c>
      <c r="G8" t="s">
        <v>48</v>
      </c>
      <c r="H8" s="159" t="s">
        <v>2314</v>
      </c>
      <c r="I8" t="s">
        <v>155</v>
      </c>
      <c r="J8" t="s">
        <v>90</v>
      </c>
      <c r="K8" t="s">
        <v>145</v>
      </c>
      <c r="L8" t="s">
        <v>1956</v>
      </c>
      <c r="N8" t="s">
        <v>1123</v>
      </c>
      <c r="O8" s="605">
        <v>46335</v>
      </c>
      <c r="P8" t="s">
        <v>1589</v>
      </c>
      <c r="V8" t="s">
        <v>53</v>
      </c>
      <c r="W8" s="283">
        <v>46276</v>
      </c>
    </row>
    <row r="9" spans="2:23">
      <c r="B9" t="s">
        <v>2217</v>
      </c>
      <c r="C9">
        <v>37</v>
      </c>
      <c r="D9">
        <v>190</v>
      </c>
      <c r="E9" t="s">
        <v>407</v>
      </c>
      <c r="F9" t="s">
        <v>989</v>
      </c>
      <c r="G9" t="s">
        <v>48</v>
      </c>
      <c r="H9" s="159" t="s">
        <v>2294</v>
      </c>
      <c r="I9" t="s">
        <v>56</v>
      </c>
      <c r="J9" t="s">
        <v>57</v>
      </c>
      <c r="K9" t="s">
        <v>58</v>
      </c>
      <c r="L9" t="s">
        <v>1958</v>
      </c>
      <c r="M9" s="283">
        <v>44870</v>
      </c>
      <c r="N9" t="s">
        <v>1123</v>
      </c>
      <c r="O9" s="605">
        <v>46335</v>
      </c>
      <c r="P9" t="s">
        <v>1589</v>
      </c>
      <c r="V9" t="s">
        <v>53</v>
      </c>
      <c r="W9" s="283">
        <v>46276</v>
      </c>
    </row>
    <row r="10" spans="2:23">
      <c r="B10" t="s">
        <v>2151</v>
      </c>
      <c r="C10">
        <v>136</v>
      </c>
      <c r="D10">
        <v>130</v>
      </c>
      <c r="E10" t="s">
        <v>564</v>
      </c>
      <c r="F10" t="s">
        <v>710</v>
      </c>
      <c r="G10" t="s">
        <v>48</v>
      </c>
      <c r="H10" s="159"/>
      <c r="I10" t="s">
        <v>39</v>
      </c>
      <c r="J10" t="s">
        <v>114</v>
      </c>
      <c r="K10" t="s">
        <v>41</v>
      </c>
      <c r="L10" t="s">
        <v>1957</v>
      </c>
      <c r="N10" t="s">
        <v>1123</v>
      </c>
      <c r="O10" s="605">
        <v>46335</v>
      </c>
      <c r="P10" t="s">
        <v>1589</v>
      </c>
      <c r="W10" s="283">
        <v>46276</v>
      </c>
    </row>
    <row r="11" spans="2:23">
      <c r="B11" t="s">
        <v>2152</v>
      </c>
      <c r="C11">
        <v>136</v>
      </c>
      <c r="D11">
        <v>130</v>
      </c>
      <c r="E11" t="s">
        <v>709</v>
      </c>
      <c r="F11" t="s">
        <v>710</v>
      </c>
      <c r="G11" t="s">
        <v>29</v>
      </c>
      <c r="H11" s="190">
        <v>42374</v>
      </c>
      <c r="I11" t="s">
        <v>39</v>
      </c>
      <c r="J11" t="s">
        <v>114</v>
      </c>
      <c r="K11" t="s">
        <v>41</v>
      </c>
      <c r="L11" t="s">
        <v>1957</v>
      </c>
      <c r="N11" t="s">
        <v>1123</v>
      </c>
      <c r="O11" s="605">
        <v>46335</v>
      </c>
      <c r="P11" t="s">
        <v>1589</v>
      </c>
      <c r="W11" s="283">
        <v>46276</v>
      </c>
    </row>
    <row r="12" spans="2:23">
      <c r="B12" t="s">
        <v>2153</v>
      </c>
      <c r="C12">
        <v>136</v>
      </c>
      <c r="D12">
        <v>130</v>
      </c>
      <c r="E12" t="s">
        <v>335</v>
      </c>
      <c r="F12" t="s">
        <v>710</v>
      </c>
      <c r="G12" t="s">
        <v>48</v>
      </c>
      <c r="H12" s="159" t="s">
        <v>2429</v>
      </c>
      <c r="I12" t="s">
        <v>141</v>
      </c>
      <c r="J12" t="s">
        <v>1477</v>
      </c>
      <c r="K12" t="s">
        <v>145</v>
      </c>
      <c r="L12" t="s">
        <v>1957</v>
      </c>
      <c r="N12" t="s">
        <v>1123</v>
      </c>
      <c r="O12" s="605">
        <v>46335</v>
      </c>
      <c r="P12" t="s">
        <v>1589</v>
      </c>
      <c r="W12" s="283">
        <v>46276</v>
      </c>
    </row>
    <row r="13" spans="2:23">
      <c r="B13" t="s">
        <v>2086</v>
      </c>
      <c r="C13">
        <v>871</v>
      </c>
      <c r="D13">
        <v>76</v>
      </c>
      <c r="E13" t="s">
        <v>252</v>
      </c>
      <c r="F13" t="s">
        <v>459</v>
      </c>
      <c r="G13" t="s">
        <v>29</v>
      </c>
      <c r="H13" s="190">
        <v>40126</v>
      </c>
      <c r="I13" t="s">
        <v>141</v>
      </c>
      <c r="J13" t="s">
        <v>90</v>
      </c>
      <c r="K13" t="s">
        <v>145</v>
      </c>
      <c r="L13" t="s">
        <v>1957</v>
      </c>
      <c r="N13" t="s">
        <v>1123</v>
      </c>
      <c r="O13" s="605">
        <v>46335</v>
      </c>
      <c r="P13" t="s">
        <v>1589</v>
      </c>
      <c r="W13" s="283">
        <v>46276</v>
      </c>
    </row>
    <row r="14" spans="2:23">
      <c r="B14" t="s">
        <v>2211</v>
      </c>
      <c r="C14">
        <v>647</v>
      </c>
      <c r="D14">
        <v>183</v>
      </c>
      <c r="E14" t="s">
        <v>922</v>
      </c>
      <c r="F14" t="s">
        <v>923</v>
      </c>
      <c r="G14" t="s">
        <v>29</v>
      </c>
      <c r="H14" s="190">
        <v>40066</v>
      </c>
      <c r="I14" t="s">
        <v>155</v>
      </c>
      <c r="J14" t="s">
        <v>1477</v>
      </c>
      <c r="K14" t="s">
        <v>145</v>
      </c>
      <c r="L14" t="s">
        <v>1957</v>
      </c>
      <c r="N14" t="s">
        <v>1123</v>
      </c>
      <c r="O14" s="605">
        <v>46335</v>
      </c>
      <c r="P14" t="s">
        <v>1589</v>
      </c>
      <c r="W14" s="283">
        <v>46276</v>
      </c>
    </row>
    <row r="15" spans="2:23">
      <c r="B15" t="s">
        <v>2212</v>
      </c>
      <c r="C15">
        <v>647</v>
      </c>
      <c r="D15">
        <v>183</v>
      </c>
      <c r="E15" t="s">
        <v>600</v>
      </c>
      <c r="F15" t="s">
        <v>923</v>
      </c>
      <c r="G15" t="s">
        <v>29</v>
      </c>
      <c r="H15" s="190">
        <v>40066</v>
      </c>
      <c r="I15" t="s">
        <v>141</v>
      </c>
      <c r="J15" t="s">
        <v>90</v>
      </c>
      <c r="K15" t="s">
        <v>58</v>
      </c>
      <c r="L15" t="s">
        <v>1956</v>
      </c>
      <c r="N15" t="s">
        <v>1123</v>
      </c>
      <c r="O15" s="605">
        <v>46335</v>
      </c>
      <c r="P15" t="s">
        <v>1589</v>
      </c>
      <c r="W15" s="283">
        <v>46276</v>
      </c>
    </row>
    <row r="16" spans="2:23">
      <c r="B16" t="s">
        <v>2110</v>
      </c>
      <c r="C16">
        <v>1076</v>
      </c>
      <c r="D16">
        <v>97</v>
      </c>
      <c r="E16" t="s">
        <v>33</v>
      </c>
      <c r="F16" t="s">
        <v>555</v>
      </c>
      <c r="G16" t="s">
        <v>29</v>
      </c>
      <c r="H16" s="190">
        <v>42006</v>
      </c>
      <c r="I16" t="s">
        <v>155</v>
      </c>
      <c r="J16" t="s">
        <v>90</v>
      </c>
      <c r="K16" t="s">
        <v>145</v>
      </c>
      <c r="L16" t="s">
        <v>1956</v>
      </c>
      <c r="M16" s="283">
        <v>44506</v>
      </c>
      <c r="N16" t="s">
        <v>1123</v>
      </c>
      <c r="O16" s="605">
        <v>46335</v>
      </c>
      <c r="P16" t="s">
        <v>1589</v>
      </c>
      <c r="U16" t="s">
        <v>2536</v>
      </c>
      <c r="V16" t="s">
        <v>53</v>
      </c>
      <c r="W16" s="283">
        <v>46276</v>
      </c>
    </row>
    <row r="17" spans="2:23">
      <c r="B17" t="s">
        <v>2005</v>
      </c>
      <c r="C17">
        <v>849</v>
      </c>
      <c r="D17">
        <v>7</v>
      </c>
      <c r="E17" t="s">
        <v>401</v>
      </c>
      <c r="F17" t="s">
        <v>402</v>
      </c>
      <c r="G17" t="s">
        <v>48</v>
      </c>
      <c r="H17" s="190">
        <v>42644</v>
      </c>
      <c r="I17" t="s">
        <v>39</v>
      </c>
      <c r="J17" t="s">
        <v>65</v>
      </c>
      <c r="K17" t="s">
        <v>123</v>
      </c>
      <c r="L17" t="s">
        <v>1955</v>
      </c>
      <c r="N17" t="s">
        <v>1123</v>
      </c>
      <c r="O17" s="605">
        <v>46365</v>
      </c>
      <c r="P17" t="s">
        <v>1589</v>
      </c>
      <c r="V17" t="s">
        <v>65</v>
      </c>
      <c r="W17" s="283">
        <v>46365</v>
      </c>
    </row>
    <row r="18" spans="2:23">
      <c r="B18" t="s">
        <v>2030</v>
      </c>
      <c r="C18">
        <v>983</v>
      </c>
      <c r="D18">
        <v>33</v>
      </c>
      <c r="E18" t="s">
        <v>224</v>
      </c>
      <c r="F18" t="s">
        <v>225</v>
      </c>
      <c r="G18" t="s">
        <v>29</v>
      </c>
      <c r="H18" s="190">
        <v>39428</v>
      </c>
      <c r="I18" t="s">
        <v>155</v>
      </c>
      <c r="J18" t="s">
        <v>90</v>
      </c>
      <c r="K18" t="s">
        <v>145</v>
      </c>
      <c r="L18" t="s">
        <v>1956</v>
      </c>
      <c r="N18" t="s">
        <v>1123</v>
      </c>
      <c r="O18" s="605">
        <v>46365</v>
      </c>
      <c r="P18" t="s">
        <v>1589</v>
      </c>
      <c r="V18" t="s">
        <v>65</v>
      </c>
      <c r="W18" s="283">
        <v>46277</v>
      </c>
    </row>
    <row r="19" spans="2:23">
      <c r="B19" t="s">
        <v>2140</v>
      </c>
      <c r="C19">
        <v>200</v>
      </c>
      <c r="D19">
        <v>124</v>
      </c>
      <c r="E19" t="s">
        <v>179</v>
      </c>
      <c r="F19" t="s">
        <v>1031</v>
      </c>
      <c r="G19" t="s">
        <v>274</v>
      </c>
      <c r="H19" s="159" t="s">
        <v>2470</v>
      </c>
      <c r="I19" t="s">
        <v>49</v>
      </c>
      <c r="J19" t="s">
        <v>2458</v>
      </c>
      <c r="K19" t="s">
        <v>145</v>
      </c>
      <c r="L19" t="s">
        <v>1955</v>
      </c>
      <c r="N19" t="s">
        <v>1123</v>
      </c>
      <c r="O19" s="605">
        <v>46365</v>
      </c>
      <c r="P19" t="s">
        <v>1589</v>
      </c>
      <c r="W19" s="283">
        <v>46277</v>
      </c>
    </row>
    <row r="20" spans="2:23">
      <c r="B20" t="s">
        <v>2069</v>
      </c>
      <c r="C20">
        <v>793</v>
      </c>
      <c r="D20">
        <v>64</v>
      </c>
      <c r="E20" t="s">
        <v>161</v>
      </c>
      <c r="F20" t="s">
        <v>396</v>
      </c>
      <c r="G20" t="s">
        <v>48</v>
      </c>
      <c r="H20" s="190">
        <v>42196</v>
      </c>
      <c r="I20" t="s">
        <v>49</v>
      </c>
      <c r="J20" t="s">
        <v>114</v>
      </c>
      <c r="K20" t="s">
        <v>41</v>
      </c>
      <c r="L20" t="s">
        <v>1956</v>
      </c>
      <c r="M20" s="283">
        <v>45304</v>
      </c>
      <c r="N20" t="s">
        <v>1123</v>
      </c>
      <c r="O20" s="605">
        <v>46365</v>
      </c>
      <c r="P20" t="s">
        <v>1589</v>
      </c>
      <c r="V20" t="s">
        <v>65</v>
      </c>
      <c r="W20" s="283">
        <v>46277</v>
      </c>
    </row>
    <row r="21" spans="2:23">
      <c r="B21" t="s">
        <v>2097</v>
      </c>
      <c r="C21">
        <v>31</v>
      </c>
      <c r="D21">
        <v>85</v>
      </c>
      <c r="E21" t="s">
        <v>499</v>
      </c>
      <c r="F21" t="s">
        <v>500</v>
      </c>
      <c r="G21" t="s">
        <v>48</v>
      </c>
      <c r="H21" s="159" t="s">
        <v>2405</v>
      </c>
      <c r="I21" t="s">
        <v>155</v>
      </c>
      <c r="J21" t="s">
        <v>90</v>
      </c>
      <c r="K21" t="s">
        <v>145</v>
      </c>
      <c r="L21" t="s">
        <v>1956</v>
      </c>
      <c r="M21" s="283">
        <v>45186</v>
      </c>
      <c r="N21" t="s">
        <v>1123</v>
      </c>
      <c r="O21" s="592" t="s">
        <v>2575</v>
      </c>
      <c r="P21" t="s">
        <v>1589</v>
      </c>
      <c r="V21" t="s">
        <v>65</v>
      </c>
      <c r="W21" s="283">
        <v>46278</v>
      </c>
    </row>
    <row r="22" spans="2:23">
      <c r="B22" t="s">
        <v>2085</v>
      </c>
      <c r="C22">
        <v>871</v>
      </c>
      <c r="D22">
        <v>76</v>
      </c>
      <c r="E22" t="s">
        <v>463</v>
      </c>
      <c r="F22" t="s">
        <v>459</v>
      </c>
      <c r="G22" t="s">
        <v>48</v>
      </c>
      <c r="H22" s="190">
        <v>42373</v>
      </c>
      <c r="I22" t="s">
        <v>56</v>
      </c>
      <c r="J22" t="s">
        <v>57</v>
      </c>
      <c r="K22" t="s">
        <v>58</v>
      </c>
      <c r="L22" t="s">
        <v>1958</v>
      </c>
      <c r="M22" s="283">
        <v>44625</v>
      </c>
      <c r="N22" t="s">
        <v>1123</v>
      </c>
      <c r="O22" s="592" t="s">
        <v>2575</v>
      </c>
      <c r="P22" t="s">
        <v>1589</v>
      </c>
      <c r="V22" t="s">
        <v>65</v>
      </c>
      <c r="W22" s="283">
        <v>46278</v>
      </c>
    </row>
    <row r="23" spans="2:23">
      <c r="B23" t="s">
        <v>2234</v>
      </c>
      <c r="C23">
        <v>1082</v>
      </c>
      <c r="D23">
        <v>205</v>
      </c>
      <c r="E23" t="s">
        <v>1026</v>
      </c>
      <c r="F23" t="s">
        <v>1027</v>
      </c>
      <c r="G23" t="s">
        <v>29</v>
      </c>
      <c r="H23" s="159" t="s">
        <v>2424</v>
      </c>
      <c r="I23" t="s">
        <v>39</v>
      </c>
      <c r="J23" t="s">
        <v>30</v>
      </c>
      <c r="K23" t="s">
        <v>145</v>
      </c>
      <c r="L23" t="s">
        <v>1955</v>
      </c>
      <c r="M23" t="s">
        <v>2330</v>
      </c>
      <c r="N23" t="s">
        <v>1123</v>
      </c>
      <c r="O23" s="592" t="s">
        <v>2575</v>
      </c>
      <c r="P23" t="s">
        <v>1589</v>
      </c>
      <c r="W23" s="283">
        <v>46278</v>
      </c>
    </row>
    <row r="24" spans="2:23">
      <c r="B24" t="s">
        <v>2144</v>
      </c>
      <c r="C24">
        <v>1050</v>
      </c>
      <c r="D24">
        <v>127</v>
      </c>
      <c r="E24" t="s">
        <v>695</v>
      </c>
      <c r="F24" t="s">
        <v>696</v>
      </c>
      <c r="G24" t="s">
        <v>29</v>
      </c>
      <c r="H24" s="159"/>
      <c r="I24" t="s">
        <v>141</v>
      </c>
      <c r="J24" t="s">
        <v>1477</v>
      </c>
      <c r="K24" t="s">
        <v>145</v>
      </c>
      <c r="L24" t="s">
        <v>1957</v>
      </c>
      <c r="N24" t="s">
        <v>1123</v>
      </c>
      <c r="O24" s="592" t="s">
        <v>2812</v>
      </c>
      <c r="P24" t="s">
        <v>1589</v>
      </c>
      <c r="V24" t="s">
        <v>65</v>
      </c>
      <c r="W24" s="283">
        <v>46284</v>
      </c>
    </row>
    <row r="25" spans="2:23">
      <c r="B25" t="s">
        <v>2363</v>
      </c>
      <c r="C25">
        <v>279</v>
      </c>
      <c r="D25">
        <v>65</v>
      </c>
      <c r="E25" t="s">
        <v>1204</v>
      </c>
      <c r="F25" t="s">
        <v>2364</v>
      </c>
      <c r="G25" t="s">
        <v>2365</v>
      </c>
      <c r="H25" s="159"/>
      <c r="I25" t="s">
        <v>49</v>
      </c>
      <c r="J25" t="s">
        <v>65</v>
      </c>
      <c r="K25" t="s">
        <v>123</v>
      </c>
      <c r="L25" t="s">
        <v>1956</v>
      </c>
      <c r="N25" t="s">
        <v>1123</v>
      </c>
      <c r="O25" s="592" t="s">
        <v>2812</v>
      </c>
      <c r="P25" t="s">
        <v>1589</v>
      </c>
      <c r="W25" s="283">
        <v>46284</v>
      </c>
    </row>
    <row r="26" spans="2:23">
      <c r="B26" t="s">
        <v>2070</v>
      </c>
      <c r="C26">
        <v>279</v>
      </c>
      <c r="D26">
        <v>65</v>
      </c>
      <c r="E26" t="s">
        <v>65</v>
      </c>
      <c r="F26" t="s">
        <v>1388</v>
      </c>
      <c r="G26" t="s">
        <v>29</v>
      </c>
      <c r="H26" s="190">
        <v>42523</v>
      </c>
      <c r="I26" t="s">
        <v>141</v>
      </c>
      <c r="J26" t="s">
        <v>90</v>
      </c>
      <c r="K26" t="s">
        <v>145</v>
      </c>
      <c r="L26" t="s">
        <v>1957</v>
      </c>
      <c r="M26" s="283">
        <v>44625</v>
      </c>
      <c r="N26" t="s">
        <v>1123</v>
      </c>
      <c r="O26" s="592" t="s">
        <v>2812</v>
      </c>
      <c r="P26" t="s">
        <v>1589</v>
      </c>
      <c r="W26" s="283">
        <v>46284</v>
      </c>
    </row>
    <row r="27" spans="2:23">
      <c r="B27" t="s">
        <v>2227</v>
      </c>
      <c r="C27">
        <v>666</v>
      </c>
      <c r="D27">
        <v>199</v>
      </c>
      <c r="E27" t="s">
        <v>1465</v>
      </c>
      <c r="F27" t="s">
        <v>272</v>
      </c>
      <c r="G27" t="s">
        <v>48</v>
      </c>
      <c r="H27" s="159"/>
      <c r="I27" t="s">
        <v>141</v>
      </c>
      <c r="J27" t="s">
        <v>122</v>
      </c>
      <c r="K27" t="s">
        <v>145</v>
      </c>
      <c r="L27" t="s">
        <v>1956</v>
      </c>
      <c r="N27" t="s">
        <v>1123</v>
      </c>
      <c r="O27" s="592" t="s">
        <v>2812</v>
      </c>
      <c r="P27" t="s">
        <v>1589</v>
      </c>
      <c r="W27" s="283">
        <v>46284</v>
      </c>
    </row>
    <row r="28" spans="2:23">
      <c r="B28" t="s">
        <v>2228</v>
      </c>
      <c r="C28">
        <v>666</v>
      </c>
      <c r="D28">
        <v>199</v>
      </c>
      <c r="E28" t="s">
        <v>936</v>
      </c>
      <c r="F28" t="s">
        <v>272</v>
      </c>
      <c r="G28" t="s">
        <v>48</v>
      </c>
      <c r="H28" s="159"/>
      <c r="I28" t="s">
        <v>39</v>
      </c>
      <c r="J28" t="s">
        <v>90</v>
      </c>
      <c r="K28" t="s">
        <v>58</v>
      </c>
      <c r="L28" t="s">
        <v>1957</v>
      </c>
      <c r="N28" t="s">
        <v>1123</v>
      </c>
      <c r="O28" s="592" t="s">
        <v>2812</v>
      </c>
      <c r="P28" t="s">
        <v>1589</v>
      </c>
      <c r="W28" s="283">
        <v>46284</v>
      </c>
    </row>
    <row r="29" spans="2:23">
      <c r="B29" t="s">
        <v>2193</v>
      </c>
      <c r="C29">
        <v>111</v>
      </c>
      <c r="D29">
        <v>166</v>
      </c>
      <c r="E29" t="s">
        <v>223</v>
      </c>
      <c r="F29" t="s">
        <v>137</v>
      </c>
      <c r="G29" t="s">
        <v>29</v>
      </c>
      <c r="H29" s="159" t="s">
        <v>2436</v>
      </c>
      <c r="I29" t="s">
        <v>39</v>
      </c>
      <c r="J29" t="s">
        <v>114</v>
      </c>
      <c r="K29" t="s">
        <v>41</v>
      </c>
      <c r="L29" t="s">
        <v>1957</v>
      </c>
      <c r="M29" s="283">
        <v>45388</v>
      </c>
      <c r="N29" t="s">
        <v>1123</v>
      </c>
      <c r="O29" s="592" t="s">
        <v>2812</v>
      </c>
      <c r="P29" t="s">
        <v>1589</v>
      </c>
      <c r="V29" t="s">
        <v>65</v>
      </c>
      <c r="W29" s="283">
        <v>46284</v>
      </c>
    </row>
    <row r="30" spans="2:23">
      <c r="B30" t="s">
        <v>2194</v>
      </c>
      <c r="C30">
        <v>111</v>
      </c>
      <c r="D30">
        <v>166</v>
      </c>
      <c r="E30" t="s">
        <v>862</v>
      </c>
      <c r="F30" t="s">
        <v>137</v>
      </c>
      <c r="G30" t="s">
        <v>29</v>
      </c>
      <c r="H30" s="159" t="s">
        <v>2436</v>
      </c>
      <c r="I30" t="s">
        <v>39</v>
      </c>
      <c r="J30" t="s">
        <v>114</v>
      </c>
      <c r="K30" t="s">
        <v>41</v>
      </c>
      <c r="L30" t="s">
        <v>1957</v>
      </c>
      <c r="M30" s="283">
        <v>44506</v>
      </c>
      <c r="N30" t="s">
        <v>1123</v>
      </c>
      <c r="O30" s="592" t="s">
        <v>2812</v>
      </c>
      <c r="P30" t="s">
        <v>1589</v>
      </c>
      <c r="V30" t="s">
        <v>65</v>
      </c>
      <c r="W30" s="283">
        <v>46284</v>
      </c>
    </row>
    <row r="31" spans="2:23">
      <c r="B31" t="s">
        <v>2067</v>
      </c>
      <c r="C31">
        <v>1012</v>
      </c>
      <c r="D31">
        <v>61</v>
      </c>
      <c r="E31" t="s">
        <v>136</v>
      </c>
      <c r="F31" t="s">
        <v>1480</v>
      </c>
      <c r="G31" t="s">
        <v>29</v>
      </c>
      <c r="H31" s="190">
        <v>40942</v>
      </c>
      <c r="I31" t="s">
        <v>155</v>
      </c>
      <c r="J31" t="s">
        <v>90</v>
      </c>
      <c r="K31" t="s">
        <v>145</v>
      </c>
      <c r="L31" t="s">
        <v>1956</v>
      </c>
      <c r="N31" t="s">
        <v>1123</v>
      </c>
      <c r="O31" s="592" t="s">
        <v>2812</v>
      </c>
      <c r="P31" t="s">
        <v>1589</v>
      </c>
      <c r="W31" s="283">
        <v>46284</v>
      </c>
    </row>
    <row r="32" spans="2:23">
      <c r="B32" t="s">
        <v>2076</v>
      </c>
      <c r="C32">
        <v>531</v>
      </c>
      <c r="D32">
        <v>71</v>
      </c>
      <c r="E32" t="s">
        <v>195</v>
      </c>
      <c r="F32" t="s">
        <v>237</v>
      </c>
      <c r="G32" t="s">
        <v>29</v>
      </c>
      <c r="H32" s="159" t="s">
        <v>2322</v>
      </c>
      <c r="I32" t="s">
        <v>155</v>
      </c>
      <c r="J32" t="s">
        <v>90</v>
      </c>
      <c r="K32" t="s">
        <v>145</v>
      </c>
      <c r="L32" t="s">
        <v>1956</v>
      </c>
      <c r="N32" t="s">
        <v>1123</v>
      </c>
      <c r="O32" s="592" t="s">
        <v>2812</v>
      </c>
      <c r="P32" t="s">
        <v>1589</v>
      </c>
      <c r="W32" s="283">
        <v>46284</v>
      </c>
    </row>
    <row r="33" spans="2:23">
      <c r="B33" t="s">
        <v>2239</v>
      </c>
      <c r="C33">
        <v>553</v>
      </c>
      <c r="D33">
        <v>212</v>
      </c>
      <c r="E33" t="s">
        <v>600</v>
      </c>
      <c r="F33" t="s">
        <v>954</v>
      </c>
      <c r="G33" t="s">
        <v>48</v>
      </c>
      <c r="H33" s="159" t="s">
        <v>2409</v>
      </c>
      <c r="I33" t="s">
        <v>155</v>
      </c>
      <c r="J33" t="s">
        <v>90</v>
      </c>
      <c r="K33" t="s">
        <v>145</v>
      </c>
      <c r="L33" t="s">
        <v>1956</v>
      </c>
      <c r="N33" t="s">
        <v>1123</v>
      </c>
      <c r="O33" s="592" t="s">
        <v>2812</v>
      </c>
      <c r="P33" t="s">
        <v>1589</v>
      </c>
      <c r="W33" s="283">
        <v>46284</v>
      </c>
    </row>
    <row r="34" spans="2:23">
      <c r="B34" t="s">
        <v>2058</v>
      </c>
      <c r="C34">
        <v>9003</v>
      </c>
      <c r="D34">
        <v>54</v>
      </c>
      <c r="E34" t="s">
        <v>345</v>
      </c>
      <c r="F34" t="s">
        <v>340</v>
      </c>
      <c r="G34" t="s">
        <v>29</v>
      </c>
      <c r="H34" s="159" t="s">
        <v>2427</v>
      </c>
      <c r="I34" t="s">
        <v>141</v>
      </c>
      <c r="J34" t="s">
        <v>1477</v>
      </c>
      <c r="K34" t="s">
        <v>145</v>
      </c>
      <c r="L34" t="s">
        <v>1956</v>
      </c>
      <c r="M34" s="283">
        <v>45032</v>
      </c>
      <c r="N34" t="s">
        <v>1123</v>
      </c>
      <c r="O34" s="592" t="s">
        <v>2812</v>
      </c>
      <c r="P34" t="s">
        <v>1589</v>
      </c>
      <c r="W34" s="283">
        <v>46284</v>
      </c>
    </row>
    <row r="35" spans="2:23">
      <c r="B35" t="s">
        <v>2038</v>
      </c>
      <c r="C35">
        <v>48</v>
      </c>
      <c r="D35">
        <v>38</v>
      </c>
      <c r="E35" t="s">
        <v>252</v>
      </c>
      <c r="F35" t="s">
        <v>253</v>
      </c>
      <c r="G35" t="s">
        <v>29</v>
      </c>
      <c r="H35" s="159" t="s">
        <v>2426</v>
      </c>
      <c r="I35" t="s">
        <v>141</v>
      </c>
      <c r="J35" t="s">
        <v>1477</v>
      </c>
      <c r="K35" t="s">
        <v>145</v>
      </c>
      <c r="L35" t="s">
        <v>1957</v>
      </c>
      <c r="N35" t="s">
        <v>1123</v>
      </c>
      <c r="O35" s="592" t="s">
        <v>2812</v>
      </c>
      <c r="P35" t="s">
        <v>1589</v>
      </c>
      <c r="W35" s="283">
        <v>46284</v>
      </c>
    </row>
    <row r="36" spans="2:23">
      <c r="B36" t="s">
        <v>2049</v>
      </c>
      <c r="C36">
        <v>372</v>
      </c>
      <c r="D36">
        <v>49</v>
      </c>
      <c r="E36" t="s">
        <v>316</v>
      </c>
      <c r="F36" t="s">
        <v>312</v>
      </c>
      <c r="G36" t="s">
        <v>29</v>
      </c>
      <c r="H36" s="159" t="s">
        <v>2284</v>
      </c>
      <c r="I36" t="s">
        <v>39</v>
      </c>
      <c r="J36" t="s">
        <v>1406</v>
      </c>
      <c r="K36" t="s">
        <v>41</v>
      </c>
      <c r="L36" t="s">
        <v>1957</v>
      </c>
      <c r="M36" s="283">
        <v>44997</v>
      </c>
      <c r="N36" t="s">
        <v>1123</v>
      </c>
      <c r="O36" s="592" t="s">
        <v>2812</v>
      </c>
      <c r="P36" t="s">
        <v>1589</v>
      </c>
      <c r="W36" s="283">
        <v>46284</v>
      </c>
    </row>
    <row r="37" spans="2:23">
      <c r="B37" t="s">
        <v>2201</v>
      </c>
      <c r="C37">
        <v>250</v>
      </c>
      <c r="D37">
        <v>172</v>
      </c>
      <c r="E37" t="s">
        <v>499</v>
      </c>
      <c r="F37" t="s">
        <v>887</v>
      </c>
      <c r="G37" t="s">
        <v>48</v>
      </c>
      <c r="H37" s="159"/>
      <c r="I37" t="s">
        <v>39</v>
      </c>
      <c r="J37" t="s">
        <v>114</v>
      </c>
      <c r="K37" t="s">
        <v>41</v>
      </c>
      <c r="L37" t="s">
        <v>1957</v>
      </c>
      <c r="M37" s="283">
        <v>45388</v>
      </c>
      <c r="N37" t="s">
        <v>1123</v>
      </c>
      <c r="O37" s="592" t="s">
        <v>2812</v>
      </c>
      <c r="P37" t="s">
        <v>1589</v>
      </c>
      <c r="W37" s="283">
        <v>46284</v>
      </c>
    </row>
    <row r="38" spans="2:23">
      <c r="B38" t="s">
        <v>2200</v>
      </c>
      <c r="C38">
        <v>250</v>
      </c>
      <c r="D38">
        <v>172</v>
      </c>
      <c r="E38" t="s">
        <v>417</v>
      </c>
      <c r="F38" t="s">
        <v>887</v>
      </c>
      <c r="G38" t="s">
        <v>48</v>
      </c>
      <c r="H38" s="159"/>
      <c r="I38" t="s">
        <v>56</v>
      </c>
      <c r="J38" t="s">
        <v>57</v>
      </c>
      <c r="K38" t="s">
        <v>58</v>
      </c>
      <c r="L38" t="s">
        <v>1958</v>
      </c>
      <c r="N38" t="s">
        <v>1123</v>
      </c>
      <c r="O38" s="592" t="s">
        <v>2812</v>
      </c>
      <c r="P38" t="s">
        <v>1589</v>
      </c>
      <c r="W38" s="283">
        <v>46284</v>
      </c>
    </row>
    <row r="39" spans="2:23">
      <c r="B39" t="s">
        <v>2213</v>
      </c>
      <c r="C39">
        <v>262</v>
      </c>
      <c r="D39">
        <v>184</v>
      </c>
      <c r="E39" t="s">
        <v>390</v>
      </c>
      <c r="F39" t="s">
        <v>926</v>
      </c>
      <c r="G39" t="s">
        <v>29</v>
      </c>
      <c r="H39" s="159" t="s">
        <v>2820</v>
      </c>
      <c r="I39" t="s">
        <v>141</v>
      </c>
      <c r="J39" t="s">
        <v>114</v>
      </c>
      <c r="K39" t="s">
        <v>123</v>
      </c>
      <c r="L39" t="s">
        <v>1957</v>
      </c>
      <c r="M39" s="283">
        <v>45306</v>
      </c>
      <c r="N39" t="s">
        <v>1123</v>
      </c>
      <c r="O39" s="592" t="s">
        <v>2812</v>
      </c>
      <c r="P39" t="s">
        <v>1589</v>
      </c>
      <c r="W39" s="283">
        <v>46284</v>
      </c>
    </row>
    <row r="40" spans="2:23">
      <c r="B40" t="s">
        <v>2338</v>
      </c>
      <c r="C40">
        <v>218</v>
      </c>
      <c r="D40">
        <v>173</v>
      </c>
      <c r="E40" t="s">
        <v>417</v>
      </c>
      <c r="F40" t="s">
        <v>2289</v>
      </c>
      <c r="G40" t="s">
        <v>48</v>
      </c>
      <c r="H40" s="190">
        <v>43505</v>
      </c>
      <c r="I40" t="s">
        <v>49</v>
      </c>
      <c r="J40" t="s">
        <v>65</v>
      </c>
      <c r="K40" t="s">
        <v>123</v>
      </c>
      <c r="L40" t="s">
        <v>1956</v>
      </c>
      <c r="M40" s="283">
        <v>45977</v>
      </c>
      <c r="N40" t="s">
        <v>1123</v>
      </c>
      <c r="O40" s="592" t="s">
        <v>2821</v>
      </c>
      <c r="P40" t="s">
        <v>1589</v>
      </c>
      <c r="W40" s="283">
        <v>46284</v>
      </c>
    </row>
    <row r="41" spans="2:23">
      <c r="B41" t="s">
        <v>2335</v>
      </c>
      <c r="C41">
        <v>210</v>
      </c>
      <c r="D41">
        <v>161</v>
      </c>
      <c r="E41" t="s">
        <v>1664</v>
      </c>
      <c r="F41" t="s">
        <v>833</v>
      </c>
      <c r="G41" t="s">
        <v>274</v>
      </c>
      <c r="H41" s="159"/>
      <c r="I41" t="s">
        <v>49</v>
      </c>
      <c r="J41" t="s">
        <v>65</v>
      </c>
      <c r="K41" t="s">
        <v>123</v>
      </c>
      <c r="L41" t="s">
        <v>1956</v>
      </c>
      <c r="N41" t="s">
        <v>1123</v>
      </c>
      <c r="O41" s="592" t="s">
        <v>2821</v>
      </c>
      <c r="P41" t="s">
        <v>1589</v>
      </c>
      <c r="W41" s="283">
        <v>46284</v>
      </c>
    </row>
    <row r="42" spans="2:23">
      <c r="B42" t="s">
        <v>2186</v>
      </c>
      <c r="C42">
        <v>210</v>
      </c>
      <c r="D42">
        <v>161</v>
      </c>
      <c r="E42" t="s">
        <v>600</v>
      </c>
      <c r="F42" t="s">
        <v>833</v>
      </c>
      <c r="G42" t="s">
        <v>48</v>
      </c>
      <c r="H42" s="159" t="s">
        <v>2336</v>
      </c>
      <c r="I42" t="s">
        <v>49</v>
      </c>
      <c r="J42" t="s">
        <v>65</v>
      </c>
      <c r="K42" t="s">
        <v>123</v>
      </c>
      <c r="L42" t="s">
        <v>1956</v>
      </c>
      <c r="M42" s="283">
        <v>45388</v>
      </c>
      <c r="N42" t="s">
        <v>1123</v>
      </c>
      <c r="O42" s="592" t="s">
        <v>2821</v>
      </c>
      <c r="P42" t="s">
        <v>1589</v>
      </c>
      <c r="W42" s="283">
        <v>46284</v>
      </c>
    </row>
    <row r="43" spans="2:23">
      <c r="B43" t="s">
        <v>2176</v>
      </c>
      <c r="C43">
        <v>629</v>
      </c>
      <c r="D43">
        <v>149</v>
      </c>
      <c r="E43" t="s">
        <v>784</v>
      </c>
      <c r="F43" t="s">
        <v>782</v>
      </c>
      <c r="G43" t="s">
        <v>48</v>
      </c>
      <c r="H43" s="190">
        <v>41700</v>
      </c>
      <c r="I43" t="s">
        <v>39</v>
      </c>
      <c r="J43" t="s">
        <v>30</v>
      </c>
      <c r="K43" t="s">
        <v>115</v>
      </c>
      <c r="L43" t="s">
        <v>1956</v>
      </c>
      <c r="N43" t="s">
        <v>1123</v>
      </c>
      <c r="O43" s="592" t="s">
        <v>2821</v>
      </c>
      <c r="P43" t="s">
        <v>1589</v>
      </c>
      <c r="W43" s="283">
        <v>46284</v>
      </c>
    </row>
    <row r="44" spans="2:23">
      <c r="B44" t="s">
        <v>2276</v>
      </c>
      <c r="C44">
        <v>566</v>
      </c>
      <c r="D44">
        <v>13</v>
      </c>
      <c r="E44" t="s">
        <v>104</v>
      </c>
      <c r="F44" t="s">
        <v>105</v>
      </c>
      <c r="G44" t="s">
        <v>48</v>
      </c>
      <c r="H44" s="159"/>
      <c r="I44" t="s">
        <v>141</v>
      </c>
      <c r="J44" t="s">
        <v>1477</v>
      </c>
      <c r="K44" t="s">
        <v>145</v>
      </c>
      <c r="L44" t="s">
        <v>1956</v>
      </c>
      <c r="M44" t="s">
        <v>2430</v>
      </c>
      <c r="N44" t="s">
        <v>1123</v>
      </c>
      <c r="O44" s="592" t="s">
        <v>2821</v>
      </c>
      <c r="P44" t="s">
        <v>1589</v>
      </c>
      <c r="V44" t="s">
        <v>53</v>
      </c>
      <c r="W44" s="283">
        <v>46285</v>
      </c>
    </row>
    <row r="45" spans="2:23">
      <c r="B45" t="s">
        <v>2248</v>
      </c>
      <c r="C45">
        <v>7777</v>
      </c>
      <c r="D45">
        <v>219</v>
      </c>
      <c r="E45" t="s">
        <v>2249</v>
      </c>
      <c r="F45" t="s">
        <v>1473</v>
      </c>
      <c r="G45" t="s">
        <v>48</v>
      </c>
      <c r="H45" s="159"/>
      <c r="I45" t="s">
        <v>39</v>
      </c>
      <c r="J45" t="s">
        <v>122</v>
      </c>
      <c r="K45" t="s">
        <v>58</v>
      </c>
      <c r="L45" t="s">
        <v>1956</v>
      </c>
      <c r="P45" t="s">
        <v>1589</v>
      </c>
      <c r="V45" t="s">
        <v>65</v>
      </c>
      <c r="W45" s="283">
        <v>46285</v>
      </c>
    </row>
    <row r="46" spans="2:23">
      <c r="B46" t="s">
        <v>2247</v>
      </c>
      <c r="C46">
        <v>7777</v>
      </c>
      <c r="D46">
        <v>219</v>
      </c>
      <c r="E46" t="s">
        <v>406</v>
      </c>
      <c r="F46" t="s">
        <v>1473</v>
      </c>
      <c r="G46" t="s">
        <v>48</v>
      </c>
      <c r="H46" s="159"/>
      <c r="I46" t="s">
        <v>39</v>
      </c>
      <c r="J46" t="s">
        <v>122</v>
      </c>
      <c r="K46" t="s">
        <v>58</v>
      </c>
      <c r="L46" t="s">
        <v>1956</v>
      </c>
      <c r="P46" t="s">
        <v>1589</v>
      </c>
      <c r="V46" t="s">
        <v>65</v>
      </c>
      <c r="W46" s="283">
        <v>46285</v>
      </c>
    </row>
    <row r="47" spans="2:23">
      <c r="B47" t="s">
        <v>2250</v>
      </c>
      <c r="C47">
        <v>7777</v>
      </c>
      <c r="D47">
        <v>219</v>
      </c>
      <c r="E47" t="s">
        <v>64</v>
      </c>
      <c r="F47" t="s">
        <v>1473</v>
      </c>
      <c r="G47" t="s">
        <v>29</v>
      </c>
      <c r="H47" s="159"/>
      <c r="I47" t="s">
        <v>49</v>
      </c>
      <c r="J47" t="s">
        <v>122</v>
      </c>
      <c r="K47" t="s">
        <v>58</v>
      </c>
      <c r="L47" t="s">
        <v>1955</v>
      </c>
      <c r="P47" t="s">
        <v>1589</v>
      </c>
      <c r="V47" t="s">
        <v>65</v>
      </c>
      <c r="W47" s="283">
        <v>46285</v>
      </c>
    </row>
    <row r="48" spans="2:23">
      <c r="B48" t="s">
        <v>2265</v>
      </c>
      <c r="C48">
        <v>9012</v>
      </c>
      <c r="D48">
        <v>234</v>
      </c>
      <c r="E48" t="s">
        <v>764</v>
      </c>
      <c r="F48" t="s">
        <v>1649</v>
      </c>
      <c r="G48" t="s">
        <v>29</v>
      </c>
      <c r="H48" s="159"/>
      <c r="I48" t="s">
        <v>49</v>
      </c>
      <c r="J48" t="s">
        <v>2458</v>
      </c>
      <c r="K48" t="s">
        <v>41</v>
      </c>
      <c r="L48" t="s">
        <v>1955</v>
      </c>
      <c r="P48" t="s">
        <v>1589</v>
      </c>
      <c r="W48" s="283">
        <v>46285</v>
      </c>
    </row>
    <row r="49" spans="2:23">
      <c r="B49" t="s">
        <v>2266</v>
      </c>
      <c r="C49">
        <v>9012</v>
      </c>
      <c r="D49">
        <v>234</v>
      </c>
      <c r="E49" t="s">
        <v>1639</v>
      </c>
      <c r="F49" t="s">
        <v>1649</v>
      </c>
      <c r="G49" t="s">
        <v>48</v>
      </c>
      <c r="H49" s="159" t="s">
        <v>2829</v>
      </c>
      <c r="I49" t="s">
        <v>49</v>
      </c>
      <c r="J49" t="s">
        <v>2458</v>
      </c>
      <c r="K49" t="s">
        <v>41</v>
      </c>
      <c r="L49" t="s">
        <v>1955</v>
      </c>
      <c r="M49" s="283">
        <v>45304</v>
      </c>
      <c r="P49" t="s">
        <v>1589</v>
      </c>
      <c r="W49" s="283">
        <v>46285</v>
      </c>
    </row>
    <row r="50" spans="2:23">
      <c r="B50" t="s">
        <v>2117</v>
      </c>
      <c r="C50">
        <v>764</v>
      </c>
      <c r="D50">
        <v>103</v>
      </c>
      <c r="E50" t="s">
        <v>184</v>
      </c>
      <c r="F50" t="s">
        <v>589</v>
      </c>
      <c r="G50" t="s">
        <v>29</v>
      </c>
      <c r="H50" s="159" t="s">
        <v>2329</v>
      </c>
      <c r="I50" t="s">
        <v>49</v>
      </c>
      <c r="J50" t="s">
        <v>2458</v>
      </c>
      <c r="K50" t="s">
        <v>41</v>
      </c>
      <c r="L50" t="s">
        <v>1955</v>
      </c>
      <c r="M50" t="s">
        <v>2282</v>
      </c>
      <c r="P50" t="s">
        <v>1589</v>
      </c>
      <c r="W50" s="283">
        <v>46285</v>
      </c>
    </row>
    <row r="51" spans="2:23">
      <c r="B51" t="s">
        <v>2104</v>
      </c>
      <c r="C51">
        <v>1149</v>
      </c>
      <c r="D51">
        <v>92</v>
      </c>
      <c r="E51" t="s">
        <v>136</v>
      </c>
      <c r="F51" t="s">
        <v>537</v>
      </c>
      <c r="G51" t="s">
        <v>29</v>
      </c>
      <c r="H51" s="190">
        <v>41397</v>
      </c>
      <c r="I51" t="s">
        <v>39</v>
      </c>
      <c r="J51" t="s">
        <v>65</v>
      </c>
      <c r="K51" t="s">
        <v>123</v>
      </c>
      <c r="L51" t="s">
        <v>1955</v>
      </c>
      <c r="N51" t="s">
        <v>1123</v>
      </c>
      <c r="O51" s="592" t="s">
        <v>2821</v>
      </c>
      <c r="P51" t="s">
        <v>1589</v>
      </c>
      <c r="W51" s="283">
        <v>46285</v>
      </c>
    </row>
    <row r="52" spans="2:23">
      <c r="B52" t="s">
        <v>2105</v>
      </c>
      <c r="C52">
        <v>1149</v>
      </c>
      <c r="D52">
        <v>92</v>
      </c>
      <c r="E52" t="s">
        <v>539</v>
      </c>
      <c r="F52" t="s">
        <v>537</v>
      </c>
      <c r="G52" t="s">
        <v>29</v>
      </c>
      <c r="H52" s="190">
        <v>42223</v>
      </c>
      <c r="I52" t="s">
        <v>39</v>
      </c>
      <c r="J52" t="s">
        <v>65</v>
      </c>
      <c r="K52" t="s">
        <v>123</v>
      </c>
      <c r="L52" t="s">
        <v>1955</v>
      </c>
      <c r="M52" s="283">
        <v>44625</v>
      </c>
      <c r="N52" t="s">
        <v>1123</v>
      </c>
      <c r="O52" s="592" t="s">
        <v>2821</v>
      </c>
      <c r="P52" t="s">
        <v>1589</v>
      </c>
      <c r="W52" s="283">
        <v>46285</v>
      </c>
    </row>
    <row r="53" spans="2:23">
      <c r="B53" t="s">
        <v>2129</v>
      </c>
      <c r="C53">
        <v>819</v>
      </c>
      <c r="D53">
        <v>111</v>
      </c>
      <c r="E53" t="s">
        <v>124</v>
      </c>
      <c r="F53" t="s">
        <v>625</v>
      </c>
      <c r="G53" t="s">
        <v>48</v>
      </c>
      <c r="H53" s="159" t="s">
        <v>2830</v>
      </c>
      <c r="I53" t="s">
        <v>39</v>
      </c>
      <c r="J53" t="s">
        <v>65</v>
      </c>
      <c r="K53" t="s">
        <v>123</v>
      </c>
      <c r="L53" t="s">
        <v>1955</v>
      </c>
      <c r="M53" s="283">
        <v>44301</v>
      </c>
      <c r="N53" t="s">
        <v>1123</v>
      </c>
      <c r="O53" s="592" t="s">
        <v>2821</v>
      </c>
      <c r="P53" t="s">
        <v>1589</v>
      </c>
      <c r="W53" s="283">
        <v>46285</v>
      </c>
    </row>
    <row r="54" spans="2:23">
      <c r="B54" t="s">
        <v>2092</v>
      </c>
      <c r="C54">
        <v>1029</v>
      </c>
      <c r="D54">
        <v>82</v>
      </c>
      <c r="E54" t="s">
        <v>426</v>
      </c>
      <c r="F54" t="s">
        <v>487</v>
      </c>
      <c r="G54" t="s">
        <v>48</v>
      </c>
      <c r="H54" s="159" t="s">
        <v>2284</v>
      </c>
      <c r="I54" t="s">
        <v>39</v>
      </c>
      <c r="J54" t="s">
        <v>65</v>
      </c>
      <c r="K54" t="s">
        <v>123</v>
      </c>
      <c r="L54" t="s">
        <v>1955</v>
      </c>
      <c r="M54" s="283">
        <v>44231</v>
      </c>
      <c r="P54" t="s">
        <v>1589</v>
      </c>
      <c r="W54" s="283">
        <v>46285</v>
      </c>
    </row>
    <row r="55" spans="2:23">
      <c r="B55" t="s">
        <v>2007</v>
      </c>
      <c r="C55">
        <v>327</v>
      </c>
      <c r="D55">
        <v>8</v>
      </c>
      <c r="E55" t="s">
        <v>1284</v>
      </c>
      <c r="F55" t="s">
        <v>74</v>
      </c>
      <c r="G55" t="s">
        <v>48</v>
      </c>
      <c r="H55" s="159" t="s">
        <v>2832</v>
      </c>
      <c r="I55" t="s">
        <v>39</v>
      </c>
      <c r="J55" t="s">
        <v>30</v>
      </c>
      <c r="K55" t="s">
        <v>115</v>
      </c>
      <c r="L55" t="s">
        <v>1955</v>
      </c>
      <c r="M55" s="283">
        <v>44948</v>
      </c>
      <c r="N55" t="s">
        <v>1123</v>
      </c>
      <c r="O55" s="592" t="s">
        <v>2831</v>
      </c>
      <c r="P55" t="s">
        <v>1589</v>
      </c>
      <c r="V55" t="s">
        <v>53</v>
      </c>
      <c r="W55" s="283">
        <v>46291</v>
      </c>
    </row>
    <row r="56" spans="2:23">
      <c r="B56" t="s">
        <v>2008</v>
      </c>
      <c r="C56">
        <v>327</v>
      </c>
      <c r="D56">
        <v>8</v>
      </c>
      <c r="E56" t="s">
        <v>80</v>
      </c>
      <c r="F56" t="s">
        <v>74</v>
      </c>
      <c r="G56" t="s">
        <v>29</v>
      </c>
      <c r="H56" s="190">
        <v>40494</v>
      </c>
      <c r="I56" t="s">
        <v>39</v>
      </c>
      <c r="J56" t="s">
        <v>65</v>
      </c>
      <c r="K56" t="s">
        <v>123</v>
      </c>
      <c r="L56" t="s">
        <v>1955</v>
      </c>
      <c r="M56" s="283">
        <v>44948</v>
      </c>
      <c r="N56" t="s">
        <v>1123</v>
      </c>
      <c r="O56" s="592" t="s">
        <v>2831</v>
      </c>
      <c r="P56" t="s">
        <v>1589</v>
      </c>
      <c r="V56" t="s">
        <v>53</v>
      </c>
      <c r="W56" s="283">
        <v>46291</v>
      </c>
    </row>
    <row r="57" spans="2:23">
      <c r="B57" t="s">
        <v>2009</v>
      </c>
      <c r="C57">
        <v>327</v>
      </c>
      <c r="D57">
        <v>8</v>
      </c>
      <c r="E57" t="s">
        <v>2010</v>
      </c>
      <c r="F57" t="s">
        <v>74</v>
      </c>
      <c r="G57" t="s">
        <v>48</v>
      </c>
      <c r="H57" s="159" t="s">
        <v>2390</v>
      </c>
      <c r="I57" t="s">
        <v>49</v>
      </c>
      <c r="J57" t="s">
        <v>2457</v>
      </c>
      <c r="K57" t="s">
        <v>145</v>
      </c>
      <c r="L57" t="s">
        <v>1955</v>
      </c>
      <c r="P57" t="s">
        <v>1589</v>
      </c>
      <c r="V57" t="s">
        <v>53</v>
      </c>
      <c r="W57" s="283">
        <v>46291</v>
      </c>
    </row>
    <row r="58" spans="2:23">
      <c r="B58" t="s">
        <v>2126</v>
      </c>
      <c r="C58">
        <v>792</v>
      </c>
      <c r="D58">
        <v>109</v>
      </c>
      <c r="E58" t="s">
        <v>581</v>
      </c>
      <c r="F58" t="s">
        <v>616</v>
      </c>
      <c r="G58" t="s">
        <v>48</v>
      </c>
      <c r="H58" s="159" t="s">
        <v>2315</v>
      </c>
      <c r="I58" t="s">
        <v>49</v>
      </c>
      <c r="J58" t="s">
        <v>30</v>
      </c>
      <c r="K58" t="s">
        <v>115</v>
      </c>
      <c r="L58" t="s">
        <v>1956</v>
      </c>
      <c r="M58" s="283">
        <v>44870</v>
      </c>
      <c r="N58" t="s">
        <v>1123</v>
      </c>
      <c r="O58" s="592" t="s">
        <v>2831</v>
      </c>
      <c r="P58" t="s">
        <v>1589</v>
      </c>
      <c r="W58" s="283">
        <v>46291</v>
      </c>
    </row>
    <row r="59" spans="2:23">
      <c r="B59" t="s">
        <v>2001</v>
      </c>
      <c r="C59">
        <v>536</v>
      </c>
      <c r="D59">
        <v>6</v>
      </c>
      <c r="E59" t="s">
        <v>263</v>
      </c>
      <c r="F59" t="s">
        <v>242</v>
      </c>
      <c r="G59" t="s">
        <v>48</v>
      </c>
      <c r="H59" s="159" t="s">
        <v>2833</v>
      </c>
      <c r="I59" t="s">
        <v>152</v>
      </c>
      <c r="J59" t="s">
        <v>57</v>
      </c>
      <c r="K59" t="s">
        <v>58</v>
      </c>
      <c r="L59" t="s">
        <v>1958</v>
      </c>
      <c r="N59" t="s">
        <v>1123</v>
      </c>
      <c r="O59" s="592" t="s">
        <v>2831</v>
      </c>
      <c r="P59" t="s">
        <v>1589</v>
      </c>
      <c r="W59" s="283">
        <v>46291</v>
      </c>
    </row>
    <row r="60" spans="2:23">
      <c r="B60" t="s">
        <v>2168</v>
      </c>
      <c r="C60">
        <v>419</v>
      </c>
      <c r="D60">
        <v>146</v>
      </c>
      <c r="E60" t="s">
        <v>770</v>
      </c>
      <c r="F60" t="s">
        <v>771</v>
      </c>
      <c r="G60" t="s">
        <v>29</v>
      </c>
      <c r="H60" s="159"/>
      <c r="I60" t="s">
        <v>49</v>
      </c>
      <c r="J60" t="s">
        <v>122</v>
      </c>
      <c r="K60" t="s">
        <v>58</v>
      </c>
      <c r="L60" t="s">
        <v>1955</v>
      </c>
      <c r="N60" t="s">
        <v>1123</v>
      </c>
      <c r="O60" s="592" t="s">
        <v>2831</v>
      </c>
      <c r="P60" t="s">
        <v>1589</v>
      </c>
      <c r="W60" s="283">
        <v>46291</v>
      </c>
    </row>
    <row r="61" spans="2:23">
      <c r="B61" t="s">
        <v>2169</v>
      </c>
      <c r="C61">
        <v>419</v>
      </c>
      <c r="D61">
        <v>146</v>
      </c>
      <c r="E61" t="s">
        <v>773</v>
      </c>
      <c r="F61" t="s">
        <v>771</v>
      </c>
      <c r="G61" t="s">
        <v>29</v>
      </c>
      <c r="H61" s="159"/>
      <c r="I61" t="s">
        <v>39</v>
      </c>
      <c r="J61" t="s">
        <v>122</v>
      </c>
      <c r="K61" t="s">
        <v>58</v>
      </c>
      <c r="L61" t="s">
        <v>1955</v>
      </c>
      <c r="M61" s="283">
        <v>44625</v>
      </c>
      <c r="N61" t="s">
        <v>1123</v>
      </c>
      <c r="O61" s="592" t="s">
        <v>2831</v>
      </c>
      <c r="P61" t="s">
        <v>1589</v>
      </c>
      <c r="W61" s="283">
        <v>46291</v>
      </c>
    </row>
    <row r="62" spans="2:23">
      <c r="B62" t="s">
        <v>2135</v>
      </c>
      <c r="C62">
        <v>418</v>
      </c>
      <c r="D62">
        <v>119</v>
      </c>
      <c r="E62" t="s">
        <v>499</v>
      </c>
      <c r="F62" t="s">
        <v>657</v>
      </c>
      <c r="G62" t="s">
        <v>48</v>
      </c>
      <c r="H62" s="190">
        <v>42189</v>
      </c>
      <c r="I62" t="s">
        <v>39</v>
      </c>
      <c r="J62" t="s">
        <v>122</v>
      </c>
      <c r="K62" t="s">
        <v>1431</v>
      </c>
      <c r="L62" t="s">
        <v>1955</v>
      </c>
      <c r="M62" t="s">
        <v>2282</v>
      </c>
      <c r="N62" t="s">
        <v>1123</v>
      </c>
      <c r="O62" s="592" t="s">
        <v>2831</v>
      </c>
      <c r="P62" t="s">
        <v>1589</v>
      </c>
      <c r="W62" s="283">
        <v>46291</v>
      </c>
    </row>
    <row r="63" spans="2:23">
      <c r="B63" t="s">
        <v>2271</v>
      </c>
      <c r="C63">
        <v>240</v>
      </c>
      <c r="D63">
        <v>264</v>
      </c>
      <c r="E63" t="s">
        <v>992</v>
      </c>
      <c r="F63" t="s">
        <v>466</v>
      </c>
      <c r="G63" t="s">
        <v>48</v>
      </c>
      <c r="H63" s="161">
        <v>40917</v>
      </c>
      <c r="I63" t="s">
        <v>39</v>
      </c>
      <c r="J63" t="s">
        <v>65</v>
      </c>
      <c r="K63" t="s">
        <v>123</v>
      </c>
      <c r="L63" t="s">
        <v>1955</v>
      </c>
      <c r="N63" t="s">
        <v>1123</v>
      </c>
      <c r="O63" s="605">
        <v>46091</v>
      </c>
      <c r="P63" t="s">
        <v>1589</v>
      </c>
      <c r="W63" t="s">
        <v>2911</v>
      </c>
    </row>
    <row r="64" spans="2:23">
      <c r="B64" t="s">
        <v>2099</v>
      </c>
      <c r="C64">
        <v>9005</v>
      </c>
      <c r="D64">
        <v>89</v>
      </c>
      <c r="E64" t="s">
        <v>1017</v>
      </c>
      <c r="F64" t="s">
        <v>1796</v>
      </c>
      <c r="G64" t="s">
        <v>48</v>
      </c>
      <c r="I64" t="s">
        <v>141</v>
      </c>
      <c r="J64" t="s">
        <v>30</v>
      </c>
      <c r="K64" t="s">
        <v>115</v>
      </c>
      <c r="L64" t="s">
        <v>1955</v>
      </c>
      <c r="M64" s="283">
        <v>45914</v>
      </c>
      <c r="N64" t="s">
        <v>1123</v>
      </c>
      <c r="O64" s="605">
        <v>46091</v>
      </c>
      <c r="P64" t="s">
        <v>1589</v>
      </c>
      <c r="W64" t="s">
        <v>2911</v>
      </c>
    </row>
    <row r="65" spans="2:23">
      <c r="B65" t="s">
        <v>2535</v>
      </c>
      <c r="C65">
        <v>9005</v>
      </c>
      <c r="D65">
        <v>89</v>
      </c>
      <c r="E65" t="s">
        <v>1795</v>
      </c>
      <c r="F65" t="s">
        <v>1769</v>
      </c>
      <c r="G65" t="s">
        <v>29</v>
      </c>
      <c r="H65" t="s">
        <v>2295</v>
      </c>
      <c r="I65" t="s">
        <v>141</v>
      </c>
      <c r="J65" t="s">
        <v>30</v>
      </c>
      <c r="K65" t="s">
        <v>115</v>
      </c>
      <c r="L65" t="s">
        <v>1955</v>
      </c>
      <c r="M65" s="283">
        <v>45914</v>
      </c>
      <c r="N65" t="s">
        <v>1123</v>
      </c>
      <c r="O65" s="605">
        <v>46091</v>
      </c>
      <c r="P65" t="s">
        <v>1589</v>
      </c>
      <c r="W65" t="s">
        <v>2911</v>
      </c>
    </row>
    <row r="66" spans="2:23">
      <c r="B66" t="s">
        <v>2100</v>
      </c>
      <c r="C66">
        <v>9005</v>
      </c>
      <c r="D66">
        <v>89</v>
      </c>
      <c r="E66" t="s">
        <v>727</v>
      </c>
      <c r="F66" t="s">
        <v>1797</v>
      </c>
      <c r="G66" t="s">
        <v>29</v>
      </c>
      <c r="I66" t="s">
        <v>49</v>
      </c>
      <c r="J66" t="s">
        <v>2457</v>
      </c>
      <c r="K66" t="s">
        <v>145</v>
      </c>
      <c r="L66" t="s">
        <v>1955</v>
      </c>
      <c r="M66" s="283">
        <v>45914</v>
      </c>
      <c r="N66" t="s">
        <v>1123</v>
      </c>
      <c r="O66" s="605">
        <v>46091</v>
      </c>
      <c r="P66" t="s">
        <v>1589</v>
      </c>
      <c r="W66" t="s">
        <v>2911</v>
      </c>
    </row>
    <row r="67" spans="2:23">
      <c r="B67" t="s">
        <v>2046</v>
      </c>
      <c r="C67">
        <v>651</v>
      </c>
      <c r="D67">
        <v>47</v>
      </c>
      <c r="E67" t="s">
        <v>301</v>
      </c>
      <c r="F67" t="s">
        <v>302</v>
      </c>
      <c r="G67" t="s">
        <v>29</v>
      </c>
      <c r="H67" s="161">
        <v>42984</v>
      </c>
      <c r="I67" t="s">
        <v>49</v>
      </c>
      <c r="J67" t="s">
        <v>65</v>
      </c>
      <c r="K67" t="s">
        <v>123</v>
      </c>
      <c r="L67" t="s">
        <v>1956</v>
      </c>
      <c r="M67" s="283">
        <v>45304</v>
      </c>
      <c r="N67" t="s">
        <v>1123</v>
      </c>
      <c r="O67" s="605">
        <v>46091</v>
      </c>
      <c r="P67" t="s">
        <v>1589</v>
      </c>
      <c r="W67" t="s">
        <v>2911</v>
      </c>
    </row>
    <row r="68" spans="2:23">
      <c r="B68" t="s">
        <v>2512</v>
      </c>
      <c r="C68">
        <v>163</v>
      </c>
      <c r="D68">
        <v>227</v>
      </c>
      <c r="E68" t="s">
        <v>2375</v>
      </c>
      <c r="F68" t="s">
        <v>2373</v>
      </c>
      <c r="G68" t="s">
        <v>274</v>
      </c>
      <c r="H68" t="s">
        <v>2376</v>
      </c>
      <c r="I68" t="s">
        <v>49</v>
      </c>
      <c r="J68" t="s">
        <v>65</v>
      </c>
      <c r="K68" t="s">
        <v>123</v>
      </c>
      <c r="L68" t="s">
        <v>1956</v>
      </c>
      <c r="M68" s="283">
        <v>45991</v>
      </c>
      <c r="N68" t="s">
        <v>1123</v>
      </c>
      <c r="O68" s="605">
        <v>46091</v>
      </c>
      <c r="P68" t="s">
        <v>1589</v>
      </c>
      <c r="W68" t="s">
        <v>2911</v>
      </c>
    </row>
    <row r="69" spans="2:23">
      <c r="B69" t="s">
        <v>2220</v>
      </c>
      <c r="C69">
        <v>387</v>
      </c>
      <c r="E69" t="s">
        <v>774</v>
      </c>
      <c r="F69" t="s">
        <v>466</v>
      </c>
      <c r="G69" t="s">
        <v>29</v>
      </c>
      <c r="H69" t="s">
        <v>2317</v>
      </c>
      <c r="I69" t="s">
        <v>141</v>
      </c>
      <c r="K69" t="s">
        <v>145</v>
      </c>
      <c r="L69" t="s">
        <v>1957</v>
      </c>
      <c r="N69" t="s">
        <v>1123</v>
      </c>
      <c r="O69" s="605">
        <v>46091</v>
      </c>
      <c r="P69" t="s">
        <v>1589</v>
      </c>
      <c r="V69" t="s">
        <v>65</v>
      </c>
      <c r="W69" t="s">
        <v>2911</v>
      </c>
    </row>
    <row r="70" spans="2:23">
      <c r="B70" t="s">
        <v>2221</v>
      </c>
      <c r="C70">
        <v>387</v>
      </c>
      <c r="E70" t="s">
        <v>37</v>
      </c>
      <c r="F70" t="s">
        <v>466</v>
      </c>
      <c r="G70" t="s">
        <v>29</v>
      </c>
      <c r="H70" t="s">
        <v>2316</v>
      </c>
      <c r="I70" t="s">
        <v>155</v>
      </c>
      <c r="K70" t="s">
        <v>145</v>
      </c>
      <c r="L70" t="s">
        <v>1956</v>
      </c>
      <c r="N70" t="s">
        <v>1123</v>
      </c>
      <c r="O70" s="605">
        <v>46091</v>
      </c>
      <c r="P70" t="s">
        <v>1589</v>
      </c>
      <c r="V70" t="s">
        <v>65</v>
      </c>
      <c r="W70" t="s">
        <v>2911</v>
      </c>
    </row>
    <row r="71" spans="2:23">
      <c r="B71" t="s">
        <v>2077</v>
      </c>
      <c r="C71">
        <v>182</v>
      </c>
      <c r="D71">
        <v>72</v>
      </c>
      <c r="E71" t="s">
        <v>441</v>
      </c>
      <c r="F71" t="s">
        <v>437</v>
      </c>
      <c r="G71" t="s">
        <v>29</v>
      </c>
      <c r="H71" t="s">
        <v>2312</v>
      </c>
      <c r="I71" t="s">
        <v>56</v>
      </c>
      <c r="J71" t="s">
        <v>57</v>
      </c>
      <c r="K71" t="s">
        <v>58</v>
      </c>
      <c r="L71" t="s">
        <v>1958</v>
      </c>
      <c r="P71" t="s">
        <v>1589</v>
      </c>
      <c r="V71" t="s">
        <v>53</v>
      </c>
      <c r="W71" t="s">
        <v>2933</v>
      </c>
    </row>
    <row r="72" spans="2:23">
      <c r="B72" t="s">
        <v>2929</v>
      </c>
      <c r="C72">
        <v>332</v>
      </c>
      <c r="D72">
        <v>32</v>
      </c>
      <c r="E72" t="s">
        <v>2484</v>
      </c>
      <c r="F72" t="s">
        <v>1889</v>
      </c>
      <c r="G72" t="s">
        <v>48</v>
      </c>
      <c r="H72" t="s">
        <v>2930</v>
      </c>
      <c r="I72" t="s">
        <v>49</v>
      </c>
      <c r="J72" t="s">
        <v>65</v>
      </c>
      <c r="K72" t="s">
        <v>123</v>
      </c>
      <c r="L72" t="s">
        <v>1955</v>
      </c>
      <c r="M72" t="s">
        <v>2928</v>
      </c>
      <c r="N72" t="s">
        <v>1798</v>
      </c>
      <c r="P72" t="s">
        <v>1589</v>
      </c>
      <c r="V72" t="s">
        <v>53</v>
      </c>
      <c r="W72" t="s">
        <v>2933</v>
      </c>
    </row>
    <row r="73" spans="2:23">
      <c r="B73" t="s">
        <v>2929</v>
      </c>
      <c r="C73">
        <v>332</v>
      </c>
      <c r="D73">
        <v>32</v>
      </c>
      <c r="E73" t="s">
        <v>2484</v>
      </c>
      <c r="F73" t="s">
        <v>1889</v>
      </c>
      <c r="G73" t="s">
        <v>48</v>
      </c>
      <c r="H73" t="s">
        <v>2930</v>
      </c>
      <c r="I73" t="s">
        <v>49</v>
      </c>
      <c r="J73" t="s">
        <v>65</v>
      </c>
      <c r="K73" t="s">
        <v>123</v>
      </c>
      <c r="L73" t="s">
        <v>1955</v>
      </c>
      <c r="M73" t="s">
        <v>2928</v>
      </c>
      <c r="N73" t="s">
        <v>1798</v>
      </c>
      <c r="P73" t="s">
        <v>1589</v>
      </c>
      <c r="V73" t="s">
        <v>53</v>
      </c>
      <c r="W73" t="s">
        <v>2933</v>
      </c>
    </row>
    <row r="74" spans="2:23">
      <c r="B74" t="s">
        <v>2107</v>
      </c>
      <c r="C74">
        <v>64</v>
      </c>
      <c r="D74">
        <v>96</v>
      </c>
      <c r="E74" t="s">
        <v>1440</v>
      </c>
      <c r="F74" t="s">
        <v>1031</v>
      </c>
      <c r="G74" t="s">
        <v>48</v>
      </c>
      <c r="H74" s="161">
        <v>43649</v>
      </c>
      <c r="I74" t="s">
        <v>39</v>
      </c>
      <c r="K74" t="s">
        <v>58</v>
      </c>
      <c r="L74" t="s">
        <v>1956</v>
      </c>
      <c r="M74" s="283">
        <v>45598</v>
      </c>
      <c r="N74" t="s">
        <v>2469</v>
      </c>
      <c r="P74" t="s">
        <v>1589</v>
      </c>
      <c r="V74" t="s">
        <v>53</v>
      </c>
      <c r="W74" t="s">
        <v>2933</v>
      </c>
    </row>
    <row r="75" spans="2:23">
      <c r="B75" t="s">
        <v>2108</v>
      </c>
      <c r="C75">
        <v>64</v>
      </c>
      <c r="D75">
        <v>96</v>
      </c>
      <c r="E75" t="s">
        <v>823</v>
      </c>
      <c r="F75" t="s">
        <v>1031</v>
      </c>
      <c r="G75" t="s">
        <v>29</v>
      </c>
      <c r="H75" s="161">
        <v>43649</v>
      </c>
      <c r="I75" t="s">
        <v>39</v>
      </c>
      <c r="M75" s="283">
        <v>45598</v>
      </c>
      <c r="N75" t="s">
        <v>2469</v>
      </c>
      <c r="P75" t="s">
        <v>1589</v>
      </c>
      <c r="V75" t="s">
        <v>53</v>
      </c>
      <c r="W75" t="s">
        <v>2933</v>
      </c>
    </row>
    <row r="76" spans="2:23">
      <c r="B76" t="s">
        <v>2066</v>
      </c>
      <c r="C76">
        <v>860</v>
      </c>
      <c r="D76">
        <v>60</v>
      </c>
      <c r="E76" t="s">
        <v>379</v>
      </c>
      <c r="F76" t="s">
        <v>380</v>
      </c>
      <c r="G76" t="s">
        <v>29</v>
      </c>
      <c r="I76" t="s">
        <v>155</v>
      </c>
      <c r="K76" t="s">
        <v>145</v>
      </c>
      <c r="N76" t="s">
        <v>2469</v>
      </c>
      <c r="P76" t="s">
        <v>1589</v>
      </c>
      <c r="W76" t="s">
        <v>2933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1E8DD-3667-4780-814B-63D0187E8E32}">
  <sheetPr codeName="Sheet32"/>
  <dimension ref="B4:C49"/>
  <sheetViews>
    <sheetView workbookViewId="0">
      <selection activeCell="G40" sqref="G40"/>
    </sheetView>
  </sheetViews>
  <sheetFormatPr defaultRowHeight="12.75"/>
  <cols>
    <col min="2" max="2" width="16" bestFit="1" customWidth="1"/>
    <col min="3" max="3" width="19.42578125" bestFit="1" customWidth="1"/>
    <col min="4" max="7" width="8.28515625" bestFit="1" customWidth="1"/>
    <col min="8" max="8" width="7" bestFit="1" customWidth="1"/>
    <col min="9" max="9" width="11.28515625" bestFit="1" customWidth="1"/>
    <col min="11" max="11" width="15.7109375" bestFit="1" customWidth="1"/>
    <col min="12" max="12" width="18.7109375" bestFit="1" customWidth="1"/>
  </cols>
  <sheetData>
    <row r="4" spans="2:3" ht="13.5" thickBot="1">
      <c r="B4" s="14" t="s">
        <v>2811</v>
      </c>
      <c r="C4" t="s">
        <v>2523</v>
      </c>
    </row>
    <row r="5" spans="2:3" ht="13.5" thickBot="1">
      <c r="B5" s="345" t="s">
        <v>122</v>
      </c>
      <c r="C5" s="566">
        <v>50</v>
      </c>
    </row>
    <row r="6" spans="2:3">
      <c r="B6" s="346" t="s">
        <v>1955</v>
      </c>
      <c r="C6" s="567">
        <v>23</v>
      </c>
    </row>
    <row r="7" spans="2:3" ht="13.5" thickBot="1">
      <c r="B7" s="347" t="s">
        <v>1956</v>
      </c>
      <c r="C7" s="567">
        <v>27</v>
      </c>
    </row>
    <row r="8" spans="2:3" ht="13.5" thickBot="1">
      <c r="B8" s="345" t="s">
        <v>90</v>
      </c>
      <c r="C8" s="566">
        <v>43</v>
      </c>
    </row>
    <row r="9" spans="2:3">
      <c r="B9" s="689" t="s">
        <v>1957</v>
      </c>
      <c r="C9" s="568">
        <v>19</v>
      </c>
    </row>
    <row r="10" spans="2:3" ht="13.5" thickBot="1">
      <c r="B10" s="347" t="s">
        <v>1956</v>
      </c>
      <c r="C10" s="567">
        <v>24</v>
      </c>
    </row>
    <row r="11" spans="2:3" ht="13.5" thickBot="1">
      <c r="B11" s="345" t="s">
        <v>57</v>
      </c>
      <c r="C11" s="566">
        <v>12</v>
      </c>
    </row>
    <row r="12" spans="2:3" ht="13.5" thickBot="1">
      <c r="B12" s="347" t="s">
        <v>1958</v>
      </c>
      <c r="C12" s="567">
        <v>12</v>
      </c>
    </row>
    <row r="13" spans="2:3" ht="13.5" thickBot="1">
      <c r="B13" s="345" t="s">
        <v>30</v>
      </c>
      <c r="C13" s="566">
        <v>47</v>
      </c>
    </row>
    <row r="14" spans="2:3">
      <c r="B14" s="346" t="s">
        <v>1955</v>
      </c>
      <c r="C14" s="567">
        <v>23</v>
      </c>
    </row>
    <row r="15" spans="2:3" ht="13.5" thickBot="1">
      <c r="B15" s="347" t="s">
        <v>1956</v>
      </c>
      <c r="C15" s="567">
        <v>24</v>
      </c>
    </row>
    <row r="16" spans="2:3" ht="13.5" thickBot="1">
      <c r="B16" s="345" t="s">
        <v>65</v>
      </c>
      <c r="C16" s="566">
        <v>53</v>
      </c>
    </row>
    <row r="17" spans="2:3">
      <c r="B17" s="346" t="s">
        <v>1955</v>
      </c>
      <c r="C17" s="567">
        <v>23</v>
      </c>
    </row>
    <row r="18" spans="2:3" ht="13.5" thickBot="1">
      <c r="B18" s="347" t="s">
        <v>1956</v>
      </c>
      <c r="C18" s="567">
        <v>30</v>
      </c>
    </row>
    <row r="19" spans="2:3" ht="13.5" thickBot="1">
      <c r="B19" s="345" t="s">
        <v>2457</v>
      </c>
      <c r="C19" s="566">
        <v>22</v>
      </c>
    </row>
    <row r="20" spans="2:3" ht="13.5" thickBot="1">
      <c r="B20" s="347" t="s">
        <v>1955</v>
      </c>
      <c r="C20" s="567">
        <v>22</v>
      </c>
    </row>
    <row r="21" spans="2:3" ht="13.5" thickBot="1">
      <c r="B21" s="345" t="s">
        <v>2458</v>
      </c>
      <c r="C21" s="566">
        <v>23</v>
      </c>
    </row>
    <row r="22" spans="2:3" ht="13.5" thickBot="1">
      <c r="B22" s="347" t="s">
        <v>1955</v>
      </c>
      <c r="C22" s="567">
        <v>23</v>
      </c>
    </row>
    <row r="23" spans="2:3" ht="13.5" thickBot="1">
      <c r="B23" s="376" t="s">
        <v>2801</v>
      </c>
      <c r="C23" s="569">
        <v>3</v>
      </c>
    </row>
    <row r="24" spans="2:3" ht="13.5" thickBot="1">
      <c r="B24" s="345" t="s">
        <v>2803</v>
      </c>
      <c r="C24" s="566">
        <v>253</v>
      </c>
    </row>
    <row r="36" ht="13.5" thickBot="1"/>
    <row r="37" ht="13.5" thickBot="1"/>
    <row r="45" ht="13.5" thickBot="1"/>
    <row r="46" ht="13.5" thickBot="1"/>
    <row r="48" ht="13.5" thickBot="1"/>
    <row r="49" ht="13.5" thickBot="1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933C5-66EE-4315-A76F-CECDF7B2C024}">
  <sheetPr codeName="Sheet17"/>
  <dimension ref="A1:L4"/>
  <sheetViews>
    <sheetView workbookViewId="0">
      <selection activeCell="Q37" sqref="Q37"/>
    </sheetView>
  </sheetViews>
  <sheetFormatPr defaultRowHeight="12.75"/>
  <cols>
    <col min="1" max="1" width="11.7109375" bestFit="1" customWidth="1"/>
    <col min="2" max="2" width="13.7109375" bestFit="1" customWidth="1"/>
    <col min="3" max="3" width="11.28515625" bestFit="1" customWidth="1"/>
    <col min="4" max="4" width="13" bestFit="1" customWidth="1"/>
    <col min="5" max="5" width="9.140625" bestFit="1" customWidth="1"/>
    <col min="6" max="6" width="8.7109375" bestFit="1" customWidth="1"/>
    <col min="7" max="7" width="9.5703125" bestFit="1" customWidth="1"/>
    <col min="8" max="8" width="11.28515625" bestFit="1" customWidth="1"/>
    <col min="9" max="9" width="11.140625" bestFit="1" customWidth="1"/>
    <col min="10" max="10" width="6.5703125" bestFit="1" customWidth="1"/>
    <col min="11" max="11" width="10.7109375" bestFit="1" customWidth="1"/>
    <col min="12" max="12" width="17.140625" bestFit="1" customWidth="1"/>
    <col min="13" max="13" width="5" bestFit="1" customWidth="1"/>
    <col min="14" max="14" width="10.140625" bestFit="1" customWidth="1"/>
    <col min="15" max="15" width="9.28515625" bestFit="1" customWidth="1"/>
    <col min="16" max="16" width="6.140625" bestFit="1" customWidth="1"/>
    <col min="17" max="17" width="9.85546875" bestFit="1" customWidth="1"/>
    <col min="18" max="18" width="8.28515625" bestFit="1" customWidth="1"/>
    <col min="19" max="19" width="9.7109375" bestFit="1" customWidth="1"/>
    <col min="20" max="20" width="5.140625" bestFit="1" customWidth="1"/>
    <col min="21" max="21" width="7.7109375" bestFit="1" customWidth="1"/>
    <col min="22" max="22" width="6.7109375" bestFit="1" customWidth="1"/>
    <col min="23" max="23" width="5.7109375" bestFit="1" customWidth="1"/>
    <col min="24" max="24" width="5.85546875" bestFit="1" customWidth="1"/>
    <col min="25" max="25" width="8.28515625" bestFit="1" customWidth="1"/>
    <col min="26" max="26" width="6.42578125" bestFit="1" customWidth="1"/>
    <col min="27" max="27" width="9.28515625" bestFit="1" customWidth="1"/>
    <col min="28" max="28" width="8.28515625" bestFit="1" customWidth="1"/>
    <col min="29" max="29" width="8.85546875" bestFit="1" customWidth="1"/>
    <col min="30" max="31" width="9.28515625" bestFit="1" customWidth="1"/>
    <col min="32" max="32" width="10.42578125" bestFit="1" customWidth="1"/>
    <col min="33" max="33" width="7.28515625" bestFit="1" customWidth="1"/>
    <col min="34" max="34" width="5.28515625" bestFit="1" customWidth="1"/>
    <col min="35" max="35" width="7.85546875" bestFit="1" customWidth="1"/>
    <col min="36" max="36" width="7.28515625" bestFit="1" customWidth="1"/>
    <col min="37" max="37" width="7.42578125" bestFit="1" customWidth="1"/>
    <col min="38" max="38" width="7.7109375" bestFit="1" customWidth="1"/>
    <col min="39" max="39" width="10.7109375" bestFit="1" customWidth="1"/>
    <col min="40" max="41" width="9.42578125" bestFit="1" customWidth="1"/>
    <col min="42" max="42" width="7.7109375" bestFit="1" customWidth="1"/>
    <col min="43" max="43" width="8.7109375" bestFit="1" customWidth="1"/>
    <col min="44" max="44" width="6.7109375" bestFit="1" customWidth="1"/>
    <col min="45" max="45" width="6" bestFit="1" customWidth="1"/>
    <col min="46" max="46" width="9" bestFit="1" customWidth="1"/>
    <col min="47" max="47" width="8.28515625" bestFit="1" customWidth="1"/>
    <col min="48" max="48" width="9.7109375" bestFit="1" customWidth="1"/>
    <col min="49" max="49" width="13" bestFit="1" customWidth="1"/>
    <col min="50" max="50" width="8.42578125" bestFit="1" customWidth="1"/>
    <col min="51" max="51" width="10.5703125" bestFit="1" customWidth="1"/>
    <col min="52" max="52" width="15.140625" bestFit="1" customWidth="1"/>
    <col min="53" max="53" width="8.85546875" bestFit="1" customWidth="1"/>
    <col min="54" max="54" width="9.42578125" bestFit="1" customWidth="1"/>
    <col min="55" max="55" width="10.5703125" bestFit="1" customWidth="1"/>
    <col min="56" max="56" width="16.28515625" bestFit="1" customWidth="1"/>
    <col min="57" max="57" width="8.28515625" bestFit="1" customWidth="1"/>
    <col min="58" max="58" width="7.42578125" bestFit="1" customWidth="1"/>
    <col min="59" max="59" width="11.28515625" bestFit="1" customWidth="1"/>
    <col min="60" max="60" width="9.140625" bestFit="1" customWidth="1"/>
    <col min="61" max="61" width="9.28515625" bestFit="1" customWidth="1"/>
    <col min="62" max="62" width="9" bestFit="1" customWidth="1"/>
    <col min="63" max="63" width="8.85546875" bestFit="1" customWidth="1"/>
    <col min="64" max="64" width="7.28515625" bestFit="1" customWidth="1"/>
    <col min="65" max="65" width="7.7109375" bestFit="1" customWidth="1"/>
    <col min="66" max="66" width="8.85546875" bestFit="1" customWidth="1"/>
    <col min="67" max="67" width="6.28515625" bestFit="1" customWidth="1"/>
    <col min="68" max="68" width="10.42578125" bestFit="1" customWidth="1"/>
    <col min="69" max="69" width="4.28515625" bestFit="1" customWidth="1"/>
    <col min="70" max="70" width="10.140625" bestFit="1" customWidth="1"/>
    <col min="71" max="71" width="8.85546875" bestFit="1" customWidth="1"/>
    <col min="72" max="72" width="10" bestFit="1" customWidth="1"/>
    <col min="73" max="73" width="9.140625" bestFit="1" customWidth="1"/>
    <col min="74" max="74" width="11.85546875" bestFit="1" customWidth="1"/>
    <col min="75" max="75" width="11.5703125" bestFit="1" customWidth="1"/>
    <col min="76" max="76" width="10.42578125" bestFit="1" customWidth="1"/>
    <col min="77" max="77" width="8.7109375" bestFit="1" customWidth="1"/>
    <col min="78" max="78" width="11.28515625" bestFit="1" customWidth="1"/>
    <col min="79" max="79" width="7.7109375" bestFit="1" customWidth="1"/>
    <col min="80" max="80" width="8.42578125" bestFit="1" customWidth="1"/>
    <col min="81" max="81" width="12.28515625" bestFit="1" customWidth="1"/>
    <col min="82" max="82" width="7.7109375" bestFit="1" customWidth="1"/>
    <col min="83" max="83" width="11.28515625" bestFit="1" customWidth="1"/>
    <col min="84" max="84" width="8.7109375" bestFit="1" customWidth="1"/>
    <col min="85" max="85" width="11" bestFit="1" customWidth="1"/>
    <col min="86" max="86" width="11.7109375" bestFit="1" customWidth="1"/>
    <col min="87" max="87" width="7.85546875" bestFit="1" customWidth="1"/>
    <col min="88" max="88" width="16.28515625" bestFit="1" customWidth="1"/>
    <col min="89" max="89" width="11.140625" bestFit="1" customWidth="1"/>
    <col min="90" max="90" width="10.5703125" bestFit="1" customWidth="1"/>
    <col min="91" max="91" width="12" bestFit="1" customWidth="1"/>
    <col min="92" max="92" width="11.7109375" bestFit="1" customWidth="1"/>
    <col min="93" max="93" width="19.5703125" bestFit="1" customWidth="1"/>
    <col min="94" max="94" width="10.42578125" bestFit="1" customWidth="1"/>
    <col min="95" max="95" width="10.7109375" bestFit="1" customWidth="1"/>
    <col min="96" max="96" width="11.28515625" bestFit="1" customWidth="1"/>
    <col min="97" max="97" width="9.7109375" bestFit="1" customWidth="1"/>
    <col min="98" max="98" width="8.5703125" bestFit="1" customWidth="1"/>
    <col min="99" max="99" width="11.28515625" bestFit="1" customWidth="1"/>
    <col min="100" max="100" width="11" bestFit="1" customWidth="1"/>
    <col min="101" max="101" width="9.28515625" bestFit="1" customWidth="1"/>
    <col min="102" max="102" width="8" bestFit="1" customWidth="1"/>
    <col min="103" max="103" width="8.28515625" bestFit="1" customWidth="1"/>
    <col min="104" max="104" width="9.7109375" bestFit="1" customWidth="1"/>
    <col min="105" max="105" width="9.85546875" bestFit="1" customWidth="1"/>
    <col min="106" max="106" width="8.7109375" bestFit="1" customWidth="1"/>
    <col min="107" max="107" width="9.140625" bestFit="1" customWidth="1"/>
    <col min="108" max="108" width="9.7109375" bestFit="1" customWidth="1"/>
    <col min="109" max="109" width="10.140625" bestFit="1" customWidth="1"/>
    <col min="110" max="110" width="9.85546875" bestFit="1" customWidth="1"/>
    <col min="111" max="111" width="11.28515625" bestFit="1" customWidth="1"/>
    <col min="112" max="112" width="10.7109375" bestFit="1" customWidth="1"/>
    <col min="113" max="113" width="6.42578125" bestFit="1" customWidth="1"/>
    <col min="114" max="114" width="7.28515625" bestFit="1" customWidth="1"/>
    <col min="115" max="115" width="7.7109375" bestFit="1" customWidth="1"/>
    <col min="116" max="116" width="9.28515625" bestFit="1" customWidth="1"/>
    <col min="117" max="117" width="7.28515625" bestFit="1" customWidth="1"/>
    <col min="118" max="120" width="6.7109375" bestFit="1" customWidth="1"/>
    <col min="121" max="121" width="6.140625" bestFit="1" customWidth="1"/>
    <col min="122" max="122" width="8.28515625" bestFit="1" customWidth="1"/>
    <col min="123" max="123" width="7.7109375" bestFit="1" customWidth="1"/>
    <col min="124" max="124" width="5.7109375" bestFit="1" customWidth="1"/>
    <col min="125" max="125" width="8.28515625" bestFit="1" customWidth="1"/>
    <col min="126" max="126" width="5.7109375" bestFit="1" customWidth="1"/>
    <col min="127" max="127" width="7.42578125" bestFit="1" customWidth="1"/>
    <col min="128" max="128" width="9.140625" bestFit="1" customWidth="1"/>
    <col min="129" max="129" width="6.28515625" bestFit="1" customWidth="1"/>
    <col min="130" max="130" width="5.5703125" bestFit="1" customWidth="1"/>
    <col min="131" max="131" width="7.7109375" bestFit="1" customWidth="1"/>
    <col min="132" max="132" width="13.42578125" bestFit="1" customWidth="1"/>
    <col min="133" max="133" width="7.85546875" bestFit="1" customWidth="1"/>
    <col min="134" max="134" width="17.42578125" bestFit="1" customWidth="1"/>
    <col min="135" max="135" width="7.28515625" bestFit="1" customWidth="1"/>
    <col min="136" max="136" width="7.140625" bestFit="1" customWidth="1"/>
    <col min="137" max="137" width="7.7109375" bestFit="1" customWidth="1"/>
    <col min="138" max="138" width="9" bestFit="1" customWidth="1"/>
    <col min="139" max="139" width="8.85546875" bestFit="1" customWidth="1"/>
    <col min="140" max="140" width="6.85546875" bestFit="1" customWidth="1"/>
    <col min="141" max="141" width="8.28515625" bestFit="1" customWidth="1"/>
    <col min="142" max="142" width="8.85546875" bestFit="1" customWidth="1"/>
    <col min="143" max="143" width="10" bestFit="1" customWidth="1"/>
    <col min="144" max="144" width="11.28515625" bestFit="1" customWidth="1"/>
    <col min="145" max="145" width="9.42578125" bestFit="1" customWidth="1"/>
    <col min="146" max="146" width="6.85546875" bestFit="1" customWidth="1"/>
    <col min="147" max="147" width="8" bestFit="1" customWidth="1"/>
    <col min="148" max="148" width="9.140625" bestFit="1" customWidth="1"/>
    <col min="149" max="149" width="9" bestFit="1" customWidth="1"/>
    <col min="150" max="150" width="7.42578125" bestFit="1" customWidth="1"/>
    <col min="151" max="151" width="10.28515625" bestFit="1" customWidth="1"/>
    <col min="152" max="152" width="9.42578125" bestFit="1" customWidth="1"/>
    <col min="153" max="153" width="7.7109375" bestFit="1" customWidth="1"/>
    <col min="154" max="154" width="9.7109375" bestFit="1" customWidth="1"/>
    <col min="155" max="155" width="7.42578125" bestFit="1" customWidth="1"/>
    <col min="156" max="156" width="9.7109375" bestFit="1" customWidth="1"/>
    <col min="157" max="157" width="8.5703125" bestFit="1" customWidth="1"/>
    <col min="158" max="158" width="7.140625" bestFit="1" customWidth="1"/>
    <col min="159" max="159" width="9.42578125" bestFit="1" customWidth="1"/>
    <col min="160" max="160" width="7.28515625" bestFit="1" customWidth="1"/>
    <col min="161" max="161" width="5.7109375" bestFit="1" customWidth="1"/>
    <col min="162" max="162" width="9.28515625" bestFit="1" customWidth="1"/>
    <col min="163" max="163" width="6.7109375" bestFit="1" customWidth="1"/>
    <col min="164" max="164" width="10" bestFit="1" customWidth="1"/>
    <col min="165" max="165" width="11.28515625" bestFit="1" customWidth="1"/>
    <col min="166" max="166" width="5.7109375" bestFit="1" customWidth="1"/>
    <col min="167" max="167" width="6.7109375" bestFit="1" customWidth="1"/>
    <col min="168" max="168" width="8.85546875" bestFit="1" customWidth="1"/>
    <col min="169" max="169" width="10" bestFit="1" customWidth="1"/>
    <col min="170" max="170" width="16.28515625" bestFit="1" customWidth="1"/>
    <col min="171" max="171" width="6.7109375" bestFit="1" customWidth="1"/>
    <col min="172" max="172" width="5.5703125" bestFit="1" customWidth="1"/>
    <col min="173" max="173" width="8.28515625" bestFit="1" customWidth="1"/>
    <col min="174" max="174" width="4.42578125" bestFit="1" customWidth="1"/>
    <col min="175" max="175" width="6.7109375" bestFit="1" customWidth="1"/>
    <col min="176" max="176" width="5.5703125" bestFit="1" customWidth="1"/>
    <col min="177" max="177" width="7.28515625" bestFit="1" customWidth="1"/>
    <col min="178" max="178" width="5.5703125" bestFit="1" customWidth="1"/>
    <col min="179" max="179" width="23.85546875" bestFit="1" customWidth="1"/>
    <col min="180" max="180" width="8.28515625" bestFit="1" customWidth="1"/>
    <col min="181" max="181" width="7.85546875" bestFit="1" customWidth="1"/>
    <col min="182" max="182" width="7.140625" bestFit="1" customWidth="1"/>
    <col min="183" max="183" width="11" bestFit="1" customWidth="1"/>
    <col min="184" max="184" width="6.140625" bestFit="1" customWidth="1"/>
    <col min="185" max="185" width="7.7109375" bestFit="1" customWidth="1"/>
    <col min="186" max="186" width="8.7109375" bestFit="1" customWidth="1"/>
    <col min="187" max="187" width="5.42578125" bestFit="1" customWidth="1"/>
    <col min="188" max="188" width="8.7109375" bestFit="1" customWidth="1"/>
    <col min="189" max="189" width="7.28515625" bestFit="1" customWidth="1"/>
    <col min="190" max="190" width="7.5703125" bestFit="1" customWidth="1"/>
    <col min="191" max="191" width="8.5703125" bestFit="1" customWidth="1"/>
    <col min="192" max="192" width="9.140625" bestFit="1" customWidth="1"/>
    <col min="193" max="193" width="5.28515625" bestFit="1" customWidth="1"/>
    <col min="194" max="194" width="8.42578125" bestFit="1" customWidth="1"/>
    <col min="195" max="195" width="7.42578125" bestFit="1" customWidth="1"/>
    <col min="196" max="196" width="16.7109375" bestFit="1" customWidth="1"/>
    <col min="197" max="197" width="7.7109375" bestFit="1" customWidth="1"/>
    <col min="198" max="198" width="7" bestFit="1" customWidth="1"/>
    <col min="199" max="199" width="11.28515625" bestFit="1" customWidth="1"/>
    <col min="200" max="211" width="4" bestFit="1" customWidth="1"/>
    <col min="212" max="212" width="11.28515625" bestFit="1" customWidth="1"/>
  </cols>
  <sheetData>
    <row r="1" spans="1:12" ht="18.75" thickBot="1">
      <c r="A1" s="251" t="s">
        <v>1711</v>
      </c>
      <c r="B1" s="252" t="s">
        <v>2</v>
      </c>
      <c r="C1" s="252" t="s">
        <v>1600</v>
      </c>
      <c r="D1" s="253" t="s">
        <v>1364</v>
      </c>
      <c r="E1" s="162" t="s">
        <v>13</v>
      </c>
      <c r="F1" s="162" t="s">
        <v>1543</v>
      </c>
      <c r="G1" s="162" t="s">
        <v>1544</v>
      </c>
      <c r="H1" s="162" t="s">
        <v>1631</v>
      </c>
      <c r="I1" s="162" t="s">
        <v>1981</v>
      </c>
      <c r="J1" s="117"/>
      <c r="K1" s="162" t="s">
        <v>1632</v>
      </c>
      <c r="L1" s="162" t="s">
        <v>2459</v>
      </c>
    </row>
    <row r="2" spans="1:12" ht="18.75" thickBot="1">
      <c r="B2" s="39"/>
      <c r="C2" s="40"/>
      <c r="D2" s="40"/>
      <c r="E2" s="40"/>
      <c r="F2" s="40"/>
      <c r="G2" s="40"/>
      <c r="H2" s="40"/>
      <c r="I2" s="43"/>
      <c r="J2" s="117"/>
      <c r="K2" s="278">
        <f>COUNT(B5:B39)</f>
        <v>0</v>
      </c>
      <c r="L2" s="298">
        <v>46139</v>
      </c>
    </row>
    <row r="3" spans="1:12" ht="18.75" thickBot="1">
      <c r="B3" s="39"/>
      <c r="C3" s="40"/>
      <c r="D3" s="40"/>
      <c r="E3" s="40"/>
      <c r="F3" s="49"/>
      <c r="G3" s="40"/>
      <c r="H3" s="40"/>
      <c r="I3" s="43"/>
      <c r="J3" s="117"/>
      <c r="K3" s="116"/>
      <c r="L3" s="116"/>
    </row>
    <row r="4" spans="1:12" ht="18.75" thickBot="1">
      <c r="A4" s="254" t="s">
        <v>1711</v>
      </c>
      <c r="B4" s="255" t="s">
        <v>2</v>
      </c>
      <c r="C4" s="255" t="s">
        <v>1600</v>
      </c>
      <c r="D4" s="256" t="s">
        <v>1364</v>
      </c>
      <c r="E4" s="255" t="s">
        <v>1544</v>
      </c>
      <c r="F4" s="255" t="s">
        <v>13</v>
      </c>
      <c r="G4" s="255" t="s">
        <v>1631</v>
      </c>
      <c r="H4" s="255" t="s">
        <v>1981</v>
      </c>
      <c r="I4" s="117"/>
      <c r="J4" s="117"/>
      <c r="K4" s="175"/>
      <c r="L4" s="175"/>
    </row>
  </sheetData>
  <pageMargins left="0.7" right="0.7" top="0.75" bottom="0.75" header="0.3" footer="0.3"/>
  <headerFooter>
    <oddHeader>&amp;R&amp;"arial"&amp;8&amp;K000000 KONE Internal&amp;1#_x000D_</oddHead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2CA7D-E294-4E09-84F2-EE51186052A7}">
  <sheetPr codeName="Sheet31"/>
  <dimension ref="A1:S1"/>
  <sheetViews>
    <sheetView workbookViewId="0">
      <selection activeCell="D39" sqref="D39"/>
    </sheetView>
  </sheetViews>
  <sheetFormatPr defaultRowHeight="12.75"/>
  <cols>
    <col min="2" max="2" width="11.28515625" bestFit="1" customWidth="1"/>
    <col min="3" max="3" width="15.140625" bestFit="1" customWidth="1"/>
    <col min="4" max="4" width="14.7109375" bestFit="1" customWidth="1"/>
    <col min="5" max="5" width="14.42578125" bestFit="1" customWidth="1"/>
    <col min="6" max="6" width="14.28515625" bestFit="1" customWidth="1"/>
    <col min="7" max="7" width="13.28515625" bestFit="1" customWidth="1"/>
    <col min="8" max="8" width="8" bestFit="1" customWidth="1"/>
    <col min="9" max="9" width="14" bestFit="1" customWidth="1"/>
    <col min="10" max="10" width="11.28515625" bestFit="1" customWidth="1"/>
    <col min="11" max="12" width="12.28515625" bestFit="1" customWidth="1"/>
    <col min="13" max="13" width="7.7109375" bestFit="1" customWidth="1"/>
    <col min="14" max="14" width="19.7109375" bestFit="1" customWidth="1"/>
    <col min="15" max="16" width="13" bestFit="1" customWidth="1"/>
    <col min="17" max="17" width="14.85546875" bestFit="1" customWidth="1"/>
    <col min="18" max="18" width="16.5703125" bestFit="1" customWidth="1"/>
  </cols>
  <sheetData>
    <row r="1" spans="1:19" ht="15.75">
      <c r="A1" s="234" t="s">
        <v>1630</v>
      </c>
      <c r="B1" s="234" t="s">
        <v>1662</v>
      </c>
      <c r="C1" s="243" t="s">
        <v>2</v>
      </c>
      <c r="D1" s="243" t="s">
        <v>1598</v>
      </c>
      <c r="E1" s="243" t="s">
        <v>1873</v>
      </c>
      <c r="F1" s="243" t="s">
        <v>1874</v>
      </c>
      <c r="G1" s="243" t="s">
        <v>1875</v>
      </c>
      <c r="H1" s="243" t="s">
        <v>1876</v>
      </c>
      <c r="I1" s="243" t="s">
        <v>7</v>
      </c>
      <c r="J1" s="243" t="s">
        <v>8</v>
      </c>
      <c r="K1" s="243" t="s">
        <v>1658</v>
      </c>
      <c r="L1" s="243" t="s">
        <v>1877</v>
      </c>
      <c r="M1" s="243" t="s">
        <v>1878</v>
      </c>
      <c r="N1" s="243" t="s">
        <v>1879</v>
      </c>
      <c r="O1" s="244" t="s">
        <v>1570</v>
      </c>
      <c r="P1" s="242" t="s">
        <v>1541</v>
      </c>
      <c r="Q1" s="242" t="s">
        <v>1601</v>
      </c>
      <c r="R1" s="242" t="s">
        <v>1800</v>
      </c>
      <c r="S1" s="24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CC4F6-C21C-4300-869E-8A4B126BF6D7}">
  <sheetPr codeName="Sheet15"/>
  <dimension ref="A1:U8"/>
  <sheetViews>
    <sheetView topLeftCell="A15" workbookViewId="0">
      <selection activeCell="N36" sqref="N36"/>
    </sheetView>
  </sheetViews>
  <sheetFormatPr defaultRowHeight="12.75"/>
  <cols>
    <col min="1" max="1" width="5" customWidth="1"/>
    <col min="2" max="2" width="12.7109375" bestFit="1" customWidth="1"/>
    <col min="3" max="3" width="11.140625" customWidth="1"/>
    <col min="4" max="4" width="15.85546875" customWidth="1"/>
    <col min="5" max="5" width="15" customWidth="1"/>
    <col min="6" max="6" width="15.42578125" customWidth="1"/>
    <col min="7" max="7" width="14.85546875" customWidth="1"/>
    <col min="8" max="8" width="20.5703125" customWidth="1"/>
    <col min="9" max="9" width="9" customWidth="1"/>
    <col min="10" max="10" width="15.28515625" customWidth="1"/>
    <col min="11" max="11" width="12.7109375" customWidth="1"/>
    <col min="12" max="13" width="11.5703125" customWidth="1"/>
    <col min="14" max="14" width="15.140625" customWidth="1"/>
    <col min="15" max="15" width="22.42578125" customWidth="1"/>
    <col min="16" max="16" width="20" customWidth="1"/>
    <col min="17" max="17" width="11" customWidth="1"/>
    <col min="18" max="18" width="11.140625" customWidth="1"/>
    <col min="19" max="19" width="17" customWidth="1"/>
    <col min="20" max="20" width="15.42578125" customWidth="1"/>
    <col min="21" max="21" width="17.140625" customWidth="1"/>
  </cols>
  <sheetData>
    <row r="1" spans="1:21" ht="15.75">
      <c r="A1" s="226" t="s">
        <v>1630</v>
      </c>
      <c r="B1" s="226" t="s">
        <v>1711</v>
      </c>
      <c r="C1" s="226" t="s">
        <v>1838</v>
      </c>
      <c r="D1" s="226" t="s">
        <v>1839</v>
      </c>
      <c r="E1" s="226" t="s">
        <v>1840</v>
      </c>
      <c r="F1" s="226" t="s">
        <v>1364</v>
      </c>
      <c r="G1" s="226" t="s">
        <v>1841</v>
      </c>
      <c r="H1" s="226" t="s">
        <v>1550</v>
      </c>
      <c r="I1" s="226" t="s">
        <v>6</v>
      </c>
      <c r="J1" s="226" t="s">
        <v>7</v>
      </c>
      <c r="K1" s="226" t="s">
        <v>8</v>
      </c>
      <c r="L1" s="226" t="s">
        <v>1842</v>
      </c>
      <c r="M1" s="226" t="s">
        <v>1843</v>
      </c>
      <c r="N1" s="226" t="s">
        <v>10</v>
      </c>
      <c r="O1" s="226" t="s">
        <v>1844</v>
      </c>
      <c r="P1" s="226" t="s">
        <v>1542</v>
      </c>
      <c r="Q1" s="226" t="s">
        <v>1845</v>
      </c>
      <c r="R1" s="226" t="s">
        <v>1846</v>
      </c>
      <c r="S1" s="226" t="s">
        <v>1569</v>
      </c>
      <c r="T1" s="226" t="s">
        <v>1847</v>
      </c>
      <c r="U1" s="226" t="s">
        <v>1848</v>
      </c>
    </row>
    <row r="2" spans="1:21">
      <c r="P2" s="161"/>
      <c r="U2" s="161">
        <v>45926</v>
      </c>
    </row>
    <row r="3" spans="1:21">
      <c r="P3" s="161"/>
      <c r="U3" s="161">
        <v>45926</v>
      </c>
    </row>
    <row r="4" spans="1:21">
      <c r="P4" s="161"/>
      <c r="U4" s="161">
        <v>45926</v>
      </c>
    </row>
    <row r="5" spans="1:21">
      <c r="P5" s="161"/>
      <c r="U5" s="161">
        <v>45926</v>
      </c>
    </row>
    <row r="6" spans="1:21">
      <c r="P6" s="161"/>
      <c r="U6" s="161">
        <v>45926</v>
      </c>
    </row>
    <row r="7" spans="1:21">
      <c r="E7" s="76"/>
    </row>
    <row r="8" spans="1:21">
      <c r="E8" s="76"/>
    </row>
  </sheetData>
  <pageMargins left="0.7" right="0.7" top="0.75" bottom="0.75" header="0.3" footer="0.3"/>
  <headerFooter>
    <oddHeader>&amp;R&amp;"arial"&amp;8&amp;K000000 KONE Internal&amp;1#_x000D_</oddHead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57E45-586E-48B6-B82D-6C51EF1B29D7}">
  <sheetPr codeName="Sheet22"/>
  <dimension ref="A1:W386"/>
  <sheetViews>
    <sheetView topLeftCell="E76" workbookViewId="0">
      <selection activeCell="O279" sqref="O279"/>
    </sheetView>
  </sheetViews>
  <sheetFormatPr defaultColWidth="13" defaultRowHeight="15" customHeight="1"/>
  <cols>
    <col min="1" max="1" width="4.42578125" bestFit="1" customWidth="1"/>
    <col min="2" max="2" width="13.7109375" customWidth="1"/>
    <col min="5" max="5" width="24.85546875" bestFit="1" customWidth="1"/>
    <col min="7" max="7" width="13" style="309"/>
    <col min="11" max="11" width="21.7109375" customWidth="1"/>
  </cols>
  <sheetData>
    <row r="1" spans="1:23" s="159" customFormat="1" ht="15" customHeight="1">
      <c r="A1" s="217" t="s">
        <v>1630</v>
      </c>
      <c r="B1" s="218" t="s">
        <v>1976</v>
      </c>
      <c r="C1" s="218" t="s">
        <v>1839</v>
      </c>
      <c r="D1" s="218" t="s">
        <v>1395</v>
      </c>
      <c r="E1" s="218" t="s">
        <v>1598</v>
      </c>
      <c r="F1" s="218" t="s">
        <v>1586</v>
      </c>
      <c r="G1" s="308" t="s">
        <v>1803</v>
      </c>
      <c r="H1" s="218" t="s">
        <v>1804</v>
      </c>
      <c r="I1" s="218" t="s">
        <v>20</v>
      </c>
      <c r="J1" s="218" t="s">
        <v>1805</v>
      </c>
      <c r="K1" s="218" t="s">
        <v>1569</v>
      </c>
      <c r="L1" s="218" t="s">
        <v>1601</v>
      </c>
      <c r="M1" s="218" t="s">
        <v>1602</v>
      </c>
      <c r="P1" s="331">
        <f>SUM(H2:H432)</f>
        <v>41670</v>
      </c>
    </row>
    <row r="2" spans="1:23" ht="15" customHeight="1">
      <c r="A2" s="349">
        <v>1</v>
      </c>
      <c r="B2" s="348" t="s">
        <v>1972</v>
      </c>
      <c r="C2" s="350">
        <v>1</v>
      </c>
      <c r="D2" s="348" t="s">
        <v>23</v>
      </c>
      <c r="E2" s="348" t="s">
        <v>24</v>
      </c>
      <c r="F2" s="348" t="s">
        <v>1588</v>
      </c>
      <c r="G2" s="311" t="s">
        <v>2471</v>
      </c>
      <c r="H2" s="351">
        <v>115</v>
      </c>
      <c r="I2" s="351">
        <v>0</v>
      </c>
      <c r="J2" s="352" t="s">
        <v>1814</v>
      </c>
      <c r="K2" s="348"/>
      <c r="L2" s="352" t="s">
        <v>53</v>
      </c>
      <c r="M2" s="336" t="s">
        <v>2472</v>
      </c>
    </row>
    <row r="3" spans="1:23" ht="15" customHeight="1">
      <c r="A3" s="353">
        <v>2</v>
      </c>
      <c r="B3" s="354" t="s">
        <v>1973</v>
      </c>
      <c r="C3" s="355">
        <v>1</v>
      </c>
      <c r="D3" s="354" t="s">
        <v>33</v>
      </c>
      <c r="E3" s="354" t="s">
        <v>24</v>
      </c>
      <c r="F3" s="354" t="s">
        <v>1588</v>
      </c>
      <c r="G3" s="310" t="s">
        <v>2471</v>
      </c>
      <c r="H3" s="356">
        <v>115</v>
      </c>
      <c r="I3" s="356">
        <v>0</v>
      </c>
      <c r="J3" s="357" t="s">
        <v>1814</v>
      </c>
      <c r="K3" s="354"/>
      <c r="L3" s="357" t="s">
        <v>53</v>
      </c>
      <c r="M3" s="337" t="s">
        <v>2472</v>
      </c>
    </row>
    <row r="4" spans="1:23" ht="15" customHeight="1">
      <c r="A4" s="349">
        <v>3</v>
      </c>
      <c r="B4" s="348" t="s">
        <v>1998</v>
      </c>
      <c r="C4" s="350">
        <v>2</v>
      </c>
      <c r="D4" s="348" t="s">
        <v>886</v>
      </c>
      <c r="E4" s="348" t="s">
        <v>1058</v>
      </c>
      <c r="F4" s="348" t="s">
        <v>1588</v>
      </c>
      <c r="G4" s="311" t="s">
        <v>2472</v>
      </c>
      <c r="H4" s="351">
        <v>115</v>
      </c>
      <c r="I4" s="351">
        <v>0</v>
      </c>
      <c r="J4" s="352" t="s">
        <v>1814</v>
      </c>
      <c r="K4" s="348"/>
      <c r="L4" s="352" t="s">
        <v>53</v>
      </c>
      <c r="M4" s="336" t="s">
        <v>2472</v>
      </c>
    </row>
    <row r="5" spans="1:23" ht="15" customHeight="1">
      <c r="A5" s="353">
        <v>4</v>
      </c>
      <c r="B5" s="354" t="s">
        <v>1999</v>
      </c>
      <c r="C5" s="355">
        <v>3</v>
      </c>
      <c r="D5" s="354" t="s">
        <v>43</v>
      </c>
      <c r="E5" s="354" t="s">
        <v>44</v>
      </c>
      <c r="F5" s="354" t="s">
        <v>1588</v>
      </c>
      <c r="G5" s="310" t="s">
        <v>2472</v>
      </c>
      <c r="H5" s="356">
        <v>115</v>
      </c>
      <c r="I5" s="356">
        <v>0</v>
      </c>
      <c r="J5" s="357" t="s">
        <v>1814</v>
      </c>
      <c r="K5" s="354"/>
      <c r="L5" s="357" t="s">
        <v>53</v>
      </c>
      <c r="M5" s="337" t="s">
        <v>2472</v>
      </c>
    </row>
    <row r="6" spans="1:23" ht="15" customHeight="1">
      <c r="A6" s="349">
        <v>5</v>
      </c>
      <c r="B6" s="348" t="s">
        <v>2473</v>
      </c>
      <c r="C6" s="350">
        <v>4</v>
      </c>
      <c r="D6" s="348" t="s">
        <v>1007</v>
      </c>
      <c r="E6" s="348" t="s">
        <v>1758</v>
      </c>
      <c r="F6" s="348" t="s">
        <v>1588</v>
      </c>
      <c r="G6" s="311" t="s">
        <v>2472</v>
      </c>
      <c r="H6" s="351">
        <v>115</v>
      </c>
      <c r="I6" s="351">
        <v>0</v>
      </c>
      <c r="J6" s="352" t="s">
        <v>1814</v>
      </c>
      <c r="K6" s="348"/>
      <c r="L6" s="352" t="s">
        <v>53</v>
      </c>
      <c r="M6" s="336" t="s">
        <v>2472</v>
      </c>
      <c r="W6" s="283"/>
    </row>
    <row r="7" spans="1:23" ht="15" customHeight="1">
      <c r="A7" s="353">
        <v>6</v>
      </c>
      <c r="B7" s="354" t="s">
        <v>2277</v>
      </c>
      <c r="C7" s="355">
        <v>5</v>
      </c>
      <c r="D7" s="354" t="s">
        <v>600</v>
      </c>
      <c r="E7" s="354" t="s">
        <v>1911</v>
      </c>
      <c r="F7" s="354" t="s">
        <v>1588</v>
      </c>
      <c r="G7" s="310" t="s">
        <v>2472</v>
      </c>
      <c r="H7" s="356">
        <v>115</v>
      </c>
      <c r="I7" s="356">
        <v>0</v>
      </c>
      <c r="J7" s="357" t="s">
        <v>1814</v>
      </c>
      <c r="K7" s="354"/>
      <c r="L7" s="357" t="s">
        <v>53</v>
      </c>
      <c r="M7" s="337" t="s">
        <v>2472</v>
      </c>
      <c r="W7" s="283"/>
    </row>
    <row r="8" spans="1:23" ht="15" customHeight="1">
      <c r="A8" s="349">
        <v>7</v>
      </c>
      <c r="B8" s="348" t="s">
        <v>2000</v>
      </c>
      <c r="C8" s="350">
        <v>6</v>
      </c>
      <c r="D8" s="348" t="s">
        <v>1397</v>
      </c>
      <c r="E8" s="348" t="s">
        <v>242</v>
      </c>
      <c r="F8" s="348" t="s">
        <v>1588</v>
      </c>
      <c r="G8" s="311" t="s">
        <v>2472</v>
      </c>
      <c r="H8" s="351">
        <v>115</v>
      </c>
      <c r="I8" s="351">
        <v>0</v>
      </c>
      <c r="J8" s="352" t="s">
        <v>1814</v>
      </c>
      <c r="K8" s="348"/>
      <c r="L8" s="352" t="s">
        <v>53</v>
      </c>
      <c r="M8" s="336" t="s">
        <v>2472</v>
      </c>
    </row>
    <row r="9" spans="1:23" ht="15" customHeight="1">
      <c r="A9" s="353">
        <v>8</v>
      </c>
      <c r="B9" s="354" t="s">
        <v>2001</v>
      </c>
      <c r="C9" s="355">
        <v>6</v>
      </c>
      <c r="D9" s="354" t="s">
        <v>263</v>
      </c>
      <c r="E9" s="354" t="s">
        <v>242</v>
      </c>
      <c r="F9" s="354" t="s">
        <v>1588</v>
      </c>
      <c r="G9" s="310" t="s">
        <v>2471</v>
      </c>
      <c r="H9" s="356">
        <v>115</v>
      </c>
      <c r="I9" s="356">
        <v>0</v>
      </c>
      <c r="J9" s="357" t="s">
        <v>1814</v>
      </c>
      <c r="K9" s="354"/>
      <c r="L9" s="357" t="s">
        <v>53</v>
      </c>
      <c r="M9" s="337" t="s">
        <v>2472</v>
      </c>
    </row>
    <row r="10" spans="1:23" ht="15" customHeight="1">
      <c r="A10" s="349">
        <v>9</v>
      </c>
      <c r="B10" s="348" t="s">
        <v>2002</v>
      </c>
      <c r="C10" s="350">
        <v>6</v>
      </c>
      <c r="D10" s="348" t="s">
        <v>1001</v>
      </c>
      <c r="E10" s="348" t="s">
        <v>242</v>
      </c>
      <c r="F10" s="348" t="s">
        <v>1588</v>
      </c>
      <c r="G10" s="311" t="s">
        <v>2471</v>
      </c>
      <c r="H10" s="351">
        <v>115</v>
      </c>
      <c r="I10" s="351">
        <v>0</v>
      </c>
      <c r="J10" s="352" t="s">
        <v>1814</v>
      </c>
      <c r="K10" s="348"/>
      <c r="L10" s="352" t="s">
        <v>53</v>
      </c>
      <c r="M10" s="336" t="s">
        <v>2472</v>
      </c>
    </row>
    <row r="11" spans="1:23" ht="15" customHeight="1">
      <c r="A11" s="353">
        <v>10</v>
      </c>
      <c r="B11" s="354" t="s">
        <v>2003</v>
      </c>
      <c r="C11" s="355">
        <v>7</v>
      </c>
      <c r="D11" s="354" t="s">
        <v>407</v>
      </c>
      <c r="E11" s="354" t="s">
        <v>402</v>
      </c>
      <c r="F11" s="354" t="s">
        <v>1588</v>
      </c>
      <c r="G11" s="310" t="s">
        <v>2471</v>
      </c>
      <c r="H11" s="356">
        <v>115</v>
      </c>
      <c r="I11" s="356">
        <v>0</v>
      </c>
      <c r="J11" s="357" t="s">
        <v>1814</v>
      </c>
      <c r="K11" s="354"/>
      <c r="L11" s="357" t="s">
        <v>53</v>
      </c>
      <c r="M11" s="337" t="s">
        <v>2472</v>
      </c>
    </row>
    <row r="12" spans="1:23" ht="15" customHeight="1">
      <c r="A12" s="349">
        <v>11</v>
      </c>
      <c r="B12" s="348" t="s">
        <v>2004</v>
      </c>
      <c r="C12" s="350">
        <v>7</v>
      </c>
      <c r="D12" s="348" t="s">
        <v>406</v>
      </c>
      <c r="E12" s="348" t="s">
        <v>402</v>
      </c>
      <c r="F12" s="348" t="s">
        <v>1588</v>
      </c>
      <c r="G12" s="311" t="s">
        <v>2472</v>
      </c>
      <c r="H12" s="351">
        <v>115</v>
      </c>
      <c r="I12" s="351">
        <v>0</v>
      </c>
      <c r="J12" s="352" t="s">
        <v>1814</v>
      </c>
      <c r="K12" s="348"/>
      <c r="L12" s="352" t="s">
        <v>53</v>
      </c>
      <c r="M12" s="336" t="s">
        <v>2472</v>
      </c>
    </row>
    <row r="13" spans="1:23" ht="15" customHeight="1">
      <c r="A13" s="353">
        <v>12</v>
      </c>
      <c r="B13" s="354" t="s">
        <v>2005</v>
      </c>
      <c r="C13" s="355">
        <v>7</v>
      </c>
      <c r="D13" s="354" t="s">
        <v>401</v>
      </c>
      <c r="E13" s="354" t="s">
        <v>402</v>
      </c>
      <c r="F13" s="354" t="s">
        <v>1588</v>
      </c>
      <c r="G13" s="310" t="s">
        <v>2472</v>
      </c>
      <c r="H13" s="356">
        <v>115</v>
      </c>
      <c r="I13" s="356">
        <v>0</v>
      </c>
      <c r="J13" s="357" t="s">
        <v>1814</v>
      </c>
      <c r="K13" s="354"/>
      <c r="L13" s="357" t="s">
        <v>53</v>
      </c>
      <c r="M13" s="337" t="s">
        <v>2472</v>
      </c>
    </row>
    <row r="14" spans="1:23" ht="15" customHeight="1">
      <c r="A14" s="349">
        <v>13</v>
      </c>
      <c r="B14" s="348" t="s">
        <v>2006</v>
      </c>
      <c r="C14" s="350">
        <v>7</v>
      </c>
      <c r="D14" s="348" t="s">
        <v>184</v>
      </c>
      <c r="E14" s="348" t="s">
        <v>402</v>
      </c>
      <c r="F14" s="348" t="s">
        <v>1588</v>
      </c>
      <c r="G14" s="311" t="s">
        <v>2472</v>
      </c>
      <c r="H14" s="351">
        <v>115</v>
      </c>
      <c r="I14" s="351">
        <v>0</v>
      </c>
      <c r="J14" s="352" t="s">
        <v>1814</v>
      </c>
      <c r="K14" s="348"/>
      <c r="L14" s="352" t="s">
        <v>53</v>
      </c>
      <c r="M14" s="336" t="s">
        <v>2472</v>
      </c>
    </row>
    <row r="15" spans="1:23" ht="15" customHeight="1">
      <c r="A15" s="353">
        <v>14</v>
      </c>
      <c r="B15" s="354" t="s">
        <v>2007</v>
      </c>
      <c r="C15" s="355">
        <v>8</v>
      </c>
      <c r="D15" s="354" t="s">
        <v>1284</v>
      </c>
      <c r="E15" s="354" t="s">
        <v>74</v>
      </c>
      <c r="F15" s="354" t="s">
        <v>1588</v>
      </c>
      <c r="G15" s="310" t="s">
        <v>2472</v>
      </c>
      <c r="H15" s="356">
        <v>115</v>
      </c>
      <c r="I15" s="356">
        <v>0</v>
      </c>
      <c r="J15" s="357" t="s">
        <v>1814</v>
      </c>
      <c r="K15" s="354"/>
      <c r="L15" s="357" t="s">
        <v>53</v>
      </c>
      <c r="M15" s="337" t="s">
        <v>2472</v>
      </c>
    </row>
    <row r="16" spans="1:23" ht="15" customHeight="1">
      <c r="A16" s="349">
        <v>15</v>
      </c>
      <c r="B16" s="348" t="s">
        <v>2008</v>
      </c>
      <c r="C16" s="350">
        <v>8</v>
      </c>
      <c r="D16" s="348" t="s">
        <v>80</v>
      </c>
      <c r="E16" s="348" t="s">
        <v>74</v>
      </c>
      <c r="F16" s="348" t="s">
        <v>1588</v>
      </c>
      <c r="G16" s="311" t="s">
        <v>2472</v>
      </c>
      <c r="H16" s="351">
        <v>115</v>
      </c>
      <c r="I16" s="351">
        <v>0</v>
      </c>
      <c r="J16" s="352" t="s">
        <v>1814</v>
      </c>
      <c r="K16" s="348"/>
      <c r="L16" s="352" t="s">
        <v>53</v>
      </c>
      <c r="M16" s="336" t="s">
        <v>2472</v>
      </c>
    </row>
    <row r="17" spans="1:13" ht="15" customHeight="1">
      <c r="A17" s="353">
        <v>16</v>
      </c>
      <c r="B17" s="354" t="s">
        <v>2009</v>
      </c>
      <c r="C17" s="355">
        <v>8</v>
      </c>
      <c r="D17" s="354" t="s">
        <v>2010</v>
      </c>
      <c r="E17" s="354" t="s">
        <v>74</v>
      </c>
      <c r="F17" s="354" t="s">
        <v>1588</v>
      </c>
      <c r="G17" s="310" t="s">
        <v>2472</v>
      </c>
      <c r="H17" s="356">
        <v>115</v>
      </c>
      <c r="I17" s="356">
        <v>0</v>
      </c>
      <c r="J17" s="357" t="s">
        <v>1814</v>
      </c>
      <c r="K17" s="354"/>
      <c r="L17" s="357" t="s">
        <v>53</v>
      </c>
      <c r="M17" s="337" t="s">
        <v>2472</v>
      </c>
    </row>
    <row r="18" spans="1:13" ht="15" customHeight="1">
      <c r="A18" s="349">
        <v>17</v>
      </c>
      <c r="B18" s="348" t="s">
        <v>2274</v>
      </c>
      <c r="C18" s="350">
        <v>9</v>
      </c>
      <c r="D18" s="348" t="s">
        <v>417</v>
      </c>
      <c r="E18" s="348" t="s">
        <v>1763</v>
      </c>
      <c r="F18" s="348" t="s">
        <v>1588</v>
      </c>
      <c r="G18" s="311" t="s">
        <v>2472</v>
      </c>
      <c r="H18" s="351">
        <v>115</v>
      </c>
      <c r="I18" s="351">
        <v>0</v>
      </c>
      <c r="J18" s="352" t="s">
        <v>1814</v>
      </c>
      <c r="K18" s="348"/>
      <c r="L18" s="352" t="s">
        <v>53</v>
      </c>
      <c r="M18" s="336" t="s">
        <v>2472</v>
      </c>
    </row>
    <row r="19" spans="1:13" ht="15" customHeight="1">
      <c r="A19" s="353">
        <v>18</v>
      </c>
      <c r="B19" s="354" t="s">
        <v>2275</v>
      </c>
      <c r="C19" s="355">
        <v>10</v>
      </c>
      <c r="D19" s="354" t="s">
        <v>85</v>
      </c>
      <c r="E19" s="354" t="s">
        <v>86</v>
      </c>
      <c r="F19" s="354" t="s">
        <v>1588</v>
      </c>
      <c r="G19" s="310" t="s">
        <v>2472</v>
      </c>
      <c r="H19" s="356">
        <v>115</v>
      </c>
      <c r="I19" s="356">
        <v>0</v>
      </c>
      <c r="J19" s="357" t="s">
        <v>1814</v>
      </c>
      <c r="K19" s="354"/>
      <c r="L19" s="357" t="s">
        <v>53</v>
      </c>
      <c r="M19" s="337" t="s">
        <v>2472</v>
      </c>
    </row>
    <row r="20" spans="1:13" ht="15" customHeight="1">
      <c r="A20" s="349">
        <v>19</v>
      </c>
      <c r="B20" s="348" t="s">
        <v>2276</v>
      </c>
      <c r="C20" s="350">
        <v>13</v>
      </c>
      <c r="D20" s="348" t="s">
        <v>104</v>
      </c>
      <c r="E20" s="348" t="s">
        <v>105</v>
      </c>
      <c r="F20" s="348" t="s">
        <v>1588</v>
      </c>
      <c r="G20" s="311" t="s">
        <v>2472</v>
      </c>
      <c r="H20" s="351">
        <v>115</v>
      </c>
      <c r="I20" s="351">
        <v>0</v>
      </c>
      <c r="J20" s="352" t="s">
        <v>1814</v>
      </c>
      <c r="K20" s="348"/>
      <c r="L20" s="352" t="s">
        <v>53</v>
      </c>
      <c r="M20" s="336" t="s">
        <v>2472</v>
      </c>
    </row>
    <row r="21" spans="1:13" ht="15" customHeight="1">
      <c r="A21" s="353">
        <v>20</v>
      </c>
      <c r="B21" s="354" t="s">
        <v>2011</v>
      </c>
      <c r="C21" s="355">
        <v>14</v>
      </c>
      <c r="D21" s="354" t="s">
        <v>108</v>
      </c>
      <c r="E21" s="354" t="s">
        <v>109</v>
      </c>
      <c r="F21" s="354" t="s">
        <v>1588</v>
      </c>
      <c r="G21" s="310" t="s">
        <v>2472</v>
      </c>
      <c r="H21" s="356">
        <v>115</v>
      </c>
      <c r="I21" s="356">
        <v>0</v>
      </c>
      <c r="J21" s="357" t="s">
        <v>1814</v>
      </c>
      <c r="K21" s="354"/>
      <c r="L21" s="357" t="s">
        <v>53</v>
      </c>
      <c r="M21" s="337" t="s">
        <v>2472</v>
      </c>
    </row>
    <row r="22" spans="1:13" ht="15" customHeight="1">
      <c r="A22" s="349">
        <v>21</v>
      </c>
      <c r="B22" s="348" t="s">
        <v>2461</v>
      </c>
      <c r="C22" s="350">
        <v>14</v>
      </c>
      <c r="D22" s="348" t="s">
        <v>285</v>
      </c>
      <c r="E22" s="348" t="s">
        <v>109</v>
      </c>
      <c r="F22" s="348" t="s">
        <v>1588</v>
      </c>
      <c r="G22" s="311" t="s">
        <v>2472</v>
      </c>
      <c r="H22" s="351">
        <v>70</v>
      </c>
      <c r="I22" s="351">
        <v>0</v>
      </c>
      <c r="J22" s="352" t="s">
        <v>1814</v>
      </c>
      <c r="K22" s="358"/>
      <c r="L22" s="352" t="s">
        <v>53</v>
      </c>
      <c r="M22" s="336" t="s">
        <v>2472</v>
      </c>
    </row>
    <row r="23" spans="1:13" ht="15" customHeight="1">
      <c r="A23" s="353">
        <v>22</v>
      </c>
      <c r="B23" s="354" t="s">
        <v>2012</v>
      </c>
      <c r="C23" s="355">
        <v>14</v>
      </c>
      <c r="D23" s="354" t="s">
        <v>136</v>
      </c>
      <c r="E23" s="354" t="s">
        <v>109</v>
      </c>
      <c r="F23" s="354" t="s">
        <v>1588</v>
      </c>
      <c r="G23" s="310" t="s">
        <v>2472</v>
      </c>
      <c r="H23" s="356">
        <v>115</v>
      </c>
      <c r="I23" s="356">
        <v>0</v>
      </c>
      <c r="J23" s="357" t="s">
        <v>1814</v>
      </c>
      <c r="K23" s="354"/>
      <c r="L23" s="357" t="s">
        <v>53</v>
      </c>
      <c r="M23" s="337" t="s">
        <v>2472</v>
      </c>
    </row>
    <row r="24" spans="1:13" ht="15" customHeight="1">
      <c r="A24" s="349">
        <v>23</v>
      </c>
      <c r="B24" s="348" t="s">
        <v>2013</v>
      </c>
      <c r="C24" s="350">
        <v>14</v>
      </c>
      <c r="D24" s="348" t="s">
        <v>113</v>
      </c>
      <c r="E24" s="348" t="s">
        <v>109</v>
      </c>
      <c r="F24" s="348" t="s">
        <v>1588</v>
      </c>
      <c r="G24" s="311" t="s">
        <v>2472</v>
      </c>
      <c r="H24" s="351">
        <v>115</v>
      </c>
      <c r="I24" s="351">
        <v>0</v>
      </c>
      <c r="J24" s="352" t="s">
        <v>1814</v>
      </c>
      <c r="K24" s="348"/>
      <c r="L24" s="352" t="s">
        <v>53</v>
      </c>
      <c r="M24" s="336" t="s">
        <v>2472</v>
      </c>
    </row>
    <row r="25" spans="1:13" ht="15" customHeight="1">
      <c r="A25" s="353">
        <v>24</v>
      </c>
      <c r="B25" s="354" t="s">
        <v>2014</v>
      </c>
      <c r="C25" s="355">
        <v>15</v>
      </c>
      <c r="D25" s="354" t="s">
        <v>1906</v>
      </c>
      <c r="E25" s="354" t="s">
        <v>118</v>
      </c>
      <c r="F25" s="354" t="s">
        <v>1588</v>
      </c>
      <c r="G25" s="310" t="s">
        <v>2472</v>
      </c>
      <c r="H25" s="356">
        <v>115</v>
      </c>
      <c r="I25" s="356">
        <v>0</v>
      </c>
      <c r="J25" s="357" t="s">
        <v>1814</v>
      </c>
      <c r="K25" s="354"/>
      <c r="L25" s="357" t="s">
        <v>53</v>
      </c>
      <c r="M25" s="337" t="s">
        <v>2472</v>
      </c>
    </row>
    <row r="26" spans="1:13" ht="15" customHeight="1">
      <c r="A26" s="349">
        <v>25</v>
      </c>
      <c r="B26" s="348" t="s">
        <v>2015</v>
      </c>
      <c r="C26" s="350">
        <v>15</v>
      </c>
      <c r="D26" s="348" t="s">
        <v>117</v>
      </c>
      <c r="E26" s="348" t="s">
        <v>118</v>
      </c>
      <c r="F26" s="348" t="s">
        <v>1588</v>
      </c>
      <c r="G26" s="311" t="s">
        <v>2472</v>
      </c>
      <c r="H26" s="351">
        <v>115</v>
      </c>
      <c r="I26" s="351">
        <v>0</v>
      </c>
      <c r="J26" s="352" t="s">
        <v>1814</v>
      </c>
      <c r="K26" s="348"/>
      <c r="L26" s="352" t="s">
        <v>53</v>
      </c>
      <c r="M26" s="336" t="s">
        <v>2472</v>
      </c>
    </row>
    <row r="27" spans="1:13" ht="15" customHeight="1">
      <c r="A27" s="353">
        <v>26</v>
      </c>
      <c r="B27" s="354" t="s">
        <v>2016</v>
      </c>
      <c r="C27" s="355">
        <v>16</v>
      </c>
      <c r="D27" s="354" t="s">
        <v>2017</v>
      </c>
      <c r="E27" s="354" t="s">
        <v>125</v>
      </c>
      <c r="F27" s="354" t="s">
        <v>1588</v>
      </c>
      <c r="G27" s="310" t="s">
        <v>2472</v>
      </c>
      <c r="H27" s="356">
        <v>115</v>
      </c>
      <c r="I27" s="356">
        <v>0</v>
      </c>
      <c r="J27" s="357" t="s">
        <v>1814</v>
      </c>
      <c r="K27" s="354"/>
      <c r="L27" s="357" t="s">
        <v>53</v>
      </c>
      <c r="M27" s="337" t="s">
        <v>2472</v>
      </c>
    </row>
    <row r="28" spans="1:13" ht="15" customHeight="1">
      <c r="A28" s="349">
        <v>27</v>
      </c>
      <c r="B28" s="348" t="s">
        <v>2018</v>
      </c>
      <c r="C28" s="350">
        <v>16</v>
      </c>
      <c r="D28" s="348" t="s">
        <v>124</v>
      </c>
      <c r="E28" s="348" t="s">
        <v>125</v>
      </c>
      <c r="F28" s="348" t="s">
        <v>1588</v>
      </c>
      <c r="G28" s="311" t="s">
        <v>2472</v>
      </c>
      <c r="H28" s="351">
        <v>115</v>
      </c>
      <c r="I28" s="351">
        <v>0</v>
      </c>
      <c r="J28" s="352" t="s">
        <v>1814</v>
      </c>
      <c r="K28" s="348"/>
      <c r="L28" s="352" t="s">
        <v>53</v>
      </c>
      <c r="M28" s="336" t="s">
        <v>2472</v>
      </c>
    </row>
    <row r="29" spans="1:13" ht="15" customHeight="1">
      <c r="A29" s="353">
        <v>28</v>
      </c>
      <c r="B29" s="354" t="s">
        <v>2019</v>
      </c>
      <c r="C29" s="355">
        <v>17</v>
      </c>
      <c r="D29" s="354" t="s">
        <v>131</v>
      </c>
      <c r="E29" s="354" t="s">
        <v>1484</v>
      </c>
      <c r="F29" s="354" t="s">
        <v>1588</v>
      </c>
      <c r="G29" s="310" t="s">
        <v>2472</v>
      </c>
      <c r="H29" s="356">
        <v>115</v>
      </c>
      <c r="I29" s="356">
        <v>0</v>
      </c>
      <c r="J29" s="357" t="s">
        <v>1814</v>
      </c>
      <c r="K29" s="354"/>
      <c r="L29" s="357" t="s">
        <v>53</v>
      </c>
      <c r="M29" s="337" t="s">
        <v>2472</v>
      </c>
    </row>
    <row r="30" spans="1:13" ht="15" customHeight="1">
      <c r="A30" s="349">
        <v>29</v>
      </c>
      <c r="B30" s="348" t="s">
        <v>2020</v>
      </c>
      <c r="C30" s="350">
        <v>19</v>
      </c>
      <c r="D30" s="348" t="s">
        <v>146</v>
      </c>
      <c r="E30" s="348" t="s">
        <v>143</v>
      </c>
      <c r="F30" s="348" t="s">
        <v>1588</v>
      </c>
      <c r="G30" s="311" t="s">
        <v>2472</v>
      </c>
      <c r="H30" s="351">
        <v>115</v>
      </c>
      <c r="I30" s="351">
        <v>0</v>
      </c>
      <c r="J30" s="352" t="s">
        <v>1814</v>
      </c>
      <c r="K30" s="348"/>
      <c r="L30" s="352" t="s">
        <v>53</v>
      </c>
      <c r="M30" s="336" t="s">
        <v>2472</v>
      </c>
    </row>
    <row r="31" spans="1:13" ht="15" customHeight="1">
      <c r="A31" s="353">
        <v>30</v>
      </c>
      <c r="B31" s="354" t="s">
        <v>2021</v>
      </c>
      <c r="C31" s="355">
        <v>20</v>
      </c>
      <c r="D31" s="354" t="s">
        <v>263</v>
      </c>
      <c r="E31" s="354" t="s">
        <v>1687</v>
      </c>
      <c r="F31" s="354" t="s">
        <v>1588</v>
      </c>
      <c r="G31" s="310" t="s">
        <v>2472</v>
      </c>
      <c r="H31" s="356">
        <v>115</v>
      </c>
      <c r="I31" s="356">
        <v>0</v>
      </c>
      <c r="J31" s="357" t="s">
        <v>1814</v>
      </c>
      <c r="K31" s="354"/>
      <c r="L31" s="357" t="s">
        <v>53</v>
      </c>
      <c r="M31" s="337" t="s">
        <v>2472</v>
      </c>
    </row>
    <row r="32" spans="1:13" ht="15" customHeight="1">
      <c r="A32" s="349">
        <v>31</v>
      </c>
      <c r="B32" s="348" t="s">
        <v>2022</v>
      </c>
      <c r="C32" s="350">
        <v>20</v>
      </c>
      <c r="D32" s="348" t="s">
        <v>136</v>
      </c>
      <c r="E32" s="348" t="s">
        <v>148</v>
      </c>
      <c r="F32" s="348" t="s">
        <v>1588</v>
      </c>
      <c r="G32" s="311" t="s">
        <v>2472</v>
      </c>
      <c r="H32" s="351">
        <v>115</v>
      </c>
      <c r="I32" s="351">
        <v>0</v>
      </c>
      <c r="J32" s="352" t="s">
        <v>1814</v>
      </c>
      <c r="K32" s="348"/>
      <c r="L32" s="352" t="s">
        <v>53</v>
      </c>
      <c r="M32" s="336" t="s">
        <v>2472</v>
      </c>
    </row>
    <row r="33" spans="1:13" ht="15" customHeight="1">
      <c r="A33" s="353">
        <v>32</v>
      </c>
      <c r="B33" s="354" t="s">
        <v>2023</v>
      </c>
      <c r="C33" s="355">
        <v>21</v>
      </c>
      <c r="D33" s="354" t="s">
        <v>157</v>
      </c>
      <c r="E33" s="354" t="s">
        <v>158</v>
      </c>
      <c r="F33" s="354" t="s">
        <v>1588</v>
      </c>
      <c r="G33" s="310" t="s">
        <v>2472</v>
      </c>
      <c r="H33" s="356">
        <v>115</v>
      </c>
      <c r="I33" s="356">
        <v>0</v>
      </c>
      <c r="J33" s="357" t="s">
        <v>1814</v>
      </c>
      <c r="K33" s="354"/>
      <c r="L33" s="357" t="s">
        <v>53</v>
      </c>
      <c r="M33" s="337" t="s">
        <v>2472</v>
      </c>
    </row>
    <row r="34" spans="1:13" ht="15" customHeight="1">
      <c r="A34" s="349">
        <v>33</v>
      </c>
      <c r="B34" s="348" t="s">
        <v>2024</v>
      </c>
      <c r="C34" s="350">
        <v>22</v>
      </c>
      <c r="D34" s="348" t="s">
        <v>161</v>
      </c>
      <c r="E34" s="348" t="s">
        <v>1964</v>
      </c>
      <c r="F34" s="348" t="s">
        <v>1588</v>
      </c>
      <c r="G34" s="311" t="s">
        <v>2472</v>
      </c>
      <c r="H34" s="351">
        <v>115</v>
      </c>
      <c r="I34" s="351">
        <v>0</v>
      </c>
      <c r="J34" s="352" t="s">
        <v>1814</v>
      </c>
      <c r="K34" s="348"/>
      <c r="L34" s="352" t="s">
        <v>53</v>
      </c>
      <c r="M34" s="336" t="s">
        <v>2472</v>
      </c>
    </row>
    <row r="35" spans="1:13" ht="15" customHeight="1">
      <c r="A35" s="353">
        <v>34</v>
      </c>
      <c r="B35" s="354" t="s">
        <v>2025</v>
      </c>
      <c r="C35" s="355">
        <v>23</v>
      </c>
      <c r="D35" s="354" t="s">
        <v>1633</v>
      </c>
      <c r="E35" s="354" t="s">
        <v>1640</v>
      </c>
      <c r="F35" s="354" t="s">
        <v>1588</v>
      </c>
      <c r="G35" s="310" t="s">
        <v>2472</v>
      </c>
      <c r="H35" s="356">
        <v>115</v>
      </c>
      <c r="I35" s="356">
        <v>0</v>
      </c>
      <c r="J35" s="357" t="s">
        <v>1814</v>
      </c>
      <c r="K35" s="354"/>
      <c r="L35" s="357" t="s">
        <v>53</v>
      </c>
      <c r="M35" s="337" t="s">
        <v>2472</v>
      </c>
    </row>
    <row r="36" spans="1:13" ht="15" customHeight="1">
      <c r="A36" s="349">
        <v>35</v>
      </c>
      <c r="B36" s="348" t="s">
        <v>2026</v>
      </c>
      <c r="C36" s="350">
        <v>24</v>
      </c>
      <c r="D36" s="348" t="s">
        <v>171</v>
      </c>
      <c r="E36" s="348" t="s">
        <v>172</v>
      </c>
      <c r="F36" s="348" t="s">
        <v>1588</v>
      </c>
      <c r="G36" s="311" t="s">
        <v>2472</v>
      </c>
      <c r="H36" s="351">
        <v>115</v>
      </c>
      <c r="I36" s="351">
        <v>0</v>
      </c>
      <c r="J36" s="352" t="s">
        <v>1814</v>
      </c>
      <c r="K36" s="348"/>
      <c r="L36" s="352" t="s">
        <v>53</v>
      </c>
      <c r="M36" s="336" t="s">
        <v>2472</v>
      </c>
    </row>
    <row r="37" spans="1:13" ht="15" customHeight="1">
      <c r="A37" s="353">
        <v>36</v>
      </c>
      <c r="B37" s="354" t="s">
        <v>1974</v>
      </c>
      <c r="C37" s="355">
        <v>25</v>
      </c>
      <c r="D37" s="354" t="s">
        <v>108</v>
      </c>
      <c r="E37" s="354" t="s">
        <v>177</v>
      </c>
      <c r="F37" s="354" t="s">
        <v>1588</v>
      </c>
      <c r="G37" s="310" t="s">
        <v>2472</v>
      </c>
      <c r="H37" s="356">
        <v>115</v>
      </c>
      <c r="I37" s="356">
        <v>0</v>
      </c>
      <c r="J37" s="357" t="s">
        <v>1814</v>
      </c>
      <c r="K37" s="354"/>
      <c r="L37" s="357" t="s">
        <v>53</v>
      </c>
      <c r="M37" s="337" t="s">
        <v>2472</v>
      </c>
    </row>
    <row r="38" spans="1:13" ht="15" customHeight="1">
      <c r="A38" s="349">
        <v>37</v>
      </c>
      <c r="B38" s="348" t="s">
        <v>1975</v>
      </c>
      <c r="C38" s="350">
        <v>25</v>
      </c>
      <c r="D38" s="348" t="s">
        <v>161</v>
      </c>
      <c r="E38" s="348" t="s">
        <v>177</v>
      </c>
      <c r="F38" s="348" t="s">
        <v>1588</v>
      </c>
      <c r="G38" s="311" t="s">
        <v>2472</v>
      </c>
      <c r="H38" s="351">
        <v>115</v>
      </c>
      <c r="I38" s="351">
        <v>0</v>
      </c>
      <c r="J38" s="352" t="s">
        <v>1814</v>
      </c>
      <c r="K38" s="348"/>
      <c r="L38" s="352" t="s">
        <v>53</v>
      </c>
      <c r="M38" s="336" t="s">
        <v>2472</v>
      </c>
    </row>
    <row r="39" spans="1:13" ht="15" customHeight="1">
      <c r="A39" s="353">
        <v>38</v>
      </c>
      <c r="B39" s="354" t="s">
        <v>2027</v>
      </c>
      <c r="C39" s="355">
        <v>28</v>
      </c>
      <c r="D39" s="354" t="s">
        <v>1548</v>
      </c>
      <c r="E39" s="354" t="s">
        <v>1546</v>
      </c>
      <c r="F39" s="354" t="s">
        <v>1588</v>
      </c>
      <c r="G39" s="310" t="s">
        <v>2472</v>
      </c>
      <c r="H39" s="356">
        <v>115</v>
      </c>
      <c r="I39" s="356">
        <v>0</v>
      </c>
      <c r="J39" s="357" t="s">
        <v>1814</v>
      </c>
      <c r="K39" s="354"/>
      <c r="L39" s="357" t="s">
        <v>53</v>
      </c>
      <c r="M39" s="337" t="s">
        <v>2472</v>
      </c>
    </row>
    <row r="40" spans="1:13" ht="15" customHeight="1">
      <c r="A40" s="349">
        <v>39</v>
      </c>
      <c r="B40" s="348" t="s">
        <v>2028</v>
      </c>
      <c r="C40" s="350">
        <v>31</v>
      </c>
      <c r="D40" s="348" t="s">
        <v>91</v>
      </c>
      <c r="E40" s="348" t="s">
        <v>99</v>
      </c>
      <c r="F40" s="348" t="s">
        <v>1588</v>
      </c>
      <c r="G40" s="311" t="s">
        <v>2472</v>
      </c>
      <c r="H40" s="351">
        <v>115</v>
      </c>
      <c r="I40" s="351">
        <v>0</v>
      </c>
      <c r="J40" s="352" t="s">
        <v>1814</v>
      </c>
      <c r="K40" s="348"/>
      <c r="L40" s="352" t="s">
        <v>53</v>
      </c>
      <c r="M40" s="336" t="s">
        <v>2472</v>
      </c>
    </row>
    <row r="41" spans="1:13" ht="15" customHeight="1">
      <c r="A41" s="353">
        <v>40</v>
      </c>
      <c r="B41" s="354" t="s">
        <v>2377</v>
      </c>
      <c r="C41" s="355">
        <v>31</v>
      </c>
      <c r="D41" s="354" t="s">
        <v>263</v>
      </c>
      <c r="E41" s="354" t="s">
        <v>99</v>
      </c>
      <c r="F41" s="354" t="s">
        <v>1588</v>
      </c>
      <c r="G41" s="310" t="s">
        <v>2472</v>
      </c>
      <c r="H41" s="356">
        <v>100</v>
      </c>
      <c r="I41" s="356">
        <v>0</v>
      </c>
      <c r="J41" s="357" t="s">
        <v>1814</v>
      </c>
      <c r="K41" s="359"/>
      <c r="L41" s="352" t="s">
        <v>53</v>
      </c>
      <c r="M41" s="336" t="s">
        <v>2472</v>
      </c>
    </row>
    <row r="42" spans="1:13" ht="15" customHeight="1">
      <c r="A42" s="349">
        <v>41</v>
      </c>
      <c r="B42" s="348" t="s">
        <v>2029</v>
      </c>
      <c r="C42" s="350">
        <v>31</v>
      </c>
      <c r="D42" s="348" t="s">
        <v>216</v>
      </c>
      <c r="E42" s="348" t="s">
        <v>99</v>
      </c>
      <c r="F42" s="348" t="s">
        <v>1588</v>
      </c>
      <c r="G42" s="311" t="s">
        <v>2472</v>
      </c>
      <c r="H42" s="351">
        <v>115</v>
      </c>
      <c r="I42" s="351">
        <v>0</v>
      </c>
      <c r="J42" s="352" t="s">
        <v>1814</v>
      </c>
      <c r="K42" s="348"/>
      <c r="L42" s="352" t="s">
        <v>53</v>
      </c>
      <c r="M42" s="336" t="s">
        <v>2472</v>
      </c>
    </row>
    <row r="43" spans="1:13" ht="15" customHeight="1">
      <c r="A43" s="353">
        <v>42</v>
      </c>
      <c r="B43" s="354" t="s">
        <v>2030</v>
      </c>
      <c r="C43" s="355">
        <v>33</v>
      </c>
      <c r="D43" s="354" t="s">
        <v>224</v>
      </c>
      <c r="E43" s="354" t="s">
        <v>225</v>
      </c>
      <c r="F43" s="354" t="s">
        <v>1588</v>
      </c>
      <c r="G43" s="310" t="s">
        <v>2472</v>
      </c>
      <c r="H43" s="356">
        <v>115</v>
      </c>
      <c r="I43" s="356">
        <v>0</v>
      </c>
      <c r="J43" s="357" t="s">
        <v>1814</v>
      </c>
      <c r="K43" s="354"/>
      <c r="L43" s="352" t="s">
        <v>53</v>
      </c>
      <c r="M43" s="336" t="s">
        <v>2472</v>
      </c>
    </row>
    <row r="44" spans="1:13" ht="15" customHeight="1">
      <c r="A44" s="349">
        <v>43</v>
      </c>
      <c r="B44" s="348" t="s">
        <v>2031</v>
      </c>
      <c r="C44" s="350">
        <v>33</v>
      </c>
      <c r="D44" s="348" t="s">
        <v>229</v>
      </c>
      <c r="E44" s="348" t="s">
        <v>225</v>
      </c>
      <c r="F44" s="348" t="s">
        <v>1588</v>
      </c>
      <c r="G44" s="311" t="s">
        <v>2472</v>
      </c>
      <c r="H44" s="351">
        <v>115</v>
      </c>
      <c r="I44" s="351">
        <v>0</v>
      </c>
      <c r="J44" s="352" t="s">
        <v>1814</v>
      </c>
      <c r="K44" s="348"/>
      <c r="L44" s="352" t="s">
        <v>53</v>
      </c>
      <c r="M44" s="336" t="s">
        <v>2472</v>
      </c>
    </row>
    <row r="45" spans="1:13" ht="15" customHeight="1">
      <c r="A45" s="353">
        <v>44</v>
      </c>
      <c r="B45" s="348" t="s">
        <v>2033</v>
      </c>
      <c r="C45" s="350">
        <v>36</v>
      </c>
      <c r="D45" s="348" t="s">
        <v>241</v>
      </c>
      <c r="E45" s="348" t="s">
        <v>242</v>
      </c>
      <c r="F45" s="348" t="s">
        <v>1588</v>
      </c>
      <c r="G45" s="311" t="s">
        <v>2472</v>
      </c>
      <c r="H45" s="351">
        <v>115</v>
      </c>
      <c r="I45" s="351">
        <v>0</v>
      </c>
      <c r="J45" s="352" t="s">
        <v>1814</v>
      </c>
      <c r="K45" s="348"/>
      <c r="L45" s="352" t="s">
        <v>53</v>
      </c>
      <c r="M45" s="336" t="s">
        <v>2472</v>
      </c>
    </row>
    <row r="46" spans="1:13" ht="15" customHeight="1">
      <c r="A46" s="349">
        <v>45</v>
      </c>
      <c r="B46" s="354" t="s">
        <v>2034</v>
      </c>
      <c r="C46" s="355">
        <v>36</v>
      </c>
      <c r="D46" s="354" t="s">
        <v>246</v>
      </c>
      <c r="E46" s="354" t="s">
        <v>242</v>
      </c>
      <c r="F46" s="354" t="s">
        <v>1588</v>
      </c>
      <c r="G46" s="310" t="s">
        <v>2472</v>
      </c>
      <c r="H46" s="356">
        <v>115</v>
      </c>
      <c r="I46" s="356">
        <v>0</v>
      </c>
      <c r="J46" s="357" t="s">
        <v>1814</v>
      </c>
      <c r="K46" s="354"/>
      <c r="L46" s="352" t="s">
        <v>53</v>
      </c>
      <c r="M46" s="336" t="s">
        <v>2472</v>
      </c>
    </row>
    <row r="47" spans="1:13" ht="15" customHeight="1">
      <c r="A47" s="353">
        <v>46</v>
      </c>
      <c r="B47" s="348" t="s">
        <v>2035</v>
      </c>
      <c r="C47" s="350">
        <v>37</v>
      </c>
      <c r="D47" s="348" t="s">
        <v>1381</v>
      </c>
      <c r="E47" s="348" t="s">
        <v>1889</v>
      </c>
      <c r="F47" s="348" t="s">
        <v>1588</v>
      </c>
      <c r="G47" s="311" t="s">
        <v>2472</v>
      </c>
      <c r="H47" s="351">
        <v>100</v>
      </c>
      <c r="I47" s="351">
        <v>0</v>
      </c>
      <c r="J47" s="352" t="s">
        <v>1814</v>
      </c>
      <c r="K47" s="348"/>
      <c r="L47" s="352" t="s">
        <v>53</v>
      </c>
      <c r="M47" s="336" t="s">
        <v>2472</v>
      </c>
    </row>
    <row r="48" spans="1:13" ht="15" customHeight="1">
      <c r="A48" s="349">
        <v>47</v>
      </c>
      <c r="B48" s="354" t="s">
        <v>2036</v>
      </c>
      <c r="C48" s="355">
        <v>37</v>
      </c>
      <c r="D48" s="354" t="s">
        <v>248</v>
      </c>
      <c r="E48" s="354" t="s">
        <v>1468</v>
      </c>
      <c r="F48" s="354" t="s">
        <v>1588</v>
      </c>
      <c r="G48" s="310" t="s">
        <v>2472</v>
      </c>
      <c r="H48" s="356">
        <v>115</v>
      </c>
      <c r="I48" s="356">
        <v>0</v>
      </c>
      <c r="J48" s="357" t="s">
        <v>1814</v>
      </c>
      <c r="K48" s="354"/>
      <c r="L48" s="352" t="s">
        <v>53</v>
      </c>
      <c r="M48" s="337" t="s">
        <v>2472</v>
      </c>
    </row>
    <row r="49" spans="1:13" ht="15" customHeight="1">
      <c r="A49" s="353">
        <v>48</v>
      </c>
      <c r="B49" s="348" t="s">
        <v>2037</v>
      </c>
      <c r="C49" s="350">
        <v>38</v>
      </c>
      <c r="D49" s="348" t="s">
        <v>137</v>
      </c>
      <c r="E49" s="348" t="s">
        <v>253</v>
      </c>
      <c r="F49" s="348" t="s">
        <v>1588</v>
      </c>
      <c r="G49" s="311" t="s">
        <v>2472</v>
      </c>
      <c r="H49" s="351">
        <v>115</v>
      </c>
      <c r="I49" s="351">
        <v>0</v>
      </c>
      <c r="J49" s="352" t="s">
        <v>1814</v>
      </c>
      <c r="K49" s="348"/>
      <c r="L49" s="352" t="s">
        <v>53</v>
      </c>
      <c r="M49" s="336" t="s">
        <v>2472</v>
      </c>
    </row>
    <row r="50" spans="1:13" ht="15" customHeight="1">
      <c r="A50" s="349">
        <v>49</v>
      </c>
      <c r="B50" s="354" t="s">
        <v>2038</v>
      </c>
      <c r="C50" s="355">
        <v>38</v>
      </c>
      <c r="D50" s="354" t="s">
        <v>252</v>
      </c>
      <c r="E50" s="354" t="s">
        <v>253</v>
      </c>
      <c r="F50" s="354" t="s">
        <v>1588</v>
      </c>
      <c r="G50" s="310" t="s">
        <v>2472</v>
      </c>
      <c r="H50" s="356">
        <v>115</v>
      </c>
      <c r="I50" s="356">
        <v>0</v>
      </c>
      <c r="J50" s="357" t="s">
        <v>1814</v>
      </c>
      <c r="K50" s="354"/>
      <c r="L50" s="352" t="s">
        <v>53</v>
      </c>
      <c r="M50" s="337" t="s">
        <v>2472</v>
      </c>
    </row>
    <row r="51" spans="1:13" ht="15" customHeight="1">
      <c r="A51" s="353">
        <v>50</v>
      </c>
      <c r="B51" s="348" t="s">
        <v>2039</v>
      </c>
      <c r="C51" s="350">
        <v>39</v>
      </c>
      <c r="D51" s="348" t="s">
        <v>23</v>
      </c>
      <c r="E51" s="348" t="s">
        <v>258</v>
      </c>
      <c r="F51" s="348" t="s">
        <v>1588</v>
      </c>
      <c r="G51" s="311" t="s">
        <v>2472</v>
      </c>
      <c r="H51" s="351">
        <v>115</v>
      </c>
      <c r="I51" s="351">
        <v>0</v>
      </c>
      <c r="J51" s="352" t="s">
        <v>1814</v>
      </c>
      <c r="K51" s="348"/>
      <c r="L51" s="352" t="s">
        <v>53</v>
      </c>
      <c r="M51" s="336" t="s">
        <v>2472</v>
      </c>
    </row>
    <row r="52" spans="1:13" ht="15" customHeight="1">
      <c r="A52" s="349">
        <v>51</v>
      </c>
      <c r="B52" s="354" t="s">
        <v>2040</v>
      </c>
      <c r="C52" s="355">
        <v>39</v>
      </c>
      <c r="D52" s="354" t="s">
        <v>262</v>
      </c>
      <c r="E52" s="354" t="s">
        <v>258</v>
      </c>
      <c r="F52" s="354" t="s">
        <v>1588</v>
      </c>
      <c r="G52" s="310" t="s">
        <v>2472</v>
      </c>
      <c r="H52" s="356">
        <v>115</v>
      </c>
      <c r="I52" s="356">
        <v>0</v>
      </c>
      <c r="J52" s="357" t="s">
        <v>1814</v>
      </c>
      <c r="K52" s="354"/>
      <c r="L52" s="352" t="s">
        <v>53</v>
      </c>
      <c r="M52" s="337" t="s">
        <v>2472</v>
      </c>
    </row>
    <row r="53" spans="1:13" ht="15" customHeight="1">
      <c r="A53" s="353">
        <v>52</v>
      </c>
      <c r="B53" s="348" t="s">
        <v>2041</v>
      </c>
      <c r="C53" s="350">
        <v>42</v>
      </c>
      <c r="D53" s="348" t="s">
        <v>1642</v>
      </c>
      <c r="E53" s="348" t="s">
        <v>1891</v>
      </c>
      <c r="F53" s="348" t="s">
        <v>1588</v>
      </c>
      <c r="G53" s="311" t="s">
        <v>2472</v>
      </c>
      <c r="H53" s="351">
        <v>115</v>
      </c>
      <c r="I53" s="351">
        <v>0</v>
      </c>
      <c r="J53" s="352" t="s">
        <v>1814</v>
      </c>
      <c r="K53" s="348"/>
      <c r="L53" s="352" t="s">
        <v>53</v>
      </c>
      <c r="M53" s="336" t="s">
        <v>2472</v>
      </c>
    </row>
    <row r="54" spans="1:13" ht="15" customHeight="1">
      <c r="A54" s="349">
        <v>53</v>
      </c>
      <c r="B54" s="354" t="s">
        <v>2042</v>
      </c>
      <c r="C54" s="355">
        <v>43</v>
      </c>
      <c r="D54" s="354" t="s">
        <v>285</v>
      </c>
      <c r="E54" s="354" t="s">
        <v>283</v>
      </c>
      <c r="F54" s="354" t="s">
        <v>1588</v>
      </c>
      <c r="G54" s="310" t="s">
        <v>2472</v>
      </c>
      <c r="H54" s="356">
        <v>115</v>
      </c>
      <c r="I54" s="356">
        <v>0</v>
      </c>
      <c r="J54" s="357" t="s">
        <v>1814</v>
      </c>
      <c r="K54" s="354"/>
      <c r="L54" s="352" t="s">
        <v>53</v>
      </c>
      <c r="M54" s="337" t="s">
        <v>2472</v>
      </c>
    </row>
    <row r="55" spans="1:13" ht="15" customHeight="1">
      <c r="A55" s="353">
        <v>54</v>
      </c>
      <c r="B55" s="348" t="s">
        <v>2043</v>
      </c>
      <c r="C55" s="350">
        <v>43</v>
      </c>
      <c r="D55" s="348" t="s">
        <v>282</v>
      </c>
      <c r="E55" s="348" t="s">
        <v>283</v>
      </c>
      <c r="F55" s="348" t="s">
        <v>1588</v>
      </c>
      <c r="G55" s="311" t="s">
        <v>2472</v>
      </c>
      <c r="H55" s="351">
        <v>115</v>
      </c>
      <c r="I55" s="351">
        <v>0</v>
      </c>
      <c r="J55" s="352" t="s">
        <v>1814</v>
      </c>
      <c r="K55" s="348"/>
      <c r="L55" s="352" t="s">
        <v>53</v>
      </c>
      <c r="M55" s="336" t="s">
        <v>2472</v>
      </c>
    </row>
    <row r="56" spans="1:13" ht="15" customHeight="1">
      <c r="A56" s="353">
        <v>56</v>
      </c>
      <c r="B56" s="348" t="s">
        <v>2045</v>
      </c>
      <c r="C56" s="350">
        <v>46</v>
      </c>
      <c r="D56" s="348" t="s">
        <v>296</v>
      </c>
      <c r="E56" s="348" t="s">
        <v>297</v>
      </c>
      <c r="F56" s="348" t="s">
        <v>1588</v>
      </c>
      <c r="G56" s="311" t="s">
        <v>2472</v>
      </c>
      <c r="H56" s="351">
        <v>115</v>
      </c>
      <c r="I56" s="351">
        <v>0</v>
      </c>
      <c r="J56" s="352" t="s">
        <v>1814</v>
      </c>
      <c r="K56" s="348"/>
      <c r="L56" s="352" t="s">
        <v>53</v>
      </c>
      <c r="M56" s="336" t="s">
        <v>2472</v>
      </c>
    </row>
    <row r="57" spans="1:13" ht="15" customHeight="1">
      <c r="A57" s="349">
        <v>57</v>
      </c>
      <c r="B57" s="354" t="s">
        <v>2046</v>
      </c>
      <c r="C57" s="355">
        <v>47</v>
      </c>
      <c r="D57" s="354" t="s">
        <v>301</v>
      </c>
      <c r="E57" s="354" t="s">
        <v>302</v>
      </c>
      <c r="F57" s="354" t="s">
        <v>1588</v>
      </c>
      <c r="G57" s="310" t="s">
        <v>2472</v>
      </c>
      <c r="H57" s="356">
        <v>115</v>
      </c>
      <c r="I57" s="356">
        <v>0</v>
      </c>
      <c r="J57" s="357" t="s">
        <v>1814</v>
      </c>
      <c r="K57" s="354"/>
      <c r="L57" s="352" t="s">
        <v>53</v>
      </c>
      <c r="M57" s="337" t="s">
        <v>2472</v>
      </c>
    </row>
    <row r="58" spans="1:13" ht="15" customHeight="1">
      <c r="A58" s="353">
        <v>58</v>
      </c>
      <c r="B58" s="348" t="s">
        <v>2047</v>
      </c>
      <c r="C58" s="350">
        <v>48</v>
      </c>
      <c r="D58" s="348" t="s">
        <v>108</v>
      </c>
      <c r="E58" s="348" t="s">
        <v>306</v>
      </c>
      <c r="F58" s="348" t="s">
        <v>1588</v>
      </c>
      <c r="G58" s="311" t="s">
        <v>2472</v>
      </c>
      <c r="H58" s="351">
        <v>115</v>
      </c>
      <c r="I58" s="351">
        <v>0</v>
      </c>
      <c r="J58" s="352" t="s">
        <v>1814</v>
      </c>
      <c r="K58" s="348"/>
      <c r="L58" s="352" t="s">
        <v>53</v>
      </c>
      <c r="M58" s="336" t="s">
        <v>2472</v>
      </c>
    </row>
    <row r="59" spans="1:13" ht="15" customHeight="1">
      <c r="A59" s="349">
        <v>59</v>
      </c>
      <c r="B59" s="354" t="s">
        <v>2048</v>
      </c>
      <c r="C59" s="355">
        <v>48</v>
      </c>
      <c r="D59" s="354" t="s">
        <v>161</v>
      </c>
      <c r="E59" s="354" t="s">
        <v>306</v>
      </c>
      <c r="F59" s="354" t="s">
        <v>1588</v>
      </c>
      <c r="G59" s="310" t="s">
        <v>2472</v>
      </c>
      <c r="H59" s="356">
        <v>115</v>
      </c>
      <c r="I59" s="356">
        <v>0</v>
      </c>
      <c r="J59" s="357" t="s">
        <v>1814</v>
      </c>
      <c r="K59" s="354"/>
      <c r="L59" s="352" t="s">
        <v>53</v>
      </c>
      <c r="M59" s="337" t="s">
        <v>2472</v>
      </c>
    </row>
    <row r="60" spans="1:13" ht="15" customHeight="1">
      <c r="A60" s="353">
        <v>60</v>
      </c>
      <c r="B60" s="348" t="s">
        <v>2049</v>
      </c>
      <c r="C60" s="350">
        <v>49</v>
      </c>
      <c r="D60" s="348" t="s">
        <v>316</v>
      </c>
      <c r="E60" s="348" t="s">
        <v>312</v>
      </c>
      <c r="F60" s="348" t="s">
        <v>1588</v>
      </c>
      <c r="G60" s="311" t="s">
        <v>2472</v>
      </c>
      <c r="H60" s="351">
        <v>115</v>
      </c>
      <c r="I60" s="351">
        <v>0</v>
      </c>
      <c r="J60" s="352" t="s">
        <v>1814</v>
      </c>
      <c r="K60" s="348"/>
      <c r="L60" s="352" t="s">
        <v>53</v>
      </c>
      <c r="M60" s="336" t="s">
        <v>2472</v>
      </c>
    </row>
    <row r="61" spans="1:13" ht="15" customHeight="1">
      <c r="A61" s="349">
        <v>61</v>
      </c>
      <c r="B61" s="354" t="s">
        <v>2050</v>
      </c>
      <c r="C61" s="355">
        <v>50</v>
      </c>
      <c r="D61" s="354" t="s">
        <v>2051</v>
      </c>
      <c r="E61" s="354" t="s">
        <v>1959</v>
      </c>
      <c r="F61" s="354" t="s">
        <v>1588</v>
      </c>
      <c r="G61" s="310" t="s">
        <v>2472</v>
      </c>
      <c r="H61" s="356">
        <v>115</v>
      </c>
      <c r="I61" s="356">
        <v>0</v>
      </c>
      <c r="J61" s="357" t="s">
        <v>1814</v>
      </c>
      <c r="K61" s="354"/>
      <c r="L61" s="352" t="s">
        <v>53</v>
      </c>
      <c r="M61" s="337" t="s">
        <v>2472</v>
      </c>
    </row>
    <row r="62" spans="1:13" ht="15" customHeight="1">
      <c r="A62" s="353">
        <v>62</v>
      </c>
      <c r="B62" s="348" t="s">
        <v>2052</v>
      </c>
      <c r="C62" s="350">
        <v>50</v>
      </c>
      <c r="D62" s="348" t="s">
        <v>2053</v>
      </c>
      <c r="E62" s="348" t="s">
        <v>1959</v>
      </c>
      <c r="F62" s="348" t="s">
        <v>1588</v>
      </c>
      <c r="G62" s="311" t="s">
        <v>2472</v>
      </c>
      <c r="H62" s="351">
        <v>115</v>
      </c>
      <c r="I62" s="351">
        <v>0</v>
      </c>
      <c r="J62" s="352" t="s">
        <v>1814</v>
      </c>
      <c r="K62" s="348"/>
      <c r="L62" s="352" t="s">
        <v>53</v>
      </c>
      <c r="M62" s="336" t="s">
        <v>2472</v>
      </c>
    </row>
    <row r="63" spans="1:13" ht="15" customHeight="1">
      <c r="A63" s="349">
        <v>63</v>
      </c>
      <c r="B63" s="354" t="s">
        <v>2054</v>
      </c>
      <c r="C63" s="355">
        <v>52</v>
      </c>
      <c r="D63" s="354" t="s">
        <v>1017</v>
      </c>
      <c r="E63" s="354" t="s">
        <v>1018</v>
      </c>
      <c r="F63" s="354" t="s">
        <v>1588</v>
      </c>
      <c r="G63" s="310" t="s">
        <v>2472</v>
      </c>
      <c r="H63" s="356">
        <v>115</v>
      </c>
      <c r="I63" s="356">
        <v>0</v>
      </c>
      <c r="J63" s="357" t="s">
        <v>1814</v>
      </c>
      <c r="K63" s="354"/>
      <c r="L63" s="352" t="s">
        <v>53</v>
      </c>
      <c r="M63" s="337" t="s">
        <v>2472</v>
      </c>
    </row>
    <row r="64" spans="1:13" ht="15" customHeight="1">
      <c r="A64" s="353">
        <v>64</v>
      </c>
      <c r="B64" s="348" t="s">
        <v>2055</v>
      </c>
      <c r="C64" s="350">
        <v>52</v>
      </c>
      <c r="D64" s="348" t="s">
        <v>564</v>
      </c>
      <c r="E64" s="348" t="s">
        <v>1018</v>
      </c>
      <c r="F64" s="348" t="s">
        <v>1588</v>
      </c>
      <c r="G64" s="311" t="s">
        <v>2472</v>
      </c>
      <c r="H64" s="351">
        <v>115</v>
      </c>
      <c r="I64" s="351">
        <v>0</v>
      </c>
      <c r="J64" s="352" t="s">
        <v>1814</v>
      </c>
      <c r="K64" s="348"/>
      <c r="L64" s="352" t="s">
        <v>53</v>
      </c>
      <c r="M64" s="336" t="s">
        <v>2472</v>
      </c>
    </row>
    <row r="65" spans="1:13" ht="15" customHeight="1">
      <c r="A65" s="353">
        <v>66</v>
      </c>
      <c r="B65" s="348" t="s">
        <v>2057</v>
      </c>
      <c r="C65" s="350">
        <v>53</v>
      </c>
      <c r="D65" s="348" t="s">
        <v>335</v>
      </c>
      <c r="E65" s="348" t="s">
        <v>336</v>
      </c>
      <c r="F65" s="348" t="s">
        <v>1588</v>
      </c>
      <c r="G65" s="311" t="s">
        <v>2472</v>
      </c>
      <c r="H65" s="351">
        <v>115</v>
      </c>
      <c r="I65" s="351">
        <v>0</v>
      </c>
      <c r="J65" s="352" t="s">
        <v>1814</v>
      </c>
      <c r="K65" s="348"/>
      <c r="L65" s="352" t="s">
        <v>53</v>
      </c>
      <c r="M65" s="336" t="s">
        <v>2472</v>
      </c>
    </row>
    <row r="66" spans="1:13" ht="15" customHeight="1">
      <c r="A66" s="349">
        <v>67</v>
      </c>
      <c r="B66" s="354" t="s">
        <v>2058</v>
      </c>
      <c r="C66" s="355">
        <v>54</v>
      </c>
      <c r="D66" s="354" t="s">
        <v>345</v>
      </c>
      <c r="E66" s="354" t="s">
        <v>340</v>
      </c>
      <c r="F66" s="354" t="s">
        <v>1588</v>
      </c>
      <c r="G66" s="310" t="s">
        <v>2472</v>
      </c>
      <c r="H66" s="356">
        <v>115</v>
      </c>
      <c r="I66" s="356">
        <v>0</v>
      </c>
      <c r="J66" s="357" t="s">
        <v>1814</v>
      </c>
      <c r="K66" s="354"/>
      <c r="L66" s="352" t="s">
        <v>53</v>
      </c>
      <c r="M66" s="337" t="s">
        <v>2472</v>
      </c>
    </row>
    <row r="67" spans="1:13" ht="15" customHeight="1">
      <c r="A67" s="353">
        <v>68</v>
      </c>
      <c r="B67" s="348" t="s">
        <v>2059</v>
      </c>
      <c r="C67" s="350">
        <v>54</v>
      </c>
      <c r="D67" s="348" t="s">
        <v>346</v>
      </c>
      <c r="E67" s="348" t="s">
        <v>340</v>
      </c>
      <c r="F67" s="348" t="s">
        <v>1588</v>
      </c>
      <c r="G67" s="311" t="s">
        <v>2472</v>
      </c>
      <c r="H67" s="351">
        <v>115</v>
      </c>
      <c r="I67" s="351">
        <v>0</v>
      </c>
      <c r="J67" s="352" t="s">
        <v>1814</v>
      </c>
      <c r="K67" s="348"/>
      <c r="L67" s="352" t="s">
        <v>53</v>
      </c>
      <c r="M67" s="336" t="s">
        <v>2472</v>
      </c>
    </row>
    <row r="68" spans="1:13" ht="15" customHeight="1">
      <c r="A68" s="349">
        <v>69</v>
      </c>
      <c r="B68" s="354" t="s">
        <v>2060</v>
      </c>
      <c r="C68" s="355">
        <v>55</v>
      </c>
      <c r="D68" s="354" t="s">
        <v>348</v>
      </c>
      <c r="E68" s="354" t="s">
        <v>349</v>
      </c>
      <c r="F68" s="354" t="s">
        <v>1588</v>
      </c>
      <c r="G68" s="310" t="s">
        <v>2472</v>
      </c>
      <c r="H68" s="356">
        <v>115</v>
      </c>
      <c r="I68" s="356">
        <v>0</v>
      </c>
      <c r="J68" s="357" t="s">
        <v>1814</v>
      </c>
      <c r="K68" s="354"/>
      <c r="L68" s="352" t="s">
        <v>53</v>
      </c>
      <c r="M68" s="337" t="s">
        <v>2472</v>
      </c>
    </row>
    <row r="69" spans="1:13" ht="15" customHeight="1">
      <c r="A69" s="353">
        <v>70</v>
      </c>
      <c r="B69" s="348" t="s">
        <v>2061</v>
      </c>
      <c r="C69" s="350">
        <v>56</v>
      </c>
      <c r="D69" s="348" t="s">
        <v>354</v>
      </c>
      <c r="E69" s="348" t="s">
        <v>2347</v>
      </c>
      <c r="F69" s="348" t="s">
        <v>1588</v>
      </c>
      <c r="G69" s="311" t="s">
        <v>2472</v>
      </c>
      <c r="H69" s="351">
        <v>115</v>
      </c>
      <c r="I69" s="351">
        <v>0</v>
      </c>
      <c r="J69" s="352" t="s">
        <v>1814</v>
      </c>
      <c r="K69" s="348"/>
      <c r="L69" s="352" t="s">
        <v>53</v>
      </c>
      <c r="M69" s="336" t="s">
        <v>2472</v>
      </c>
    </row>
    <row r="70" spans="1:13" ht="15" customHeight="1">
      <c r="A70" s="349">
        <v>71</v>
      </c>
      <c r="B70" s="354" t="s">
        <v>2333</v>
      </c>
      <c r="C70" s="355">
        <v>56</v>
      </c>
      <c r="D70" s="354" t="s">
        <v>1677</v>
      </c>
      <c r="E70" s="354" t="s">
        <v>2347</v>
      </c>
      <c r="F70" s="354" t="s">
        <v>1588</v>
      </c>
      <c r="G70" s="310" t="s">
        <v>2472</v>
      </c>
      <c r="H70" s="356">
        <v>100</v>
      </c>
      <c r="I70" s="356">
        <v>0</v>
      </c>
      <c r="J70" s="357" t="s">
        <v>1814</v>
      </c>
      <c r="K70" s="359"/>
      <c r="L70" s="352" t="s">
        <v>53</v>
      </c>
      <c r="M70" s="336" t="s">
        <v>2472</v>
      </c>
    </row>
    <row r="71" spans="1:13" ht="15" customHeight="1">
      <c r="A71" s="353">
        <v>72</v>
      </c>
      <c r="B71" s="348" t="s">
        <v>2062</v>
      </c>
      <c r="C71" s="350">
        <v>57</v>
      </c>
      <c r="D71" s="348" t="s">
        <v>1413</v>
      </c>
      <c r="E71" s="348" t="s">
        <v>1369</v>
      </c>
      <c r="F71" s="348" t="s">
        <v>1588</v>
      </c>
      <c r="G71" s="311" t="s">
        <v>2472</v>
      </c>
      <c r="H71" s="351">
        <v>115</v>
      </c>
      <c r="I71" s="351">
        <v>0</v>
      </c>
      <c r="J71" s="352" t="s">
        <v>1814</v>
      </c>
      <c r="K71" s="348"/>
      <c r="L71" s="352" t="s">
        <v>53</v>
      </c>
      <c r="M71" s="336" t="s">
        <v>2472</v>
      </c>
    </row>
    <row r="72" spans="1:13" ht="15" customHeight="1">
      <c r="A72" s="349">
        <v>73</v>
      </c>
      <c r="B72" s="354" t="s">
        <v>2063</v>
      </c>
      <c r="C72" s="355">
        <v>57</v>
      </c>
      <c r="D72" s="354" t="s">
        <v>248</v>
      </c>
      <c r="E72" s="354" t="s">
        <v>1369</v>
      </c>
      <c r="F72" s="354" t="s">
        <v>1588</v>
      </c>
      <c r="G72" s="310" t="s">
        <v>2472</v>
      </c>
      <c r="H72" s="356">
        <v>115</v>
      </c>
      <c r="I72" s="356">
        <v>0</v>
      </c>
      <c r="J72" s="357" t="s">
        <v>1814</v>
      </c>
      <c r="K72" s="354"/>
      <c r="L72" s="352" t="s">
        <v>53</v>
      </c>
      <c r="M72" s="336" t="s">
        <v>2472</v>
      </c>
    </row>
    <row r="73" spans="1:13" ht="15" customHeight="1">
      <c r="A73" s="353">
        <v>74</v>
      </c>
      <c r="B73" s="348" t="s">
        <v>2064</v>
      </c>
      <c r="C73" s="350">
        <v>59</v>
      </c>
      <c r="D73" s="348" t="s">
        <v>371</v>
      </c>
      <c r="E73" s="348" t="s">
        <v>1370</v>
      </c>
      <c r="F73" s="348" t="s">
        <v>1588</v>
      </c>
      <c r="G73" s="311" t="s">
        <v>2472</v>
      </c>
      <c r="H73" s="351">
        <v>115</v>
      </c>
      <c r="I73" s="351">
        <v>0</v>
      </c>
      <c r="J73" s="352" t="s">
        <v>1814</v>
      </c>
      <c r="K73" s="348"/>
      <c r="L73" s="352" t="s">
        <v>53</v>
      </c>
      <c r="M73" s="336" t="s">
        <v>2472</v>
      </c>
    </row>
    <row r="74" spans="1:13" ht="15" customHeight="1">
      <c r="A74" s="349">
        <v>75</v>
      </c>
      <c r="B74" s="354" t="s">
        <v>2065</v>
      </c>
      <c r="C74" s="355">
        <v>59</v>
      </c>
      <c r="D74" s="354" t="s">
        <v>376</v>
      </c>
      <c r="E74" s="354" t="s">
        <v>1370</v>
      </c>
      <c r="F74" s="354" t="s">
        <v>1588</v>
      </c>
      <c r="G74" s="310" t="s">
        <v>2472</v>
      </c>
      <c r="H74" s="356">
        <v>115</v>
      </c>
      <c r="I74" s="356">
        <v>0</v>
      </c>
      <c r="J74" s="357" t="s">
        <v>1814</v>
      </c>
      <c r="K74" s="354"/>
      <c r="L74" s="352" t="s">
        <v>53</v>
      </c>
      <c r="M74" s="336" t="s">
        <v>2472</v>
      </c>
    </row>
    <row r="75" spans="1:13" ht="15" customHeight="1">
      <c r="A75" s="353">
        <v>76</v>
      </c>
      <c r="B75" s="348" t="s">
        <v>2066</v>
      </c>
      <c r="C75" s="350">
        <v>60</v>
      </c>
      <c r="D75" s="348" t="s">
        <v>379</v>
      </c>
      <c r="E75" s="348" t="s">
        <v>380</v>
      </c>
      <c r="F75" s="348" t="s">
        <v>1588</v>
      </c>
      <c r="G75" s="311" t="s">
        <v>2472</v>
      </c>
      <c r="H75" s="351">
        <v>115</v>
      </c>
      <c r="I75" s="351">
        <v>0</v>
      </c>
      <c r="J75" s="352" t="s">
        <v>1814</v>
      </c>
      <c r="K75" s="348"/>
      <c r="L75" s="352" t="s">
        <v>53</v>
      </c>
      <c r="M75" s="336" t="s">
        <v>2472</v>
      </c>
    </row>
    <row r="76" spans="1:13" ht="15" customHeight="1">
      <c r="A76" s="349">
        <v>77</v>
      </c>
      <c r="B76" s="354" t="s">
        <v>2067</v>
      </c>
      <c r="C76" s="355">
        <v>61</v>
      </c>
      <c r="D76" s="354" t="s">
        <v>136</v>
      </c>
      <c r="E76" s="354" t="s">
        <v>1480</v>
      </c>
      <c r="F76" s="354" t="s">
        <v>1588</v>
      </c>
      <c r="G76" s="310" t="s">
        <v>2472</v>
      </c>
      <c r="H76" s="356">
        <v>115</v>
      </c>
      <c r="I76" s="356">
        <v>0</v>
      </c>
      <c r="J76" s="357" t="s">
        <v>1814</v>
      </c>
      <c r="K76" s="354"/>
      <c r="L76" s="352" t="s">
        <v>53</v>
      </c>
      <c r="M76" s="336" t="s">
        <v>2472</v>
      </c>
    </row>
    <row r="77" spans="1:13" ht="15" customHeight="1">
      <c r="A77" s="353">
        <v>78</v>
      </c>
      <c r="B77" s="348" t="s">
        <v>2068</v>
      </c>
      <c r="C77" s="350">
        <v>63</v>
      </c>
      <c r="D77" s="348" t="s">
        <v>390</v>
      </c>
      <c r="E77" s="348" t="s">
        <v>391</v>
      </c>
      <c r="F77" s="348" t="s">
        <v>1588</v>
      </c>
      <c r="G77" s="311" t="s">
        <v>2472</v>
      </c>
      <c r="H77" s="351">
        <v>115</v>
      </c>
      <c r="I77" s="351">
        <v>0</v>
      </c>
      <c r="J77" s="352" t="s">
        <v>1814</v>
      </c>
      <c r="K77" s="348"/>
      <c r="L77" s="352" t="s">
        <v>53</v>
      </c>
      <c r="M77" s="336" t="s">
        <v>2472</v>
      </c>
    </row>
    <row r="78" spans="1:13" ht="15" customHeight="1">
      <c r="A78" s="349">
        <v>79</v>
      </c>
      <c r="B78" s="354" t="s">
        <v>2069</v>
      </c>
      <c r="C78" s="355">
        <v>64</v>
      </c>
      <c r="D78" s="354" t="s">
        <v>161</v>
      </c>
      <c r="E78" s="354" t="s">
        <v>396</v>
      </c>
      <c r="F78" s="354" t="s">
        <v>1588</v>
      </c>
      <c r="G78" s="310" t="s">
        <v>2472</v>
      </c>
      <c r="H78" s="356">
        <v>115</v>
      </c>
      <c r="I78" s="356">
        <v>0</v>
      </c>
      <c r="J78" s="357" t="s">
        <v>1814</v>
      </c>
      <c r="K78" s="354"/>
      <c r="L78" s="352" t="s">
        <v>53</v>
      </c>
      <c r="M78" s="336" t="s">
        <v>2472</v>
      </c>
    </row>
    <row r="79" spans="1:13" ht="15" customHeight="1">
      <c r="A79" s="353">
        <v>80</v>
      </c>
      <c r="B79" s="348" t="s">
        <v>2363</v>
      </c>
      <c r="C79" s="350">
        <v>65</v>
      </c>
      <c r="D79" s="348" t="s">
        <v>1204</v>
      </c>
      <c r="E79" s="348" t="s">
        <v>2364</v>
      </c>
      <c r="F79" s="348" t="s">
        <v>1588</v>
      </c>
      <c r="G79" s="311" t="s">
        <v>2472</v>
      </c>
      <c r="H79" s="351">
        <v>100</v>
      </c>
      <c r="I79" s="351">
        <v>0</v>
      </c>
      <c r="J79" s="352" t="s">
        <v>1814</v>
      </c>
      <c r="K79" s="358"/>
      <c r="L79" s="352" t="s">
        <v>53</v>
      </c>
      <c r="M79" s="336" t="s">
        <v>2472</v>
      </c>
    </row>
    <row r="80" spans="1:13" ht="15" customHeight="1">
      <c r="A80" s="349">
        <v>81</v>
      </c>
      <c r="B80" s="354" t="s">
        <v>2070</v>
      </c>
      <c r="C80" s="355">
        <v>65</v>
      </c>
      <c r="D80" s="354" t="s">
        <v>65</v>
      </c>
      <c r="E80" s="354" t="s">
        <v>1388</v>
      </c>
      <c r="F80" s="354" t="s">
        <v>1588</v>
      </c>
      <c r="G80" s="310" t="s">
        <v>2472</v>
      </c>
      <c r="H80" s="356">
        <v>115</v>
      </c>
      <c r="I80" s="356">
        <v>0</v>
      </c>
      <c r="J80" s="357" t="s">
        <v>1814</v>
      </c>
      <c r="K80" s="354"/>
      <c r="L80" s="352" t="s">
        <v>53</v>
      </c>
      <c r="M80" s="337" t="s">
        <v>2472</v>
      </c>
    </row>
    <row r="81" spans="1:13" ht="15" customHeight="1">
      <c r="A81" s="353">
        <v>82</v>
      </c>
      <c r="B81" s="354" t="s">
        <v>2071</v>
      </c>
      <c r="C81" s="355">
        <v>66</v>
      </c>
      <c r="D81" s="354" t="s">
        <v>408</v>
      </c>
      <c r="E81" s="354" t="s">
        <v>409</v>
      </c>
      <c r="F81" s="354" t="s">
        <v>1588</v>
      </c>
      <c r="G81" s="310" t="s">
        <v>2472</v>
      </c>
      <c r="H81" s="356">
        <v>115</v>
      </c>
      <c r="I81" s="356">
        <v>0</v>
      </c>
      <c r="J81" s="357" t="s">
        <v>1814</v>
      </c>
      <c r="K81" s="354"/>
      <c r="L81" s="352" t="s">
        <v>53</v>
      </c>
      <c r="M81" s="337" t="s">
        <v>2472</v>
      </c>
    </row>
    <row r="82" spans="1:13" ht="15" customHeight="1">
      <c r="A82" s="349">
        <v>83</v>
      </c>
      <c r="B82" s="354" t="s">
        <v>2072</v>
      </c>
      <c r="C82" s="355">
        <v>67</v>
      </c>
      <c r="D82" s="354" t="s">
        <v>1794</v>
      </c>
      <c r="E82" s="354" t="s">
        <v>1695</v>
      </c>
      <c r="F82" s="354" t="s">
        <v>1588</v>
      </c>
      <c r="G82" s="310" t="s">
        <v>2472</v>
      </c>
      <c r="H82" s="356">
        <v>115</v>
      </c>
      <c r="I82" s="356">
        <v>0</v>
      </c>
      <c r="J82" s="357" t="s">
        <v>1814</v>
      </c>
      <c r="K82" s="354"/>
      <c r="L82" s="352" t="s">
        <v>53</v>
      </c>
      <c r="M82" s="337" t="s">
        <v>2472</v>
      </c>
    </row>
    <row r="83" spans="1:13" ht="15" customHeight="1">
      <c r="A83" s="353">
        <v>84</v>
      </c>
      <c r="B83" s="348" t="s">
        <v>2073</v>
      </c>
      <c r="C83" s="350">
        <v>67</v>
      </c>
      <c r="D83" s="348" t="s">
        <v>1007</v>
      </c>
      <c r="E83" s="348" t="s">
        <v>1695</v>
      </c>
      <c r="F83" s="348" t="s">
        <v>1588</v>
      </c>
      <c r="G83" s="311" t="s">
        <v>2472</v>
      </c>
      <c r="H83" s="351">
        <v>115</v>
      </c>
      <c r="I83" s="351">
        <v>0</v>
      </c>
      <c r="J83" s="352" t="s">
        <v>1814</v>
      </c>
      <c r="K83" s="348"/>
      <c r="L83" s="352" t="s">
        <v>53</v>
      </c>
      <c r="M83" s="336" t="s">
        <v>2472</v>
      </c>
    </row>
    <row r="84" spans="1:13" ht="15" customHeight="1">
      <c r="A84" s="349">
        <v>85</v>
      </c>
      <c r="B84" s="354" t="s">
        <v>2074</v>
      </c>
      <c r="C84" s="355">
        <v>68</v>
      </c>
      <c r="D84" s="354" t="s">
        <v>1426</v>
      </c>
      <c r="E84" s="354" t="s">
        <v>1424</v>
      </c>
      <c r="F84" s="354" t="s">
        <v>1588</v>
      </c>
      <c r="G84" s="310" t="s">
        <v>2472</v>
      </c>
      <c r="H84" s="356">
        <v>115</v>
      </c>
      <c r="I84" s="356">
        <v>0</v>
      </c>
      <c r="J84" s="357" t="s">
        <v>1814</v>
      </c>
      <c r="K84" s="354"/>
      <c r="L84" s="352" t="s">
        <v>53</v>
      </c>
      <c r="M84" s="337" t="s">
        <v>2472</v>
      </c>
    </row>
    <row r="85" spans="1:13" ht="15" customHeight="1">
      <c r="A85" s="349">
        <v>87</v>
      </c>
      <c r="B85" s="348" t="s">
        <v>2077</v>
      </c>
      <c r="C85" s="350">
        <v>72</v>
      </c>
      <c r="D85" s="348" t="s">
        <v>441</v>
      </c>
      <c r="E85" s="348" t="s">
        <v>437</v>
      </c>
      <c r="F85" s="348" t="s">
        <v>1588</v>
      </c>
      <c r="G85" s="311" t="s">
        <v>2472</v>
      </c>
      <c r="H85" s="351">
        <v>115</v>
      </c>
      <c r="I85" s="351">
        <v>0</v>
      </c>
      <c r="J85" s="352" t="s">
        <v>1814</v>
      </c>
      <c r="K85" s="348"/>
      <c r="L85" s="352" t="s">
        <v>53</v>
      </c>
      <c r="M85" s="336" t="s">
        <v>2472</v>
      </c>
    </row>
    <row r="86" spans="1:13" ht="15" customHeight="1">
      <c r="A86" s="353">
        <v>88</v>
      </c>
      <c r="B86" s="354" t="s">
        <v>2078</v>
      </c>
      <c r="C86" s="355">
        <v>73</v>
      </c>
      <c r="D86" s="354" t="s">
        <v>1642</v>
      </c>
      <c r="E86" s="354" t="s">
        <v>1497</v>
      </c>
      <c r="F86" s="354" t="s">
        <v>1588</v>
      </c>
      <c r="G86" s="310" t="s">
        <v>2472</v>
      </c>
      <c r="H86" s="356">
        <v>115</v>
      </c>
      <c r="I86" s="356">
        <v>0</v>
      </c>
      <c r="J86" s="357" t="s">
        <v>1814</v>
      </c>
      <c r="K86" s="354"/>
      <c r="L86" s="352" t="s">
        <v>53</v>
      </c>
      <c r="M86" s="337" t="s">
        <v>2472</v>
      </c>
    </row>
    <row r="87" spans="1:13" ht="15" customHeight="1">
      <c r="A87" s="349">
        <v>89</v>
      </c>
      <c r="B87" s="348" t="s">
        <v>2079</v>
      </c>
      <c r="C87" s="350">
        <v>74</v>
      </c>
      <c r="D87" s="348" t="s">
        <v>445</v>
      </c>
      <c r="E87" s="348" t="s">
        <v>446</v>
      </c>
      <c r="F87" s="348" t="s">
        <v>1588</v>
      </c>
      <c r="G87" s="311" t="s">
        <v>2472</v>
      </c>
      <c r="H87" s="351">
        <v>115</v>
      </c>
      <c r="I87" s="351">
        <v>0</v>
      </c>
      <c r="J87" s="352" t="s">
        <v>1814</v>
      </c>
      <c r="K87" s="348"/>
      <c r="L87" s="352" t="s">
        <v>53</v>
      </c>
      <c r="M87" s="336" t="s">
        <v>2472</v>
      </c>
    </row>
    <row r="88" spans="1:13" ht="15" customHeight="1">
      <c r="A88" s="353">
        <v>90</v>
      </c>
      <c r="B88" s="354" t="s">
        <v>2080</v>
      </c>
      <c r="C88" s="355">
        <v>74</v>
      </c>
      <c r="D88" s="354" t="s">
        <v>449</v>
      </c>
      <c r="E88" s="354" t="s">
        <v>446</v>
      </c>
      <c r="F88" s="354" t="s">
        <v>1588</v>
      </c>
      <c r="G88" s="310" t="s">
        <v>2472</v>
      </c>
      <c r="H88" s="356">
        <v>115</v>
      </c>
      <c r="I88" s="356">
        <v>0</v>
      </c>
      <c r="J88" s="357" t="s">
        <v>1814</v>
      </c>
      <c r="K88" s="354"/>
      <c r="L88" s="352" t="s">
        <v>53</v>
      </c>
      <c r="M88" s="337" t="s">
        <v>2472</v>
      </c>
    </row>
    <row r="89" spans="1:13" ht="15" customHeight="1">
      <c r="A89" s="349">
        <v>91</v>
      </c>
      <c r="B89" s="348" t="s">
        <v>2081</v>
      </c>
      <c r="C89" s="350">
        <v>74</v>
      </c>
      <c r="D89" s="348" t="s">
        <v>451</v>
      </c>
      <c r="E89" s="348" t="s">
        <v>446</v>
      </c>
      <c r="F89" s="348" t="s">
        <v>1588</v>
      </c>
      <c r="G89" s="311" t="s">
        <v>2472</v>
      </c>
      <c r="H89" s="351">
        <v>115</v>
      </c>
      <c r="I89" s="351">
        <v>0</v>
      </c>
      <c r="J89" s="352" t="s">
        <v>1814</v>
      </c>
      <c r="K89" s="348"/>
      <c r="L89" s="352" t="s">
        <v>53</v>
      </c>
      <c r="M89" s="336" t="s">
        <v>2472</v>
      </c>
    </row>
    <row r="90" spans="1:13" ht="15" customHeight="1">
      <c r="A90" s="353">
        <v>92</v>
      </c>
      <c r="B90" s="354" t="s">
        <v>2083</v>
      </c>
      <c r="C90" s="355">
        <v>75</v>
      </c>
      <c r="D90" s="354" t="s">
        <v>2084</v>
      </c>
      <c r="E90" s="354" t="s">
        <v>1611</v>
      </c>
      <c r="F90" s="354" t="s">
        <v>1588</v>
      </c>
      <c r="G90" s="310" t="s">
        <v>2472</v>
      </c>
      <c r="H90" s="356">
        <v>100</v>
      </c>
      <c r="I90" s="356">
        <v>0</v>
      </c>
      <c r="J90" s="357" t="s">
        <v>1814</v>
      </c>
      <c r="K90" s="354"/>
      <c r="L90" s="352" t="s">
        <v>53</v>
      </c>
      <c r="M90" s="337" t="s">
        <v>2472</v>
      </c>
    </row>
    <row r="91" spans="1:13" ht="15" customHeight="1">
      <c r="A91" s="349">
        <v>93</v>
      </c>
      <c r="B91" s="348" t="s">
        <v>2082</v>
      </c>
      <c r="C91" s="350">
        <v>75</v>
      </c>
      <c r="D91" s="348" t="s">
        <v>136</v>
      </c>
      <c r="E91" s="348" t="s">
        <v>1611</v>
      </c>
      <c r="F91" s="348" t="s">
        <v>1588</v>
      </c>
      <c r="G91" s="311" t="s">
        <v>2472</v>
      </c>
      <c r="H91" s="351">
        <v>100</v>
      </c>
      <c r="I91" s="351">
        <v>0</v>
      </c>
      <c r="J91" s="352" t="s">
        <v>1814</v>
      </c>
      <c r="K91" s="348"/>
      <c r="L91" s="352" t="s">
        <v>53</v>
      </c>
      <c r="M91" s="336" t="s">
        <v>2472</v>
      </c>
    </row>
    <row r="92" spans="1:13" ht="15" customHeight="1">
      <c r="A92" s="353">
        <v>94</v>
      </c>
      <c r="B92" s="354" t="s">
        <v>2085</v>
      </c>
      <c r="C92" s="355">
        <v>76</v>
      </c>
      <c r="D92" s="354" t="s">
        <v>463</v>
      </c>
      <c r="E92" s="354" t="s">
        <v>459</v>
      </c>
      <c r="F92" s="354" t="s">
        <v>1588</v>
      </c>
      <c r="G92" s="310" t="s">
        <v>2472</v>
      </c>
      <c r="H92" s="356">
        <v>115</v>
      </c>
      <c r="I92" s="356">
        <v>0</v>
      </c>
      <c r="J92" s="357" t="s">
        <v>1814</v>
      </c>
      <c r="K92" s="354"/>
      <c r="L92" s="352" t="s">
        <v>53</v>
      </c>
      <c r="M92" s="337" t="s">
        <v>2472</v>
      </c>
    </row>
    <row r="93" spans="1:13" ht="15" customHeight="1">
      <c r="A93" s="349">
        <v>95</v>
      </c>
      <c r="B93" s="348" t="s">
        <v>2086</v>
      </c>
      <c r="C93" s="350">
        <v>76</v>
      </c>
      <c r="D93" s="348" t="s">
        <v>252</v>
      </c>
      <c r="E93" s="348" t="s">
        <v>459</v>
      </c>
      <c r="F93" s="348" t="s">
        <v>1588</v>
      </c>
      <c r="G93" s="311" t="s">
        <v>2472</v>
      </c>
      <c r="H93" s="351">
        <v>115</v>
      </c>
      <c r="I93" s="351">
        <v>0</v>
      </c>
      <c r="J93" s="352" t="s">
        <v>1814</v>
      </c>
      <c r="K93" s="348"/>
      <c r="L93" s="352" t="s">
        <v>53</v>
      </c>
      <c r="M93" s="336" t="s">
        <v>2472</v>
      </c>
    </row>
    <row r="94" spans="1:13" ht="15" customHeight="1">
      <c r="A94" s="353">
        <v>96</v>
      </c>
      <c r="B94" s="354" t="s">
        <v>2087</v>
      </c>
      <c r="C94" s="355">
        <v>76</v>
      </c>
      <c r="D94" s="354" t="s">
        <v>462</v>
      </c>
      <c r="E94" s="354" t="s">
        <v>459</v>
      </c>
      <c r="F94" s="354" t="s">
        <v>1588</v>
      </c>
      <c r="G94" s="310" t="s">
        <v>2472</v>
      </c>
      <c r="H94" s="356">
        <v>115</v>
      </c>
      <c r="I94" s="356">
        <v>0</v>
      </c>
      <c r="J94" s="357" t="s">
        <v>1814</v>
      </c>
      <c r="K94" s="354"/>
      <c r="L94" s="352" t="s">
        <v>53</v>
      </c>
      <c r="M94" s="337" t="s">
        <v>2472</v>
      </c>
    </row>
    <row r="95" spans="1:13" ht="15" customHeight="1">
      <c r="A95" s="349">
        <v>97</v>
      </c>
      <c r="B95" s="348" t="s">
        <v>2088</v>
      </c>
      <c r="C95" s="350">
        <v>78</v>
      </c>
      <c r="D95" s="348" t="s">
        <v>285</v>
      </c>
      <c r="E95" s="348" t="s">
        <v>1683</v>
      </c>
      <c r="F95" s="348" t="s">
        <v>1588</v>
      </c>
      <c r="G95" s="311" t="s">
        <v>2472</v>
      </c>
      <c r="H95" s="351">
        <v>115</v>
      </c>
      <c r="I95" s="351">
        <v>0</v>
      </c>
      <c r="J95" s="352" t="s">
        <v>1814</v>
      </c>
      <c r="K95" s="348"/>
      <c r="L95" s="352" t="s">
        <v>53</v>
      </c>
      <c r="M95" s="336" t="s">
        <v>2472</v>
      </c>
    </row>
    <row r="96" spans="1:13" ht="15" customHeight="1">
      <c r="A96" s="353">
        <v>98</v>
      </c>
      <c r="B96" s="354" t="s">
        <v>2089</v>
      </c>
      <c r="C96" s="355">
        <v>79</v>
      </c>
      <c r="D96" s="354" t="s">
        <v>473</v>
      </c>
      <c r="E96" s="354" t="s">
        <v>474</v>
      </c>
      <c r="F96" s="354" t="s">
        <v>1588</v>
      </c>
      <c r="G96" s="310" t="s">
        <v>2472</v>
      </c>
      <c r="H96" s="356">
        <v>115</v>
      </c>
      <c r="I96" s="356">
        <v>0</v>
      </c>
      <c r="J96" s="357" t="s">
        <v>1814</v>
      </c>
      <c r="K96" s="354"/>
      <c r="L96" s="352" t="s">
        <v>53</v>
      </c>
      <c r="M96" s="337" t="s">
        <v>2472</v>
      </c>
    </row>
    <row r="97" spans="1:13" ht="15" customHeight="1">
      <c r="A97" s="349">
        <v>99</v>
      </c>
      <c r="B97" s="348" t="s">
        <v>2090</v>
      </c>
      <c r="C97" s="350">
        <v>79</v>
      </c>
      <c r="D97" s="348" t="s">
        <v>1422</v>
      </c>
      <c r="E97" s="348" t="s">
        <v>474</v>
      </c>
      <c r="F97" s="348" t="s">
        <v>1588</v>
      </c>
      <c r="G97" s="311" t="s">
        <v>2472</v>
      </c>
      <c r="H97" s="351">
        <v>115</v>
      </c>
      <c r="I97" s="351">
        <v>0</v>
      </c>
      <c r="J97" s="352" t="s">
        <v>1814</v>
      </c>
      <c r="K97" s="348"/>
      <c r="L97" s="352" t="s">
        <v>53</v>
      </c>
      <c r="M97" s="336" t="s">
        <v>2472</v>
      </c>
    </row>
    <row r="98" spans="1:13" ht="15" customHeight="1">
      <c r="A98" s="353">
        <v>100</v>
      </c>
      <c r="B98" s="354" t="s">
        <v>2091</v>
      </c>
      <c r="C98" s="355">
        <v>80</v>
      </c>
      <c r="D98" s="354" t="s">
        <v>23</v>
      </c>
      <c r="E98" s="354" t="s">
        <v>479</v>
      </c>
      <c r="F98" s="354" t="s">
        <v>1588</v>
      </c>
      <c r="G98" s="310" t="s">
        <v>2472</v>
      </c>
      <c r="H98" s="356">
        <v>115</v>
      </c>
      <c r="I98" s="356">
        <v>0</v>
      </c>
      <c r="J98" s="357" t="s">
        <v>1814</v>
      </c>
      <c r="K98" s="354"/>
      <c r="L98" s="352" t="s">
        <v>53</v>
      </c>
      <c r="M98" s="337" t="s">
        <v>2472</v>
      </c>
    </row>
    <row r="99" spans="1:13" ht="15" customHeight="1">
      <c r="A99" s="349">
        <v>101</v>
      </c>
      <c r="B99" s="348" t="s">
        <v>2092</v>
      </c>
      <c r="C99" s="350">
        <v>82</v>
      </c>
      <c r="D99" s="348" t="s">
        <v>426</v>
      </c>
      <c r="E99" s="348" t="s">
        <v>487</v>
      </c>
      <c r="F99" s="348" t="s">
        <v>1588</v>
      </c>
      <c r="G99" s="311" t="s">
        <v>2472</v>
      </c>
      <c r="H99" s="351">
        <v>115</v>
      </c>
      <c r="I99" s="351">
        <v>0</v>
      </c>
      <c r="J99" s="352" t="s">
        <v>1814</v>
      </c>
      <c r="K99" s="348"/>
      <c r="L99" s="352" t="s">
        <v>53</v>
      </c>
      <c r="M99" s="336" t="s">
        <v>2472</v>
      </c>
    </row>
    <row r="100" spans="1:13" ht="15" customHeight="1">
      <c r="A100" s="353">
        <v>102</v>
      </c>
      <c r="B100" s="354" t="s">
        <v>2093</v>
      </c>
      <c r="C100" s="355">
        <v>83</v>
      </c>
      <c r="D100" s="354" t="s">
        <v>1490</v>
      </c>
      <c r="E100" s="354" t="s">
        <v>1489</v>
      </c>
      <c r="F100" s="354" t="s">
        <v>1588</v>
      </c>
      <c r="G100" s="310" t="s">
        <v>2472</v>
      </c>
      <c r="H100" s="356">
        <v>115</v>
      </c>
      <c r="I100" s="356">
        <v>0</v>
      </c>
      <c r="J100" s="357" t="s">
        <v>1814</v>
      </c>
      <c r="K100" s="354"/>
      <c r="L100" s="352" t="s">
        <v>53</v>
      </c>
      <c r="M100" s="337" t="s">
        <v>2472</v>
      </c>
    </row>
    <row r="101" spans="1:13" ht="15" customHeight="1">
      <c r="A101" s="349">
        <v>103</v>
      </c>
      <c r="B101" s="348" t="s">
        <v>2094</v>
      </c>
      <c r="C101" s="350">
        <v>83</v>
      </c>
      <c r="D101" s="348" t="s">
        <v>490</v>
      </c>
      <c r="E101" s="348" t="s">
        <v>109</v>
      </c>
      <c r="F101" s="348" t="s">
        <v>1588</v>
      </c>
      <c r="G101" s="311" t="s">
        <v>2472</v>
      </c>
      <c r="H101" s="351">
        <v>115</v>
      </c>
      <c r="I101" s="351">
        <v>0</v>
      </c>
      <c r="J101" s="352" t="s">
        <v>1814</v>
      </c>
      <c r="K101" s="348"/>
      <c r="L101" s="352" t="s">
        <v>53</v>
      </c>
      <c r="M101" s="336" t="s">
        <v>2472</v>
      </c>
    </row>
    <row r="102" spans="1:13" ht="15" customHeight="1">
      <c r="A102" s="353">
        <v>104</v>
      </c>
      <c r="B102" s="354" t="s">
        <v>2095</v>
      </c>
      <c r="C102" s="355">
        <v>84</v>
      </c>
      <c r="D102" s="354" t="s">
        <v>216</v>
      </c>
      <c r="E102" s="354" t="s">
        <v>496</v>
      </c>
      <c r="F102" s="354" t="s">
        <v>1588</v>
      </c>
      <c r="G102" s="310" t="s">
        <v>2472</v>
      </c>
      <c r="H102" s="356">
        <v>115</v>
      </c>
      <c r="I102" s="356">
        <v>0</v>
      </c>
      <c r="J102" s="357" t="s">
        <v>1814</v>
      </c>
      <c r="K102" s="354"/>
      <c r="L102" s="352" t="s">
        <v>53</v>
      </c>
      <c r="M102" s="337" t="s">
        <v>2472</v>
      </c>
    </row>
    <row r="103" spans="1:13" ht="15" customHeight="1">
      <c r="A103" s="349">
        <v>105</v>
      </c>
      <c r="B103" s="348" t="s">
        <v>2096</v>
      </c>
      <c r="C103" s="350">
        <v>84</v>
      </c>
      <c r="D103" s="348" t="s">
        <v>136</v>
      </c>
      <c r="E103" s="348" t="s">
        <v>496</v>
      </c>
      <c r="F103" s="348" t="s">
        <v>1588</v>
      </c>
      <c r="G103" s="311" t="s">
        <v>2472</v>
      </c>
      <c r="H103" s="351">
        <v>115</v>
      </c>
      <c r="I103" s="351">
        <v>0</v>
      </c>
      <c r="J103" s="352" t="s">
        <v>1814</v>
      </c>
      <c r="K103" s="348"/>
      <c r="L103" s="352" t="s">
        <v>53</v>
      </c>
      <c r="M103" s="336" t="s">
        <v>2472</v>
      </c>
    </row>
    <row r="104" spans="1:13" ht="15" customHeight="1">
      <c r="A104" s="353">
        <v>106</v>
      </c>
      <c r="B104" s="354" t="s">
        <v>2097</v>
      </c>
      <c r="C104" s="355">
        <v>85</v>
      </c>
      <c r="D104" s="354" t="s">
        <v>499</v>
      </c>
      <c r="E104" s="354" t="s">
        <v>500</v>
      </c>
      <c r="F104" s="354" t="s">
        <v>1588</v>
      </c>
      <c r="G104" s="310" t="s">
        <v>2472</v>
      </c>
      <c r="H104" s="356">
        <v>115</v>
      </c>
      <c r="I104" s="356">
        <v>0</v>
      </c>
      <c r="J104" s="357" t="s">
        <v>1814</v>
      </c>
      <c r="K104" s="354"/>
      <c r="L104" s="352" t="s">
        <v>53</v>
      </c>
      <c r="M104" s="337" t="s">
        <v>2472</v>
      </c>
    </row>
    <row r="105" spans="1:13" ht="15" customHeight="1">
      <c r="A105" s="349">
        <v>107</v>
      </c>
      <c r="B105" s="348" t="s">
        <v>2098</v>
      </c>
      <c r="C105" s="350">
        <v>86</v>
      </c>
      <c r="D105" s="348" t="s">
        <v>330</v>
      </c>
      <c r="E105" s="348" t="s">
        <v>503</v>
      </c>
      <c r="F105" s="348" t="s">
        <v>1588</v>
      </c>
      <c r="G105" s="311" t="s">
        <v>2472</v>
      </c>
      <c r="H105" s="351">
        <v>115</v>
      </c>
      <c r="I105" s="351">
        <v>0</v>
      </c>
      <c r="J105" s="352" t="s">
        <v>1814</v>
      </c>
      <c r="K105" s="348"/>
      <c r="L105" s="352" t="s">
        <v>53</v>
      </c>
      <c r="M105" s="336" t="s">
        <v>2472</v>
      </c>
    </row>
    <row r="106" spans="1:13" ht="15" customHeight="1">
      <c r="A106" s="353">
        <v>108</v>
      </c>
      <c r="B106" s="354" t="s">
        <v>2509</v>
      </c>
      <c r="C106" s="355">
        <v>87</v>
      </c>
      <c r="D106" s="354" t="s">
        <v>508</v>
      </c>
      <c r="E106" s="354" t="s">
        <v>509</v>
      </c>
      <c r="F106" s="354" t="s">
        <v>1588</v>
      </c>
      <c r="G106" s="310" t="s">
        <v>2472</v>
      </c>
      <c r="H106" s="356">
        <v>115</v>
      </c>
      <c r="I106" s="356">
        <v>0</v>
      </c>
      <c r="J106" s="357" t="s">
        <v>1814</v>
      </c>
      <c r="K106" s="354"/>
      <c r="L106" s="352" t="s">
        <v>53</v>
      </c>
      <c r="M106" s="337" t="s">
        <v>2472</v>
      </c>
    </row>
    <row r="107" spans="1:13" ht="15" customHeight="1">
      <c r="A107" s="349">
        <v>109</v>
      </c>
      <c r="B107" s="348" t="s">
        <v>2100</v>
      </c>
      <c r="C107" s="350">
        <v>89</v>
      </c>
      <c r="D107" s="348" t="s">
        <v>727</v>
      </c>
      <c r="E107" s="348" t="s">
        <v>1797</v>
      </c>
      <c r="F107" s="348" t="s">
        <v>1588</v>
      </c>
      <c r="G107" s="311" t="s">
        <v>2472</v>
      </c>
      <c r="H107" s="351">
        <v>115</v>
      </c>
      <c r="I107" s="351">
        <v>0</v>
      </c>
      <c r="J107" s="352" t="s">
        <v>1814</v>
      </c>
      <c r="K107" s="348"/>
      <c r="L107" s="352" t="s">
        <v>53</v>
      </c>
      <c r="M107" s="336" t="s">
        <v>2472</v>
      </c>
    </row>
    <row r="108" spans="1:13" ht="15" customHeight="1">
      <c r="A108" s="353">
        <v>110</v>
      </c>
      <c r="B108" s="354" t="s">
        <v>2099</v>
      </c>
      <c r="C108" s="355">
        <v>89</v>
      </c>
      <c r="D108" s="354" t="s">
        <v>1017</v>
      </c>
      <c r="E108" s="354" t="s">
        <v>1796</v>
      </c>
      <c r="F108" s="354" t="s">
        <v>1588</v>
      </c>
      <c r="G108" s="310" t="s">
        <v>2472</v>
      </c>
      <c r="H108" s="356">
        <v>115</v>
      </c>
      <c r="I108" s="356">
        <v>0</v>
      </c>
      <c r="J108" s="357" t="s">
        <v>1814</v>
      </c>
      <c r="K108" s="354"/>
      <c r="L108" s="352" t="s">
        <v>53</v>
      </c>
      <c r="M108" s="337" t="s">
        <v>2472</v>
      </c>
    </row>
    <row r="109" spans="1:13" ht="15" customHeight="1">
      <c r="A109" s="349">
        <v>111</v>
      </c>
      <c r="B109" s="348" t="s">
        <v>2101</v>
      </c>
      <c r="C109" s="350">
        <v>89</v>
      </c>
      <c r="D109" s="348" t="s">
        <v>1795</v>
      </c>
      <c r="E109" s="348" t="s">
        <v>1769</v>
      </c>
      <c r="F109" s="348" t="s">
        <v>1588</v>
      </c>
      <c r="G109" s="311" t="s">
        <v>2472</v>
      </c>
      <c r="H109" s="351">
        <v>115</v>
      </c>
      <c r="I109" s="351">
        <v>0</v>
      </c>
      <c r="J109" s="352" t="s">
        <v>1814</v>
      </c>
      <c r="K109" s="348"/>
      <c r="L109" s="352" t="s">
        <v>53</v>
      </c>
      <c r="M109" s="336" t="s">
        <v>2472</v>
      </c>
    </row>
    <row r="110" spans="1:13" ht="15" customHeight="1">
      <c r="A110" s="353">
        <v>112</v>
      </c>
      <c r="B110" s="354" t="s">
        <v>2102</v>
      </c>
      <c r="C110" s="355">
        <v>91</v>
      </c>
      <c r="D110" s="354" t="s">
        <v>532</v>
      </c>
      <c r="E110" s="354" t="s">
        <v>533</v>
      </c>
      <c r="F110" s="354" t="s">
        <v>1588</v>
      </c>
      <c r="G110" s="310" t="s">
        <v>2472</v>
      </c>
      <c r="H110" s="356">
        <v>115</v>
      </c>
      <c r="I110" s="356">
        <v>0</v>
      </c>
      <c r="J110" s="357" t="s">
        <v>1814</v>
      </c>
      <c r="K110" s="354"/>
      <c r="L110" s="352" t="s">
        <v>53</v>
      </c>
      <c r="M110" s="337" t="s">
        <v>2472</v>
      </c>
    </row>
    <row r="111" spans="1:13" ht="15" customHeight="1">
      <c r="A111" s="349">
        <v>113</v>
      </c>
      <c r="B111" s="348" t="s">
        <v>2103</v>
      </c>
      <c r="C111" s="350">
        <v>91</v>
      </c>
      <c r="D111" s="348" t="s">
        <v>104</v>
      </c>
      <c r="E111" s="348" t="s">
        <v>533</v>
      </c>
      <c r="F111" s="348" t="s">
        <v>1588</v>
      </c>
      <c r="G111" s="311" t="s">
        <v>2472</v>
      </c>
      <c r="H111" s="351">
        <v>115</v>
      </c>
      <c r="I111" s="351">
        <v>0</v>
      </c>
      <c r="J111" s="352" t="s">
        <v>1814</v>
      </c>
      <c r="K111" s="348"/>
      <c r="L111" s="352" t="s">
        <v>53</v>
      </c>
      <c r="M111" s="336" t="s">
        <v>2472</v>
      </c>
    </row>
    <row r="112" spans="1:13" ht="15" customHeight="1">
      <c r="A112" s="353">
        <v>114</v>
      </c>
      <c r="B112" s="354" t="s">
        <v>2104</v>
      </c>
      <c r="C112" s="355">
        <v>92</v>
      </c>
      <c r="D112" s="354" t="s">
        <v>136</v>
      </c>
      <c r="E112" s="354" t="s">
        <v>537</v>
      </c>
      <c r="F112" s="354" t="s">
        <v>1588</v>
      </c>
      <c r="G112" s="310" t="s">
        <v>2472</v>
      </c>
      <c r="H112" s="356">
        <v>115</v>
      </c>
      <c r="I112" s="356">
        <v>0</v>
      </c>
      <c r="J112" s="357" t="s">
        <v>1814</v>
      </c>
      <c r="K112" s="354"/>
      <c r="L112" s="352" t="s">
        <v>53</v>
      </c>
      <c r="M112" s="337" t="s">
        <v>2472</v>
      </c>
    </row>
    <row r="113" spans="1:13" ht="15" customHeight="1">
      <c r="A113" s="349">
        <v>115</v>
      </c>
      <c r="B113" s="348" t="s">
        <v>2105</v>
      </c>
      <c r="C113" s="350">
        <v>92</v>
      </c>
      <c r="D113" s="348" t="s">
        <v>539</v>
      </c>
      <c r="E113" s="348" t="s">
        <v>537</v>
      </c>
      <c r="F113" s="348" t="s">
        <v>1588</v>
      </c>
      <c r="G113" s="311" t="s">
        <v>2472</v>
      </c>
      <c r="H113" s="351">
        <v>115</v>
      </c>
      <c r="I113" s="351">
        <v>0</v>
      </c>
      <c r="J113" s="352" t="s">
        <v>1814</v>
      </c>
      <c r="K113" s="348"/>
      <c r="L113" s="352" t="s">
        <v>53</v>
      </c>
      <c r="M113" s="336" t="s">
        <v>2472</v>
      </c>
    </row>
    <row r="114" spans="1:13" ht="15" customHeight="1">
      <c r="A114" s="353">
        <v>116</v>
      </c>
      <c r="B114" s="354" t="s">
        <v>2106</v>
      </c>
      <c r="C114" s="355">
        <v>93</v>
      </c>
      <c r="D114" s="354" t="s">
        <v>195</v>
      </c>
      <c r="E114" s="354" t="s">
        <v>1418</v>
      </c>
      <c r="F114" s="354" t="s">
        <v>1588</v>
      </c>
      <c r="G114" s="310" t="s">
        <v>2472</v>
      </c>
      <c r="H114" s="356">
        <v>115</v>
      </c>
      <c r="I114" s="356">
        <v>0</v>
      </c>
      <c r="J114" s="357" t="s">
        <v>1814</v>
      </c>
      <c r="K114" s="354"/>
      <c r="L114" s="352" t="s">
        <v>53</v>
      </c>
      <c r="M114" s="337" t="s">
        <v>2472</v>
      </c>
    </row>
    <row r="115" spans="1:13" ht="15" customHeight="1">
      <c r="A115" s="349">
        <v>117</v>
      </c>
      <c r="B115" s="348" t="s">
        <v>2107</v>
      </c>
      <c r="C115" s="350">
        <v>96</v>
      </c>
      <c r="D115" s="348" t="s">
        <v>1440</v>
      </c>
      <c r="E115" s="348" t="s">
        <v>1031</v>
      </c>
      <c r="F115" s="348" t="s">
        <v>1588</v>
      </c>
      <c r="G115" s="311" t="s">
        <v>2472</v>
      </c>
      <c r="H115" s="351">
        <v>115</v>
      </c>
      <c r="I115" s="351">
        <v>0</v>
      </c>
      <c r="J115" s="352" t="s">
        <v>1814</v>
      </c>
      <c r="K115" s="348"/>
      <c r="L115" s="352" t="s">
        <v>53</v>
      </c>
      <c r="M115" s="336" t="s">
        <v>2472</v>
      </c>
    </row>
    <row r="116" spans="1:13" ht="15" customHeight="1">
      <c r="A116" s="353">
        <v>118</v>
      </c>
      <c r="B116" s="354" t="s">
        <v>2108</v>
      </c>
      <c r="C116" s="355">
        <v>96</v>
      </c>
      <c r="D116" s="354" t="s">
        <v>823</v>
      </c>
      <c r="E116" s="354" t="s">
        <v>1031</v>
      </c>
      <c r="F116" s="354" t="s">
        <v>1588</v>
      </c>
      <c r="G116" s="310" t="s">
        <v>2472</v>
      </c>
      <c r="H116" s="356">
        <v>115</v>
      </c>
      <c r="I116" s="356">
        <v>0</v>
      </c>
      <c r="J116" s="357" t="s">
        <v>1814</v>
      </c>
      <c r="K116" s="354"/>
      <c r="L116" s="352" t="s">
        <v>53</v>
      </c>
      <c r="M116" s="337" t="s">
        <v>2472</v>
      </c>
    </row>
    <row r="117" spans="1:13" ht="15" customHeight="1">
      <c r="A117" s="349">
        <v>119</v>
      </c>
      <c r="B117" s="348" t="s">
        <v>2109</v>
      </c>
      <c r="C117" s="350">
        <v>97</v>
      </c>
      <c r="D117" s="348" t="s">
        <v>559</v>
      </c>
      <c r="E117" s="348" t="s">
        <v>555</v>
      </c>
      <c r="F117" s="348" t="s">
        <v>1588</v>
      </c>
      <c r="G117" s="311" t="s">
        <v>2472</v>
      </c>
      <c r="H117" s="351">
        <v>115</v>
      </c>
      <c r="I117" s="351">
        <v>0</v>
      </c>
      <c r="J117" s="352" t="s">
        <v>1814</v>
      </c>
      <c r="K117" s="348"/>
      <c r="L117" s="352" t="s">
        <v>53</v>
      </c>
      <c r="M117" s="336" t="s">
        <v>2472</v>
      </c>
    </row>
    <row r="118" spans="1:13" ht="15" customHeight="1">
      <c r="A118" s="353">
        <v>120</v>
      </c>
      <c r="B118" s="354" t="s">
        <v>2110</v>
      </c>
      <c r="C118" s="355">
        <v>97</v>
      </c>
      <c r="D118" s="354" t="s">
        <v>33</v>
      </c>
      <c r="E118" s="354" t="s">
        <v>555</v>
      </c>
      <c r="F118" s="354" t="s">
        <v>1588</v>
      </c>
      <c r="G118" s="310" t="s">
        <v>2472</v>
      </c>
      <c r="H118" s="356">
        <v>115</v>
      </c>
      <c r="I118" s="356">
        <v>0</v>
      </c>
      <c r="J118" s="357" t="s">
        <v>1814</v>
      </c>
      <c r="K118" s="354"/>
      <c r="L118" s="352" t="s">
        <v>53</v>
      </c>
      <c r="M118" s="337" t="s">
        <v>2472</v>
      </c>
    </row>
    <row r="119" spans="1:13" ht="15" customHeight="1">
      <c r="A119" s="349">
        <v>121</v>
      </c>
      <c r="B119" s="354" t="s">
        <v>2112</v>
      </c>
      <c r="C119" s="355">
        <v>99</v>
      </c>
      <c r="D119" s="354" t="s">
        <v>564</v>
      </c>
      <c r="E119" s="354" t="s">
        <v>253</v>
      </c>
      <c r="F119" s="354" t="s">
        <v>1588</v>
      </c>
      <c r="G119" s="310" t="s">
        <v>2472</v>
      </c>
      <c r="H119" s="356">
        <v>115</v>
      </c>
      <c r="I119" s="356">
        <v>0</v>
      </c>
      <c r="J119" s="357" t="s">
        <v>1814</v>
      </c>
      <c r="K119" s="354"/>
      <c r="L119" s="352" t="s">
        <v>53</v>
      </c>
      <c r="M119" s="337" t="s">
        <v>2472</v>
      </c>
    </row>
    <row r="120" spans="1:13" ht="15" customHeight="1">
      <c r="A120" s="353">
        <v>122</v>
      </c>
      <c r="B120" s="354" t="s">
        <v>2114</v>
      </c>
      <c r="C120" s="355">
        <v>101</v>
      </c>
      <c r="D120" s="354" t="s">
        <v>581</v>
      </c>
      <c r="E120" s="354" t="s">
        <v>466</v>
      </c>
      <c r="F120" s="354" t="s">
        <v>1588</v>
      </c>
      <c r="G120" s="310" t="s">
        <v>2472</v>
      </c>
      <c r="H120" s="356">
        <v>115</v>
      </c>
      <c r="I120" s="356">
        <v>0</v>
      </c>
      <c r="J120" s="357" t="s">
        <v>1814</v>
      </c>
      <c r="K120" s="354"/>
      <c r="L120" s="352" t="s">
        <v>53</v>
      </c>
      <c r="M120" s="337" t="s">
        <v>2472</v>
      </c>
    </row>
    <row r="121" spans="1:13" ht="15" customHeight="1">
      <c r="A121" s="349">
        <v>123</v>
      </c>
      <c r="B121" s="348" t="s">
        <v>2115</v>
      </c>
      <c r="C121" s="350">
        <v>102</v>
      </c>
      <c r="D121" s="348" t="s">
        <v>564</v>
      </c>
      <c r="E121" s="348" t="s">
        <v>585</v>
      </c>
      <c r="F121" s="348" t="s">
        <v>1588</v>
      </c>
      <c r="G121" s="311" t="s">
        <v>2472</v>
      </c>
      <c r="H121" s="351">
        <v>115</v>
      </c>
      <c r="I121" s="351">
        <v>0</v>
      </c>
      <c r="J121" s="352" t="s">
        <v>1814</v>
      </c>
      <c r="K121" s="348"/>
      <c r="L121" s="352" t="s">
        <v>53</v>
      </c>
      <c r="M121" s="336" t="s">
        <v>2472</v>
      </c>
    </row>
    <row r="122" spans="1:13" ht="15" customHeight="1">
      <c r="A122" s="353">
        <v>124</v>
      </c>
      <c r="B122" s="354" t="s">
        <v>2116</v>
      </c>
      <c r="C122" s="355">
        <v>102</v>
      </c>
      <c r="D122" s="354" t="s">
        <v>571</v>
      </c>
      <c r="E122" s="354" t="s">
        <v>585</v>
      </c>
      <c r="F122" s="354" t="s">
        <v>1588</v>
      </c>
      <c r="G122" s="310" t="s">
        <v>2472</v>
      </c>
      <c r="H122" s="356">
        <v>115</v>
      </c>
      <c r="I122" s="356">
        <v>0</v>
      </c>
      <c r="J122" s="357" t="s">
        <v>1814</v>
      </c>
      <c r="K122" s="354"/>
      <c r="L122" s="352" t="s">
        <v>53</v>
      </c>
      <c r="M122" s="337" t="s">
        <v>2472</v>
      </c>
    </row>
    <row r="123" spans="1:13" ht="15" customHeight="1">
      <c r="A123" s="349">
        <v>125</v>
      </c>
      <c r="B123" s="348" t="s">
        <v>2117</v>
      </c>
      <c r="C123" s="350">
        <v>103</v>
      </c>
      <c r="D123" s="348" t="s">
        <v>184</v>
      </c>
      <c r="E123" s="348" t="s">
        <v>589</v>
      </c>
      <c r="F123" s="348" t="s">
        <v>1588</v>
      </c>
      <c r="G123" s="311" t="s">
        <v>2472</v>
      </c>
      <c r="H123" s="351">
        <v>115</v>
      </c>
      <c r="I123" s="351">
        <v>0</v>
      </c>
      <c r="J123" s="352" t="s">
        <v>1814</v>
      </c>
      <c r="K123" s="348"/>
      <c r="L123" s="352" t="s">
        <v>53</v>
      </c>
      <c r="M123" s="336" t="s">
        <v>2472</v>
      </c>
    </row>
    <row r="124" spans="1:13" ht="15" customHeight="1">
      <c r="A124" s="353">
        <v>126</v>
      </c>
      <c r="B124" s="354" t="s">
        <v>2118</v>
      </c>
      <c r="C124" s="355">
        <v>104</v>
      </c>
      <c r="D124" s="354" t="s">
        <v>285</v>
      </c>
      <c r="E124" s="354" t="s">
        <v>1417</v>
      </c>
      <c r="F124" s="354" t="s">
        <v>1588</v>
      </c>
      <c r="G124" s="310" t="s">
        <v>2472</v>
      </c>
      <c r="H124" s="356">
        <v>115</v>
      </c>
      <c r="I124" s="356">
        <v>0</v>
      </c>
      <c r="J124" s="357" t="s">
        <v>1814</v>
      </c>
      <c r="K124" s="354"/>
      <c r="L124" s="352" t="s">
        <v>53</v>
      </c>
      <c r="M124" s="337" t="s">
        <v>2472</v>
      </c>
    </row>
    <row r="125" spans="1:13" ht="15" customHeight="1">
      <c r="A125" s="349">
        <v>127</v>
      </c>
      <c r="B125" s="348" t="s">
        <v>2119</v>
      </c>
      <c r="C125" s="350">
        <v>104</v>
      </c>
      <c r="D125" s="348" t="s">
        <v>1001</v>
      </c>
      <c r="E125" s="348" t="s">
        <v>1417</v>
      </c>
      <c r="F125" s="348" t="s">
        <v>1588</v>
      </c>
      <c r="G125" s="311" t="s">
        <v>2472</v>
      </c>
      <c r="H125" s="351">
        <v>115</v>
      </c>
      <c r="I125" s="351">
        <v>0</v>
      </c>
      <c r="J125" s="352" t="s">
        <v>1814</v>
      </c>
      <c r="K125" s="348"/>
      <c r="L125" s="352" t="s">
        <v>53</v>
      </c>
      <c r="M125" s="336" t="s">
        <v>2472</v>
      </c>
    </row>
    <row r="126" spans="1:13" ht="15" customHeight="1">
      <c r="A126" s="353">
        <v>128</v>
      </c>
      <c r="B126" s="354" t="s">
        <v>2120</v>
      </c>
      <c r="C126" s="355">
        <v>105</v>
      </c>
      <c r="D126" s="354" t="s">
        <v>171</v>
      </c>
      <c r="E126" s="354" t="s">
        <v>1472</v>
      </c>
      <c r="F126" s="354" t="s">
        <v>1588</v>
      </c>
      <c r="G126" s="310" t="s">
        <v>2472</v>
      </c>
      <c r="H126" s="356">
        <v>115</v>
      </c>
      <c r="I126" s="356">
        <v>0</v>
      </c>
      <c r="J126" s="357" t="s">
        <v>1814</v>
      </c>
      <c r="K126" s="354"/>
      <c r="L126" s="352" t="s">
        <v>53</v>
      </c>
      <c r="M126" s="337" t="s">
        <v>2472</v>
      </c>
    </row>
    <row r="127" spans="1:13" ht="15" customHeight="1">
      <c r="A127" s="349">
        <v>129</v>
      </c>
      <c r="B127" s="348" t="s">
        <v>2121</v>
      </c>
      <c r="C127" s="350">
        <v>105</v>
      </c>
      <c r="D127" s="348" t="s">
        <v>599</v>
      </c>
      <c r="E127" s="348" t="s">
        <v>1472</v>
      </c>
      <c r="F127" s="348" t="s">
        <v>1588</v>
      </c>
      <c r="G127" s="311" t="s">
        <v>2472</v>
      </c>
      <c r="H127" s="351">
        <v>115</v>
      </c>
      <c r="I127" s="351">
        <v>0</v>
      </c>
      <c r="J127" s="352" t="s">
        <v>1814</v>
      </c>
      <c r="K127" s="348"/>
      <c r="L127" s="352" t="s">
        <v>53</v>
      </c>
      <c r="M127" s="336" t="s">
        <v>2472</v>
      </c>
    </row>
    <row r="128" spans="1:13" ht="15" customHeight="1">
      <c r="A128" s="353">
        <v>130</v>
      </c>
      <c r="B128" s="354" t="s">
        <v>2122</v>
      </c>
      <c r="C128" s="355">
        <v>105</v>
      </c>
      <c r="D128" s="354" t="s">
        <v>600</v>
      </c>
      <c r="E128" s="354" t="s">
        <v>1472</v>
      </c>
      <c r="F128" s="354" t="s">
        <v>1588</v>
      </c>
      <c r="G128" s="310" t="s">
        <v>2472</v>
      </c>
      <c r="H128" s="356">
        <v>115</v>
      </c>
      <c r="I128" s="356">
        <v>0</v>
      </c>
      <c r="J128" s="357" t="s">
        <v>1814</v>
      </c>
      <c r="K128" s="354"/>
      <c r="L128" s="352" t="s">
        <v>53</v>
      </c>
      <c r="M128" s="337" t="s">
        <v>2472</v>
      </c>
    </row>
    <row r="129" spans="1:13" ht="15" customHeight="1">
      <c r="A129" s="349">
        <v>131</v>
      </c>
      <c r="B129" s="348" t="s">
        <v>2123</v>
      </c>
      <c r="C129" s="350">
        <v>107</v>
      </c>
      <c r="D129" s="348" t="s">
        <v>606</v>
      </c>
      <c r="E129" s="348" t="s">
        <v>607</v>
      </c>
      <c r="F129" s="348" t="s">
        <v>1588</v>
      </c>
      <c r="G129" s="311" t="s">
        <v>2472</v>
      </c>
      <c r="H129" s="351">
        <v>115</v>
      </c>
      <c r="I129" s="351">
        <v>0</v>
      </c>
      <c r="J129" s="352" t="s">
        <v>1814</v>
      </c>
      <c r="K129" s="348"/>
      <c r="L129" s="352" t="s">
        <v>53</v>
      </c>
      <c r="M129" s="336" t="s">
        <v>2472</v>
      </c>
    </row>
    <row r="130" spans="1:13" ht="15" customHeight="1">
      <c r="A130" s="353">
        <v>132</v>
      </c>
      <c r="B130" s="354" t="s">
        <v>2124</v>
      </c>
      <c r="C130" s="355">
        <v>108</v>
      </c>
      <c r="D130" s="354" t="s">
        <v>91</v>
      </c>
      <c r="E130" s="354" t="s">
        <v>612</v>
      </c>
      <c r="F130" s="354" t="s">
        <v>1588</v>
      </c>
      <c r="G130" s="310" t="s">
        <v>2472</v>
      </c>
      <c r="H130" s="356">
        <v>115</v>
      </c>
      <c r="I130" s="356">
        <v>0</v>
      </c>
      <c r="J130" s="357" t="s">
        <v>1814</v>
      </c>
      <c r="K130" s="354"/>
      <c r="L130" s="352" t="s">
        <v>53</v>
      </c>
      <c r="M130" s="337" t="s">
        <v>2472</v>
      </c>
    </row>
    <row r="131" spans="1:13" ht="15" customHeight="1">
      <c r="A131" s="349">
        <v>133</v>
      </c>
      <c r="B131" s="348" t="s">
        <v>2125</v>
      </c>
      <c r="C131" s="350">
        <v>108</v>
      </c>
      <c r="D131" s="348" t="s">
        <v>611</v>
      </c>
      <c r="E131" s="348" t="s">
        <v>612</v>
      </c>
      <c r="F131" s="348" t="s">
        <v>1588</v>
      </c>
      <c r="G131" s="311" t="s">
        <v>2472</v>
      </c>
      <c r="H131" s="351">
        <v>115</v>
      </c>
      <c r="I131" s="351">
        <v>0</v>
      </c>
      <c r="J131" s="352" t="s">
        <v>1814</v>
      </c>
      <c r="K131" s="348"/>
      <c r="L131" s="352" t="s">
        <v>53</v>
      </c>
      <c r="M131" s="336" t="s">
        <v>2472</v>
      </c>
    </row>
    <row r="132" spans="1:13" ht="15" customHeight="1">
      <c r="A132" s="353">
        <v>134</v>
      </c>
      <c r="B132" s="354" t="s">
        <v>2126</v>
      </c>
      <c r="C132" s="355">
        <v>109</v>
      </c>
      <c r="D132" s="354" t="s">
        <v>581</v>
      </c>
      <c r="E132" s="354" t="s">
        <v>616</v>
      </c>
      <c r="F132" s="354" t="s">
        <v>1588</v>
      </c>
      <c r="G132" s="310" t="s">
        <v>2472</v>
      </c>
      <c r="H132" s="356">
        <v>115</v>
      </c>
      <c r="I132" s="356">
        <v>0</v>
      </c>
      <c r="J132" s="357" t="s">
        <v>1814</v>
      </c>
      <c r="K132" s="354"/>
      <c r="L132" s="352" t="s">
        <v>53</v>
      </c>
      <c r="M132" s="337" t="s">
        <v>2472</v>
      </c>
    </row>
    <row r="133" spans="1:13" ht="15" customHeight="1">
      <c r="A133" s="349">
        <v>135</v>
      </c>
      <c r="B133" s="348" t="s">
        <v>2127</v>
      </c>
      <c r="C133" s="350">
        <v>110</v>
      </c>
      <c r="D133" s="348" t="s">
        <v>1315</v>
      </c>
      <c r="E133" s="348" t="s">
        <v>620</v>
      </c>
      <c r="F133" s="348" t="s">
        <v>1588</v>
      </c>
      <c r="G133" s="311" t="s">
        <v>2472</v>
      </c>
      <c r="H133" s="351">
        <v>115</v>
      </c>
      <c r="I133" s="351">
        <v>0</v>
      </c>
      <c r="J133" s="352" t="s">
        <v>1814</v>
      </c>
      <c r="K133" s="348"/>
      <c r="L133" s="352" t="s">
        <v>53</v>
      </c>
      <c r="M133" s="336" t="s">
        <v>2472</v>
      </c>
    </row>
    <row r="134" spans="1:13" ht="15" customHeight="1">
      <c r="A134" s="353">
        <v>136</v>
      </c>
      <c r="B134" s="354" t="s">
        <v>2128</v>
      </c>
      <c r="C134" s="355">
        <v>110</v>
      </c>
      <c r="D134" s="354" t="s">
        <v>136</v>
      </c>
      <c r="E134" s="354" t="s">
        <v>620</v>
      </c>
      <c r="F134" s="354" t="s">
        <v>1588</v>
      </c>
      <c r="G134" s="310" t="s">
        <v>2472</v>
      </c>
      <c r="H134" s="356">
        <v>115</v>
      </c>
      <c r="I134" s="356">
        <v>0</v>
      </c>
      <c r="J134" s="357" t="s">
        <v>1814</v>
      </c>
      <c r="K134" s="354"/>
      <c r="L134" s="352" t="s">
        <v>53</v>
      </c>
      <c r="M134" s="337" t="s">
        <v>2472</v>
      </c>
    </row>
    <row r="135" spans="1:13" ht="15" customHeight="1">
      <c r="A135" s="349">
        <v>137</v>
      </c>
      <c r="B135" s="348" t="s">
        <v>2129</v>
      </c>
      <c r="C135" s="350">
        <v>111</v>
      </c>
      <c r="D135" s="348" t="s">
        <v>124</v>
      </c>
      <c r="E135" s="348" t="s">
        <v>625</v>
      </c>
      <c r="F135" s="348" t="s">
        <v>1588</v>
      </c>
      <c r="G135" s="311" t="s">
        <v>2472</v>
      </c>
      <c r="H135" s="351">
        <v>115</v>
      </c>
      <c r="I135" s="351">
        <v>0</v>
      </c>
      <c r="J135" s="352" t="s">
        <v>1814</v>
      </c>
      <c r="K135" s="348"/>
      <c r="L135" s="352" t="s">
        <v>53</v>
      </c>
      <c r="M135" s="336" t="s">
        <v>2472</v>
      </c>
    </row>
    <row r="136" spans="1:13" ht="15" customHeight="1">
      <c r="A136" s="353">
        <v>138</v>
      </c>
      <c r="B136" s="354" t="s">
        <v>2130</v>
      </c>
      <c r="C136" s="355">
        <v>112</v>
      </c>
      <c r="D136" s="354" t="s">
        <v>209</v>
      </c>
      <c r="E136" s="354" t="s">
        <v>2419</v>
      </c>
      <c r="F136" s="354" t="s">
        <v>1588</v>
      </c>
      <c r="G136" s="310" t="s">
        <v>2472</v>
      </c>
      <c r="H136" s="356">
        <v>115</v>
      </c>
      <c r="I136" s="356">
        <v>0</v>
      </c>
      <c r="J136" s="357" t="s">
        <v>1814</v>
      </c>
      <c r="K136" s="354"/>
      <c r="L136" s="352" t="s">
        <v>53</v>
      </c>
      <c r="M136" s="337" t="s">
        <v>2472</v>
      </c>
    </row>
    <row r="137" spans="1:13" ht="15" customHeight="1">
      <c r="A137" s="349">
        <v>139</v>
      </c>
      <c r="B137" s="348" t="s">
        <v>2131</v>
      </c>
      <c r="C137" s="350">
        <v>115</v>
      </c>
      <c r="D137" s="348" t="s">
        <v>2132</v>
      </c>
      <c r="E137" s="348" t="s">
        <v>1773</v>
      </c>
      <c r="F137" s="348" t="s">
        <v>1588</v>
      </c>
      <c r="G137" s="311" t="s">
        <v>2472</v>
      </c>
      <c r="H137" s="351">
        <v>115</v>
      </c>
      <c r="I137" s="351">
        <v>0</v>
      </c>
      <c r="J137" s="352" t="s">
        <v>1814</v>
      </c>
      <c r="K137" s="348"/>
      <c r="L137" s="352" t="s">
        <v>53</v>
      </c>
      <c r="M137" s="336" t="s">
        <v>2472</v>
      </c>
    </row>
    <row r="138" spans="1:13" ht="15" customHeight="1">
      <c r="A138" s="353">
        <v>140</v>
      </c>
      <c r="B138" s="354" t="s">
        <v>2133</v>
      </c>
      <c r="C138" s="355">
        <v>116</v>
      </c>
      <c r="D138" s="354" t="s">
        <v>645</v>
      </c>
      <c r="E138" s="354" t="s">
        <v>646</v>
      </c>
      <c r="F138" s="354" t="s">
        <v>1588</v>
      </c>
      <c r="G138" s="310" t="s">
        <v>2472</v>
      </c>
      <c r="H138" s="356">
        <v>115</v>
      </c>
      <c r="I138" s="356">
        <v>0</v>
      </c>
      <c r="J138" s="357" t="s">
        <v>1814</v>
      </c>
      <c r="K138" s="354"/>
      <c r="L138" s="352" t="s">
        <v>53</v>
      </c>
      <c r="M138" s="337" t="s">
        <v>2472</v>
      </c>
    </row>
    <row r="139" spans="1:13" ht="15" customHeight="1">
      <c r="A139" s="349">
        <v>141</v>
      </c>
      <c r="B139" s="348" t="s">
        <v>2134</v>
      </c>
      <c r="C139" s="350">
        <v>117</v>
      </c>
      <c r="D139" s="348" t="s">
        <v>1177</v>
      </c>
      <c r="E139" s="348" t="s">
        <v>1437</v>
      </c>
      <c r="F139" s="348" t="s">
        <v>1588</v>
      </c>
      <c r="G139" s="311" t="s">
        <v>2472</v>
      </c>
      <c r="H139" s="351">
        <v>115</v>
      </c>
      <c r="I139" s="351">
        <v>0</v>
      </c>
      <c r="J139" s="352" t="s">
        <v>1814</v>
      </c>
      <c r="K139" s="348"/>
      <c r="L139" s="352" t="s">
        <v>53</v>
      </c>
      <c r="M139" s="336" t="s">
        <v>2472</v>
      </c>
    </row>
    <row r="140" spans="1:13" ht="15" customHeight="1">
      <c r="A140" s="353">
        <v>142</v>
      </c>
      <c r="B140" s="354" t="s">
        <v>2135</v>
      </c>
      <c r="C140" s="355">
        <v>119</v>
      </c>
      <c r="D140" s="354" t="s">
        <v>499</v>
      </c>
      <c r="E140" s="354" t="s">
        <v>657</v>
      </c>
      <c r="F140" s="354" t="s">
        <v>1588</v>
      </c>
      <c r="G140" s="310" t="s">
        <v>2472</v>
      </c>
      <c r="H140" s="356">
        <v>115</v>
      </c>
      <c r="I140" s="356">
        <v>0</v>
      </c>
      <c r="J140" s="357" t="s">
        <v>1814</v>
      </c>
      <c r="K140" s="354"/>
      <c r="L140" s="352" t="s">
        <v>53</v>
      </c>
      <c r="M140" s="337" t="s">
        <v>2472</v>
      </c>
    </row>
    <row r="141" spans="1:13" ht="15" customHeight="1">
      <c r="A141" s="349">
        <v>143</v>
      </c>
      <c r="B141" s="348" t="s">
        <v>2136</v>
      </c>
      <c r="C141" s="350">
        <v>120</v>
      </c>
      <c r="D141" s="348" t="s">
        <v>1453</v>
      </c>
      <c r="E141" s="348" t="s">
        <v>1454</v>
      </c>
      <c r="F141" s="348" t="s">
        <v>1588</v>
      </c>
      <c r="G141" s="311" t="s">
        <v>2472</v>
      </c>
      <c r="H141" s="351">
        <v>115</v>
      </c>
      <c r="I141" s="351">
        <v>0</v>
      </c>
      <c r="J141" s="352" t="s">
        <v>1814</v>
      </c>
      <c r="K141" s="348"/>
      <c r="L141" s="352" t="s">
        <v>53</v>
      </c>
      <c r="M141" s="336" t="s">
        <v>2472</v>
      </c>
    </row>
    <row r="142" spans="1:13" ht="15" customHeight="1">
      <c r="A142" s="353">
        <v>144</v>
      </c>
      <c r="B142" s="354" t="s">
        <v>2137</v>
      </c>
      <c r="C142" s="355">
        <v>122</v>
      </c>
      <c r="D142" s="354" t="s">
        <v>216</v>
      </c>
      <c r="E142" s="354" t="s">
        <v>253</v>
      </c>
      <c r="F142" s="354" t="s">
        <v>1588</v>
      </c>
      <c r="G142" s="310" t="s">
        <v>2472</v>
      </c>
      <c r="H142" s="356">
        <v>100</v>
      </c>
      <c r="I142" s="356">
        <v>0</v>
      </c>
      <c r="J142" s="357" t="s">
        <v>1814</v>
      </c>
      <c r="K142" s="359"/>
      <c r="L142" s="352" t="s">
        <v>53</v>
      </c>
      <c r="M142" s="337" t="s">
        <v>2472</v>
      </c>
    </row>
    <row r="143" spans="1:13" ht="15" customHeight="1">
      <c r="A143" s="349">
        <v>145</v>
      </c>
      <c r="B143" s="348" t="s">
        <v>2138</v>
      </c>
      <c r="C143" s="350">
        <v>122</v>
      </c>
      <c r="D143" s="348" t="s">
        <v>64</v>
      </c>
      <c r="E143" s="348" t="s">
        <v>253</v>
      </c>
      <c r="F143" s="348" t="s">
        <v>1588</v>
      </c>
      <c r="G143" s="311" t="s">
        <v>2472</v>
      </c>
      <c r="H143" s="351">
        <v>100</v>
      </c>
      <c r="I143" s="351">
        <v>0</v>
      </c>
      <c r="J143" s="352" t="s">
        <v>1814</v>
      </c>
      <c r="K143" s="348"/>
      <c r="L143" s="352" t="s">
        <v>53</v>
      </c>
      <c r="M143" s="336" t="s">
        <v>2472</v>
      </c>
    </row>
    <row r="144" spans="1:13" ht="15" customHeight="1">
      <c r="A144" s="353">
        <v>146</v>
      </c>
      <c r="B144" s="354" t="s">
        <v>2139</v>
      </c>
      <c r="C144" s="355">
        <v>123</v>
      </c>
      <c r="D144" s="354" t="s">
        <v>417</v>
      </c>
      <c r="E144" s="354" t="s">
        <v>172</v>
      </c>
      <c r="F144" s="354" t="s">
        <v>1588</v>
      </c>
      <c r="G144" s="310" t="s">
        <v>2472</v>
      </c>
      <c r="H144" s="356">
        <v>115</v>
      </c>
      <c r="I144" s="356">
        <v>0</v>
      </c>
      <c r="J144" s="357" t="s">
        <v>1814</v>
      </c>
      <c r="K144" s="354"/>
      <c r="L144" s="352" t="s">
        <v>53</v>
      </c>
      <c r="M144" s="337" t="s">
        <v>2472</v>
      </c>
    </row>
    <row r="145" spans="1:13" ht="15" customHeight="1">
      <c r="A145" s="349">
        <v>147</v>
      </c>
      <c r="B145" s="348" t="s">
        <v>2140</v>
      </c>
      <c r="C145" s="350">
        <v>124</v>
      </c>
      <c r="D145" s="348" t="s">
        <v>179</v>
      </c>
      <c r="E145" s="348" t="s">
        <v>1031</v>
      </c>
      <c r="F145" s="348" t="s">
        <v>1588</v>
      </c>
      <c r="G145" s="311" t="s">
        <v>2472</v>
      </c>
      <c r="H145" s="351">
        <v>115</v>
      </c>
      <c r="I145" s="351">
        <v>0</v>
      </c>
      <c r="J145" s="352" t="s">
        <v>1814</v>
      </c>
      <c r="K145" s="348"/>
      <c r="L145" s="352" t="s">
        <v>53</v>
      </c>
      <c r="M145" s="336" t="s">
        <v>2472</v>
      </c>
    </row>
    <row r="146" spans="1:13" ht="15" customHeight="1">
      <c r="A146" s="353">
        <v>148</v>
      </c>
      <c r="B146" s="354" t="s">
        <v>2141</v>
      </c>
      <c r="C146" s="355">
        <v>124</v>
      </c>
      <c r="D146" s="354" t="s">
        <v>1339</v>
      </c>
      <c r="E146" s="354" t="s">
        <v>1031</v>
      </c>
      <c r="F146" s="354" t="s">
        <v>1588</v>
      </c>
      <c r="G146" s="310" t="s">
        <v>2472</v>
      </c>
      <c r="H146" s="356">
        <v>115</v>
      </c>
      <c r="I146" s="356">
        <v>0</v>
      </c>
      <c r="J146" s="357" t="s">
        <v>1814</v>
      </c>
      <c r="K146" s="354"/>
      <c r="L146" s="352" t="s">
        <v>53</v>
      </c>
      <c r="M146" s="337" t="s">
        <v>2472</v>
      </c>
    </row>
    <row r="147" spans="1:13" ht="15" customHeight="1">
      <c r="A147" s="349">
        <v>149</v>
      </c>
      <c r="B147" s="348" t="s">
        <v>2142</v>
      </c>
      <c r="C147" s="350">
        <v>125</v>
      </c>
      <c r="D147" s="348" t="s">
        <v>687</v>
      </c>
      <c r="E147" s="348" t="s">
        <v>688</v>
      </c>
      <c r="F147" s="348" t="s">
        <v>1588</v>
      </c>
      <c r="G147" s="311" t="s">
        <v>2472</v>
      </c>
      <c r="H147" s="351">
        <v>115</v>
      </c>
      <c r="I147" s="351">
        <v>0</v>
      </c>
      <c r="J147" s="352" t="s">
        <v>1814</v>
      </c>
      <c r="K147" s="348"/>
      <c r="L147" s="352" t="s">
        <v>53</v>
      </c>
      <c r="M147" s="336" t="s">
        <v>2472</v>
      </c>
    </row>
    <row r="148" spans="1:13" ht="15" customHeight="1">
      <c r="A148" s="353">
        <v>150</v>
      </c>
      <c r="B148" s="354" t="s">
        <v>2143</v>
      </c>
      <c r="C148" s="355">
        <v>126</v>
      </c>
      <c r="D148" s="354" t="s">
        <v>23</v>
      </c>
      <c r="E148" s="354" t="s">
        <v>1389</v>
      </c>
      <c r="F148" s="354" t="s">
        <v>1588</v>
      </c>
      <c r="G148" s="310" t="s">
        <v>2472</v>
      </c>
      <c r="H148" s="356">
        <v>115</v>
      </c>
      <c r="I148" s="356">
        <v>0</v>
      </c>
      <c r="J148" s="357" t="s">
        <v>1814</v>
      </c>
      <c r="K148" s="354"/>
      <c r="L148" s="352" t="s">
        <v>53</v>
      </c>
      <c r="M148" s="337" t="s">
        <v>2472</v>
      </c>
    </row>
    <row r="149" spans="1:13" ht="15" customHeight="1">
      <c r="A149" s="349">
        <v>151</v>
      </c>
      <c r="B149" s="348" t="s">
        <v>2144</v>
      </c>
      <c r="C149" s="350">
        <v>127</v>
      </c>
      <c r="D149" s="348" t="s">
        <v>695</v>
      </c>
      <c r="E149" s="348" t="s">
        <v>696</v>
      </c>
      <c r="F149" s="348" t="s">
        <v>1588</v>
      </c>
      <c r="G149" s="311" t="s">
        <v>2472</v>
      </c>
      <c r="H149" s="351">
        <v>115</v>
      </c>
      <c r="I149" s="351">
        <v>0</v>
      </c>
      <c r="J149" s="352" t="s">
        <v>1814</v>
      </c>
      <c r="K149" s="348"/>
      <c r="L149" s="352" t="s">
        <v>53</v>
      </c>
      <c r="M149" s="336" t="s">
        <v>2472</v>
      </c>
    </row>
    <row r="150" spans="1:13" ht="15" customHeight="1">
      <c r="A150" s="353">
        <v>152</v>
      </c>
      <c r="B150" s="354" t="s">
        <v>2145</v>
      </c>
      <c r="C150" s="355">
        <v>127</v>
      </c>
      <c r="D150" s="354" t="s">
        <v>33</v>
      </c>
      <c r="E150" s="354" t="s">
        <v>696</v>
      </c>
      <c r="F150" s="354" t="s">
        <v>1588</v>
      </c>
      <c r="G150" s="310" t="s">
        <v>2472</v>
      </c>
      <c r="H150" s="356">
        <v>115</v>
      </c>
      <c r="I150" s="356">
        <v>0</v>
      </c>
      <c r="J150" s="357" t="s">
        <v>1814</v>
      </c>
      <c r="K150" s="354"/>
      <c r="L150" s="352" t="s">
        <v>53</v>
      </c>
      <c r="M150" s="337" t="s">
        <v>2472</v>
      </c>
    </row>
    <row r="151" spans="1:13" ht="15" customHeight="1">
      <c r="A151" s="349">
        <v>153</v>
      </c>
      <c r="B151" s="348" t="s">
        <v>2146</v>
      </c>
      <c r="C151" s="350">
        <v>128</v>
      </c>
      <c r="D151" s="348" t="s">
        <v>705</v>
      </c>
      <c r="E151" s="348" t="s">
        <v>700</v>
      </c>
      <c r="F151" s="348" t="s">
        <v>1588</v>
      </c>
      <c r="G151" s="311" t="s">
        <v>2472</v>
      </c>
      <c r="H151" s="351">
        <v>115</v>
      </c>
      <c r="I151" s="351">
        <v>0</v>
      </c>
      <c r="J151" s="352" t="s">
        <v>1814</v>
      </c>
      <c r="K151" s="348"/>
      <c r="L151" s="352" t="s">
        <v>53</v>
      </c>
      <c r="M151" s="336" t="s">
        <v>2472</v>
      </c>
    </row>
    <row r="152" spans="1:13" ht="15" customHeight="1">
      <c r="A152" s="353">
        <v>154</v>
      </c>
      <c r="B152" s="354" t="s">
        <v>2147</v>
      </c>
      <c r="C152" s="355">
        <v>128</v>
      </c>
      <c r="D152" s="354" t="s">
        <v>699</v>
      </c>
      <c r="E152" s="354" t="s">
        <v>700</v>
      </c>
      <c r="F152" s="354" t="s">
        <v>1588</v>
      </c>
      <c r="G152" s="310" t="s">
        <v>2472</v>
      </c>
      <c r="H152" s="356">
        <v>115</v>
      </c>
      <c r="I152" s="356">
        <v>0</v>
      </c>
      <c r="J152" s="357" t="s">
        <v>1814</v>
      </c>
      <c r="K152" s="354"/>
      <c r="L152" s="352" t="s">
        <v>53</v>
      </c>
      <c r="M152" s="337" t="s">
        <v>2472</v>
      </c>
    </row>
    <row r="153" spans="1:13" ht="15" customHeight="1">
      <c r="A153" s="349">
        <v>155</v>
      </c>
      <c r="B153" s="348" t="s">
        <v>2148</v>
      </c>
      <c r="C153" s="350">
        <v>129</v>
      </c>
      <c r="D153" s="348" t="s">
        <v>137</v>
      </c>
      <c r="E153" s="348" t="s">
        <v>707</v>
      </c>
      <c r="F153" s="348" t="s">
        <v>1588</v>
      </c>
      <c r="G153" s="311" t="s">
        <v>2472</v>
      </c>
      <c r="H153" s="351">
        <v>115</v>
      </c>
      <c r="I153" s="351">
        <v>0</v>
      </c>
      <c r="J153" s="352" t="s">
        <v>1814</v>
      </c>
      <c r="K153" s="348"/>
      <c r="L153" s="352" t="s">
        <v>53</v>
      </c>
      <c r="M153" s="336" t="s">
        <v>2472</v>
      </c>
    </row>
    <row r="154" spans="1:13" ht="15" customHeight="1">
      <c r="A154" s="353">
        <v>156</v>
      </c>
      <c r="B154" s="354" t="s">
        <v>2149</v>
      </c>
      <c r="C154" s="355">
        <v>129</v>
      </c>
      <c r="D154" s="354" t="s">
        <v>136</v>
      </c>
      <c r="E154" s="354" t="s">
        <v>707</v>
      </c>
      <c r="F154" s="354" t="s">
        <v>1588</v>
      </c>
      <c r="G154" s="310" t="s">
        <v>2472</v>
      </c>
      <c r="H154" s="356">
        <v>115</v>
      </c>
      <c r="I154" s="356">
        <v>0</v>
      </c>
      <c r="J154" s="357" t="s">
        <v>1814</v>
      </c>
      <c r="K154" s="354"/>
      <c r="L154" s="352" t="s">
        <v>53</v>
      </c>
      <c r="M154" s="337" t="s">
        <v>2472</v>
      </c>
    </row>
    <row r="155" spans="1:13" ht="15" customHeight="1">
      <c r="A155" s="349">
        <v>157</v>
      </c>
      <c r="B155" s="348" t="s">
        <v>2150</v>
      </c>
      <c r="C155" s="350">
        <v>129</v>
      </c>
      <c r="D155" s="348" t="s">
        <v>706</v>
      </c>
      <c r="E155" s="348" t="s">
        <v>707</v>
      </c>
      <c r="F155" s="348" t="s">
        <v>1588</v>
      </c>
      <c r="G155" s="311" t="s">
        <v>2472</v>
      </c>
      <c r="H155" s="351">
        <v>115</v>
      </c>
      <c r="I155" s="351">
        <v>0</v>
      </c>
      <c r="J155" s="352" t="s">
        <v>1814</v>
      </c>
      <c r="K155" s="348"/>
      <c r="L155" s="352" t="s">
        <v>53</v>
      </c>
      <c r="M155" s="336" t="s">
        <v>2472</v>
      </c>
    </row>
    <row r="156" spans="1:13" ht="15" customHeight="1">
      <c r="A156" s="353">
        <v>158</v>
      </c>
      <c r="B156" s="354" t="s">
        <v>2151</v>
      </c>
      <c r="C156" s="355">
        <v>130</v>
      </c>
      <c r="D156" s="354" t="s">
        <v>564</v>
      </c>
      <c r="E156" s="354" t="s">
        <v>710</v>
      </c>
      <c r="F156" s="354" t="s">
        <v>1588</v>
      </c>
      <c r="G156" s="310" t="s">
        <v>2472</v>
      </c>
      <c r="H156" s="356">
        <v>115</v>
      </c>
      <c r="I156" s="356">
        <v>0</v>
      </c>
      <c r="J156" s="357" t="s">
        <v>1814</v>
      </c>
      <c r="K156" s="354"/>
      <c r="L156" s="352" t="s">
        <v>53</v>
      </c>
      <c r="M156" s="337" t="s">
        <v>2472</v>
      </c>
    </row>
    <row r="157" spans="1:13" ht="15" customHeight="1">
      <c r="A157" s="349">
        <v>159</v>
      </c>
      <c r="B157" s="348" t="s">
        <v>2152</v>
      </c>
      <c r="C157" s="350">
        <v>130</v>
      </c>
      <c r="D157" s="348" t="s">
        <v>709</v>
      </c>
      <c r="E157" s="348" t="s">
        <v>710</v>
      </c>
      <c r="F157" s="348" t="s">
        <v>1588</v>
      </c>
      <c r="G157" s="311" t="s">
        <v>2472</v>
      </c>
      <c r="H157" s="351">
        <v>115</v>
      </c>
      <c r="I157" s="351">
        <v>0</v>
      </c>
      <c r="J157" s="352" t="s">
        <v>1814</v>
      </c>
      <c r="K157" s="348"/>
      <c r="L157" s="352" t="s">
        <v>53</v>
      </c>
      <c r="M157" s="336" t="s">
        <v>2472</v>
      </c>
    </row>
    <row r="158" spans="1:13" ht="15" customHeight="1">
      <c r="A158" s="353">
        <v>160</v>
      </c>
      <c r="B158" s="354" t="s">
        <v>2153</v>
      </c>
      <c r="C158" s="355">
        <v>130</v>
      </c>
      <c r="D158" s="354" t="s">
        <v>335</v>
      </c>
      <c r="E158" s="354" t="s">
        <v>710</v>
      </c>
      <c r="F158" s="354" t="s">
        <v>1588</v>
      </c>
      <c r="G158" s="310" t="s">
        <v>2472</v>
      </c>
      <c r="H158" s="356">
        <v>115</v>
      </c>
      <c r="I158" s="356">
        <v>0</v>
      </c>
      <c r="J158" s="357" t="s">
        <v>1814</v>
      </c>
      <c r="K158" s="354"/>
      <c r="L158" s="352" t="s">
        <v>53</v>
      </c>
      <c r="M158" s="337" t="s">
        <v>2472</v>
      </c>
    </row>
    <row r="159" spans="1:13" ht="15" customHeight="1">
      <c r="A159" s="349">
        <v>161</v>
      </c>
      <c r="B159" s="348" t="s">
        <v>2154</v>
      </c>
      <c r="C159" s="350">
        <v>131</v>
      </c>
      <c r="D159" s="348" t="s">
        <v>714</v>
      </c>
      <c r="E159" s="348" t="s">
        <v>1476</v>
      </c>
      <c r="F159" s="348" t="s">
        <v>1588</v>
      </c>
      <c r="G159" s="311" t="s">
        <v>2472</v>
      </c>
      <c r="H159" s="351">
        <v>115</v>
      </c>
      <c r="I159" s="351">
        <v>0</v>
      </c>
      <c r="J159" s="352" t="s">
        <v>1814</v>
      </c>
      <c r="K159" s="348"/>
      <c r="L159" s="352" t="s">
        <v>53</v>
      </c>
      <c r="M159" s="336" t="s">
        <v>2472</v>
      </c>
    </row>
    <row r="160" spans="1:13" ht="15" customHeight="1">
      <c r="A160" s="353">
        <v>162</v>
      </c>
      <c r="B160" s="354" t="s">
        <v>2155</v>
      </c>
      <c r="C160" s="355">
        <v>132</v>
      </c>
      <c r="D160" s="354" t="s">
        <v>922</v>
      </c>
      <c r="E160" s="354" t="s">
        <v>1008</v>
      </c>
      <c r="F160" s="354" t="s">
        <v>1588</v>
      </c>
      <c r="G160" s="310" t="s">
        <v>2472</v>
      </c>
      <c r="H160" s="356">
        <v>115</v>
      </c>
      <c r="I160" s="356">
        <v>0</v>
      </c>
      <c r="J160" s="357" t="s">
        <v>1814</v>
      </c>
      <c r="K160" s="354"/>
      <c r="L160" s="352" t="s">
        <v>53</v>
      </c>
      <c r="M160" s="337" t="s">
        <v>2472</v>
      </c>
    </row>
    <row r="161" spans="1:13" ht="15" customHeight="1">
      <c r="A161" s="349">
        <v>163</v>
      </c>
      <c r="B161" s="348" t="s">
        <v>2156</v>
      </c>
      <c r="C161" s="350">
        <v>132</v>
      </c>
      <c r="D161" s="348" t="s">
        <v>1007</v>
      </c>
      <c r="E161" s="348" t="s">
        <v>1008</v>
      </c>
      <c r="F161" s="348" t="s">
        <v>1588</v>
      </c>
      <c r="G161" s="311" t="s">
        <v>2472</v>
      </c>
      <c r="H161" s="351">
        <v>115</v>
      </c>
      <c r="I161" s="351">
        <v>0</v>
      </c>
      <c r="J161" s="352" t="s">
        <v>1814</v>
      </c>
      <c r="K161" s="348"/>
      <c r="L161" s="352" t="s">
        <v>53</v>
      </c>
      <c r="M161" s="336" t="s">
        <v>2472</v>
      </c>
    </row>
    <row r="162" spans="1:13" ht="15" customHeight="1">
      <c r="A162" s="353">
        <v>164</v>
      </c>
      <c r="B162" s="354" t="s">
        <v>2157</v>
      </c>
      <c r="C162" s="355">
        <v>133</v>
      </c>
      <c r="D162" s="354" t="s">
        <v>719</v>
      </c>
      <c r="E162" s="354" t="s">
        <v>242</v>
      </c>
      <c r="F162" s="354" t="s">
        <v>1588</v>
      </c>
      <c r="G162" s="310" t="s">
        <v>2472</v>
      </c>
      <c r="H162" s="356">
        <v>115</v>
      </c>
      <c r="I162" s="356">
        <v>0</v>
      </c>
      <c r="J162" s="357" t="s">
        <v>1814</v>
      </c>
      <c r="K162" s="354"/>
      <c r="L162" s="352" t="s">
        <v>53</v>
      </c>
      <c r="M162" s="337" t="s">
        <v>2472</v>
      </c>
    </row>
    <row r="163" spans="1:13" ht="15" customHeight="1">
      <c r="A163" s="349">
        <v>165</v>
      </c>
      <c r="B163" s="348" t="s">
        <v>2158</v>
      </c>
      <c r="C163" s="350">
        <v>133</v>
      </c>
      <c r="D163" s="348" t="s">
        <v>98</v>
      </c>
      <c r="E163" s="348" t="s">
        <v>242</v>
      </c>
      <c r="F163" s="348" t="s">
        <v>1588</v>
      </c>
      <c r="G163" s="311" t="s">
        <v>2472</v>
      </c>
      <c r="H163" s="351">
        <v>115</v>
      </c>
      <c r="I163" s="351">
        <v>0</v>
      </c>
      <c r="J163" s="352" t="s">
        <v>1814</v>
      </c>
      <c r="K163" s="348"/>
      <c r="L163" s="352" t="s">
        <v>53</v>
      </c>
      <c r="M163" s="336" t="s">
        <v>2472</v>
      </c>
    </row>
    <row r="164" spans="1:13" ht="15" customHeight="1">
      <c r="A164" s="353">
        <v>166</v>
      </c>
      <c r="B164" s="354" t="s">
        <v>2159</v>
      </c>
      <c r="C164" s="355">
        <v>134</v>
      </c>
      <c r="D164" s="354" t="s">
        <v>724</v>
      </c>
      <c r="E164" s="354" t="s">
        <v>396</v>
      </c>
      <c r="F164" s="354" t="s">
        <v>1588</v>
      </c>
      <c r="G164" s="310" t="s">
        <v>2472</v>
      </c>
      <c r="H164" s="356">
        <v>115</v>
      </c>
      <c r="I164" s="356">
        <v>0</v>
      </c>
      <c r="J164" s="357" t="s">
        <v>1814</v>
      </c>
      <c r="K164" s="354"/>
      <c r="L164" s="352" t="s">
        <v>53</v>
      </c>
      <c r="M164" s="337" t="s">
        <v>2472</v>
      </c>
    </row>
    <row r="165" spans="1:13" ht="15" customHeight="1">
      <c r="A165" s="349">
        <v>167</v>
      </c>
      <c r="B165" s="348" t="s">
        <v>2516</v>
      </c>
      <c r="C165" s="350">
        <v>135</v>
      </c>
      <c r="D165" s="348" t="s">
        <v>727</v>
      </c>
      <c r="E165" s="348" t="s">
        <v>728</v>
      </c>
      <c r="F165" s="348" t="s">
        <v>1588</v>
      </c>
      <c r="G165" s="311" t="s">
        <v>2472</v>
      </c>
      <c r="H165" s="351">
        <v>115</v>
      </c>
      <c r="I165" s="351">
        <v>0</v>
      </c>
      <c r="J165" s="352" t="s">
        <v>1814</v>
      </c>
      <c r="K165" s="348"/>
      <c r="L165" s="352" t="s">
        <v>53</v>
      </c>
      <c r="M165" s="336" t="s">
        <v>2472</v>
      </c>
    </row>
    <row r="166" spans="1:13" ht="15" customHeight="1">
      <c r="A166" s="353">
        <v>168</v>
      </c>
      <c r="B166" s="354" t="s">
        <v>2160</v>
      </c>
      <c r="C166" s="355">
        <v>136</v>
      </c>
      <c r="D166" s="354" t="s">
        <v>108</v>
      </c>
      <c r="E166" s="354" t="s">
        <v>1485</v>
      </c>
      <c r="F166" s="354" t="s">
        <v>1588</v>
      </c>
      <c r="G166" s="310" t="s">
        <v>2472</v>
      </c>
      <c r="H166" s="356">
        <v>115</v>
      </c>
      <c r="I166" s="356">
        <v>0</v>
      </c>
      <c r="J166" s="357" t="s">
        <v>1814</v>
      </c>
      <c r="K166" s="354"/>
      <c r="L166" s="352" t="s">
        <v>53</v>
      </c>
      <c r="M166" s="337" t="s">
        <v>2472</v>
      </c>
    </row>
    <row r="167" spans="1:13" ht="15" customHeight="1">
      <c r="A167" s="349">
        <v>169</v>
      </c>
      <c r="B167" s="348" t="s">
        <v>2161</v>
      </c>
      <c r="C167" s="350">
        <v>136</v>
      </c>
      <c r="D167" s="348" t="s">
        <v>442</v>
      </c>
      <c r="E167" s="348" t="s">
        <v>1485</v>
      </c>
      <c r="F167" s="348" t="s">
        <v>1588</v>
      </c>
      <c r="G167" s="311" t="s">
        <v>2472</v>
      </c>
      <c r="H167" s="351">
        <v>115</v>
      </c>
      <c r="I167" s="351">
        <v>0</v>
      </c>
      <c r="J167" s="352" t="s">
        <v>1814</v>
      </c>
      <c r="K167" s="348"/>
      <c r="L167" s="352" t="s">
        <v>53</v>
      </c>
      <c r="M167" s="336" t="s">
        <v>2472</v>
      </c>
    </row>
    <row r="168" spans="1:13" ht="15" customHeight="1">
      <c r="A168" s="353">
        <v>170</v>
      </c>
      <c r="B168" s="354" t="s">
        <v>2162</v>
      </c>
      <c r="C168" s="355">
        <v>136</v>
      </c>
      <c r="D168" s="354" t="s">
        <v>734</v>
      </c>
      <c r="E168" s="354" t="s">
        <v>1485</v>
      </c>
      <c r="F168" s="354" t="s">
        <v>1588</v>
      </c>
      <c r="G168" s="310" t="s">
        <v>2472</v>
      </c>
      <c r="H168" s="356">
        <v>115</v>
      </c>
      <c r="I168" s="356">
        <v>0</v>
      </c>
      <c r="J168" s="357" t="s">
        <v>1814</v>
      </c>
      <c r="K168" s="354"/>
      <c r="L168" s="352" t="s">
        <v>53</v>
      </c>
      <c r="M168" s="337" t="s">
        <v>2472</v>
      </c>
    </row>
    <row r="169" spans="1:13" ht="15" customHeight="1">
      <c r="A169" s="349">
        <v>171</v>
      </c>
      <c r="B169" s="348" t="s">
        <v>2163</v>
      </c>
      <c r="C169" s="350">
        <v>137</v>
      </c>
      <c r="D169" s="348" t="s">
        <v>389</v>
      </c>
      <c r="E169" s="348" t="s">
        <v>736</v>
      </c>
      <c r="F169" s="348" t="s">
        <v>1588</v>
      </c>
      <c r="G169" s="311" t="s">
        <v>2472</v>
      </c>
      <c r="H169" s="351">
        <v>115</v>
      </c>
      <c r="I169" s="351">
        <v>0</v>
      </c>
      <c r="J169" s="352" t="s">
        <v>1814</v>
      </c>
      <c r="K169" s="348"/>
      <c r="L169" s="352" t="s">
        <v>53</v>
      </c>
      <c r="M169" s="336" t="s">
        <v>2472</v>
      </c>
    </row>
    <row r="170" spans="1:13" ht="15" customHeight="1">
      <c r="A170" s="353">
        <v>172</v>
      </c>
      <c r="B170" s="354" t="s">
        <v>2164</v>
      </c>
      <c r="C170" s="355">
        <v>139</v>
      </c>
      <c r="D170" s="354" t="s">
        <v>301</v>
      </c>
      <c r="E170" s="354" t="s">
        <v>1892</v>
      </c>
      <c r="F170" s="354" t="s">
        <v>1588</v>
      </c>
      <c r="G170" s="310" t="s">
        <v>2472</v>
      </c>
      <c r="H170" s="356">
        <v>115</v>
      </c>
      <c r="I170" s="356">
        <v>0</v>
      </c>
      <c r="J170" s="357" t="s">
        <v>1814</v>
      </c>
      <c r="K170" s="354"/>
      <c r="L170" s="352" t="s">
        <v>53</v>
      </c>
      <c r="M170" s="337" t="s">
        <v>2472</v>
      </c>
    </row>
    <row r="171" spans="1:13" ht="15" customHeight="1">
      <c r="A171" s="349">
        <v>173</v>
      </c>
      <c r="B171" s="348" t="s">
        <v>2165</v>
      </c>
      <c r="C171" s="350">
        <v>141</v>
      </c>
      <c r="D171" s="348" t="s">
        <v>615</v>
      </c>
      <c r="E171" s="348" t="s">
        <v>1467</v>
      </c>
      <c r="F171" s="348" t="s">
        <v>1588</v>
      </c>
      <c r="G171" s="311" t="s">
        <v>2472</v>
      </c>
      <c r="H171" s="351">
        <v>115</v>
      </c>
      <c r="I171" s="351">
        <v>0</v>
      </c>
      <c r="J171" s="352" t="s">
        <v>1814</v>
      </c>
      <c r="K171" s="348"/>
      <c r="L171" s="352" t="s">
        <v>53</v>
      </c>
      <c r="M171" s="336" t="s">
        <v>2472</v>
      </c>
    </row>
    <row r="172" spans="1:13" ht="15" customHeight="1">
      <c r="A172" s="353">
        <v>174</v>
      </c>
      <c r="B172" s="354" t="s">
        <v>2166</v>
      </c>
      <c r="C172" s="355">
        <v>141</v>
      </c>
      <c r="D172" s="354" t="s">
        <v>752</v>
      </c>
      <c r="E172" s="354" t="s">
        <v>1467</v>
      </c>
      <c r="F172" s="354" t="s">
        <v>1588</v>
      </c>
      <c r="G172" s="310" t="s">
        <v>2472</v>
      </c>
      <c r="H172" s="356">
        <v>115</v>
      </c>
      <c r="I172" s="356">
        <v>0</v>
      </c>
      <c r="J172" s="357" t="s">
        <v>1814</v>
      </c>
      <c r="K172" s="354"/>
      <c r="L172" s="352" t="s">
        <v>53</v>
      </c>
      <c r="M172" s="337" t="s">
        <v>2472</v>
      </c>
    </row>
    <row r="173" spans="1:13" ht="15" customHeight="1">
      <c r="A173" s="353">
        <v>176</v>
      </c>
      <c r="B173" s="354" t="s">
        <v>2167</v>
      </c>
      <c r="C173" s="355">
        <v>143</v>
      </c>
      <c r="D173" s="354" t="s">
        <v>1036</v>
      </c>
      <c r="E173" s="354" t="s">
        <v>1037</v>
      </c>
      <c r="F173" s="354" t="s">
        <v>1588</v>
      </c>
      <c r="G173" s="310" t="s">
        <v>2472</v>
      </c>
      <c r="H173" s="356">
        <v>115</v>
      </c>
      <c r="I173" s="356">
        <v>0</v>
      </c>
      <c r="J173" s="357" t="s">
        <v>1814</v>
      </c>
      <c r="K173" s="354"/>
      <c r="L173" s="352" t="s">
        <v>53</v>
      </c>
      <c r="M173" s="337" t="s">
        <v>2472</v>
      </c>
    </row>
    <row r="174" spans="1:13" ht="15" customHeight="1">
      <c r="A174" s="349">
        <v>177</v>
      </c>
      <c r="B174" s="348" t="s">
        <v>2303</v>
      </c>
      <c r="C174" s="350">
        <v>145</v>
      </c>
      <c r="D174" s="348" t="s">
        <v>61</v>
      </c>
      <c r="E174" s="348" t="s">
        <v>2298</v>
      </c>
      <c r="F174" s="348" t="s">
        <v>1588</v>
      </c>
      <c r="G174" s="311" t="s">
        <v>2472</v>
      </c>
      <c r="H174" s="351">
        <v>115</v>
      </c>
      <c r="I174" s="351">
        <v>0</v>
      </c>
      <c r="J174" s="352" t="s">
        <v>1814</v>
      </c>
      <c r="K174" s="358"/>
      <c r="L174" s="352" t="s">
        <v>53</v>
      </c>
      <c r="M174" s="336" t="s">
        <v>2472</v>
      </c>
    </row>
    <row r="175" spans="1:13" ht="15" customHeight="1">
      <c r="A175" s="353">
        <v>178</v>
      </c>
      <c r="B175" s="354" t="s">
        <v>2168</v>
      </c>
      <c r="C175" s="355">
        <v>146</v>
      </c>
      <c r="D175" s="354" t="s">
        <v>770</v>
      </c>
      <c r="E175" s="354" t="s">
        <v>771</v>
      </c>
      <c r="F175" s="354" t="s">
        <v>1588</v>
      </c>
      <c r="G175" s="310" t="s">
        <v>2472</v>
      </c>
      <c r="H175" s="356">
        <v>115</v>
      </c>
      <c r="I175" s="356">
        <v>0</v>
      </c>
      <c r="J175" s="357" t="s">
        <v>1814</v>
      </c>
      <c r="K175" s="354"/>
      <c r="L175" s="352" t="s">
        <v>53</v>
      </c>
      <c r="M175" s="337" t="s">
        <v>2472</v>
      </c>
    </row>
    <row r="176" spans="1:13" ht="15" customHeight="1">
      <c r="A176" s="349">
        <v>179</v>
      </c>
      <c r="B176" s="348" t="s">
        <v>2169</v>
      </c>
      <c r="C176" s="350">
        <v>146</v>
      </c>
      <c r="D176" s="348" t="s">
        <v>773</v>
      </c>
      <c r="E176" s="348" t="s">
        <v>771</v>
      </c>
      <c r="F176" s="348" t="s">
        <v>1588</v>
      </c>
      <c r="G176" s="311" t="s">
        <v>2472</v>
      </c>
      <c r="H176" s="351">
        <v>115</v>
      </c>
      <c r="I176" s="351">
        <v>0</v>
      </c>
      <c r="J176" s="352" t="s">
        <v>1814</v>
      </c>
      <c r="K176" s="348"/>
      <c r="L176" s="352" t="s">
        <v>53</v>
      </c>
      <c r="M176" s="336" t="s">
        <v>2472</v>
      </c>
    </row>
    <row r="177" spans="1:13" ht="15" customHeight="1">
      <c r="A177" s="353">
        <v>180</v>
      </c>
      <c r="B177" s="354" t="s">
        <v>2170</v>
      </c>
      <c r="C177" s="355">
        <v>147</v>
      </c>
      <c r="D177" s="354" t="s">
        <v>774</v>
      </c>
      <c r="E177" s="354" t="s">
        <v>1416</v>
      </c>
      <c r="F177" s="354" t="s">
        <v>1588</v>
      </c>
      <c r="G177" s="310" t="s">
        <v>2472</v>
      </c>
      <c r="H177" s="356">
        <v>115</v>
      </c>
      <c r="I177" s="356">
        <v>0</v>
      </c>
      <c r="J177" s="357" t="s">
        <v>1814</v>
      </c>
      <c r="K177" s="354"/>
      <c r="L177" s="352" t="s">
        <v>53</v>
      </c>
      <c r="M177" s="337" t="s">
        <v>2472</v>
      </c>
    </row>
    <row r="178" spans="1:13" ht="15" customHeight="1">
      <c r="A178" s="349">
        <v>181</v>
      </c>
      <c r="B178" s="348" t="s">
        <v>2171</v>
      </c>
      <c r="C178" s="350">
        <v>147</v>
      </c>
      <c r="D178" s="348" t="s">
        <v>195</v>
      </c>
      <c r="E178" s="348" t="s">
        <v>1416</v>
      </c>
      <c r="F178" s="348" t="s">
        <v>1588</v>
      </c>
      <c r="G178" s="311" t="s">
        <v>2472</v>
      </c>
      <c r="H178" s="351">
        <v>115</v>
      </c>
      <c r="I178" s="351">
        <v>0</v>
      </c>
      <c r="J178" s="352" t="s">
        <v>1814</v>
      </c>
      <c r="K178" s="348"/>
      <c r="L178" s="352" t="s">
        <v>53</v>
      </c>
      <c r="M178" s="336" t="s">
        <v>2472</v>
      </c>
    </row>
    <row r="179" spans="1:13" ht="15" customHeight="1">
      <c r="A179" s="353">
        <v>182</v>
      </c>
      <c r="B179" s="354" t="s">
        <v>2172</v>
      </c>
      <c r="C179" s="355">
        <v>147</v>
      </c>
      <c r="D179" s="354" t="s">
        <v>1441</v>
      </c>
      <c r="E179" s="354" t="s">
        <v>1416</v>
      </c>
      <c r="F179" s="354" t="s">
        <v>1588</v>
      </c>
      <c r="G179" s="310" t="s">
        <v>2472</v>
      </c>
      <c r="H179" s="356">
        <v>115</v>
      </c>
      <c r="I179" s="356">
        <v>0</v>
      </c>
      <c r="J179" s="357" t="s">
        <v>1814</v>
      </c>
      <c r="K179" s="354"/>
      <c r="L179" s="352" t="s">
        <v>53</v>
      </c>
      <c r="M179" s="337" t="s">
        <v>2472</v>
      </c>
    </row>
    <row r="180" spans="1:13" ht="15" customHeight="1">
      <c r="A180" s="349">
        <v>183</v>
      </c>
      <c r="B180" s="348" t="s">
        <v>2175</v>
      </c>
      <c r="C180" s="350">
        <v>149</v>
      </c>
      <c r="D180" s="348" t="s">
        <v>285</v>
      </c>
      <c r="E180" s="348" t="s">
        <v>782</v>
      </c>
      <c r="F180" s="348" t="s">
        <v>1588</v>
      </c>
      <c r="G180" s="311" t="s">
        <v>2472</v>
      </c>
      <c r="H180" s="351">
        <v>115</v>
      </c>
      <c r="I180" s="351">
        <v>0</v>
      </c>
      <c r="J180" s="352" t="s">
        <v>1814</v>
      </c>
      <c r="K180" s="348"/>
      <c r="L180" s="352" t="s">
        <v>53</v>
      </c>
      <c r="M180" s="336" t="s">
        <v>2472</v>
      </c>
    </row>
    <row r="181" spans="1:13" ht="15" customHeight="1">
      <c r="A181" s="353">
        <v>184</v>
      </c>
      <c r="B181" s="354" t="s">
        <v>2176</v>
      </c>
      <c r="C181" s="355">
        <v>149</v>
      </c>
      <c r="D181" s="354" t="s">
        <v>784</v>
      </c>
      <c r="E181" s="354" t="s">
        <v>782</v>
      </c>
      <c r="F181" s="354" t="s">
        <v>1588</v>
      </c>
      <c r="G181" s="310" t="s">
        <v>2472</v>
      </c>
      <c r="H181" s="356">
        <v>115</v>
      </c>
      <c r="I181" s="356">
        <v>0</v>
      </c>
      <c r="J181" s="357" t="s">
        <v>1814</v>
      </c>
      <c r="K181" s="354"/>
      <c r="L181" s="352" t="s">
        <v>53</v>
      </c>
      <c r="M181" s="337" t="s">
        <v>2472</v>
      </c>
    </row>
    <row r="182" spans="1:13" ht="15" customHeight="1">
      <c r="A182" s="349">
        <v>185</v>
      </c>
      <c r="B182" s="348" t="s">
        <v>2177</v>
      </c>
      <c r="C182" s="350">
        <v>151</v>
      </c>
      <c r="D182" s="348" t="s">
        <v>564</v>
      </c>
      <c r="E182" s="348" t="s">
        <v>789</v>
      </c>
      <c r="F182" s="348" t="s">
        <v>1588</v>
      </c>
      <c r="G182" s="311" t="s">
        <v>2472</v>
      </c>
      <c r="H182" s="351">
        <v>115</v>
      </c>
      <c r="I182" s="351">
        <v>0</v>
      </c>
      <c r="J182" s="352" t="s">
        <v>1814</v>
      </c>
      <c r="K182" s="348"/>
      <c r="L182" s="352" t="s">
        <v>53</v>
      </c>
      <c r="M182" s="336" t="s">
        <v>2472</v>
      </c>
    </row>
    <row r="183" spans="1:13" ht="15" customHeight="1">
      <c r="A183" s="353">
        <v>186</v>
      </c>
      <c r="B183" s="354" t="s">
        <v>2178</v>
      </c>
      <c r="C183" s="355">
        <v>151</v>
      </c>
      <c r="D183" s="354" t="s">
        <v>788</v>
      </c>
      <c r="E183" s="354" t="s">
        <v>789</v>
      </c>
      <c r="F183" s="354" t="s">
        <v>1588</v>
      </c>
      <c r="G183" s="310" t="s">
        <v>2472</v>
      </c>
      <c r="H183" s="356">
        <v>115</v>
      </c>
      <c r="I183" s="356">
        <v>0</v>
      </c>
      <c r="J183" s="357" t="s">
        <v>1814</v>
      </c>
      <c r="K183" s="354"/>
      <c r="L183" s="352" t="s">
        <v>53</v>
      </c>
      <c r="M183" s="337" t="s">
        <v>2472</v>
      </c>
    </row>
    <row r="184" spans="1:13" ht="15" customHeight="1">
      <c r="A184" s="349">
        <v>187</v>
      </c>
      <c r="B184" s="348" t="s">
        <v>2179</v>
      </c>
      <c r="C184" s="350">
        <v>152</v>
      </c>
      <c r="D184" s="348" t="s">
        <v>23</v>
      </c>
      <c r="E184" s="348" t="s">
        <v>793</v>
      </c>
      <c r="F184" s="348" t="s">
        <v>1588</v>
      </c>
      <c r="G184" s="311" t="s">
        <v>2472</v>
      </c>
      <c r="H184" s="351">
        <v>115</v>
      </c>
      <c r="I184" s="351">
        <v>0</v>
      </c>
      <c r="J184" s="352" t="s">
        <v>1814</v>
      </c>
      <c r="K184" s="348"/>
      <c r="L184" s="352" t="s">
        <v>53</v>
      </c>
      <c r="M184" s="336" t="s">
        <v>2472</v>
      </c>
    </row>
    <row r="185" spans="1:13" ht="15" customHeight="1">
      <c r="A185" s="353">
        <v>188</v>
      </c>
      <c r="B185" s="354" t="s">
        <v>2180</v>
      </c>
      <c r="C185" s="355">
        <v>152</v>
      </c>
      <c r="D185" s="354" t="s">
        <v>223</v>
      </c>
      <c r="E185" s="354" t="s">
        <v>793</v>
      </c>
      <c r="F185" s="354" t="s">
        <v>1588</v>
      </c>
      <c r="G185" s="310" t="s">
        <v>2472</v>
      </c>
      <c r="H185" s="356">
        <v>115</v>
      </c>
      <c r="I185" s="356">
        <v>0</v>
      </c>
      <c r="J185" s="357" t="s">
        <v>1814</v>
      </c>
      <c r="K185" s="354"/>
      <c r="L185" s="352" t="s">
        <v>53</v>
      </c>
      <c r="M185" s="337" t="s">
        <v>2472</v>
      </c>
    </row>
    <row r="186" spans="1:13" ht="15" customHeight="1">
      <c r="A186" s="349">
        <v>189</v>
      </c>
      <c r="B186" s="348" t="s">
        <v>2181</v>
      </c>
      <c r="C186" s="350">
        <v>153</v>
      </c>
      <c r="D186" s="348" t="s">
        <v>2182</v>
      </c>
      <c r="E186" s="348" t="s">
        <v>1777</v>
      </c>
      <c r="F186" s="348" t="s">
        <v>1588</v>
      </c>
      <c r="G186" s="311" t="s">
        <v>2472</v>
      </c>
      <c r="H186" s="351">
        <v>115</v>
      </c>
      <c r="I186" s="351">
        <v>0</v>
      </c>
      <c r="J186" s="352" t="s">
        <v>1814</v>
      </c>
      <c r="K186" s="348"/>
      <c r="L186" s="352" t="s">
        <v>53</v>
      </c>
      <c r="M186" s="336" t="s">
        <v>2472</v>
      </c>
    </row>
    <row r="187" spans="1:13" ht="15" customHeight="1">
      <c r="A187" s="353">
        <v>190</v>
      </c>
      <c r="B187" s="354" t="s">
        <v>2183</v>
      </c>
      <c r="C187" s="355">
        <v>155</v>
      </c>
      <c r="D187" s="354" t="s">
        <v>427</v>
      </c>
      <c r="E187" s="354" t="s">
        <v>808</v>
      </c>
      <c r="F187" s="354" t="s">
        <v>1588</v>
      </c>
      <c r="G187" s="310" t="s">
        <v>2472</v>
      </c>
      <c r="H187" s="356">
        <v>115</v>
      </c>
      <c r="I187" s="356">
        <v>0</v>
      </c>
      <c r="J187" s="357" t="s">
        <v>1814</v>
      </c>
      <c r="K187" s="354"/>
      <c r="L187" s="352" t="s">
        <v>53</v>
      </c>
      <c r="M187" s="337" t="s">
        <v>2472</v>
      </c>
    </row>
    <row r="188" spans="1:13" ht="15" customHeight="1">
      <c r="A188" s="349">
        <v>191</v>
      </c>
      <c r="B188" s="348" t="s">
        <v>2515</v>
      </c>
      <c r="C188" s="350">
        <v>156</v>
      </c>
      <c r="D188" s="348" t="s">
        <v>2287</v>
      </c>
      <c r="E188" s="348" t="s">
        <v>2286</v>
      </c>
      <c r="F188" s="348" t="s">
        <v>1588</v>
      </c>
      <c r="G188" s="311" t="s">
        <v>2472</v>
      </c>
      <c r="H188" s="351">
        <v>115</v>
      </c>
      <c r="I188" s="351">
        <v>0</v>
      </c>
      <c r="J188" s="352" t="s">
        <v>1814</v>
      </c>
      <c r="K188" s="358"/>
      <c r="L188" s="352" t="s">
        <v>53</v>
      </c>
      <c r="M188" s="336" t="s">
        <v>2472</v>
      </c>
    </row>
    <row r="189" spans="1:13" ht="15" customHeight="1">
      <c r="A189" s="353">
        <v>192</v>
      </c>
      <c r="B189" s="354" t="s">
        <v>2325</v>
      </c>
      <c r="C189" s="355">
        <v>157</v>
      </c>
      <c r="D189" s="354" t="s">
        <v>2326</v>
      </c>
      <c r="E189" s="354" t="s">
        <v>1942</v>
      </c>
      <c r="F189" s="354" t="s">
        <v>1588</v>
      </c>
      <c r="G189" s="310" t="s">
        <v>2472</v>
      </c>
      <c r="H189" s="356">
        <v>100</v>
      </c>
      <c r="I189" s="356">
        <v>0</v>
      </c>
      <c r="J189" s="357" t="s">
        <v>1814</v>
      </c>
      <c r="K189" s="359"/>
      <c r="L189" s="352" t="s">
        <v>53</v>
      </c>
      <c r="M189" s="337" t="s">
        <v>2472</v>
      </c>
    </row>
    <row r="190" spans="1:13" ht="15" customHeight="1">
      <c r="A190" s="349">
        <v>193</v>
      </c>
      <c r="B190" s="348" t="s">
        <v>2335</v>
      </c>
      <c r="C190" s="350">
        <v>161</v>
      </c>
      <c r="D190" s="348" t="s">
        <v>1664</v>
      </c>
      <c r="E190" s="348" t="s">
        <v>833</v>
      </c>
      <c r="F190" s="348" t="s">
        <v>1588</v>
      </c>
      <c r="G190" s="311" t="s">
        <v>2472</v>
      </c>
      <c r="H190" s="351">
        <v>100</v>
      </c>
      <c r="I190" s="351">
        <v>0</v>
      </c>
      <c r="J190" s="352" t="s">
        <v>1814</v>
      </c>
      <c r="K190" s="358"/>
      <c r="L190" s="352" t="s">
        <v>53</v>
      </c>
      <c r="M190" s="336" t="s">
        <v>2472</v>
      </c>
    </row>
    <row r="191" spans="1:13" ht="15" customHeight="1">
      <c r="A191" s="353">
        <v>194</v>
      </c>
      <c r="B191" s="354" t="s">
        <v>2186</v>
      </c>
      <c r="C191" s="355">
        <v>161</v>
      </c>
      <c r="D191" s="354" t="s">
        <v>600</v>
      </c>
      <c r="E191" s="354" t="s">
        <v>833</v>
      </c>
      <c r="F191" s="354" t="s">
        <v>1588</v>
      </c>
      <c r="G191" s="310" t="s">
        <v>2472</v>
      </c>
      <c r="H191" s="356">
        <v>115</v>
      </c>
      <c r="I191" s="356">
        <v>0</v>
      </c>
      <c r="J191" s="357" t="s">
        <v>1814</v>
      </c>
      <c r="K191" s="354"/>
      <c r="L191" s="352" t="s">
        <v>53</v>
      </c>
      <c r="M191" s="337" t="s">
        <v>2472</v>
      </c>
    </row>
    <row r="192" spans="1:13" ht="15" customHeight="1">
      <c r="A192" s="349">
        <v>195</v>
      </c>
      <c r="B192" s="348" t="s">
        <v>2187</v>
      </c>
      <c r="C192" s="350">
        <v>162</v>
      </c>
      <c r="D192" s="348" t="s">
        <v>91</v>
      </c>
      <c r="E192" s="348" t="s">
        <v>2444</v>
      </c>
      <c r="F192" s="348" t="s">
        <v>1588</v>
      </c>
      <c r="G192" s="311" t="s">
        <v>2472</v>
      </c>
      <c r="H192" s="351">
        <v>115</v>
      </c>
      <c r="I192" s="351">
        <v>0</v>
      </c>
      <c r="J192" s="352" t="s">
        <v>1814</v>
      </c>
      <c r="K192" s="348"/>
      <c r="L192" s="352" t="s">
        <v>53</v>
      </c>
      <c r="M192" s="336" t="s">
        <v>2472</v>
      </c>
    </row>
    <row r="193" spans="1:13" ht="15" customHeight="1">
      <c r="A193" s="353">
        <v>196</v>
      </c>
      <c r="B193" s="354" t="s">
        <v>2188</v>
      </c>
      <c r="C193" s="355">
        <v>163</v>
      </c>
      <c r="D193" s="354" t="s">
        <v>23</v>
      </c>
      <c r="E193" s="354" t="s">
        <v>841</v>
      </c>
      <c r="F193" s="354" t="s">
        <v>1588</v>
      </c>
      <c r="G193" s="310" t="s">
        <v>2472</v>
      </c>
      <c r="H193" s="356">
        <v>115</v>
      </c>
      <c r="I193" s="356">
        <v>0</v>
      </c>
      <c r="J193" s="357" t="s">
        <v>1814</v>
      </c>
      <c r="K193" s="354"/>
      <c r="L193" s="352" t="s">
        <v>53</v>
      </c>
      <c r="M193" s="337" t="s">
        <v>2472</v>
      </c>
    </row>
    <row r="194" spans="1:13" ht="15" customHeight="1">
      <c r="A194" s="349">
        <v>197</v>
      </c>
      <c r="B194" s="348" t="s">
        <v>2189</v>
      </c>
      <c r="C194" s="350">
        <v>163</v>
      </c>
      <c r="D194" s="348" t="s">
        <v>845</v>
      </c>
      <c r="E194" s="348" t="s">
        <v>841</v>
      </c>
      <c r="F194" s="348" t="s">
        <v>1588</v>
      </c>
      <c r="G194" s="311" t="s">
        <v>2472</v>
      </c>
      <c r="H194" s="351">
        <v>115</v>
      </c>
      <c r="I194" s="351">
        <v>0</v>
      </c>
      <c r="J194" s="352" t="s">
        <v>1814</v>
      </c>
      <c r="K194" s="348"/>
      <c r="L194" s="352" t="s">
        <v>53</v>
      </c>
      <c r="M194" s="336" t="s">
        <v>2472</v>
      </c>
    </row>
    <row r="195" spans="1:13" ht="15" customHeight="1">
      <c r="A195" s="353">
        <v>198</v>
      </c>
      <c r="B195" s="354" t="s">
        <v>2190</v>
      </c>
      <c r="C195" s="355">
        <v>164</v>
      </c>
      <c r="D195" s="354" t="s">
        <v>846</v>
      </c>
      <c r="E195" s="354" t="s">
        <v>847</v>
      </c>
      <c r="F195" s="354" t="s">
        <v>1588</v>
      </c>
      <c r="G195" s="310" t="s">
        <v>2472</v>
      </c>
      <c r="H195" s="356">
        <v>115</v>
      </c>
      <c r="I195" s="356">
        <v>0</v>
      </c>
      <c r="J195" s="357" t="s">
        <v>1814</v>
      </c>
      <c r="K195" s="354"/>
      <c r="L195" s="352" t="s">
        <v>53</v>
      </c>
      <c r="M195" s="337" t="s">
        <v>2472</v>
      </c>
    </row>
    <row r="196" spans="1:13" ht="15" customHeight="1">
      <c r="A196" s="349">
        <v>199</v>
      </c>
      <c r="B196" s="348" t="s">
        <v>2191</v>
      </c>
      <c r="C196" s="350">
        <v>165</v>
      </c>
      <c r="D196" s="348" t="s">
        <v>852</v>
      </c>
      <c r="E196" s="348" t="s">
        <v>853</v>
      </c>
      <c r="F196" s="348" t="s">
        <v>1588</v>
      </c>
      <c r="G196" s="311" t="s">
        <v>2472</v>
      </c>
      <c r="H196" s="351">
        <v>115</v>
      </c>
      <c r="I196" s="351">
        <v>0</v>
      </c>
      <c r="J196" s="352" t="s">
        <v>1814</v>
      </c>
      <c r="K196" s="348"/>
      <c r="L196" s="352" t="s">
        <v>53</v>
      </c>
      <c r="M196" s="336" t="s">
        <v>2472</v>
      </c>
    </row>
    <row r="197" spans="1:13" ht="15" customHeight="1">
      <c r="A197" s="353">
        <v>200</v>
      </c>
      <c r="B197" s="354" t="s">
        <v>2192</v>
      </c>
      <c r="C197" s="355">
        <v>165</v>
      </c>
      <c r="D197" s="354" t="s">
        <v>856</v>
      </c>
      <c r="E197" s="354" t="s">
        <v>853</v>
      </c>
      <c r="F197" s="354" t="s">
        <v>1588</v>
      </c>
      <c r="G197" s="310" t="s">
        <v>2472</v>
      </c>
      <c r="H197" s="356">
        <v>115</v>
      </c>
      <c r="I197" s="356">
        <v>0</v>
      </c>
      <c r="J197" s="357" t="s">
        <v>1814</v>
      </c>
      <c r="K197" s="354"/>
      <c r="L197" s="352" t="s">
        <v>53</v>
      </c>
      <c r="M197" s="337" t="s">
        <v>2472</v>
      </c>
    </row>
    <row r="198" spans="1:13" ht="15" customHeight="1">
      <c r="A198" s="349">
        <v>201</v>
      </c>
      <c r="B198" s="348" t="s">
        <v>2193</v>
      </c>
      <c r="C198" s="350">
        <v>166</v>
      </c>
      <c r="D198" s="348" t="s">
        <v>223</v>
      </c>
      <c r="E198" s="348" t="s">
        <v>137</v>
      </c>
      <c r="F198" s="348" t="s">
        <v>1588</v>
      </c>
      <c r="G198" s="311" t="s">
        <v>2472</v>
      </c>
      <c r="H198" s="351">
        <v>115</v>
      </c>
      <c r="I198" s="351">
        <v>0</v>
      </c>
      <c r="J198" s="352" t="s">
        <v>1814</v>
      </c>
      <c r="K198" s="348"/>
      <c r="L198" s="352" t="s">
        <v>53</v>
      </c>
      <c r="M198" s="336" t="s">
        <v>2472</v>
      </c>
    </row>
    <row r="199" spans="1:13" ht="15" customHeight="1">
      <c r="A199" s="353">
        <v>202</v>
      </c>
      <c r="B199" s="354" t="s">
        <v>2194</v>
      </c>
      <c r="C199" s="355">
        <v>166</v>
      </c>
      <c r="D199" s="354" t="s">
        <v>862</v>
      </c>
      <c r="E199" s="354" t="s">
        <v>137</v>
      </c>
      <c r="F199" s="354" t="s">
        <v>1588</v>
      </c>
      <c r="G199" s="310" t="s">
        <v>2472</v>
      </c>
      <c r="H199" s="356">
        <v>115</v>
      </c>
      <c r="I199" s="356">
        <v>0</v>
      </c>
      <c r="J199" s="357" t="s">
        <v>1814</v>
      </c>
      <c r="K199" s="354"/>
      <c r="L199" s="352" t="s">
        <v>53</v>
      </c>
      <c r="M199" s="337" t="s">
        <v>2472</v>
      </c>
    </row>
    <row r="200" spans="1:13" ht="15" customHeight="1">
      <c r="A200" s="349">
        <v>203</v>
      </c>
      <c r="B200" s="348" t="s">
        <v>2195</v>
      </c>
      <c r="C200" s="350">
        <v>167</v>
      </c>
      <c r="D200" s="348" t="s">
        <v>442</v>
      </c>
      <c r="E200" s="348" t="s">
        <v>1900</v>
      </c>
      <c r="F200" s="348" t="s">
        <v>1588</v>
      </c>
      <c r="G200" s="311" t="s">
        <v>2472</v>
      </c>
      <c r="H200" s="351">
        <v>115</v>
      </c>
      <c r="I200" s="351">
        <v>0</v>
      </c>
      <c r="J200" s="352" t="s">
        <v>1814</v>
      </c>
      <c r="K200" s="348"/>
      <c r="L200" s="352" t="s">
        <v>53</v>
      </c>
      <c r="M200" s="336" t="s">
        <v>2472</v>
      </c>
    </row>
    <row r="201" spans="1:13" ht="15" customHeight="1">
      <c r="A201" s="353">
        <v>204</v>
      </c>
      <c r="B201" s="354" t="s">
        <v>2196</v>
      </c>
      <c r="C201" s="355">
        <v>168</v>
      </c>
      <c r="D201" s="354" t="s">
        <v>137</v>
      </c>
      <c r="E201" s="354" t="s">
        <v>866</v>
      </c>
      <c r="F201" s="354" t="s">
        <v>1588</v>
      </c>
      <c r="G201" s="310" t="s">
        <v>2472</v>
      </c>
      <c r="H201" s="356">
        <v>115</v>
      </c>
      <c r="I201" s="356">
        <v>0</v>
      </c>
      <c r="J201" s="357" t="s">
        <v>1814</v>
      </c>
      <c r="K201" s="354"/>
      <c r="L201" s="352" t="s">
        <v>53</v>
      </c>
      <c r="M201" s="337" t="s">
        <v>2472</v>
      </c>
    </row>
    <row r="202" spans="1:13" ht="15" customHeight="1">
      <c r="A202" s="349">
        <v>205</v>
      </c>
      <c r="B202" s="348" t="s">
        <v>2197</v>
      </c>
      <c r="C202" s="350">
        <v>169</v>
      </c>
      <c r="D202" s="348" t="s">
        <v>310</v>
      </c>
      <c r="E202" s="348" t="s">
        <v>871</v>
      </c>
      <c r="F202" s="348" t="s">
        <v>1588</v>
      </c>
      <c r="G202" s="311" t="s">
        <v>2472</v>
      </c>
      <c r="H202" s="351">
        <v>115</v>
      </c>
      <c r="I202" s="351">
        <v>0</v>
      </c>
      <c r="J202" s="352" t="s">
        <v>1814</v>
      </c>
      <c r="K202" s="348"/>
      <c r="L202" s="352" t="s">
        <v>53</v>
      </c>
      <c r="M202" s="336" t="s">
        <v>2472</v>
      </c>
    </row>
    <row r="203" spans="1:13" ht="15" customHeight="1">
      <c r="A203" s="353">
        <v>206</v>
      </c>
      <c r="B203" s="354" t="s">
        <v>2198</v>
      </c>
      <c r="C203" s="355">
        <v>170</v>
      </c>
      <c r="D203" s="354" t="s">
        <v>876</v>
      </c>
      <c r="E203" s="354" t="s">
        <v>877</v>
      </c>
      <c r="F203" s="354" t="s">
        <v>1588</v>
      </c>
      <c r="G203" s="310" t="s">
        <v>2472</v>
      </c>
      <c r="H203" s="356">
        <v>115</v>
      </c>
      <c r="I203" s="356">
        <v>0</v>
      </c>
      <c r="J203" s="357" t="s">
        <v>1814</v>
      </c>
      <c r="K203" s="354"/>
      <c r="L203" s="352" t="s">
        <v>53</v>
      </c>
      <c r="M203" s="337" t="s">
        <v>2472</v>
      </c>
    </row>
    <row r="204" spans="1:13" ht="15" customHeight="1">
      <c r="A204" s="349">
        <v>207</v>
      </c>
      <c r="B204" s="348" t="s">
        <v>2199</v>
      </c>
      <c r="C204" s="350">
        <v>171</v>
      </c>
      <c r="D204" s="348" t="s">
        <v>881</v>
      </c>
      <c r="E204" s="348" t="s">
        <v>882</v>
      </c>
      <c r="F204" s="348" t="s">
        <v>1588</v>
      </c>
      <c r="G204" s="311" t="s">
        <v>2472</v>
      </c>
      <c r="H204" s="351">
        <v>115</v>
      </c>
      <c r="I204" s="351">
        <v>0</v>
      </c>
      <c r="J204" s="352" t="s">
        <v>1814</v>
      </c>
      <c r="K204" s="348"/>
      <c r="L204" s="352" t="s">
        <v>53</v>
      </c>
      <c r="M204" s="336" t="s">
        <v>2472</v>
      </c>
    </row>
    <row r="205" spans="1:13" ht="15" customHeight="1">
      <c r="A205" s="353">
        <v>208</v>
      </c>
      <c r="B205" s="354" t="s">
        <v>2200</v>
      </c>
      <c r="C205" s="355">
        <v>172</v>
      </c>
      <c r="D205" s="354" t="s">
        <v>417</v>
      </c>
      <c r="E205" s="354" t="s">
        <v>887</v>
      </c>
      <c r="F205" s="354" t="s">
        <v>1588</v>
      </c>
      <c r="G205" s="310" t="s">
        <v>2472</v>
      </c>
      <c r="H205" s="356">
        <v>115</v>
      </c>
      <c r="I205" s="356">
        <v>0</v>
      </c>
      <c r="J205" s="357" t="s">
        <v>1814</v>
      </c>
      <c r="K205" s="354"/>
      <c r="L205" s="352" t="s">
        <v>53</v>
      </c>
      <c r="M205" s="337" t="s">
        <v>2472</v>
      </c>
    </row>
    <row r="206" spans="1:13" ht="15" customHeight="1">
      <c r="A206" s="349">
        <v>209</v>
      </c>
      <c r="B206" s="348" t="s">
        <v>2201</v>
      </c>
      <c r="C206" s="350">
        <v>172</v>
      </c>
      <c r="D206" s="348" t="s">
        <v>499</v>
      </c>
      <c r="E206" s="348" t="s">
        <v>887</v>
      </c>
      <c r="F206" s="348" t="s">
        <v>1588</v>
      </c>
      <c r="G206" s="311" t="s">
        <v>2472</v>
      </c>
      <c r="H206" s="351">
        <v>115</v>
      </c>
      <c r="I206" s="351">
        <v>0</v>
      </c>
      <c r="J206" s="352" t="s">
        <v>1814</v>
      </c>
      <c r="K206" s="348"/>
      <c r="L206" s="352" t="s">
        <v>53</v>
      </c>
      <c r="M206" s="336" t="s">
        <v>2472</v>
      </c>
    </row>
    <row r="207" spans="1:13" ht="15" customHeight="1">
      <c r="A207" s="353">
        <v>210</v>
      </c>
      <c r="B207" s="354" t="s">
        <v>2338</v>
      </c>
      <c r="C207" s="355">
        <v>173</v>
      </c>
      <c r="D207" s="354" t="s">
        <v>417</v>
      </c>
      <c r="E207" s="354" t="s">
        <v>2289</v>
      </c>
      <c r="F207" s="354" t="s">
        <v>1588</v>
      </c>
      <c r="G207" s="310" t="s">
        <v>2472</v>
      </c>
      <c r="H207" s="356">
        <v>100</v>
      </c>
      <c r="I207" s="356">
        <v>0</v>
      </c>
      <c r="J207" s="357" t="s">
        <v>1814</v>
      </c>
      <c r="K207" s="359"/>
      <c r="L207" s="352" t="s">
        <v>53</v>
      </c>
      <c r="M207" s="337" t="s">
        <v>2472</v>
      </c>
    </row>
    <row r="208" spans="1:13" ht="15" customHeight="1">
      <c r="A208" s="349">
        <v>211</v>
      </c>
      <c r="B208" s="348" t="s">
        <v>2202</v>
      </c>
      <c r="C208" s="350">
        <v>174</v>
      </c>
      <c r="D208" s="348" t="s">
        <v>893</v>
      </c>
      <c r="E208" s="348" t="s">
        <v>894</v>
      </c>
      <c r="F208" s="348" t="s">
        <v>1588</v>
      </c>
      <c r="G208" s="311" t="s">
        <v>2472</v>
      </c>
      <c r="H208" s="351">
        <v>115</v>
      </c>
      <c r="I208" s="351">
        <v>0</v>
      </c>
      <c r="J208" s="352" t="s">
        <v>1814</v>
      </c>
      <c r="K208" s="348"/>
      <c r="L208" s="352" t="s">
        <v>53</v>
      </c>
      <c r="M208" s="336" t="s">
        <v>2472</v>
      </c>
    </row>
    <row r="209" spans="1:13" ht="15" customHeight="1">
      <c r="A209" s="353">
        <v>212</v>
      </c>
      <c r="B209" s="354" t="s">
        <v>2203</v>
      </c>
      <c r="C209" s="355">
        <v>174</v>
      </c>
      <c r="D209" s="354" t="s">
        <v>600</v>
      </c>
      <c r="E209" s="354" t="s">
        <v>894</v>
      </c>
      <c r="F209" s="354" t="s">
        <v>1588</v>
      </c>
      <c r="G209" s="310" t="s">
        <v>2472</v>
      </c>
      <c r="H209" s="356">
        <v>115</v>
      </c>
      <c r="I209" s="356">
        <v>0</v>
      </c>
      <c r="J209" s="357" t="s">
        <v>1814</v>
      </c>
      <c r="K209" s="354"/>
      <c r="L209" s="352" t="s">
        <v>53</v>
      </c>
      <c r="M209" s="337" t="s">
        <v>2472</v>
      </c>
    </row>
    <row r="210" spans="1:13" ht="15" customHeight="1">
      <c r="A210" s="349">
        <v>213</v>
      </c>
      <c r="B210" s="348" t="s">
        <v>2204</v>
      </c>
      <c r="C210" s="350">
        <v>175</v>
      </c>
      <c r="D210" s="348" t="s">
        <v>179</v>
      </c>
      <c r="E210" s="348" t="s">
        <v>1398</v>
      </c>
      <c r="F210" s="348" t="s">
        <v>1588</v>
      </c>
      <c r="G210" s="311" t="s">
        <v>2472</v>
      </c>
      <c r="H210" s="351">
        <v>115</v>
      </c>
      <c r="I210" s="351">
        <v>0</v>
      </c>
      <c r="J210" s="352" t="s">
        <v>1814</v>
      </c>
      <c r="K210" s="348"/>
      <c r="L210" s="352" t="s">
        <v>53</v>
      </c>
      <c r="M210" s="336" t="s">
        <v>2472</v>
      </c>
    </row>
    <row r="211" spans="1:13" ht="15" customHeight="1">
      <c r="A211" s="353">
        <v>214</v>
      </c>
      <c r="B211" s="354" t="s">
        <v>2205</v>
      </c>
      <c r="C211" s="355">
        <v>177</v>
      </c>
      <c r="D211" s="354" t="s">
        <v>600</v>
      </c>
      <c r="E211" s="354" t="s">
        <v>906</v>
      </c>
      <c r="F211" s="354" t="s">
        <v>1588</v>
      </c>
      <c r="G211" s="310" t="s">
        <v>2472</v>
      </c>
      <c r="H211" s="356">
        <v>115</v>
      </c>
      <c r="I211" s="356">
        <v>0</v>
      </c>
      <c r="J211" s="357" t="s">
        <v>1814</v>
      </c>
      <c r="K211" s="354"/>
      <c r="L211" s="352" t="s">
        <v>53</v>
      </c>
      <c r="M211" s="337" t="s">
        <v>2472</v>
      </c>
    </row>
    <row r="212" spans="1:13" ht="15" customHeight="1">
      <c r="A212" s="349">
        <v>215</v>
      </c>
      <c r="B212" s="348" t="s">
        <v>2206</v>
      </c>
      <c r="C212" s="350">
        <v>178</v>
      </c>
      <c r="D212" s="348" t="s">
        <v>559</v>
      </c>
      <c r="E212" s="348" t="s">
        <v>290</v>
      </c>
      <c r="F212" s="348" t="s">
        <v>1588</v>
      </c>
      <c r="G212" s="311" t="s">
        <v>2472</v>
      </c>
      <c r="H212" s="351">
        <v>115</v>
      </c>
      <c r="I212" s="351">
        <v>0</v>
      </c>
      <c r="J212" s="352" t="s">
        <v>1814</v>
      </c>
      <c r="K212" s="348"/>
      <c r="L212" s="352" t="s">
        <v>53</v>
      </c>
      <c r="M212" s="336" t="s">
        <v>2472</v>
      </c>
    </row>
    <row r="213" spans="1:13" ht="15" customHeight="1">
      <c r="A213" s="353">
        <v>216</v>
      </c>
      <c r="B213" s="354" t="s">
        <v>2207</v>
      </c>
      <c r="C213" s="355">
        <v>179</v>
      </c>
      <c r="D213" s="354" t="s">
        <v>136</v>
      </c>
      <c r="E213" s="354" t="s">
        <v>911</v>
      </c>
      <c r="F213" s="354" t="s">
        <v>1588</v>
      </c>
      <c r="G213" s="310" t="s">
        <v>2472</v>
      </c>
      <c r="H213" s="356">
        <v>115</v>
      </c>
      <c r="I213" s="356">
        <v>0</v>
      </c>
      <c r="J213" s="357" t="s">
        <v>1814</v>
      </c>
      <c r="K213" s="354"/>
      <c r="L213" s="352" t="s">
        <v>53</v>
      </c>
      <c r="M213" s="337" t="s">
        <v>2472</v>
      </c>
    </row>
    <row r="214" spans="1:13" ht="15" customHeight="1">
      <c r="A214" s="349">
        <v>217</v>
      </c>
      <c r="B214" s="348" t="s">
        <v>2208</v>
      </c>
      <c r="C214" s="350">
        <v>180</v>
      </c>
      <c r="D214" s="348" t="s">
        <v>184</v>
      </c>
      <c r="E214" s="348" t="s">
        <v>2209</v>
      </c>
      <c r="F214" s="348" t="s">
        <v>1588</v>
      </c>
      <c r="G214" s="311" t="s">
        <v>2472</v>
      </c>
      <c r="H214" s="351">
        <v>115</v>
      </c>
      <c r="I214" s="351">
        <v>0</v>
      </c>
      <c r="J214" s="352" t="s">
        <v>1814</v>
      </c>
      <c r="K214" s="348" t="s">
        <v>2210</v>
      </c>
      <c r="L214" s="352" t="s">
        <v>53</v>
      </c>
      <c r="M214" s="336" t="s">
        <v>2472</v>
      </c>
    </row>
    <row r="215" spans="1:13" ht="15" customHeight="1">
      <c r="A215" s="353">
        <v>218</v>
      </c>
      <c r="B215" s="354" t="s">
        <v>2341</v>
      </c>
      <c r="C215" s="355">
        <v>181</v>
      </c>
      <c r="D215" s="354" t="s">
        <v>98</v>
      </c>
      <c r="E215" s="354" t="s">
        <v>1935</v>
      </c>
      <c r="F215" s="354" t="s">
        <v>1588</v>
      </c>
      <c r="G215" s="310" t="s">
        <v>2472</v>
      </c>
      <c r="H215" s="356">
        <v>100</v>
      </c>
      <c r="I215" s="356">
        <v>0</v>
      </c>
      <c r="J215" s="357" t="s">
        <v>1814</v>
      </c>
      <c r="K215" s="359"/>
      <c r="L215" s="352" t="s">
        <v>53</v>
      </c>
      <c r="M215" s="337" t="s">
        <v>2508</v>
      </c>
    </row>
    <row r="216" spans="1:13" ht="15" customHeight="1">
      <c r="A216" s="349">
        <v>219</v>
      </c>
      <c r="B216" s="348" t="s">
        <v>2343</v>
      </c>
      <c r="C216" s="350">
        <v>181</v>
      </c>
      <c r="D216" s="348" t="s">
        <v>335</v>
      </c>
      <c r="E216" s="348" t="s">
        <v>1935</v>
      </c>
      <c r="F216" s="348" t="s">
        <v>1588</v>
      </c>
      <c r="G216" s="311" t="s">
        <v>2472</v>
      </c>
      <c r="H216" s="351">
        <v>100</v>
      </c>
      <c r="I216" s="351">
        <v>0</v>
      </c>
      <c r="J216" s="352" t="s">
        <v>1814</v>
      </c>
      <c r="K216" s="358"/>
      <c r="L216" s="352" t="s">
        <v>53</v>
      </c>
      <c r="M216" s="336" t="s">
        <v>2508</v>
      </c>
    </row>
    <row r="217" spans="1:13" ht="15" customHeight="1">
      <c r="A217" s="353">
        <v>220</v>
      </c>
      <c r="B217" s="354" t="s">
        <v>2517</v>
      </c>
      <c r="C217" s="355">
        <v>182</v>
      </c>
      <c r="D217" s="354" t="s">
        <v>734</v>
      </c>
      <c r="E217" s="354" t="s">
        <v>2349</v>
      </c>
      <c r="F217" s="354" t="s">
        <v>1588</v>
      </c>
      <c r="G217" s="310" t="s">
        <v>2472</v>
      </c>
      <c r="H217" s="356">
        <v>100</v>
      </c>
      <c r="I217" s="356">
        <v>0</v>
      </c>
      <c r="J217" s="357" t="s">
        <v>1814</v>
      </c>
      <c r="K217" s="359"/>
      <c r="L217" s="352" t="s">
        <v>53</v>
      </c>
      <c r="M217" s="336" t="s">
        <v>2508</v>
      </c>
    </row>
    <row r="218" spans="1:13" ht="15" customHeight="1">
      <c r="A218" s="349">
        <v>223</v>
      </c>
      <c r="B218" s="348" t="s">
        <v>2213</v>
      </c>
      <c r="C218" s="350">
        <v>184</v>
      </c>
      <c r="D218" s="348" t="s">
        <v>390</v>
      </c>
      <c r="E218" s="348" t="s">
        <v>926</v>
      </c>
      <c r="F218" s="348" t="s">
        <v>1588</v>
      </c>
      <c r="G218" s="311" t="s">
        <v>2472</v>
      </c>
      <c r="H218" s="351">
        <v>115</v>
      </c>
      <c r="I218" s="351">
        <v>0</v>
      </c>
      <c r="J218" s="352" t="s">
        <v>1814</v>
      </c>
      <c r="K218" s="348"/>
      <c r="L218" s="352" t="s">
        <v>53</v>
      </c>
      <c r="M218" s="336" t="s">
        <v>2472</v>
      </c>
    </row>
    <row r="219" spans="1:13" ht="15" customHeight="1">
      <c r="A219" s="353">
        <v>224</v>
      </c>
      <c r="B219" s="354" t="s">
        <v>2214</v>
      </c>
      <c r="C219" s="355">
        <v>186</v>
      </c>
      <c r="D219" s="354" t="s">
        <v>662</v>
      </c>
      <c r="E219" s="354" t="s">
        <v>503</v>
      </c>
      <c r="F219" s="354" t="s">
        <v>1588</v>
      </c>
      <c r="G219" s="310" t="s">
        <v>2472</v>
      </c>
      <c r="H219" s="356">
        <v>115</v>
      </c>
      <c r="I219" s="356">
        <v>0</v>
      </c>
      <c r="J219" s="357" t="s">
        <v>1814</v>
      </c>
      <c r="K219" s="354"/>
      <c r="L219" s="352" t="s">
        <v>53</v>
      </c>
      <c r="M219" s="337" t="s">
        <v>2472</v>
      </c>
    </row>
    <row r="220" spans="1:13" ht="15" customHeight="1">
      <c r="A220" s="349">
        <v>225</v>
      </c>
      <c r="B220" s="348" t="s">
        <v>2215</v>
      </c>
      <c r="C220" s="350">
        <v>187</v>
      </c>
      <c r="D220" s="348" t="s">
        <v>1419</v>
      </c>
      <c r="E220" s="348" t="s">
        <v>1420</v>
      </c>
      <c r="F220" s="348" t="s">
        <v>1588</v>
      </c>
      <c r="G220" s="311" t="s">
        <v>2472</v>
      </c>
      <c r="H220" s="351">
        <v>115</v>
      </c>
      <c r="I220" s="351">
        <v>0</v>
      </c>
      <c r="J220" s="352" t="s">
        <v>1814</v>
      </c>
      <c r="K220" s="348"/>
      <c r="L220" s="352" t="s">
        <v>53</v>
      </c>
      <c r="M220" s="336" t="s">
        <v>2472</v>
      </c>
    </row>
    <row r="221" spans="1:13" ht="15" customHeight="1">
      <c r="A221" s="353">
        <v>228</v>
      </c>
      <c r="B221" s="354" t="s">
        <v>2218</v>
      </c>
      <c r="C221" s="355">
        <v>191</v>
      </c>
      <c r="D221" s="354" t="s">
        <v>774</v>
      </c>
      <c r="E221" s="354" t="s">
        <v>1078</v>
      </c>
      <c r="F221" s="354" t="s">
        <v>1588</v>
      </c>
      <c r="G221" s="310" t="s">
        <v>2472</v>
      </c>
      <c r="H221" s="356">
        <v>115</v>
      </c>
      <c r="I221" s="356">
        <v>0</v>
      </c>
      <c r="J221" s="357" t="s">
        <v>1814</v>
      </c>
      <c r="K221" s="354"/>
      <c r="L221" s="352" t="s">
        <v>53</v>
      </c>
      <c r="M221" s="337" t="s">
        <v>2472</v>
      </c>
    </row>
    <row r="222" spans="1:13" ht="15" customHeight="1">
      <c r="A222" s="349">
        <v>229</v>
      </c>
      <c r="B222" s="348" t="s">
        <v>2219</v>
      </c>
      <c r="C222" s="350">
        <v>192</v>
      </c>
      <c r="D222" s="348" t="s">
        <v>23</v>
      </c>
      <c r="E222" s="348" t="s">
        <v>386</v>
      </c>
      <c r="F222" s="348" t="s">
        <v>1588</v>
      </c>
      <c r="G222" s="311" t="s">
        <v>2472</v>
      </c>
      <c r="H222" s="351">
        <v>115</v>
      </c>
      <c r="I222" s="351">
        <v>0</v>
      </c>
      <c r="J222" s="352" t="s">
        <v>1814</v>
      </c>
      <c r="K222" s="348"/>
      <c r="L222" s="352" t="s">
        <v>53</v>
      </c>
      <c r="M222" s="336" t="s">
        <v>2472</v>
      </c>
    </row>
    <row r="223" spans="1:13" ht="15" customHeight="1">
      <c r="A223" s="353">
        <v>230</v>
      </c>
      <c r="B223" s="354" t="s">
        <v>2220</v>
      </c>
      <c r="C223" s="355">
        <v>193</v>
      </c>
      <c r="D223" s="354" t="s">
        <v>774</v>
      </c>
      <c r="E223" s="354" t="s">
        <v>466</v>
      </c>
      <c r="F223" s="354" t="s">
        <v>1588</v>
      </c>
      <c r="G223" s="310" t="s">
        <v>2472</v>
      </c>
      <c r="H223" s="356">
        <v>115</v>
      </c>
      <c r="I223" s="356">
        <v>0</v>
      </c>
      <c r="J223" s="357" t="s">
        <v>1814</v>
      </c>
      <c r="K223" s="354"/>
      <c r="L223" s="352" t="s">
        <v>53</v>
      </c>
      <c r="M223" s="337" t="s">
        <v>2472</v>
      </c>
    </row>
    <row r="224" spans="1:13" ht="15" customHeight="1">
      <c r="A224" s="349">
        <v>231</v>
      </c>
      <c r="B224" s="348" t="s">
        <v>2221</v>
      </c>
      <c r="C224" s="350">
        <v>193</v>
      </c>
      <c r="D224" s="348" t="s">
        <v>37</v>
      </c>
      <c r="E224" s="348" t="s">
        <v>466</v>
      </c>
      <c r="F224" s="348" t="s">
        <v>1588</v>
      </c>
      <c r="G224" s="311" t="s">
        <v>2472</v>
      </c>
      <c r="H224" s="351">
        <v>115</v>
      </c>
      <c r="I224" s="351">
        <v>0</v>
      </c>
      <c r="J224" s="352" t="s">
        <v>1814</v>
      </c>
      <c r="K224" s="348"/>
      <c r="L224" s="352" t="s">
        <v>53</v>
      </c>
      <c r="M224" s="336" t="s">
        <v>2472</v>
      </c>
    </row>
    <row r="225" spans="1:13" ht="15" customHeight="1">
      <c r="A225" s="353">
        <v>232</v>
      </c>
      <c r="B225" s="354" t="s">
        <v>2222</v>
      </c>
      <c r="C225" s="355">
        <v>194</v>
      </c>
      <c r="D225" s="354" t="s">
        <v>1032</v>
      </c>
      <c r="E225" s="354" t="s">
        <v>1031</v>
      </c>
      <c r="F225" s="354" t="s">
        <v>1588</v>
      </c>
      <c r="G225" s="310" t="s">
        <v>2472</v>
      </c>
      <c r="H225" s="356">
        <v>115</v>
      </c>
      <c r="I225" s="356">
        <v>0</v>
      </c>
      <c r="J225" s="357" t="s">
        <v>1814</v>
      </c>
      <c r="K225" s="354"/>
      <c r="L225" s="352" t="s">
        <v>53</v>
      </c>
      <c r="M225" s="337" t="s">
        <v>2472</v>
      </c>
    </row>
    <row r="226" spans="1:13" ht="15" customHeight="1">
      <c r="A226" s="349">
        <v>233</v>
      </c>
      <c r="B226" s="348" t="s">
        <v>2223</v>
      </c>
      <c r="C226" s="350">
        <v>195</v>
      </c>
      <c r="D226" s="348" t="s">
        <v>1459</v>
      </c>
      <c r="E226" s="348" t="s">
        <v>1460</v>
      </c>
      <c r="F226" s="348" t="s">
        <v>1588</v>
      </c>
      <c r="G226" s="311" t="s">
        <v>2472</v>
      </c>
      <c r="H226" s="351">
        <v>115</v>
      </c>
      <c r="I226" s="351">
        <v>0</v>
      </c>
      <c r="J226" s="352" t="s">
        <v>1814</v>
      </c>
      <c r="K226" s="348"/>
      <c r="L226" s="352" t="s">
        <v>53</v>
      </c>
      <c r="M226" s="336" t="s">
        <v>2472</v>
      </c>
    </row>
    <row r="227" spans="1:13" ht="15" customHeight="1">
      <c r="A227" s="353">
        <v>234</v>
      </c>
      <c r="B227" s="354" t="s">
        <v>2224</v>
      </c>
      <c r="C227" s="355">
        <v>196</v>
      </c>
      <c r="D227" s="354" t="s">
        <v>1411</v>
      </c>
      <c r="E227" s="354" t="s">
        <v>1409</v>
      </c>
      <c r="F227" s="354" t="s">
        <v>1588</v>
      </c>
      <c r="G227" s="310" t="s">
        <v>2472</v>
      </c>
      <c r="H227" s="356">
        <v>115</v>
      </c>
      <c r="I227" s="356">
        <v>0</v>
      </c>
      <c r="J227" s="357" t="s">
        <v>1814</v>
      </c>
      <c r="K227" s="354"/>
      <c r="L227" s="352" t="s">
        <v>53</v>
      </c>
      <c r="M227" s="337" t="s">
        <v>2472</v>
      </c>
    </row>
    <row r="228" spans="1:13" ht="15" customHeight="1">
      <c r="A228" s="349">
        <v>235</v>
      </c>
      <c r="B228" s="348" t="s">
        <v>2225</v>
      </c>
      <c r="C228" s="350">
        <v>196</v>
      </c>
      <c r="D228" s="348" t="s">
        <v>1204</v>
      </c>
      <c r="E228" s="348" t="s">
        <v>1409</v>
      </c>
      <c r="F228" s="348" t="s">
        <v>1588</v>
      </c>
      <c r="G228" s="311" t="s">
        <v>2472</v>
      </c>
      <c r="H228" s="351">
        <v>115</v>
      </c>
      <c r="I228" s="351">
        <v>0</v>
      </c>
      <c r="J228" s="352" t="s">
        <v>1814</v>
      </c>
      <c r="K228" s="348"/>
      <c r="L228" s="352" t="s">
        <v>53</v>
      </c>
      <c r="M228" s="336" t="s">
        <v>2472</v>
      </c>
    </row>
    <row r="229" spans="1:13" ht="15" customHeight="1">
      <c r="A229" s="349">
        <v>237</v>
      </c>
      <c r="B229" s="348" t="s">
        <v>2514</v>
      </c>
      <c r="C229" s="350">
        <v>198</v>
      </c>
      <c r="D229" s="348" t="s">
        <v>66</v>
      </c>
      <c r="E229" s="348" t="s">
        <v>2353</v>
      </c>
      <c r="F229" s="348" t="s">
        <v>1588</v>
      </c>
      <c r="G229" s="311" t="s">
        <v>2472</v>
      </c>
      <c r="H229" s="351">
        <v>100</v>
      </c>
      <c r="I229" s="351">
        <v>0</v>
      </c>
      <c r="J229" s="352" t="s">
        <v>1814</v>
      </c>
      <c r="K229" s="358"/>
      <c r="L229" s="352" t="s">
        <v>53</v>
      </c>
      <c r="M229" s="337" t="s">
        <v>2472</v>
      </c>
    </row>
    <row r="230" spans="1:13" ht="15" customHeight="1">
      <c r="A230" s="353">
        <v>238</v>
      </c>
      <c r="B230" s="354" t="s">
        <v>2227</v>
      </c>
      <c r="C230" s="355">
        <v>199</v>
      </c>
      <c r="D230" s="354" t="s">
        <v>1465</v>
      </c>
      <c r="E230" s="354" t="s">
        <v>272</v>
      </c>
      <c r="F230" s="354" t="s">
        <v>1588</v>
      </c>
      <c r="G230" s="310" t="s">
        <v>2472</v>
      </c>
      <c r="H230" s="356">
        <v>115</v>
      </c>
      <c r="I230" s="356">
        <v>0</v>
      </c>
      <c r="J230" s="357" t="s">
        <v>1814</v>
      </c>
      <c r="K230" s="354"/>
      <c r="L230" s="352" t="s">
        <v>53</v>
      </c>
      <c r="M230" s="337" t="s">
        <v>2472</v>
      </c>
    </row>
    <row r="231" spans="1:13" ht="15" customHeight="1">
      <c r="A231" s="349">
        <v>239</v>
      </c>
      <c r="B231" s="348" t="s">
        <v>2228</v>
      </c>
      <c r="C231" s="350">
        <v>199</v>
      </c>
      <c r="D231" s="348" t="s">
        <v>936</v>
      </c>
      <c r="E231" s="348" t="s">
        <v>272</v>
      </c>
      <c r="F231" s="348" t="s">
        <v>1588</v>
      </c>
      <c r="G231" s="311" t="s">
        <v>2472</v>
      </c>
      <c r="H231" s="351">
        <v>115</v>
      </c>
      <c r="I231" s="351">
        <v>0</v>
      </c>
      <c r="J231" s="352" t="s">
        <v>1814</v>
      </c>
      <c r="K231" s="348"/>
      <c r="L231" s="352" t="s">
        <v>53</v>
      </c>
      <c r="M231" s="336" t="s">
        <v>2472</v>
      </c>
    </row>
    <row r="232" spans="1:13" ht="15" customHeight="1">
      <c r="A232" s="353">
        <v>240</v>
      </c>
      <c r="B232" s="354" t="s">
        <v>2229</v>
      </c>
      <c r="C232" s="355">
        <v>200</v>
      </c>
      <c r="D232" s="354" t="s">
        <v>940</v>
      </c>
      <c r="E232" s="354" t="s">
        <v>242</v>
      </c>
      <c r="F232" s="354" t="s">
        <v>1588</v>
      </c>
      <c r="G232" s="310" t="s">
        <v>2472</v>
      </c>
      <c r="H232" s="356">
        <v>115</v>
      </c>
      <c r="I232" s="356">
        <v>0</v>
      </c>
      <c r="J232" s="357" t="s">
        <v>1814</v>
      </c>
      <c r="K232" s="354"/>
      <c r="L232" s="352" t="s">
        <v>53</v>
      </c>
      <c r="M232" s="337" t="s">
        <v>2472</v>
      </c>
    </row>
    <row r="233" spans="1:13" ht="15" customHeight="1">
      <c r="A233" s="349">
        <v>241</v>
      </c>
      <c r="B233" s="348" t="s">
        <v>2230</v>
      </c>
      <c r="C233" s="350">
        <v>200</v>
      </c>
      <c r="D233" s="348" t="s">
        <v>943</v>
      </c>
      <c r="E233" s="348" t="s">
        <v>242</v>
      </c>
      <c r="F233" s="348" t="s">
        <v>1588</v>
      </c>
      <c r="G233" s="311" t="s">
        <v>2472</v>
      </c>
      <c r="H233" s="351">
        <v>115</v>
      </c>
      <c r="I233" s="351">
        <v>0</v>
      </c>
      <c r="J233" s="352" t="s">
        <v>1814</v>
      </c>
      <c r="K233" s="348"/>
      <c r="L233" s="352" t="s">
        <v>53</v>
      </c>
      <c r="M233" s="336" t="s">
        <v>2472</v>
      </c>
    </row>
    <row r="234" spans="1:13" ht="15" customHeight="1">
      <c r="A234" s="353">
        <v>242</v>
      </c>
      <c r="B234" s="354" t="s">
        <v>2231</v>
      </c>
      <c r="C234" s="355">
        <v>200</v>
      </c>
      <c r="D234" s="354" t="s">
        <v>944</v>
      </c>
      <c r="E234" s="354" t="s">
        <v>242</v>
      </c>
      <c r="F234" s="354" t="s">
        <v>1588</v>
      </c>
      <c r="G234" s="310" t="s">
        <v>2472</v>
      </c>
      <c r="H234" s="356">
        <v>115</v>
      </c>
      <c r="I234" s="356">
        <v>0</v>
      </c>
      <c r="J234" s="357" t="s">
        <v>1814</v>
      </c>
      <c r="K234" s="354"/>
      <c r="L234" s="352" t="s">
        <v>53</v>
      </c>
      <c r="M234" s="337" t="s">
        <v>2472</v>
      </c>
    </row>
    <row r="235" spans="1:13" ht="15" customHeight="1">
      <c r="A235" s="349">
        <v>243</v>
      </c>
      <c r="B235" s="348" t="s">
        <v>2360</v>
      </c>
      <c r="C235" s="350">
        <v>201</v>
      </c>
      <c r="D235" s="348" t="s">
        <v>753</v>
      </c>
      <c r="E235" s="348" t="s">
        <v>2292</v>
      </c>
      <c r="F235" s="348" t="s">
        <v>1588</v>
      </c>
      <c r="G235" s="311" t="s">
        <v>2472</v>
      </c>
      <c r="H235" s="351">
        <v>115</v>
      </c>
      <c r="I235" s="351">
        <v>0</v>
      </c>
      <c r="J235" s="352" t="s">
        <v>1814</v>
      </c>
      <c r="K235" s="358"/>
      <c r="L235" s="352" t="s">
        <v>53</v>
      </c>
      <c r="M235" s="336" t="s">
        <v>2472</v>
      </c>
    </row>
    <row r="236" spans="1:13" ht="15" customHeight="1">
      <c r="A236" s="353">
        <v>244</v>
      </c>
      <c r="B236" s="354" t="s">
        <v>2362</v>
      </c>
      <c r="C236" s="355">
        <v>201</v>
      </c>
      <c r="D236" s="354" t="s">
        <v>2293</v>
      </c>
      <c r="E236" s="354" t="s">
        <v>2292</v>
      </c>
      <c r="F236" s="354" t="s">
        <v>1588</v>
      </c>
      <c r="G236" s="310" t="s">
        <v>2472</v>
      </c>
      <c r="H236" s="356">
        <v>115</v>
      </c>
      <c r="I236" s="356">
        <v>0</v>
      </c>
      <c r="J236" s="357" t="s">
        <v>1814</v>
      </c>
      <c r="K236" s="359"/>
      <c r="L236" s="352" t="s">
        <v>53</v>
      </c>
      <c r="M236" s="337" t="s">
        <v>2472</v>
      </c>
    </row>
    <row r="237" spans="1:13" ht="15" customHeight="1">
      <c r="A237" s="349">
        <v>245</v>
      </c>
      <c r="B237" s="354" t="s">
        <v>2233</v>
      </c>
      <c r="C237" s="355">
        <v>204</v>
      </c>
      <c r="D237" s="354" t="s">
        <v>1449</v>
      </c>
      <c r="E237" s="354" t="s">
        <v>1450</v>
      </c>
      <c r="F237" s="354" t="s">
        <v>1588</v>
      </c>
      <c r="G237" s="310" t="s">
        <v>2472</v>
      </c>
      <c r="H237" s="356">
        <v>115</v>
      </c>
      <c r="I237" s="356">
        <v>0</v>
      </c>
      <c r="J237" s="357" t="s">
        <v>1814</v>
      </c>
      <c r="K237" s="354"/>
      <c r="L237" s="352" t="s">
        <v>53</v>
      </c>
      <c r="M237" s="337" t="s">
        <v>2472</v>
      </c>
    </row>
    <row r="238" spans="1:13" ht="15" customHeight="1">
      <c r="A238" s="353">
        <v>246</v>
      </c>
      <c r="B238" s="348" t="s">
        <v>2234</v>
      </c>
      <c r="C238" s="350">
        <v>205</v>
      </c>
      <c r="D238" s="348" t="s">
        <v>1026</v>
      </c>
      <c r="E238" s="348" t="s">
        <v>1027</v>
      </c>
      <c r="F238" s="348" t="s">
        <v>1588</v>
      </c>
      <c r="G238" s="311" t="s">
        <v>2472</v>
      </c>
      <c r="H238" s="351">
        <v>115</v>
      </c>
      <c r="I238" s="351">
        <v>0</v>
      </c>
      <c r="J238" s="352" t="s">
        <v>1814</v>
      </c>
      <c r="K238" s="348"/>
      <c r="L238" s="352" t="s">
        <v>53</v>
      </c>
      <c r="M238" s="336" t="s">
        <v>2472</v>
      </c>
    </row>
    <row r="239" spans="1:13" ht="15" customHeight="1">
      <c r="A239" s="349">
        <v>247</v>
      </c>
      <c r="B239" s="354" t="s">
        <v>2235</v>
      </c>
      <c r="C239" s="355">
        <v>205</v>
      </c>
      <c r="D239" s="354" t="s">
        <v>1698</v>
      </c>
      <c r="E239" s="354" t="s">
        <v>1027</v>
      </c>
      <c r="F239" s="354" t="s">
        <v>1588</v>
      </c>
      <c r="G239" s="310" t="s">
        <v>2472</v>
      </c>
      <c r="H239" s="356">
        <v>115</v>
      </c>
      <c r="I239" s="356">
        <v>0</v>
      </c>
      <c r="J239" s="357" t="s">
        <v>1814</v>
      </c>
      <c r="K239" s="354"/>
      <c r="L239" s="352" t="s">
        <v>53</v>
      </c>
      <c r="M239" s="337" t="s">
        <v>2472</v>
      </c>
    </row>
    <row r="240" spans="1:13" ht="15" customHeight="1">
      <c r="A240" s="353">
        <v>248</v>
      </c>
      <c r="B240" s="348" t="s">
        <v>2280</v>
      </c>
      <c r="C240" s="350">
        <v>207</v>
      </c>
      <c r="D240" s="348" t="s">
        <v>422</v>
      </c>
      <c r="E240" s="348" t="s">
        <v>2278</v>
      </c>
      <c r="F240" s="348" t="s">
        <v>1588</v>
      </c>
      <c r="G240" s="311" t="s">
        <v>2472</v>
      </c>
      <c r="H240" s="351">
        <v>115</v>
      </c>
      <c r="I240" s="351">
        <v>0</v>
      </c>
      <c r="J240" s="352" t="s">
        <v>1814</v>
      </c>
      <c r="K240" s="348"/>
      <c r="L240" s="352" t="s">
        <v>53</v>
      </c>
      <c r="M240" s="336" t="s">
        <v>2472</v>
      </c>
    </row>
    <row r="241" spans="1:13" ht="15" customHeight="1">
      <c r="A241" s="349">
        <v>249</v>
      </c>
      <c r="B241" s="354" t="s">
        <v>2236</v>
      </c>
      <c r="C241" s="355">
        <v>209</v>
      </c>
      <c r="D241" s="354" t="s">
        <v>33</v>
      </c>
      <c r="E241" s="354" t="s">
        <v>1644</v>
      </c>
      <c r="F241" s="354" t="s">
        <v>1588</v>
      </c>
      <c r="G241" s="310" t="s">
        <v>2472</v>
      </c>
      <c r="H241" s="356">
        <v>115</v>
      </c>
      <c r="I241" s="356">
        <v>0</v>
      </c>
      <c r="J241" s="357" t="s">
        <v>1814</v>
      </c>
      <c r="K241" s="354"/>
      <c r="L241" s="352" t="s">
        <v>53</v>
      </c>
      <c r="M241" s="337" t="s">
        <v>2472</v>
      </c>
    </row>
    <row r="242" spans="1:13" ht="15" customHeight="1">
      <c r="A242" s="353">
        <v>250</v>
      </c>
      <c r="B242" s="348" t="s">
        <v>2237</v>
      </c>
      <c r="C242" s="350">
        <v>210</v>
      </c>
      <c r="D242" s="348" t="s">
        <v>2238</v>
      </c>
      <c r="E242" s="348" t="s">
        <v>1645</v>
      </c>
      <c r="F242" s="348" t="s">
        <v>1588</v>
      </c>
      <c r="G242" s="311" t="s">
        <v>2472</v>
      </c>
      <c r="H242" s="351">
        <v>115</v>
      </c>
      <c r="I242" s="351">
        <v>0</v>
      </c>
      <c r="J242" s="352" t="s">
        <v>1814</v>
      </c>
      <c r="K242" s="348"/>
      <c r="L242" s="352" t="s">
        <v>53</v>
      </c>
      <c r="M242" s="336" t="s">
        <v>2472</v>
      </c>
    </row>
    <row r="243" spans="1:13" ht="15" customHeight="1">
      <c r="A243" s="349">
        <v>251</v>
      </c>
      <c r="B243" s="354" t="s">
        <v>2239</v>
      </c>
      <c r="C243" s="355">
        <v>212</v>
      </c>
      <c r="D243" s="354" t="s">
        <v>600</v>
      </c>
      <c r="E243" s="354" t="s">
        <v>954</v>
      </c>
      <c r="F243" s="354" t="s">
        <v>1588</v>
      </c>
      <c r="G243" s="310" t="s">
        <v>2472</v>
      </c>
      <c r="H243" s="356">
        <v>115</v>
      </c>
      <c r="I243" s="356">
        <v>0</v>
      </c>
      <c r="J243" s="357" t="s">
        <v>1814</v>
      </c>
      <c r="K243" s="354"/>
      <c r="L243" s="352" t="s">
        <v>53</v>
      </c>
      <c r="M243" s="337" t="s">
        <v>2472</v>
      </c>
    </row>
    <row r="244" spans="1:13" ht="15" customHeight="1">
      <c r="A244" s="353">
        <v>252</v>
      </c>
      <c r="B244" s="348" t="s">
        <v>2240</v>
      </c>
      <c r="C244" s="350">
        <v>213</v>
      </c>
      <c r="D244" s="348" t="s">
        <v>1637</v>
      </c>
      <c r="E244" s="348" t="s">
        <v>1647</v>
      </c>
      <c r="F244" s="348" t="s">
        <v>1588</v>
      </c>
      <c r="G244" s="311" t="s">
        <v>2472</v>
      </c>
      <c r="H244" s="351">
        <v>115</v>
      </c>
      <c r="I244" s="351">
        <v>0</v>
      </c>
      <c r="J244" s="352" t="s">
        <v>1814</v>
      </c>
      <c r="K244" s="348"/>
      <c r="L244" s="352" t="s">
        <v>53</v>
      </c>
      <c r="M244" s="336" t="s">
        <v>2472</v>
      </c>
    </row>
    <row r="245" spans="1:13" ht="15" customHeight="1">
      <c r="A245" s="349">
        <v>253</v>
      </c>
      <c r="B245" s="354" t="s">
        <v>2241</v>
      </c>
      <c r="C245" s="355">
        <v>214</v>
      </c>
      <c r="D245" s="354" t="s">
        <v>271</v>
      </c>
      <c r="E245" s="354" t="s">
        <v>1648</v>
      </c>
      <c r="F245" s="354" t="s">
        <v>1588</v>
      </c>
      <c r="G245" s="310" t="s">
        <v>2472</v>
      </c>
      <c r="H245" s="356">
        <v>115</v>
      </c>
      <c r="I245" s="356">
        <v>0</v>
      </c>
      <c r="J245" s="357" t="s">
        <v>1814</v>
      </c>
      <c r="K245" s="354"/>
      <c r="L245" s="352" t="s">
        <v>53</v>
      </c>
      <c r="M245" s="337" t="s">
        <v>2472</v>
      </c>
    </row>
    <row r="246" spans="1:13" ht="15" customHeight="1">
      <c r="A246" s="353">
        <v>254</v>
      </c>
      <c r="B246" s="348" t="s">
        <v>2242</v>
      </c>
      <c r="C246" s="350">
        <v>214</v>
      </c>
      <c r="D246" s="348" t="s">
        <v>431</v>
      </c>
      <c r="E246" s="348" t="s">
        <v>1648</v>
      </c>
      <c r="F246" s="348" t="s">
        <v>1588</v>
      </c>
      <c r="G246" s="311" t="s">
        <v>2472</v>
      </c>
      <c r="H246" s="351">
        <v>115</v>
      </c>
      <c r="I246" s="351">
        <v>0</v>
      </c>
      <c r="J246" s="352" t="s">
        <v>1814</v>
      </c>
      <c r="K246" s="348"/>
      <c r="L246" s="352" t="s">
        <v>53</v>
      </c>
      <c r="M246" s="336" t="s">
        <v>2472</v>
      </c>
    </row>
    <row r="247" spans="1:13" ht="15" customHeight="1">
      <c r="A247" s="349">
        <v>255</v>
      </c>
      <c r="B247" s="354" t="s">
        <v>2243</v>
      </c>
      <c r="C247" s="355">
        <v>215</v>
      </c>
      <c r="D247" s="354" t="s">
        <v>1638</v>
      </c>
      <c r="E247" s="354" t="s">
        <v>109</v>
      </c>
      <c r="F247" s="354" t="s">
        <v>1588</v>
      </c>
      <c r="G247" s="310" t="s">
        <v>2472</v>
      </c>
      <c r="H247" s="356">
        <v>115</v>
      </c>
      <c r="I247" s="356">
        <v>0</v>
      </c>
      <c r="J247" s="357" t="s">
        <v>1814</v>
      </c>
      <c r="K247" s="354"/>
      <c r="L247" s="357" t="s">
        <v>53</v>
      </c>
      <c r="M247" s="337" t="s">
        <v>2472</v>
      </c>
    </row>
    <row r="248" spans="1:13" ht="15" customHeight="1">
      <c r="A248" s="353">
        <v>262</v>
      </c>
      <c r="B248" s="348" t="s">
        <v>2371</v>
      </c>
      <c r="C248" s="350">
        <v>220</v>
      </c>
      <c r="D248" s="348" t="s">
        <v>30</v>
      </c>
      <c r="E248" s="348" t="s">
        <v>1606</v>
      </c>
      <c r="F248" s="348" t="s">
        <v>1588</v>
      </c>
      <c r="G248" s="311" t="s">
        <v>2472</v>
      </c>
      <c r="H248" s="351">
        <v>100</v>
      </c>
      <c r="I248" s="351">
        <v>0</v>
      </c>
      <c r="J248" s="352" t="s">
        <v>1814</v>
      </c>
      <c r="K248" s="358"/>
      <c r="L248" s="357" t="s">
        <v>53</v>
      </c>
      <c r="M248" s="337" t="s">
        <v>2472</v>
      </c>
    </row>
    <row r="249" spans="1:13" ht="15" customHeight="1">
      <c r="A249" s="349">
        <v>263</v>
      </c>
      <c r="B249" s="354" t="s">
        <v>2369</v>
      </c>
      <c r="C249" s="355">
        <v>220</v>
      </c>
      <c r="D249" s="354" t="s">
        <v>1642</v>
      </c>
      <c r="E249" s="354" t="s">
        <v>1606</v>
      </c>
      <c r="F249" s="354" t="s">
        <v>1588</v>
      </c>
      <c r="G249" s="310" t="s">
        <v>2472</v>
      </c>
      <c r="H249" s="356">
        <v>115</v>
      </c>
      <c r="I249" s="356">
        <v>0</v>
      </c>
      <c r="J249" s="357" t="s">
        <v>1814</v>
      </c>
      <c r="K249" s="359"/>
      <c r="L249" s="357" t="s">
        <v>53</v>
      </c>
      <c r="M249" s="337" t="s">
        <v>2472</v>
      </c>
    </row>
    <row r="250" spans="1:13" ht="15" customHeight="1">
      <c r="A250" s="353">
        <v>264</v>
      </c>
      <c r="B250" s="348" t="s">
        <v>2251</v>
      </c>
      <c r="C250" s="350">
        <v>221</v>
      </c>
      <c r="D250" s="348" t="s">
        <v>2252</v>
      </c>
      <c r="E250" s="348" t="s">
        <v>1781</v>
      </c>
      <c r="F250" s="348" t="s">
        <v>1588</v>
      </c>
      <c r="G250" s="311" t="s">
        <v>2472</v>
      </c>
      <c r="H250" s="351">
        <v>115</v>
      </c>
      <c r="I250" s="351">
        <v>0</v>
      </c>
      <c r="J250" s="352" t="s">
        <v>1814</v>
      </c>
      <c r="K250" s="348"/>
      <c r="L250" s="352" t="s">
        <v>53</v>
      </c>
      <c r="M250" s="336" t="s">
        <v>2472</v>
      </c>
    </row>
    <row r="251" spans="1:13" ht="15" customHeight="1">
      <c r="A251" s="349">
        <v>265</v>
      </c>
      <c r="B251" s="354" t="s">
        <v>2253</v>
      </c>
      <c r="C251" s="355">
        <v>222</v>
      </c>
      <c r="D251" s="354" t="s">
        <v>2254</v>
      </c>
      <c r="E251" s="354" t="s">
        <v>1786</v>
      </c>
      <c r="F251" s="354" t="s">
        <v>1588</v>
      </c>
      <c r="G251" s="310" t="s">
        <v>2472</v>
      </c>
      <c r="H251" s="356">
        <v>115</v>
      </c>
      <c r="I251" s="356">
        <v>0</v>
      </c>
      <c r="J251" s="357" t="s">
        <v>1814</v>
      </c>
      <c r="K251" s="354"/>
      <c r="L251" s="357" t="s">
        <v>53</v>
      </c>
      <c r="M251" s="337" t="s">
        <v>2472</v>
      </c>
    </row>
    <row r="252" spans="1:13" ht="15" customHeight="1">
      <c r="A252" s="353">
        <v>266</v>
      </c>
      <c r="B252" s="348" t="s">
        <v>2255</v>
      </c>
      <c r="C252" s="350">
        <v>222</v>
      </c>
      <c r="D252" s="348" t="s">
        <v>2256</v>
      </c>
      <c r="E252" s="348" t="s">
        <v>2257</v>
      </c>
      <c r="F252" s="348" t="s">
        <v>1588</v>
      </c>
      <c r="G252" s="311" t="s">
        <v>2472</v>
      </c>
      <c r="H252" s="351">
        <v>115</v>
      </c>
      <c r="I252" s="351">
        <v>0</v>
      </c>
      <c r="J252" s="352" t="s">
        <v>1814</v>
      </c>
      <c r="K252" s="348"/>
      <c r="L252" s="352" t="s">
        <v>53</v>
      </c>
      <c r="M252" s="336" t="s">
        <v>2472</v>
      </c>
    </row>
    <row r="253" spans="1:13" ht="15" customHeight="1">
      <c r="A253" s="349">
        <v>267</v>
      </c>
      <c r="B253" s="354" t="s">
        <v>2258</v>
      </c>
      <c r="C253" s="355">
        <v>223</v>
      </c>
      <c r="D253" s="354" t="s">
        <v>2259</v>
      </c>
      <c r="E253" s="354" t="s">
        <v>1460</v>
      </c>
      <c r="F253" s="354" t="s">
        <v>1588</v>
      </c>
      <c r="G253" s="310" t="s">
        <v>2472</v>
      </c>
      <c r="H253" s="356">
        <v>115</v>
      </c>
      <c r="I253" s="356">
        <v>0</v>
      </c>
      <c r="J253" s="357" t="s">
        <v>1814</v>
      </c>
      <c r="K253" s="354"/>
      <c r="L253" s="357" t="s">
        <v>53</v>
      </c>
      <c r="M253" s="337" t="s">
        <v>2472</v>
      </c>
    </row>
    <row r="254" spans="1:13" ht="15" customHeight="1">
      <c r="A254" s="353">
        <v>268</v>
      </c>
      <c r="B254" s="348" t="s">
        <v>2260</v>
      </c>
      <c r="C254" s="350">
        <v>223</v>
      </c>
      <c r="D254" s="348" t="s">
        <v>291</v>
      </c>
      <c r="E254" s="348" t="s">
        <v>1460</v>
      </c>
      <c r="F254" s="348" t="s">
        <v>1588</v>
      </c>
      <c r="G254" s="311" t="s">
        <v>2472</v>
      </c>
      <c r="H254" s="351">
        <v>115</v>
      </c>
      <c r="I254" s="351">
        <v>0</v>
      </c>
      <c r="J254" s="352" t="s">
        <v>1814</v>
      </c>
      <c r="K254" s="348"/>
      <c r="L254" s="352" t="s">
        <v>53</v>
      </c>
      <c r="M254" s="336" t="s">
        <v>2472</v>
      </c>
    </row>
    <row r="255" spans="1:13" ht="15" customHeight="1">
      <c r="A255" s="353">
        <v>270</v>
      </c>
      <c r="B255" s="348" t="s">
        <v>2511</v>
      </c>
      <c r="C255" s="350">
        <v>225</v>
      </c>
      <c r="D255" s="348" t="s">
        <v>246</v>
      </c>
      <c r="E255" s="348" t="s">
        <v>2297</v>
      </c>
      <c r="F255" s="348" t="s">
        <v>1588</v>
      </c>
      <c r="G255" s="311" t="s">
        <v>2472</v>
      </c>
      <c r="H255" s="351">
        <v>100</v>
      </c>
      <c r="I255" s="351">
        <v>0</v>
      </c>
      <c r="J255" s="352" t="s">
        <v>1814</v>
      </c>
      <c r="K255" s="358"/>
      <c r="L255" s="357" t="s">
        <v>53</v>
      </c>
      <c r="M255" s="337" t="s">
        <v>2472</v>
      </c>
    </row>
    <row r="256" spans="1:13" ht="15" customHeight="1">
      <c r="A256" s="349">
        <v>271</v>
      </c>
      <c r="B256" s="354" t="s">
        <v>2359</v>
      </c>
      <c r="C256" s="355">
        <v>225</v>
      </c>
      <c r="D256" s="354" t="s">
        <v>61</v>
      </c>
      <c r="E256" s="354" t="s">
        <v>2297</v>
      </c>
      <c r="F256" s="354" t="s">
        <v>1588</v>
      </c>
      <c r="G256" s="310" t="s">
        <v>2472</v>
      </c>
      <c r="H256" s="356">
        <v>100</v>
      </c>
      <c r="I256" s="356">
        <v>0</v>
      </c>
      <c r="J256" s="357" t="s">
        <v>1814</v>
      </c>
      <c r="K256" s="359"/>
      <c r="L256" s="357" t="s">
        <v>53</v>
      </c>
      <c r="M256" s="337" t="s">
        <v>2472</v>
      </c>
    </row>
    <row r="257" spans="1:13" ht="15" customHeight="1">
      <c r="A257" s="353">
        <v>272</v>
      </c>
      <c r="B257" s="348" t="s">
        <v>2513</v>
      </c>
      <c r="C257" s="350">
        <v>226</v>
      </c>
      <c r="D257" s="348" t="s">
        <v>263</v>
      </c>
      <c r="E257" s="348" t="s">
        <v>2372</v>
      </c>
      <c r="F257" s="348" t="s">
        <v>1588</v>
      </c>
      <c r="G257" s="311" t="s">
        <v>2472</v>
      </c>
      <c r="H257" s="351">
        <v>100</v>
      </c>
      <c r="I257" s="351">
        <v>0</v>
      </c>
      <c r="J257" s="352" t="s">
        <v>1814</v>
      </c>
      <c r="K257" s="358"/>
      <c r="L257" s="357" t="s">
        <v>53</v>
      </c>
      <c r="M257" s="337" t="s">
        <v>2472</v>
      </c>
    </row>
    <row r="258" spans="1:13" ht="15" customHeight="1">
      <c r="A258" s="349">
        <v>273</v>
      </c>
      <c r="B258" s="354" t="s">
        <v>2512</v>
      </c>
      <c r="C258" s="355">
        <v>227</v>
      </c>
      <c r="D258" s="354" t="s">
        <v>2375</v>
      </c>
      <c r="E258" s="354" t="s">
        <v>2373</v>
      </c>
      <c r="F258" s="354" t="s">
        <v>1588</v>
      </c>
      <c r="G258" s="310" t="s">
        <v>2472</v>
      </c>
      <c r="H258" s="356">
        <v>100</v>
      </c>
      <c r="I258" s="356">
        <v>0</v>
      </c>
      <c r="J258" s="357" t="s">
        <v>1814</v>
      </c>
      <c r="K258" s="359"/>
      <c r="L258" s="357" t="s">
        <v>53</v>
      </c>
      <c r="M258" s="337" t="s">
        <v>2472</v>
      </c>
    </row>
    <row r="259" spans="1:13" ht="15" customHeight="1">
      <c r="A259" s="353">
        <v>274</v>
      </c>
      <c r="B259" s="348" t="s">
        <v>2263</v>
      </c>
      <c r="C259" s="350">
        <v>228</v>
      </c>
      <c r="D259" s="348" t="s">
        <v>961</v>
      </c>
      <c r="E259" s="348" t="s">
        <v>962</v>
      </c>
      <c r="F259" s="348" t="s">
        <v>1588</v>
      </c>
      <c r="G259" s="311" t="s">
        <v>2472</v>
      </c>
      <c r="H259" s="351">
        <v>115</v>
      </c>
      <c r="I259" s="351">
        <v>0</v>
      </c>
      <c r="J259" s="352" t="s">
        <v>1814</v>
      </c>
      <c r="K259" s="348"/>
      <c r="L259" s="357" t="s">
        <v>53</v>
      </c>
      <c r="M259" s="337" t="s">
        <v>2472</v>
      </c>
    </row>
    <row r="260" spans="1:13" ht="15" customHeight="1">
      <c r="A260" s="349">
        <v>275</v>
      </c>
      <c r="B260" s="354" t="s">
        <v>2264</v>
      </c>
      <c r="C260" s="355">
        <v>228</v>
      </c>
      <c r="D260" s="354" t="s">
        <v>966</v>
      </c>
      <c r="E260" s="354" t="s">
        <v>962</v>
      </c>
      <c r="F260" s="354" t="s">
        <v>1588</v>
      </c>
      <c r="G260" s="310" t="s">
        <v>2472</v>
      </c>
      <c r="H260" s="356">
        <v>115</v>
      </c>
      <c r="I260" s="356">
        <v>0</v>
      </c>
      <c r="J260" s="357" t="s">
        <v>1814</v>
      </c>
      <c r="K260" s="354"/>
      <c r="L260" s="357" t="s">
        <v>53</v>
      </c>
      <c r="M260" s="337" t="s">
        <v>2472</v>
      </c>
    </row>
    <row r="261" spans="1:13" ht="15" customHeight="1">
      <c r="A261" s="353">
        <v>276</v>
      </c>
      <c r="B261" s="348" t="s">
        <v>2382</v>
      </c>
      <c r="C261" s="350">
        <v>230</v>
      </c>
      <c r="D261" s="348" t="s">
        <v>857</v>
      </c>
      <c r="E261" s="348" t="s">
        <v>2379</v>
      </c>
      <c r="F261" s="348" t="s">
        <v>1588</v>
      </c>
      <c r="G261" s="311" t="s">
        <v>2472</v>
      </c>
      <c r="H261" s="351">
        <v>100</v>
      </c>
      <c r="I261" s="351">
        <v>0</v>
      </c>
      <c r="J261" s="352" t="s">
        <v>1814</v>
      </c>
      <c r="K261" s="358"/>
      <c r="L261" s="357" t="s">
        <v>53</v>
      </c>
      <c r="M261" s="337" t="s">
        <v>2472</v>
      </c>
    </row>
    <row r="262" spans="1:13" ht="15" customHeight="1">
      <c r="A262" s="349">
        <v>277</v>
      </c>
      <c r="B262" s="354" t="s">
        <v>2385</v>
      </c>
      <c r="C262" s="355">
        <v>231</v>
      </c>
      <c r="D262" s="354" t="s">
        <v>2386</v>
      </c>
      <c r="E262" s="354" t="s">
        <v>2383</v>
      </c>
      <c r="F262" s="354" t="s">
        <v>1588</v>
      </c>
      <c r="G262" s="310" t="s">
        <v>2472</v>
      </c>
      <c r="H262" s="356">
        <v>100</v>
      </c>
      <c r="I262" s="356">
        <v>0</v>
      </c>
      <c r="J262" s="357" t="s">
        <v>1814</v>
      </c>
      <c r="K262" s="359"/>
      <c r="L262" s="357" t="s">
        <v>53</v>
      </c>
      <c r="M262" s="337" t="s">
        <v>2472</v>
      </c>
    </row>
    <row r="263" spans="1:13" ht="15" customHeight="1">
      <c r="A263" s="353">
        <v>278</v>
      </c>
      <c r="B263" s="348" t="s">
        <v>2452</v>
      </c>
      <c r="C263" s="350">
        <v>232</v>
      </c>
      <c r="D263" s="348" t="s">
        <v>2453</v>
      </c>
      <c r="E263" s="348" t="s">
        <v>2450</v>
      </c>
      <c r="F263" s="348" t="s">
        <v>1588</v>
      </c>
      <c r="G263" s="311" t="s">
        <v>2472</v>
      </c>
      <c r="H263" s="351">
        <v>70</v>
      </c>
      <c r="I263" s="351">
        <v>0</v>
      </c>
      <c r="J263" s="352" t="s">
        <v>1814</v>
      </c>
      <c r="K263" s="358"/>
      <c r="L263" s="352" t="s">
        <v>53</v>
      </c>
      <c r="M263" s="336" t="s">
        <v>2508</v>
      </c>
    </row>
    <row r="264" spans="1:13" ht="15" customHeight="1">
      <c r="A264" s="349">
        <v>279</v>
      </c>
      <c r="B264" s="354" t="s">
        <v>2455</v>
      </c>
      <c r="C264" s="355">
        <v>232</v>
      </c>
      <c r="D264" s="354" t="s">
        <v>33</v>
      </c>
      <c r="E264" s="354" t="s">
        <v>2456</v>
      </c>
      <c r="F264" s="354" t="s">
        <v>1588</v>
      </c>
      <c r="G264" s="310" t="s">
        <v>2472</v>
      </c>
      <c r="H264" s="356">
        <v>70</v>
      </c>
      <c r="I264" s="356">
        <v>0</v>
      </c>
      <c r="J264" s="357" t="s">
        <v>1814</v>
      </c>
      <c r="K264" s="359"/>
      <c r="L264" s="357" t="s">
        <v>53</v>
      </c>
      <c r="M264" s="337" t="s">
        <v>2508</v>
      </c>
    </row>
    <row r="265" spans="1:13" ht="15" customHeight="1">
      <c r="A265" s="353">
        <v>280</v>
      </c>
      <c r="B265" s="348" t="s">
        <v>2267</v>
      </c>
      <c r="C265" s="350">
        <v>235</v>
      </c>
      <c r="D265" s="348" t="s">
        <v>971</v>
      </c>
      <c r="E265" s="348" t="s">
        <v>972</v>
      </c>
      <c r="F265" s="348" t="s">
        <v>1588</v>
      </c>
      <c r="G265" s="311" t="s">
        <v>2472</v>
      </c>
      <c r="H265" s="351">
        <v>115</v>
      </c>
      <c r="I265" s="351">
        <v>0</v>
      </c>
      <c r="J265" s="352" t="s">
        <v>1814</v>
      </c>
      <c r="K265" s="348"/>
      <c r="L265" s="352" t="s">
        <v>53</v>
      </c>
      <c r="M265" s="336" t="s">
        <v>2472</v>
      </c>
    </row>
    <row r="266" spans="1:13" ht="15" customHeight="1">
      <c r="A266" s="349">
        <v>281</v>
      </c>
      <c r="B266" s="354" t="s">
        <v>2268</v>
      </c>
      <c r="C266" s="355">
        <v>243</v>
      </c>
      <c r="D266" s="354" t="s">
        <v>91</v>
      </c>
      <c r="E266" s="354" t="s">
        <v>976</v>
      </c>
      <c r="F266" s="354" t="s">
        <v>1588</v>
      </c>
      <c r="G266" s="310" t="s">
        <v>2472</v>
      </c>
      <c r="H266" s="356">
        <v>115</v>
      </c>
      <c r="I266" s="356">
        <v>0</v>
      </c>
      <c r="J266" s="357" t="s">
        <v>1814</v>
      </c>
      <c r="K266" s="354"/>
      <c r="L266" s="357" t="s">
        <v>53</v>
      </c>
      <c r="M266" s="337" t="s">
        <v>2472</v>
      </c>
    </row>
    <row r="267" spans="1:13" ht="15" customHeight="1">
      <c r="A267" s="353">
        <v>282</v>
      </c>
      <c r="B267" s="348" t="s">
        <v>2269</v>
      </c>
      <c r="C267" s="350">
        <v>243</v>
      </c>
      <c r="D267" s="348" t="s">
        <v>784</v>
      </c>
      <c r="E267" s="348" t="s">
        <v>976</v>
      </c>
      <c r="F267" s="348" t="s">
        <v>1588</v>
      </c>
      <c r="G267" s="311" t="s">
        <v>2472</v>
      </c>
      <c r="H267" s="351">
        <v>115</v>
      </c>
      <c r="I267" s="351">
        <v>0</v>
      </c>
      <c r="J267" s="352" t="s">
        <v>1814</v>
      </c>
      <c r="K267" s="348"/>
      <c r="L267" s="352" t="s">
        <v>53</v>
      </c>
      <c r="M267" s="336" t="s">
        <v>2472</v>
      </c>
    </row>
    <row r="268" spans="1:13" ht="15" customHeight="1">
      <c r="A268" s="349">
        <v>283</v>
      </c>
      <c r="B268" s="354" t="s">
        <v>2270</v>
      </c>
      <c r="C268" s="355">
        <v>251</v>
      </c>
      <c r="D268" s="354" t="s">
        <v>986</v>
      </c>
      <c r="E268" s="354" t="s">
        <v>987</v>
      </c>
      <c r="F268" s="354" t="s">
        <v>1588</v>
      </c>
      <c r="G268" s="310" t="s">
        <v>2472</v>
      </c>
      <c r="H268" s="356">
        <v>115</v>
      </c>
      <c r="I268" s="356">
        <v>0</v>
      </c>
      <c r="J268" s="357" t="s">
        <v>1814</v>
      </c>
      <c r="K268" s="354"/>
      <c r="L268" s="357" t="s">
        <v>53</v>
      </c>
      <c r="M268" s="337" t="s">
        <v>2472</v>
      </c>
    </row>
    <row r="269" spans="1:13" ht="15" customHeight="1">
      <c r="A269" s="353">
        <v>284</v>
      </c>
      <c r="B269" s="354" t="s">
        <v>2272</v>
      </c>
      <c r="C269" s="355">
        <v>296</v>
      </c>
      <c r="D269" s="354" t="s">
        <v>1013</v>
      </c>
      <c r="E269" s="354" t="s">
        <v>396</v>
      </c>
      <c r="F269" s="354" t="s">
        <v>1588</v>
      </c>
      <c r="G269" s="310" t="s">
        <v>2472</v>
      </c>
      <c r="H269" s="356">
        <v>115</v>
      </c>
      <c r="I269" s="356">
        <v>0</v>
      </c>
      <c r="J269" s="357" t="s">
        <v>1814</v>
      </c>
      <c r="K269" s="354"/>
      <c r="L269" s="357" t="s">
        <v>53</v>
      </c>
      <c r="M269" s="337" t="s">
        <v>2472</v>
      </c>
    </row>
    <row r="270" spans="1:13" ht="15" customHeight="1">
      <c r="A270" s="349">
        <v>285</v>
      </c>
      <c r="B270" s="348" t="s">
        <v>2273</v>
      </c>
      <c r="C270" s="350">
        <v>296</v>
      </c>
      <c r="D270" s="348" t="s">
        <v>1016</v>
      </c>
      <c r="E270" s="348" t="s">
        <v>396</v>
      </c>
      <c r="F270" s="348" t="s">
        <v>1588</v>
      </c>
      <c r="G270" s="311" t="s">
        <v>2472</v>
      </c>
      <c r="H270" s="351">
        <v>115</v>
      </c>
      <c r="I270" s="351">
        <v>0</v>
      </c>
      <c r="J270" s="352" t="s">
        <v>1814</v>
      </c>
      <c r="K270" s="348"/>
      <c r="L270" s="352" t="s">
        <v>53</v>
      </c>
      <c r="M270" s="336" t="s">
        <v>2472</v>
      </c>
    </row>
    <row r="271" spans="1:13" ht="15" customHeight="1">
      <c r="A271" s="349">
        <v>286</v>
      </c>
      <c r="B271" s="348" t="s">
        <v>2075</v>
      </c>
      <c r="C271" s="350">
        <v>71</v>
      </c>
      <c r="D271" s="348" t="s">
        <v>23</v>
      </c>
      <c r="E271" s="348" t="s">
        <v>237</v>
      </c>
      <c r="F271" s="348" t="s">
        <v>1588</v>
      </c>
      <c r="G271" s="311" t="s">
        <v>2472</v>
      </c>
      <c r="H271" s="351">
        <v>25</v>
      </c>
      <c r="I271" s="351">
        <v>0</v>
      </c>
      <c r="J271" s="352" t="s">
        <v>1814</v>
      </c>
      <c r="K271" s="348" t="s">
        <v>2521</v>
      </c>
      <c r="L271" s="352" t="s">
        <v>53</v>
      </c>
      <c r="M271" s="336" t="s">
        <v>2472</v>
      </c>
    </row>
    <row r="272" spans="1:13" ht="15" customHeight="1">
      <c r="A272" s="360">
        <v>287</v>
      </c>
      <c r="B272" s="338" t="s">
        <v>2076</v>
      </c>
      <c r="C272" s="338">
        <v>71</v>
      </c>
      <c r="D272" s="338" t="s">
        <v>195</v>
      </c>
      <c r="E272" s="338" t="s">
        <v>237</v>
      </c>
      <c r="F272" s="338" t="s">
        <v>1588</v>
      </c>
      <c r="G272" s="339">
        <v>46086</v>
      </c>
      <c r="H272" s="356">
        <v>115</v>
      </c>
      <c r="I272" s="351">
        <v>0</v>
      </c>
      <c r="J272" s="338" t="s">
        <v>1814</v>
      </c>
      <c r="K272" s="338"/>
      <c r="L272" s="338" t="s">
        <v>53</v>
      </c>
      <c r="M272" s="340">
        <v>46145</v>
      </c>
    </row>
    <row r="273" spans="1:13" ht="15" customHeight="1">
      <c r="A273" s="349">
        <v>65</v>
      </c>
      <c r="B273" s="354" t="s">
        <v>2056</v>
      </c>
      <c r="C273" s="355">
        <v>52</v>
      </c>
      <c r="D273" s="354" t="s">
        <v>508</v>
      </c>
      <c r="E273" s="354" t="s">
        <v>1018</v>
      </c>
      <c r="F273" s="354" t="s">
        <v>1588</v>
      </c>
      <c r="G273" s="310" t="s">
        <v>2472</v>
      </c>
      <c r="H273" s="356">
        <v>115</v>
      </c>
      <c r="I273" s="356">
        <v>0</v>
      </c>
      <c r="J273" s="357" t="s">
        <v>1814</v>
      </c>
      <c r="K273" s="354" t="s">
        <v>2522</v>
      </c>
      <c r="L273" s="352" t="s">
        <v>53</v>
      </c>
      <c r="M273" s="337" t="s">
        <v>2472</v>
      </c>
    </row>
    <row r="274" spans="1:13" ht="15" customHeight="1">
      <c r="A274" s="349">
        <v>55</v>
      </c>
      <c r="B274" s="354" t="s">
        <v>2044</v>
      </c>
      <c r="C274" s="355">
        <v>45</v>
      </c>
      <c r="D274" s="354" t="s">
        <v>263</v>
      </c>
      <c r="E274" s="354" t="s">
        <v>292</v>
      </c>
      <c r="F274" s="354" t="s">
        <v>1588</v>
      </c>
      <c r="G274" s="310" t="s">
        <v>2472</v>
      </c>
      <c r="H274" s="356"/>
      <c r="I274" s="356"/>
      <c r="J274" s="357" t="s">
        <v>1812</v>
      </c>
      <c r="K274" s="354" t="s">
        <v>2507</v>
      </c>
      <c r="L274" s="352" t="s">
        <v>53</v>
      </c>
      <c r="M274" s="337" t="s">
        <v>2472</v>
      </c>
    </row>
    <row r="275" spans="1:13" ht="15" customHeight="1">
      <c r="A275" s="349">
        <v>221</v>
      </c>
      <c r="B275" s="348" t="s">
        <v>2211</v>
      </c>
      <c r="C275" s="350">
        <v>183</v>
      </c>
      <c r="D275" s="348" t="s">
        <v>922</v>
      </c>
      <c r="E275" s="348" t="s">
        <v>923</v>
      </c>
      <c r="F275" s="348" t="s">
        <v>1588</v>
      </c>
      <c r="G275" s="311" t="s">
        <v>2472</v>
      </c>
      <c r="H275" s="351"/>
      <c r="I275" s="351"/>
      <c r="J275" s="352" t="s">
        <v>1812</v>
      </c>
      <c r="K275" s="348"/>
      <c r="L275" s="352" t="s">
        <v>53</v>
      </c>
      <c r="M275" s="336" t="s">
        <v>2472</v>
      </c>
    </row>
    <row r="276" spans="1:13" ht="15" customHeight="1">
      <c r="A276" s="353">
        <v>222</v>
      </c>
      <c r="B276" s="354" t="s">
        <v>2212</v>
      </c>
      <c r="C276" s="355">
        <v>183</v>
      </c>
      <c r="D276" s="354" t="s">
        <v>600</v>
      </c>
      <c r="E276" s="354" t="s">
        <v>923</v>
      </c>
      <c r="F276" s="354" t="s">
        <v>1588</v>
      </c>
      <c r="G276" s="310" t="s">
        <v>2472</v>
      </c>
      <c r="H276" s="356"/>
      <c r="I276" s="356"/>
      <c r="J276" s="357" t="s">
        <v>1812</v>
      </c>
      <c r="K276" s="354"/>
      <c r="L276" s="352" t="s">
        <v>53</v>
      </c>
      <c r="M276" s="337" t="s">
        <v>2472</v>
      </c>
    </row>
    <row r="277" spans="1:13" ht="15" customHeight="1">
      <c r="A277" s="353">
        <v>226</v>
      </c>
      <c r="B277" s="354" t="s">
        <v>2216</v>
      </c>
      <c r="C277" s="355">
        <v>188</v>
      </c>
      <c r="D277" s="354" t="s">
        <v>417</v>
      </c>
      <c r="E277" s="354" t="s">
        <v>934</v>
      </c>
      <c r="F277" s="354" t="s">
        <v>1588</v>
      </c>
      <c r="G277" s="310" t="s">
        <v>2472</v>
      </c>
      <c r="H277" s="356"/>
      <c r="I277" s="356"/>
      <c r="J277" s="357" t="s">
        <v>1812</v>
      </c>
      <c r="K277" s="354"/>
      <c r="L277" s="357" t="s">
        <v>53</v>
      </c>
      <c r="M277" s="337" t="s">
        <v>2472</v>
      </c>
    </row>
    <row r="278" spans="1:13" ht="15" customHeight="1">
      <c r="A278" s="353">
        <v>227</v>
      </c>
      <c r="B278" s="354" t="s">
        <v>2217</v>
      </c>
      <c r="C278" s="355">
        <v>190</v>
      </c>
      <c r="D278" s="354" t="s">
        <v>407</v>
      </c>
      <c r="E278" s="354" t="s">
        <v>989</v>
      </c>
      <c r="F278" s="354" t="s">
        <v>1588</v>
      </c>
      <c r="G278" s="310" t="s">
        <v>2472</v>
      </c>
      <c r="H278" s="356"/>
      <c r="I278" s="356"/>
      <c r="J278" s="357" t="s">
        <v>1812</v>
      </c>
      <c r="K278" s="354"/>
      <c r="L278" s="357" t="s">
        <v>53</v>
      </c>
      <c r="M278" s="337" t="s">
        <v>2472</v>
      </c>
    </row>
    <row r="279" spans="1:13" ht="15" customHeight="1">
      <c r="A279" s="353">
        <v>256</v>
      </c>
      <c r="B279" s="354" t="s">
        <v>2245</v>
      </c>
      <c r="C279" s="355">
        <v>216</v>
      </c>
      <c r="D279" s="354" t="s">
        <v>1087</v>
      </c>
      <c r="E279" s="354" t="s">
        <v>1382</v>
      </c>
      <c r="F279" s="396" t="s">
        <v>1588</v>
      </c>
      <c r="G279" s="310" t="s">
        <v>2472</v>
      </c>
      <c r="H279" s="356"/>
      <c r="I279" s="356"/>
      <c r="J279" s="357" t="s">
        <v>1812</v>
      </c>
      <c r="K279" s="354"/>
      <c r="L279" s="357" t="s">
        <v>53</v>
      </c>
      <c r="M279" s="337" t="s">
        <v>2472</v>
      </c>
    </row>
    <row r="280" spans="1:13" ht="15" customHeight="1">
      <c r="A280" s="353">
        <v>257</v>
      </c>
      <c r="B280" s="354" t="s">
        <v>2244</v>
      </c>
      <c r="C280" s="355">
        <v>216</v>
      </c>
      <c r="D280" s="354" t="s">
        <v>1092</v>
      </c>
      <c r="E280" s="354" t="s">
        <v>2422</v>
      </c>
      <c r="F280" s="354" t="s">
        <v>1588</v>
      </c>
      <c r="G280" s="310" t="s">
        <v>2472</v>
      </c>
      <c r="H280" s="356"/>
      <c r="I280" s="356"/>
      <c r="J280" s="357" t="s">
        <v>1812</v>
      </c>
      <c r="K280" s="354"/>
      <c r="L280" s="357" t="s">
        <v>53</v>
      </c>
      <c r="M280" s="337" t="s">
        <v>2472</v>
      </c>
    </row>
    <row r="281" spans="1:13" ht="15" customHeight="1">
      <c r="A281" s="353">
        <v>258</v>
      </c>
      <c r="B281" s="354" t="s">
        <v>2246</v>
      </c>
      <c r="C281" s="355">
        <v>218</v>
      </c>
      <c r="D281" s="354" t="s">
        <v>1483</v>
      </c>
      <c r="E281" s="354" t="s">
        <v>453</v>
      </c>
      <c r="F281" s="354" t="s">
        <v>1588</v>
      </c>
      <c r="G281" s="310" t="s">
        <v>2472</v>
      </c>
      <c r="H281" s="356"/>
      <c r="I281" s="356"/>
      <c r="J281" s="357" t="s">
        <v>1812</v>
      </c>
      <c r="K281" s="354"/>
      <c r="L281" s="357" t="s">
        <v>53</v>
      </c>
      <c r="M281" s="337" t="s">
        <v>2472</v>
      </c>
    </row>
    <row r="282" spans="1:13" ht="15" customHeight="1">
      <c r="A282" s="349">
        <v>259</v>
      </c>
      <c r="B282" s="354" t="s">
        <v>2248</v>
      </c>
      <c r="C282" s="355">
        <v>219</v>
      </c>
      <c r="D282" s="354" t="s">
        <v>2249</v>
      </c>
      <c r="E282" s="354" t="s">
        <v>1473</v>
      </c>
      <c r="F282" s="354" t="s">
        <v>1588</v>
      </c>
      <c r="G282" s="310" t="s">
        <v>2472</v>
      </c>
      <c r="H282" s="356"/>
      <c r="I282" s="356"/>
      <c r="J282" s="357" t="s">
        <v>1812</v>
      </c>
      <c r="K282" s="354"/>
      <c r="L282" s="357" t="s">
        <v>53</v>
      </c>
      <c r="M282" s="337" t="s">
        <v>2472</v>
      </c>
    </row>
    <row r="283" spans="1:13" ht="15" customHeight="1">
      <c r="A283" s="353">
        <v>260</v>
      </c>
      <c r="B283" s="348" t="s">
        <v>2247</v>
      </c>
      <c r="C283" s="350">
        <v>219</v>
      </c>
      <c r="D283" s="348" t="s">
        <v>406</v>
      </c>
      <c r="E283" s="348" t="s">
        <v>1473</v>
      </c>
      <c r="F283" s="348" t="s">
        <v>1588</v>
      </c>
      <c r="G283" s="311" t="s">
        <v>2472</v>
      </c>
      <c r="H283" s="351"/>
      <c r="I283" s="351"/>
      <c r="J283" s="352" t="s">
        <v>1812</v>
      </c>
      <c r="K283" s="348"/>
      <c r="L283" s="352" t="s">
        <v>53</v>
      </c>
      <c r="M283" s="336" t="s">
        <v>2472</v>
      </c>
    </row>
    <row r="284" spans="1:13" ht="15" customHeight="1">
      <c r="A284" s="361">
        <v>261</v>
      </c>
      <c r="B284" s="362" t="s">
        <v>2250</v>
      </c>
      <c r="C284" s="363">
        <v>219</v>
      </c>
      <c r="D284" s="362" t="s">
        <v>64</v>
      </c>
      <c r="E284" s="362" t="s">
        <v>1473</v>
      </c>
      <c r="F284" s="362" t="s">
        <v>1588</v>
      </c>
      <c r="G284" s="341" t="s">
        <v>2472</v>
      </c>
      <c r="H284" s="364"/>
      <c r="I284" s="364"/>
      <c r="J284" s="365" t="s">
        <v>1812</v>
      </c>
      <c r="K284" s="362"/>
      <c r="L284" s="365" t="s">
        <v>53</v>
      </c>
      <c r="M284" s="342" t="s">
        <v>2472</v>
      </c>
    </row>
    <row r="285" spans="1:13" ht="15" customHeight="1">
      <c r="A285" s="351">
        <v>288</v>
      </c>
      <c r="B285" s="351" t="s">
        <v>2232</v>
      </c>
      <c r="C285" s="351">
        <v>203</v>
      </c>
      <c r="D285" s="351" t="s">
        <v>23</v>
      </c>
      <c r="E285" s="351" t="s">
        <v>949</v>
      </c>
      <c r="F285" s="351" t="s">
        <v>1588</v>
      </c>
      <c r="G285" s="351" t="s">
        <v>2530</v>
      </c>
      <c r="H285" s="351">
        <v>115</v>
      </c>
      <c r="I285" s="351">
        <v>0</v>
      </c>
      <c r="J285" s="351" t="s">
        <v>1814</v>
      </c>
      <c r="K285" s="351"/>
      <c r="L285" s="351" t="s">
        <v>53</v>
      </c>
      <c r="M285" s="351" t="s">
        <v>2530</v>
      </c>
    </row>
    <row r="286" spans="1:13" ht="15" customHeight="1">
      <c r="A286">
        <v>289</v>
      </c>
      <c r="B286" t="s">
        <v>2184</v>
      </c>
      <c r="C286">
        <v>159</v>
      </c>
      <c r="D286" t="s">
        <v>792</v>
      </c>
      <c r="E286" t="s">
        <v>1780</v>
      </c>
      <c r="F286" t="s">
        <v>1588</v>
      </c>
      <c r="G286" s="309" t="s">
        <v>2530</v>
      </c>
      <c r="H286">
        <v>115</v>
      </c>
      <c r="I286" s="356">
        <v>0</v>
      </c>
      <c r="J286" t="s">
        <v>1814</v>
      </c>
      <c r="L286" s="351" t="s">
        <v>53</v>
      </c>
      <c r="M286" s="351" t="s">
        <v>2530</v>
      </c>
    </row>
    <row r="287" spans="1:13" ht="15" customHeight="1">
      <c r="A287" s="351">
        <v>290</v>
      </c>
      <c r="B287" s="351" t="s">
        <v>2185</v>
      </c>
      <c r="C287" s="351">
        <v>159</v>
      </c>
      <c r="D287" s="351" t="s">
        <v>828</v>
      </c>
      <c r="E287" s="351" t="s">
        <v>1780</v>
      </c>
      <c r="F287" s="351" t="s">
        <v>1588</v>
      </c>
      <c r="G287" s="351" t="s">
        <v>2472</v>
      </c>
      <c r="H287" s="351">
        <v>115</v>
      </c>
      <c r="I287" s="351">
        <v>0</v>
      </c>
      <c r="J287" s="351" t="s">
        <v>1814</v>
      </c>
      <c r="K287" s="351"/>
      <c r="L287" s="351" t="s">
        <v>53</v>
      </c>
      <c r="M287" s="351" t="s">
        <v>2530</v>
      </c>
    </row>
    <row r="288" spans="1:13" ht="15" customHeight="1">
      <c r="A288">
        <v>291</v>
      </c>
      <c r="B288" t="s">
        <v>2075</v>
      </c>
      <c r="C288">
        <v>71</v>
      </c>
      <c r="D288" t="s">
        <v>23</v>
      </c>
      <c r="E288" t="s">
        <v>237</v>
      </c>
      <c r="F288" t="s">
        <v>1588</v>
      </c>
      <c r="G288" s="309" t="s">
        <v>2472</v>
      </c>
      <c r="H288">
        <v>90</v>
      </c>
      <c r="I288">
        <v>0</v>
      </c>
      <c r="J288" t="s">
        <v>1814</v>
      </c>
      <c r="L288" t="s">
        <v>53</v>
      </c>
      <c r="M288" s="161">
        <v>46209</v>
      </c>
    </row>
    <row r="289" spans="1:13" ht="15" customHeight="1">
      <c r="A289">
        <v>292</v>
      </c>
      <c r="B289" t="s">
        <v>2226</v>
      </c>
      <c r="C289">
        <v>197</v>
      </c>
      <c r="D289" t="s">
        <v>995</v>
      </c>
      <c r="E289" t="s">
        <v>996</v>
      </c>
      <c r="F289" t="s">
        <v>1588</v>
      </c>
      <c r="G289" s="309">
        <v>46209</v>
      </c>
      <c r="H289">
        <v>115</v>
      </c>
      <c r="I289">
        <v>0</v>
      </c>
      <c r="J289" t="s">
        <v>1814</v>
      </c>
      <c r="L289" t="s">
        <v>53</v>
      </c>
      <c r="M289" s="161">
        <v>46209</v>
      </c>
    </row>
    <row r="290" spans="1:13" ht="15" customHeight="1">
      <c r="A290">
        <v>293</v>
      </c>
      <c r="B290" t="s">
        <v>2131</v>
      </c>
      <c r="C290">
        <v>115</v>
      </c>
      <c r="D290" t="s">
        <v>2132</v>
      </c>
      <c r="E290" t="s">
        <v>1773</v>
      </c>
      <c r="F290" t="s">
        <v>1588</v>
      </c>
      <c r="G290" s="309" t="s">
        <v>2537</v>
      </c>
      <c r="H290">
        <v>115</v>
      </c>
      <c r="I290">
        <v>0</v>
      </c>
      <c r="J290" t="s">
        <v>1814</v>
      </c>
      <c r="L290" t="s">
        <v>53</v>
      </c>
      <c r="M290" t="s">
        <v>2537</v>
      </c>
    </row>
    <row r="291" spans="1:13" ht="15" customHeight="1">
      <c r="A291">
        <v>294</v>
      </c>
      <c r="B291" t="s">
        <v>2261</v>
      </c>
      <c r="C291">
        <v>224</v>
      </c>
      <c r="D291" t="s">
        <v>2262</v>
      </c>
      <c r="E291" t="s">
        <v>1791</v>
      </c>
      <c r="F291" t="s">
        <v>1588</v>
      </c>
      <c r="G291" s="309" t="s">
        <v>2530</v>
      </c>
      <c r="H291">
        <v>115</v>
      </c>
      <c r="I291">
        <v>0</v>
      </c>
      <c r="J291" t="s">
        <v>1814</v>
      </c>
      <c r="L291" t="s">
        <v>53</v>
      </c>
      <c r="M291" s="161">
        <v>46186</v>
      </c>
    </row>
    <row r="292" spans="1:13" ht="15" customHeight="1">
      <c r="A292">
        <v>295</v>
      </c>
      <c r="B292" t="s">
        <v>2532</v>
      </c>
      <c r="C292">
        <v>11</v>
      </c>
      <c r="D292" t="s">
        <v>2486</v>
      </c>
      <c r="E292" t="s">
        <v>2487</v>
      </c>
      <c r="F292" t="s">
        <v>1588</v>
      </c>
      <c r="G292" s="309" t="s">
        <v>2534</v>
      </c>
      <c r="H292">
        <v>50</v>
      </c>
      <c r="I292">
        <v>0</v>
      </c>
      <c r="J292" t="s">
        <v>1814</v>
      </c>
      <c r="L292" t="s">
        <v>53</v>
      </c>
      <c r="M292" s="161">
        <v>46187</v>
      </c>
    </row>
    <row r="293" spans="1:13" ht="15" customHeight="1">
      <c r="A293">
        <v>296</v>
      </c>
      <c r="B293" t="s">
        <v>2533</v>
      </c>
      <c r="C293">
        <v>11</v>
      </c>
      <c r="D293" t="s">
        <v>2488</v>
      </c>
      <c r="E293" t="s">
        <v>2487</v>
      </c>
      <c r="F293" t="s">
        <v>1588</v>
      </c>
      <c r="G293" s="309" t="s">
        <v>2534</v>
      </c>
      <c r="H293">
        <v>50</v>
      </c>
      <c r="I293">
        <v>0</v>
      </c>
      <c r="J293" t="s">
        <v>1814</v>
      </c>
      <c r="L293" t="s">
        <v>53</v>
      </c>
      <c r="M293" s="161">
        <v>46187</v>
      </c>
    </row>
    <row r="294" spans="1:13" ht="15" customHeight="1">
      <c r="A294">
        <v>297</v>
      </c>
      <c r="B294" t="s">
        <v>2173</v>
      </c>
      <c r="C294">
        <v>148</v>
      </c>
      <c r="D294" t="s">
        <v>216</v>
      </c>
      <c r="E294" t="s">
        <v>778</v>
      </c>
      <c r="F294" t="s">
        <v>1588</v>
      </c>
      <c r="G294" s="309" t="s">
        <v>2538</v>
      </c>
      <c r="H294">
        <v>115</v>
      </c>
      <c r="I294">
        <v>0</v>
      </c>
      <c r="J294" t="s">
        <v>1814</v>
      </c>
      <c r="L294" t="s">
        <v>53</v>
      </c>
      <c r="M294" s="283">
        <v>46187</v>
      </c>
    </row>
    <row r="295" spans="1:13" ht="15" customHeight="1">
      <c r="A295">
        <v>298</v>
      </c>
      <c r="B295" t="s">
        <v>2174</v>
      </c>
      <c r="C295">
        <v>148</v>
      </c>
      <c r="D295" t="s">
        <v>781</v>
      </c>
      <c r="E295" t="s">
        <v>778</v>
      </c>
      <c r="F295" t="s">
        <v>1588</v>
      </c>
      <c r="G295" s="309" t="s">
        <v>2538</v>
      </c>
      <c r="H295">
        <v>115</v>
      </c>
      <c r="I295">
        <v>0</v>
      </c>
      <c r="J295" t="s">
        <v>1814</v>
      </c>
      <c r="L295" t="s">
        <v>53</v>
      </c>
      <c r="M295" s="283">
        <v>46187</v>
      </c>
    </row>
    <row r="296" spans="1:13" ht="15" customHeight="1">
      <c r="A296">
        <v>299</v>
      </c>
      <c r="B296" t="s">
        <v>2111</v>
      </c>
      <c r="C296">
        <v>98</v>
      </c>
      <c r="D296" t="s">
        <v>600</v>
      </c>
      <c r="E296" t="s">
        <v>1641</v>
      </c>
      <c r="F296" t="s">
        <v>1588</v>
      </c>
      <c r="G296" s="309" t="s">
        <v>2539</v>
      </c>
      <c r="H296">
        <v>100</v>
      </c>
      <c r="I296">
        <v>0</v>
      </c>
      <c r="J296" t="s">
        <v>2463</v>
      </c>
      <c r="L296" t="s">
        <v>53</v>
      </c>
      <c r="M296" s="283">
        <v>46194</v>
      </c>
    </row>
    <row r="297" spans="1:13" ht="15" customHeight="1">
      <c r="A297">
        <v>300</v>
      </c>
      <c r="B297" t="s">
        <v>2339</v>
      </c>
      <c r="C297">
        <v>66</v>
      </c>
      <c r="D297" t="s">
        <v>1928</v>
      </c>
      <c r="E297" t="s">
        <v>409</v>
      </c>
      <c r="F297" t="s">
        <v>1588</v>
      </c>
      <c r="G297" s="309" t="s">
        <v>2539</v>
      </c>
      <c r="H297">
        <v>100</v>
      </c>
      <c r="I297">
        <v>0</v>
      </c>
      <c r="J297" t="s">
        <v>2463</v>
      </c>
      <c r="L297" t="s">
        <v>53</v>
      </c>
      <c r="M297" s="283">
        <v>46194</v>
      </c>
    </row>
    <row r="298" spans="1:13" ht="15" customHeight="1">
      <c r="A298">
        <v>301</v>
      </c>
      <c r="B298" t="s">
        <v>2510</v>
      </c>
      <c r="C298">
        <v>66</v>
      </c>
      <c r="D298" t="s">
        <v>1933</v>
      </c>
      <c r="E298" t="s">
        <v>409</v>
      </c>
      <c r="F298" t="s">
        <v>1588</v>
      </c>
      <c r="G298" s="309" t="s">
        <v>2539</v>
      </c>
      <c r="H298">
        <v>100</v>
      </c>
      <c r="I298">
        <v>0</v>
      </c>
      <c r="J298" t="s">
        <v>2463</v>
      </c>
      <c r="L298" t="s">
        <v>53</v>
      </c>
      <c r="M298" s="283">
        <v>46194</v>
      </c>
    </row>
    <row r="299" spans="1:13" ht="15" customHeight="1">
      <c r="A299">
        <v>302</v>
      </c>
      <c r="B299" t="s">
        <v>2033</v>
      </c>
      <c r="C299">
        <v>36</v>
      </c>
      <c r="D299" t="s">
        <v>241</v>
      </c>
      <c r="E299" t="s">
        <v>242</v>
      </c>
      <c r="F299" t="s">
        <v>1589</v>
      </c>
      <c r="G299" s="309">
        <v>46335</v>
      </c>
      <c r="H299">
        <v>115</v>
      </c>
      <c r="I299">
        <v>0</v>
      </c>
      <c r="J299" t="s">
        <v>1814</v>
      </c>
      <c r="L299" t="s">
        <v>65</v>
      </c>
      <c r="M299" s="283">
        <v>46276</v>
      </c>
    </row>
    <row r="300" spans="1:13" ht="15" customHeight="1">
      <c r="A300">
        <v>303</v>
      </c>
      <c r="B300" t="s">
        <v>2034</v>
      </c>
      <c r="C300">
        <v>36</v>
      </c>
      <c r="D300" t="s">
        <v>246</v>
      </c>
      <c r="E300" t="s">
        <v>242</v>
      </c>
      <c r="F300" t="s">
        <v>1589</v>
      </c>
      <c r="G300" s="309">
        <v>46335</v>
      </c>
      <c r="H300">
        <v>115</v>
      </c>
      <c r="I300">
        <v>0</v>
      </c>
      <c r="J300" t="s">
        <v>1814</v>
      </c>
      <c r="L300" t="s">
        <v>65</v>
      </c>
      <c r="M300" s="283">
        <v>46276</v>
      </c>
    </row>
    <row r="301" spans="1:13" ht="15" customHeight="1">
      <c r="A301">
        <v>304</v>
      </c>
      <c r="B301" t="s">
        <v>2041</v>
      </c>
      <c r="C301">
        <v>42</v>
      </c>
      <c r="D301" t="s">
        <v>1642</v>
      </c>
      <c r="E301" t="s">
        <v>1891</v>
      </c>
      <c r="F301" t="s">
        <v>1589</v>
      </c>
      <c r="G301" s="309">
        <v>46335</v>
      </c>
      <c r="H301">
        <v>115</v>
      </c>
      <c r="I301">
        <v>0</v>
      </c>
      <c r="J301" t="s">
        <v>1814</v>
      </c>
      <c r="L301" t="s">
        <v>65</v>
      </c>
      <c r="M301" s="283">
        <v>46276</v>
      </c>
    </row>
    <row r="302" spans="1:13" ht="15" customHeight="1">
      <c r="A302">
        <v>305</v>
      </c>
      <c r="B302" t="s">
        <v>2218</v>
      </c>
      <c r="C302">
        <v>191</v>
      </c>
      <c r="D302" t="s">
        <v>774</v>
      </c>
      <c r="E302" t="s">
        <v>1078</v>
      </c>
      <c r="F302" t="s">
        <v>1589</v>
      </c>
      <c r="G302" s="309">
        <v>46365</v>
      </c>
      <c r="H302">
        <v>115</v>
      </c>
      <c r="I302">
        <v>0</v>
      </c>
      <c r="J302" t="s">
        <v>2463</v>
      </c>
      <c r="L302" t="s">
        <v>65</v>
      </c>
      <c r="M302" s="283">
        <v>46277</v>
      </c>
    </row>
    <row r="303" spans="1:13" ht="15" customHeight="1">
      <c r="A303">
        <v>306</v>
      </c>
      <c r="B303" t="s">
        <v>2091</v>
      </c>
      <c r="C303">
        <v>80</v>
      </c>
      <c r="D303" t="s">
        <v>23</v>
      </c>
      <c r="E303" t="s">
        <v>479</v>
      </c>
      <c r="F303" t="s">
        <v>1589</v>
      </c>
      <c r="G303" s="309">
        <v>46277</v>
      </c>
      <c r="H303">
        <v>115</v>
      </c>
      <c r="I303">
        <v>0</v>
      </c>
      <c r="J303" t="s">
        <v>1814</v>
      </c>
      <c r="L303" t="s">
        <v>65</v>
      </c>
      <c r="M303" s="283">
        <v>46365</v>
      </c>
    </row>
    <row r="304" spans="1:13" ht="15" customHeight="1">
      <c r="A304">
        <v>307</v>
      </c>
      <c r="B304" t="s">
        <v>2003</v>
      </c>
      <c r="C304">
        <v>7</v>
      </c>
      <c r="D304" t="s">
        <v>407</v>
      </c>
      <c r="E304" t="s">
        <v>402</v>
      </c>
      <c r="F304" t="s">
        <v>1589</v>
      </c>
      <c r="G304" s="309">
        <v>46277</v>
      </c>
      <c r="H304">
        <v>115</v>
      </c>
      <c r="I304">
        <v>0</v>
      </c>
      <c r="J304" t="s">
        <v>1814</v>
      </c>
      <c r="L304" t="s">
        <v>65</v>
      </c>
      <c r="M304" s="283">
        <v>46365</v>
      </c>
    </row>
    <row r="305" spans="1:13" ht="15" customHeight="1">
      <c r="A305">
        <v>308</v>
      </c>
      <c r="B305" t="s">
        <v>2004</v>
      </c>
      <c r="C305">
        <v>7</v>
      </c>
      <c r="D305" t="s">
        <v>406</v>
      </c>
      <c r="E305" t="s">
        <v>402</v>
      </c>
      <c r="F305" t="s">
        <v>1589</v>
      </c>
      <c r="G305" s="309">
        <v>46277</v>
      </c>
      <c r="H305">
        <v>115</v>
      </c>
      <c r="I305">
        <v>0</v>
      </c>
      <c r="J305" t="s">
        <v>1814</v>
      </c>
      <c r="L305" t="s">
        <v>65</v>
      </c>
      <c r="M305" s="283">
        <v>46365</v>
      </c>
    </row>
    <row r="306" spans="1:13" ht="15" customHeight="1">
      <c r="A306">
        <v>309</v>
      </c>
      <c r="B306" t="s">
        <v>2006</v>
      </c>
      <c r="C306">
        <v>7</v>
      </c>
      <c r="D306" t="s">
        <v>184</v>
      </c>
      <c r="E306" t="s">
        <v>402</v>
      </c>
      <c r="F306" t="s">
        <v>1589</v>
      </c>
      <c r="G306" s="309">
        <v>46277</v>
      </c>
      <c r="H306">
        <v>115</v>
      </c>
      <c r="I306">
        <v>0</v>
      </c>
      <c r="J306" t="s">
        <v>1814</v>
      </c>
      <c r="L306" t="s">
        <v>65</v>
      </c>
      <c r="M306" s="283">
        <v>46365</v>
      </c>
    </row>
    <row r="307" spans="1:13" ht="15" customHeight="1">
      <c r="A307">
        <v>310</v>
      </c>
      <c r="B307" t="s">
        <v>2024</v>
      </c>
      <c r="C307">
        <v>22</v>
      </c>
      <c r="D307" t="s">
        <v>161</v>
      </c>
      <c r="E307" t="s">
        <v>1964</v>
      </c>
      <c r="F307" t="s">
        <v>1589</v>
      </c>
      <c r="G307" s="309">
        <v>46277</v>
      </c>
      <c r="H307">
        <v>115</v>
      </c>
      <c r="I307">
        <v>0</v>
      </c>
      <c r="J307" t="s">
        <v>1814</v>
      </c>
      <c r="L307" t="s">
        <v>65</v>
      </c>
      <c r="M307" s="283">
        <v>46365</v>
      </c>
    </row>
    <row r="308" spans="1:13" ht="15" customHeight="1">
      <c r="A308">
        <v>311</v>
      </c>
      <c r="B308" t="s">
        <v>1974</v>
      </c>
      <c r="C308">
        <v>25</v>
      </c>
      <c r="D308" t="s">
        <v>108</v>
      </c>
      <c r="E308" t="s">
        <v>177</v>
      </c>
      <c r="F308" t="s">
        <v>1589</v>
      </c>
      <c r="G308" s="309">
        <v>46277</v>
      </c>
      <c r="H308">
        <v>115</v>
      </c>
      <c r="I308">
        <v>0</v>
      </c>
      <c r="J308" t="s">
        <v>1814</v>
      </c>
      <c r="L308" t="s">
        <v>65</v>
      </c>
      <c r="M308" s="283">
        <v>46365</v>
      </c>
    </row>
    <row r="309" spans="1:13" ht="15" customHeight="1">
      <c r="A309">
        <v>312</v>
      </c>
      <c r="B309" t="s">
        <v>1975</v>
      </c>
      <c r="C309">
        <v>25</v>
      </c>
      <c r="D309" t="s">
        <v>161</v>
      </c>
      <c r="E309" t="s">
        <v>177</v>
      </c>
      <c r="F309" t="s">
        <v>1589</v>
      </c>
      <c r="G309" s="309">
        <v>46277</v>
      </c>
      <c r="H309">
        <v>35</v>
      </c>
      <c r="I309">
        <v>80</v>
      </c>
      <c r="J309" t="s">
        <v>1814</v>
      </c>
      <c r="L309" t="s">
        <v>65</v>
      </c>
      <c r="M309" s="283">
        <v>46365</v>
      </c>
    </row>
    <row r="310" spans="1:13" ht="15" customHeight="1">
      <c r="A310">
        <v>313</v>
      </c>
      <c r="B310" t="s">
        <v>2028</v>
      </c>
      <c r="C310">
        <v>31</v>
      </c>
      <c r="D310" t="s">
        <v>91</v>
      </c>
      <c r="E310" t="s">
        <v>99</v>
      </c>
      <c r="F310" t="s">
        <v>1589</v>
      </c>
      <c r="G310" s="309">
        <v>46277</v>
      </c>
      <c r="H310">
        <v>115</v>
      </c>
      <c r="I310">
        <v>0</v>
      </c>
      <c r="J310" t="s">
        <v>1814</v>
      </c>
      <c r="L310" t="s">
        <v>65</v>
      </c>
      <c r="M310" s="283">
        <v>46365</v>
      </c>
    </row>
    <row r="311" spans="1:13" ht="15" customHeight="1">
      <c r="A311">
        <v>314</v>
      </c>
      <c r="B311" t="s">
        <v>2062</v>
      </c>
      <c r="C311">
        <v>57</v>
      </c>
      <c r="D311" t="s">
        <v>1413</v>
      </c>
      <c r="E311" t="s">
        <v>1369</v>
      </c>
      <c r="F311" t="s">
        <v>1589</v>
      </c>
      <c r="G311" s="309">
        <v>46277</v>
      </c>
      <c r="H311">
        <v>115</v>
      </c>
      <c r="I311">
        <v>0</v>
      </c>
      <c r="J311" t="s">
        <v>1814</v>
      </c>
      <c r="L311" t="s">
        <v>65</v>
      </c>
      <c r="M311" s="283">
        <v>46365</v>
      </c>
    </row>
    <row r="312" spans="1:13" ht="15" customHeight="1">
      <c r="A312">
        <v>315</v>
      </c>
      <c r="B312" t="s">
        <v>2063</v>
      </c>
      <c r="C312">
        <v>57</v>
      </c>
      <c r="D312" t="s">
        <v>248</v>
      </c>
      <c r="E312" t="s">
        <v>1369</v>
      </c>
      <c r="F312" t="s">
        <v>1589</v>
      </c>
      <c r="G312" s="309">
        <v>46277</v>
      </c>
      <c r="H312">
        <v>115</v>
      </c>
      <c r="I312">
        <v>0</v>
      </c>
      <c r="J312" t="s">
        <v>1814</v>
      </c>
      <c r="L312" t="s">
        <v>65</v>
      </c>
      <c r="M312" s="283">
        <v>46365</v>
      </c>
    </row>
    <row r="313" spans="1:13" ht="15" customHeight="1">
      <c r="A313">
        <v>316</v>
      </c>
      <c r="B313" t="s">
        <v>2088</v>
      </c>
      <c r="C313">
        <v>78</v>
      </c>
      <c r="D313" t="s">
        <v>285</v>
      </c>
      <c r="E313" t="s">
        <v>1683</v>
      </c>
      <c r="F313" t="s">
        <v>1589</v>
      </c>
      <c r="G313" s="309">
        <v>46277</v>
      </c>
      <c r="H313">
        <v>115</v>
      </c>
      <c r="I313">
        <v>0</v>
      </c>
      <c r="J313" t="s">
        <v>1814</v>
      </c>
      <c r="L313" t="s">
        <v>65</v>
      </c>
      <c r="M313" s="283">
        <v>46365</v>
      </c>
    </row>
    <row r="314" spans="1:13" ht="15" customHeight="1">
      <c r="A314">
        <v>317</v>
      </c>
      <c r="B314" t="s">
        <v>2123</v>
      </c>
      <c r="C314">
        <v>107</v>
      </c>
      <c r="D314" t="s">
        <v>606</v>
      </c>
      <c r="E314" t="s">
        <v>607</v>
      </c>
      <c r="F314" t="s">
        <v>1589</v>
      </c>
      <c r="G314" s="309">
        <v>46277</v>
      </c>
      <c r="H314">
        <v>115</v>
      </c>
      <c r="I314">
        <v>0</v>
      </c>
      <c r="J314" t="s">
        <v>1814</v>
      </c>
      <c r="L314" t="s">
        <v>65</v>
      </c>
      <c r="M314" s="283">
        <v>46365</v>
      </c>
    </row>
    <row r="315" spans="1:13" ht="15" customHeight="1">
      <c r="A315">
        <v>318</v>
      </c>
      <c r="B315" t="s">
        <v>2131</v>
      </c>
      <c r="C315">
        <v>115</v>
      </c>
      <c r="D315" t="s">
        <v>2132</v>
      </c>
      <c r="E315" t="s">
        <v>1773</v>
      </c>
      <c r="F315" t="s">
        <v>1589</v>
      </c>
      <c r="G315" s="309">
        <v>46277</v>
      </c>
      <c r="H315">
        <v>115</v>
      </c>
      <c r="I315">
        <v>0</v>
      </c>
      <c r="J315" t="s">
        <v>1814</v>
      </c>
      <c r="L315" t="s">
        <v>65</v>
      </c>
      <c r="M315" s="283">
        <v>46365</v>
      </c>
    </row>
    <row r="316" spans="1:13" ht="15" customHeight="1">
      <c r="A316">
        <v>319</v>
      </c>
      <c r="B316" t="s">
        <v>2155</v>
      </c>
      <c r="C316">
        <v>132</v>
      </c>
      <c r="D316" t="s">
        <v>922</v>
      </c>
      <c r="E316" t="s">
        <v>1008</v>
      </c>
      <c r="F316" t="s">
        <v>1589</v>
      </c>
      <c r="G316" s="309">
        <v>46277</v>
      </c>
      <c r="H316">
        <v>115</v>
      </c>
      <c r="I316">
        <v>0</v>
      </c>
      <c r="J316" t="s">
        <v>1814</v>
      </c>
      <c r="L316" t="s">
        <v>65</v>
      </c>
      <c r="M316" s="283">
        <v>46365</v>
      </c>
    </row>
    <row r="317" spans="1:13" ht="15" customHeight="1">
      <c r="A317">
        <v>320</v>
      </c>
      <c r="B317" t="s">
        <v>2156</v>
      </c>
      <c r="C317">
        <v>132</v>
      </c>
      <c r="D317" t="s">
        <v>1007</v>
      </c>
      <c r="E317" t="s">
        <v>1008</v>
      </c>
      <c r="F317" t="s">
        <v>1589</v>
      </c>
      <c r="G317" s="309">
        <v>46277</v>
      </c>
      <c r="H317">
        <v>115</v>
      </c>
      <c r="I317">
        <v>0</v>
      </c>
      <c r="J317" t="s">
        <v>1814</v>
      </c>
      <c r="L317" t="s">
        <v>65</v>
      </c>
      <c r="M317" s="283">
        <v>46365</v>
      </c>
    </row>
    <row r="318" spans="1:13" ht="15" customHeight="1">
      <c r="A318">
        <v>321</v>
      </c>
      <c r="B318" t="s">
        <v>2157</v>
      </c>
      <c r="C318">
        <v>133</v>
      </c>
      <c r="D318" t="s">
        <v>719</v>
      </c>
      <c r="E318" t="s">
        <v>242</v>
      </c>
      <c r="F318" t="s">
        <v>1589</v>
      </c>
      <c r="G318" s="309">
        <v>46277</v>
      </c>
      <c r="H318">
        <v>115</v>
      </c>
      <c r="I318">
        <v>0</v>
      </c>
      <c r="J318" t="s">
        <v>1814</v>
      </c>
      <c r="L318" t="s">
        <v>65</v>
      </c>
      <c r="M318" s="283">
        <v>46365</v>
      </c>
    </row>
    <row r="319" spans="1:13" ht="15" customHeight="1">
      <c r="A319">
        <v>322</v>
      </c>
      <c r="B319" t="s">
        <v>2158</v>
      </c>
      <c r="C319">
        <v>133</v>
      </c>
      <c r="D319" t="s">
        <v>98</v>
      </c>
      <c r="E319" t="s">
        <v>242</v>
      </c>
      <c r="F319" t="s">
        <v>1589</v>
      </c>
      <c r="G319" s="309">
        <v>46365</v>
      </c>
      <c r="J319" t="s">
        <v>2573</v>
      </c>
      <c r="L319" t="s">
        <v>65</v>
      </c>
      <c r="M319" s="283">
        <v>46365</v>
      </c>
    </row>
    <row r="320" spans="1:13" ht="15" customHeight="1">
      <c r="A320">
        <v>323</v>
      </c>
      <c r="B320" t="s">
        <v>2177</v>
      </c>
      <c r="C320">
        <v>151</v>
      </c>
      <c r="D320" t="s">
        <v>564</v>
      </c>
      <c r="E320" t="s">
        <v>789</v>
      </c>
      <c r="F320" t="s">
        <v>1589</v>
      </c>
      <c r="G320" s="309">
        <v>46277</v>
      </c>
      <c r="H320">
        <v>115</v>
      </c>
      <c r="I320">
        <v>0</v>
      </c>
      <c r="J320" t="s">
        <v>1814</v>
      </c>
      <c r="L320" t="s">
        <v>65</v>
      </c>
      <c r="M320" s="283">
        <v>46365</v>
      </c>
    </row>
    <row r="321" spans="1:13" ht="15" customHeight="1">
      <c r="A321">
        <v>324</v>
      </c>
      <c r="B321" t="s">
        <v>2178</v>
      </c>
      <c r="C321">
        <v>151</v>
      </c>
      <c r="D321" t="s">
        <v>788</v>
      </c>
      <c r="E321" t="s">
        <v>789</v>
      </c>
      <c r="F321" t="s">
        <v>1589</v>
      </c>
      <c r="G321" s="309">
        <v>46277</v>
      </c>
      <c r="H321">
        <v>115</v>
      </c>
      <c r="I321">
        <v>0</v>
      </c>
      <c r="J321" t="s">
        <v>1814</v>
      </c>
      <c r="L321" t="s">
        <v>65</v>
      </c>
      <c r="M321" s="283">
        <v>46365</v>
      </c>
    </row>
    <row r="322" spans="1:13" ht="15" customHeight="1">
      <c r="A322">
        <v>325</v>
      </c>
      <c r="B322" t="s">
        <v>2183</v>
      </c>
      <c r="C322">
        <v>155</v>
      </c>
      <c r="D322" t="s">
        <v>427</v>
      </c>
      <c r="E322" t="s">
        <v>808</v>
      </c>
      <c r="F322" t="s">
        <v>1589</v>
      </c>
      <c r="G322" s="309">
        <v>46277</v>
      </c>
      <c r="H322">
        <v>115</v>
      </c>
      <c r="I322">
        <v>0</v>
      </c>
      <c r="J322" t="s">
        <v>1814</v>
      </c>
      <c r="L322" t="s">
        <v>65</v>
      </c>
      <c r="M322" s="283">
        <v>46365</v>
      </c>
    </row>
    <row r="323" spans="1:13" ht="15" customHeight="1">
      <c r="A323">
        <v>326</v>
      </c>
      <c r="B323" t="s">
        <v>2223</v>
      </c>
      <c r="C323">
        <v>195</v>
      </c>
      <c r="D323" t="s">
        <v>1459</v>
      </c>
      <c r="E323" t="s">
        <v>1460</v>
      </c>
      <c r="F323" t="s">
        <v>1589</v>
      </c>
      <c r="G323" s="309">
        <v>46277</v>
      </c>
      <c r="H323">
        <v>115</v>
      </c>
      <c r="I323">
        <v>0</v>
      </c>
      <c r="J323" t="s">
        <v>1814</v>
      </c>
      <c r="L323" t="s">
        <v>65</v>
      </c>
      <c r="M323" s="283">
        <v>46365</v>
      </c>
    </row>
    <row r="324" spans="1:13" ht="15" customHeight="1">
      <c r="A324">
        <v>327</v>
      </c>
      <c r="B324" t="s">
        <v>2078</v>
      </c>
      <c r="C324">
        <v>73</v>
      </c>
      <c r="D324" t="s">
        <v>1642</v>
      </c>
      <c r="E324" t="s">
        <v>1497</v>
      </c>
      <c r="F324" t="s">
        <v>1589</v>
      </c>
      <c r="G324" s="309">
        <v>46277</v>
      </c>
      <c r="H324">
        <v>115</v>
      </c>
      <c r="I324">
        <v>0</v>
      </c>
      <c r="J324" t="s">
        <v>1814</v>
      </c>
      <c r="L324" t="s">
        <v>65</v>
      </c>
      <c r="M324" s="283">
        <v>46365</v>
      </c>
    </row>
    <row r="325" spans="1:13" ht="15" customHeight="1">
      <c r="A325">
        <v>328</v>
      </c>
      <c r="B325" t="s">
        <v>2360</v>
      </c>
      <c r="C325">
        <v>201</v>
      </c>
      <c r="D325" t="s">
        <v>753</v>
      </c>
      <c r="E325" t="s">
        <v>2292</v>
      </c>
      <c r="F325" t="s">
        <v>1589</v>
      </c>
      <c r="G325" s="309">
        <v>46277</v>
      </c>
      <c r="H325">
        <v>115</v>
      </c>
      <c r="I325">
        <v>0</v>
      </c>
      <c r="J325" t="s">
        <v>1814</v>
      </c>
      <c r="L325" t="s">
        <v>65</v>
      </c>
      <c r="M325" s="283">
        <v>46365</v>
      </c>
    </row>
    <row r="326" spans="1:13" ht="15" customHeight="1">
      <c r="A326">
        <v>329</v>
      </c>
      <c r="B326" t="s">
        <v>2362</v>
      </c>
      <c r="C326">
        <v>201</v>
      </c>
      <c r="D326" t="s">
        <v>2293</v>
      </c>
      <c r="E326" t="s">
        <v>2292</v>
      </c>
      <c r="F326" t="s">
        <v>1589</v>
      </c>
      <c r="G326" s="309">
        <v>46277</v>
      </c>
      <c r="H326">
        <v>115</v>
      </c>
      <c r="I326">
        <v>0</v>
      </c>
      <c r="J326" t="s">
        <v>1814</v>
      </c>
      <c r="L326" t="s">
        <v>65</v>
      </c>
      <c r="M326" s="283">
        <v>46365</v>
      </c>
    </row>
    <row r="327" spans="1:13" ht="15" customHeight="1">
      <c r="A327">
        <v>330</v>
      </c>
      <c r="B327" t="s">
        <v>2208</v>
      </c>
      <c r="C327">
        <v>180</v>
      </c>
      <c r="D327" t="s">
        <v>184</v>
      </c>
      <c r="E327" t="s">
        <v>2209</v>
      </c>
      <c r="F327" t="s">
        <v>1589</v>
      </c>
      <c r="G327" s="309">
        <v>46277</v>
      </c>
      <c r="H327">
        <v>115</v>
      </c>
      <c r="I327">
        <v>0</v>
      </c>
      <c r="J327" t="s">
        <v>1814</v>
      </c>
      <c r="L327" t="s">
        <v>65</v>
      </c>
      <c r="M327" s="283">
        <v>46365</v>
      </c>
    </row>
    <row r="328" spans="1:13" ht="15" customHeight="1">
      <c r="A328">
        <v>331</v>
      </c>
      <c r="B328" t="s">
        <v>2050</v>
      </c>
      <c r="C328">
        <v>50</v>
      </c>
      <c r="D328" t="s">
        <v>2051</v>
      </c>
      <c r="E328" t="s">
        <v>1959</v>
      </c>
      <c r="F328" t="s">
        <v>1589</v>
      </c>
      <c r="G328" s="309">
        <v>46277</v>
      </c>
      <c r="H328">
        <v>115</v>
      </c>
      <c r="I328">
        <v>0</v>
      </c>
      <c r="J328" t="s">
        <v>1814</v>
      </c>
      <c r="L328" t="s">
        <v>65</v>
      </c>
      <c r="M328" s="283">
        <v>46365</v>
      </c>
    </row>
    <row r="329" spans="1:13" ht="15" customHeight="1">
      <c r="A329">
        <v>332</v>
      </c>
      <c r="B329" t="s">
        <v>2052</v>
      </c>
      <c r="C329">
        <v>50</v>
      </c>
      <c r="D329" t="s">
        <v>2053</v>
      </c>
      <c r="E329" t="s">
        <v>1959</v>
      </c>
      <c r="F329" t="s">
        <v>1589</v>
      </c>
      <c r="G329" s="309">
        <v>46277</v>
      </c>
      <c r="H329">
        <v>115</v>
      </c>
      <c r="I329">
        <v>0</v>
      </c>
      <c r="J329" t="s">
        <v>1814</v>
      </c>
      <c r="L329" t="s">
        <v>65</v>
      </c>
      <c r="M329" s="283">
        <v>46365</v>
      </c>
    </row>
    <row r="330" spans="1:13" ht="15" customHeight="1">
      <c r="A330">
        <v>333</v>
      </c>
      <c r="B330" t="s">
        <v>2137</v>
      </c>
      <c r="C330">
        <v>122</v>
      </c>
      <c r="D330" t="s">
        <v>216</v>
      </c>
      <c r="E330" t="s">
        <v>253</v>
      </c>
      <c r="F330" t="s">
        <v>1589</v>
      </c>
      <c r="G330" s="309">
        <v>46277</v>
      </c>
      <c r="H330">
        <v>115</v>
      </c>
      <c r="I330">
        <v>0</v>
      </c>
      <c r="J330" t="s">
        <v>1814</v>
      </c>
      <c r="L330" t="s">
        <v>65</v>
      </c>
      <c r="M330" s="283">
        <v>46365</v>
      </c>
    </row>
    <row r="331" spans="1:13" ht="15" customHeight="1">
      <c r="A331">
        <v>334</v>
      </c>
      <c r="B331" t="s">
        <v>2138</v>
      </c>
      <c r="C331">
        <v>122</v>
      </c>
      <c r="D331" t="s">
        <v>64</v>
      </c>
      <c r="E331" t="s">
        <v>253</v>
      </c>
      <c r="F331" t="s">
        <v>1589</v>
      </c>
      <c r="G331" s="309">
        <v>46277</v>
      </c>
      <c r="H331">
        <v>115</v>
      </c>
      <c r="I331">
        <v>0</v>
      </c>
      <c r="J331" t="s">
        <v>1814</v>
      </c>
      <c r="L331" t="s">
        <v>65</v>
      </c>
      <c r="M331" s="283">
        <v>46365</v>
      </c>
    </row>
    <row r="332" spans="1:13" ht="15" customHeight="1">
      <c r="A332">
        <v>335</v>
      </c>
      <c r="B332" t="s">
        <v>2154</v>
      </c>
      <c r="C332">
        <v>131</v>
      </c>
      <c r="D332" t="s">
        <v>714</v>
      </c>
      <c r="E332" t="s">
        <v>1476</v>
      </c>
      <c r="F332" t="s">
        <v>1589</v>
      </c>
      <c r="G332" s="309">
        <v>46277</v>
      </c>
      <c r="H332">
        <v>115</v>
      </c>
      <c r="I332">
        <v>0</v>
      </c>
      <c r="J332" t="s">
        <v>1814</v>
      </c>
      <c r="L332" t="s">
        <v>65</v>
      </c>
      <c r="M332" s="283">
        <v>46365</v>
      </c>
    </row>
    <row r="333" spans="1:13" ht="15" customHeight="1">
      <c r="A333">
        <v>336</v>
      </c>
      <c r="B333" t="s">
        <v>2343</v>
      </c>
      <c r="C333">
        <v>181</v>
      </c>
      <c r="D333" t="s">
        <v>335</v>
      </c>
      <c r="E333" t="s">
        <v>1935</v>
      </c>
      <c r="F333" t="s">
        <v>1589</v>
      </c>
      <c r="G333" s="309">
        <v>46365</v>
      </c>
      <c r="H333">
        <v>115</v>
      </c>
      <c r="I333">
        <v>0</v>
      </c>
      <c r="J333" t="s">
        <v>1814</v>
      </c>
      <c r="L333" t="s">
        <v>65</v>
      </c>
      <c r="M333" s="283">
        <v>46277</v>
      </c>
    </row>
    <row r="334" spans="1:13" ht="15" customHeight="1">
      <c r="A334">
        <v>337</v>
      </c>
      <c r="B334" t="s">
        <v>2341</v>
      </c>
      <c r="C334">
        <v>181</v>
      </c>
      <c r="D334" t="s">
        <v>98</v>
      </c>
      <c r="E334" t="s">
        <v>1935</v>
      </c>
      <c r="F334" t="s">
        <v>1589</v>
      </c>
      <c r="G334" s="309">
        <v>46365</v>
      </c>
      <c r="H334">
        <v>115</v>
      </c>
      <c r="I334">
        <v>0</v>
      </c>
      <c r="J334" t="s">
        <v>1814</v>
      </c>
      <c r="L334" t="s">
        <v>65</v>
      </c>
      <c r="M334" s="283">
        <v>46277</v>
      </c>
    </row>
    <row r="335" spans="1:13" ht="15" customHeight="1">
      <c r="A335">
        <v>338</v>
      </c>
      <c r="B335" t="s">
        <v>2382</v>
      </c>
      <c r="C335">
        <v>230</v>
      </c>
      <c r="D335" t="s">
        <v>857</v>
      </c>
      <c r="E335" t="s">
        <v>2379</v>
      </c>
      <c r="F335" t="s">
        <v>1589</v>
      </c>
      <c r="G335" s="309">
        <v>46365</v>
      </c>
      <c r="H335">
        <v>115</v>
      </c>
      <c r="I335">
        <v>0</v>
      </c>
      <c r="J335" t="s">
        <v>1814</v>
      </c>
      <c r="L335" t="s">
        <v>65</v>
      </c>
      <c r="M335" s="283">
        <v>46277</v>
      </c>
    </row>
    <row r="336" spans="1:13" ht="15" customHeight="1">
      <c r="A336">
        <v>339</v>
      </c>
      <c r="B336" t="s">
        <v>2035</v>
      </c>
      <c r="C336">
        <v>37</v>
      </c>
      <c r="D336" t="s">
        <v>1381</v>
      </c>
      <c r="E336" t="s">
        <v>1889</v>
      </c>
      <c r="F336" t="s">
        <v>1589</v>
      </c>
      <c r="G336" s="309">
        <v>46365</v>
      </c>
      <c r="H336">
        <v>115</v>
      </c>
      <c r="I336">
        <v>0</v>
      </c>
      <c r="J336" t="s">
        <v>1814</v>
      </c>
      <c r="L336" t="s">
        <v>65</v>
      </c>
      <c r="M336" s="283">
        <v>46277</v>
      </c>
    </row>
    <row r="337" spans="1:13" ht="15" customHeight="1">
      <c r="A337">
        <v>340</v>
      </c>
      <c r="B337" t="s">
        <v>2036</v>
      </c>
      <c r="C337">
        <v>37</v>
      </c>
      <c r="D337" t="s">
        <v>248</v>
      </c>
      <c r="E337" t="s">
        <v>1468</v>
      </c>
      <c r="F337" t="s">
        <v>1589</v>
      </c>
      <c r="G337" s="309">
        <v>46365</v>
      </c>
      <c r="H337">
        <v>115</v>
      </c>
      <c r="I337">
        <v>0</v>
      </c>
      <c r="J337" t="s">
        <v>1814</v>
      </c>
      <c r="L337" t="s">
        <v>65</v>
      </c>
      <c r="M337" s="283">
        <v>46277</v>
      </c>
    </row>
    <row r="338" spans="1:13" ht="15" customHeight="1">
      <c r="A338">
        <v>341</v>
      </c>
      <c r="B338" t="s">
        <v>2074</v>
      </c>
      <c r="C338">
        <v>68</v>
      </c>
      <c r="D338" t="s">
        <v>1426</v>
      </c>
      <c r="E338" t="s">
        <v>1424</v>
      </c>
      <c r="F338" t="s">
        <v>1589</v>
      </c>
      <c r="G338" s="309">
        <v>46365</v>
      </c>
      <c r="H338">
        <v>115</v>
      </c>
      <c r="I338">
        <v>0</v>
      </c>
      <c r="J338" t="s">
        <v>1814</v>
      </c>
      <c r="L338" t="s">
        <v>65</v>
      </c>
      <c r="M338" s="283">
        <v>46277</v>
      </c>
    </row>
    <row r="339" spans="1:13" ht="15" customHeight="1">
      <c r="A339">
        <v>342</v>
      </c>
      <c r="B339" t="s">
        <v>2102</v>
      </c>
      <c r="C339">
        <v>91</v>
      </c>
      <c r="D339" t="s">
        <v>532</v>
      </c>
      <c r="E339" t="s">
        <v>533</v>
      </c>
      <c r="F339" t="s">
        <v>1589</v>
      </c>
      <c r="G339" s="309">
        <v>46365</v>
      </c>
      <c r="H339">
        <v>115</v>
      </c>
      <c r="I339">
        <v>0</v>
      </c>
      <c r="J339" t="s">
        <v>1814</v>
      </c>
      <c r="L339" t="s">
        <v>65</v>
      </c>
      <c r="M339" s="283">
        <v>46277</v>
      </c>
    </row>
    <row r="340" spans="1:13" ht="15" customHeight="1">
      <c r="A340">
        <v>343</v>
      </c>
      <c r="B340" t="s">
        <v>2103</v>
      </c>
      <c r="C340">
        <v>91</v>
      </c>
      <c r="D340" t="s">
        <v>104</v>
      </c>
      <c r="E340" t="s">
        <v>533</v>
      </c>
      <c r="F340" t="s">
        <v>1589</v>
      </c>
      <c r="G340" s="309">
        <v>46365</v>
      </c>
      <c r="H340">
        <v>115</v>
      </c>
      <c r="I340">
        <v>0</v>
      </c>
      <c r="J340" t="s">
        <v>1814</v>
      </c>
      <c r="L340" t="s">
        <v>65</v>
      </c>
      <c r="M340" s="283">
        <v>46277</v>
      </c>
    </row>
    <row r="341" spans="1:13" ht="15" customHeight="1">
      <c r="A341">
        <v>344</v>
      </c>
      <c r="B341" t="s">
        <v>2112</v>
      </c>
      <c r="C341">
        <v>99</v>
      </c>
      <c r="D341" t="s">
        <v>564</v>
      </c>
      <c r="E341" t="s">
        <v>253</v>
      </c>
      <c r="F341" t="s">
        <v>1589</v>
      </c>
      <c r="G341" s="309">
        <v>46365</v>
      </c>
      <c r="H341">
        <v>115</v>
      </c>
      <c r="I341">
        <v>0</v>
      </c>
      <c r="J341" t="s">
        <v>1814</v>
      </c>
      <c r="M341" s="283">
        <v>46277</v>
      </c>
    </row>
    <row r="342" spans="1:13" ht="15" customHeight="1">
      <c r="A342">
        <v>345</v>
      </c>
      <c r="B342" t="s">
        <v>2141</v>
      </c>
      <c r="C342">
        <v>124</v>
      </c>
      <c r="D342" t="s">
        <v>1339</v>
      </c>
      <c r="E342" t="s">
        <v>1031</v>
      </c>
      <c r="F342" t="s">
        <v>1589</v>
      </c>
      <c r="G342" s="309">
        <v>46365</v>
      </c>
      <c r="H342">
        <v>115</v>
      </c>
      <c r="I342">
        <v>0</v>
      </c>
      <c r="J342" t="s">
        <v>1814</v>
      </c>
      <c r="M342" s="283">
        <v>46277</v>
      </c>
    </row>
    <row r="343" spans="1:13" ht="15" customHeight="1">
      <c r="A343">
        <v>346</v>
      </c>
      <c r="B343" t="s">
        <v>2106</v>
      </c>
      <c r="C343">
        <v>93</v>
      </c>
      <c r="D343" t="s">
        <v>195</v>
      </c>
      <c r="E343" t="s">
        <v>1418</v>
      </c>
      <c r="F343" t="s">
        <v>1589</v>
      </c>
      <c r="G343" s="309">
        <v>46365</v>
      </c>
      <c r="H343">
        <v>115</v>
      </c>
      <c r="I343">
        <v>0</v>
      </c>
      <c r="J343" t="s">
        <v>1814</v>
      </c>
      <c r="L343" t="s">
        <v>65</v>
      </c>
      <c r="M343" s="283">
        <v>46277</v>
      </c>
    </row>
    <row r="344" spans="1:13" ht="15" customHeight="1">
      <c r="A344">
        <v>347</v>
      </c>
      <c r="B344" t="s">
        <v>2124</v>
      </c>
      <c r="C344">
        <v>108</v>
      </c>
      <c r="D344" t="s">
        <v>91</v>
      </c>
      <c r="E344" t="s">
        <v>612</v>
      </c>
      <c r="F344" t="s">
        <v>1589</v>
      </c>
      <c r="G344" s="309">
        <v>46365</v>
      </c>
      <c r="H344">
        <v>115</v>
      </c>
      <c r="I344">
        <v>0</v>
      </c>
      <c r="J344" t="s">
        <v>1814</v>
      </c>
      <c r="L344" t="s">
        <v>65</v>
      </c>
      <c r="M344" s="283">
        <v>46277</v>
      </c>
    </row>
    <row r="345" spans="1:13" ht="15" customHeight="1">
      <c r="A345">
        <v>348</v>
      </c>
      <c r="B345" t="s">
        <v>2125</v>
      </c>
      <c r="C345">
        <v>108</v>
      </c>
      <c r="D345" t="s">
        <v>611</v>
      </c>
      <c r="E345" t="s">
        <v>612</v>
      </c>
      <c r="F345" t="s">
        <v>1589</v>
      </c>
      <c r="G345" s="309">
        <v>46365</v>
      </c>
      <c r="H345">
        <v>115</v>
      </c>
      <c r="I345">
        <v>0</v>
      </c>
      <c r="J345" t="s">
        <v>1814</v>
      </c>
      <c r="L345" t="s">
        <v>65</v>
      </c>
      <c r="M345" s="283">
        <v>46277</v>
      </c>
    </row>
    <row r="346" spans="1:13" ht="15" customHeight="1">
      <c r="A346">
        <v>349</v>
      </c>
      <c r="B346" t="s">
        <v>2143</v>
      </c>
      <c r="C346">
        <v>126</v>
      </c>
      <c r="D346" t="s">
        <v>23</v>
      </c>
      <c r="E346" t="s">
        <v>1389</v>
      </c>
      <c r="F346" t="s">
        <v>1589</v>
      </c>
      <c r="G346" s="309">
        <v>46365</v>
      </c>
      <c r="H346">
        <v>115</v>
      </c>
      <c r="I346">
        <v>0</v>
      </c>
      <c r="J346" t="s">
        <v>1814</v>
      </c>
      <c r="L346" t="s">
        <v>65</v>
      </c>
      <c r="M346" s="283">
        <v>46277</v>
      </c>
    </row>
    <row r="347" spans="1:13" ht="15" customHeight="1">
      <c r="A347">
        <v>350</v>
      </c>
      <c r="B347" t="s">
        <v>1999</v>
      </c>
      <c r="C347">
        <v>3</v>
      </c>
      <c r="D347" t="s">
        <v>43</v>
      </c>
      <c r="E347" t="s">
        <v>44</v>
      </c>
      <c r="F347" t="s">
        <v>1589</v>
      </c>
      <c r="G347" s="309">
        <v>46365</v>
      </c>
      <c r="H347">
        <v>115</v>
      </c>
      <c r="I347">
        <v>0</v>
      </c>
      <c r="J347" t="s">
        <v>1814</v>
      </c>
      <c r="L347" t="s">
        <v>65</v>
      </c>
      <c r="M347" s="283">
        <v>46277</v>
      </c>
    </row>
    <row r="348" spans="1:13" ht="15" customHeight="1">
      <c r="A348">
        <v>351</v>
      </c>
      <c r="B348" t="s">
        <v>2199</v>
      </c>
      <c r="C348">
        <v>171</v>
      </c>
      <c r="D348" t="s">
        <v>881</v>
      </c>
      <c r="E348" t="s">
        <v>882</v>
      </c>
      <c r="F348" t="s">
        <v>1589</v>
      </c>
      <c r="G348" s="309" t="s">
        <v>2575</v>
      </c>
      <c r="H348">
        <v>115</v>
      </c>
      <c r="I348">
        <v>0</v>
      </c>
      <c r="J348" t="s">
        <v>1814</v>
      </c>
      <c r="M348" s="283">
        <v>46278</v>
      </c>
    </row>
    <row r="349" spans="1:13" ht="15" customHeight="1">
      <c r="A349">
        <v>352</v>
      </c>
      <c r="B349" t="s">
        <v>2338</v>
      </c>
      <c r="C349">
        <v>173</v>
      </c>
      <c r="D349" t="s">
        <v>417</v>
      </c>
      <c r="E349" t="s">
        <v>2289</v>
      </c>
      <c r="F349" t="s">
        <v>1589</v>
      </c>
      <c r="G349" s="309" t="s">
        <v>2575</v>
      </c>
      <c r="H349">
        <v>115</v>
      </c>
      <c r="I349">
        <v>0</v>
      </c>
      <c r="J349" t="s">
        <v>1814</v>
      </c>
      <c r="M349" s="283">
        <v>46278</v>
      </c>
    </row>
    <row r="350" spans="1:13" ht="15" customHeight="1">
      <c r="A350">
        <v>353</v>
      </c>
      <c r="B350" t="s">
        <v>2251</v>
      </c>
      <c r="C350">
        <v>221</v>
      </c>
      <c r="D350" t="s">
        <v>2252</v>
      </c>
      <c r="E350" t="s">
        <v>1781</v>
      </c>
      <c r="F350" t="s">
        <v>1589</v>
      </c>
      <c r="G350" s="309" t="s">
        <v>2575</v>
      </c>
      <c r="H350">
        <v>115</v>
      </c>
      <c r="I350">
        <v>0</v>
      </c>
      <c r="J350" t="s">
        <v>1814</v>
      </c>
      <c r="M350" s="283">
        <v>46278</v>
      </c>
    </row>
    <row r="351" spans="1:13" ht="15" customHeight="1">
      <c r="A351">
        <v>354</v>
      </c>
      <c r="B351" t="s">
        <v>2015</v>
      </c>
      <c r="C351">
        <v>15</v>
      </c>
      <c r="D351" t="s">
        <v>117</v>
      </c>
      <c r="E351" t="s">
        <v>118</v>
      </c>
      <c r="F351" t="s">
        <v>1589</v>
      </c>
      <c r="G351" s="309" t="s">
        <v>2575</v>
      </c>
      <c r="H351">
        <v>115</v>
      </c>
      <c r="I351">
        <v>0</v>
      </c>
      <c r="J351" t="s">
        <v>1814</v>
      </c>
      <c r="M351" s="283">
        <v>46278</v>
      </c>
    </row>
    <row r="352" spans="1:13" ht="15" customHeight="1">
      <c r="A352">
        <v>355</v>
      </c>
      <c r="B352" t="s">
        <v>2014</v>
      </c>
      <c r="C352">
        <v>15</v>
      </c>
      <c r="D352" t="s">
        <v>1906</v>
      </c>
      <c r="E352" t="s">
        <v>118</v>
      </c>
      <c r="F352" t="s">
        <v>1589</v>
      </c>
      <c r="G352" s="309" t="s">
        <v>2575</v>
      </c>
      <c r="H352">
        <v>115</v>
      </c>
      <c r="I352">
        <v>0</v>
      </c>
      <c r="J352" t="s">
        <v>1814</v>
      </c>
      <c r="M352" s="283">
        <v>46278</v>
      </c>
    </row>
    <row r="353" spans="1:13" ht="15" customHeight="1">
      <c r="A353">
        <v>356</v>
      </c>
      <c r="B353" t="s">
        <v>2025</v>
      </c>
      <c r="C353">
        <v>23</v>
      </c>
      <c r="D353" t="s">
        <v>1633</v>
      </c>
      <c r="E353" t="s">
        <v>1640</v>
      </c>
      <c r="F353" t="s">
        <v>1589</v>
      </c>
      <c r="G353" s="309" t="s">
        <v>2575</v>
      </c>
      <c r="H353">
        <v>115</v>
      </c>
      <c r="I353">
        <v>0</v>
      </c>
      <c r="J353" t="s">
        <v>1814</v>
      </c>
      <c r="M353" s="283">
        <v>46278</v>
      </c>
    </row>
    <row r="354" spans="1:13" ht="15" customHeight="1">
      <c r="A354">
        <v>357</v>
      </c>
      <c r="B354" t="s">
        <v>2253</v>
      </c>
      <c r="C354">
        <v>222</v>
      </c>
      <c r="D354" t="s">
        <v>2254</v>
      </c>
      <c r="E354" t="s">
        <v>1786</v>
      </c>
      <c r="F354" t="s">
        <v>1589</v>
      </c>
      <c r="G354" s="309" t="s">
        <v>2575</v>
      </c>
      <c r="H354">
        <v>115</v>
      </c>
      <c r="I354">
        <v>0</v>
      </c>
      <c r="J354" t="s">
        <v>1814</v>
      </c>
      <c r="M354" s="283">
        <v>46278</v>
      </c>
    </row>
    <row r="355" spans="1:13" ht="15" customHeight="1">
      <c r="A355">
        <v>358</v>
      </c>
      <c r="B355" t="s">
        <v>2255</v>
      </c>
      <c r="C355">
        <v>222</v>
      </c>
      <c r="D355" t="s">
        <v>2256</v>
      </c>
      <c r="E355" t="s">
        <v>2257</v>
      </c>
      <c r="F355" t="s">
        <v>1589</v>
      </c>
      <c r="G355" s="309" t="s">
        <v>2575</v>
      </c>
      <c r="H355">
        <v>115</v>
      </c>
      <c r="I355">
        <v>0</v>
      </c>
      <c r="J355" t="s">
        <v>1814</v>
      </c>
      <c r="M355" s="283">
        <v>46278</v>
      </c>
    </row>
    <row r="356" spans="1:13" ht="15" customHeight="1">
      <c r="A356">
        <v>359</v>
      </c>
      <c r="B356" t="s">
        <v>2253</v>
      </c>
      <c r="C356">
        <v>222</v>
      </c>
      <c r="D356" t="s">
        <v>2254</v>
      </c>
      <c r="E356" t="s">
        <v>1786</v>
      </c>
      <c r="F356" t="s">
        <v>1589</v>
      </c>
      <c r="G356" s="309" t="s">
        <v>2575</v>
      </c>
      <c r="H356">
        <v>115</v>
      </c>
      <c r="I356">
        <v>0</v>
      </c>
      <c r="J356" t="s">
        <v>1814</v>
      </c>
      <c r="L356" t="s">
        <v>65</v>
      </c>
      <c r="M356" s="283">
        <v>46278</v>
      </c>
    </row>
    <row r="357" spans="1:13" ht="15" customHeight="1">
      <c r="A357">
        <v>360</v>
      </c>
      <c r="B357" t="s">
        <v>2255</v>
      </c>
      <c r="C357">
        <v>222</v>
      </c>
      <c r="D357" t="s">
        <v>2256</v>
      </c>
      <c r="E357" t="s">
        <v>2257</v>
      </c>
      <c r="F357" t="s">
        <v>1589</v>
      </c>
      <c r="G357" s="309" t="s">
        <v>2575</v>
      </c>
      <c r="H357">
        <v>115</v>
      </c>
      <c r="I357">
        <v>0</v>
      </c>
      <c r="J357" t="s">
        <v>1814</v>
      </c>
      <c r="L357" t="s">
        <v>65</v>
      </c>
      <c r="M357" s="283">
        <v>46278</v>
      </c>
    </row>
    <row r="358" spans="1:13" ht="15" customHeight="1">
      <c r="A358">
        <v>361</v>
      </c>
      <c r="B358" t="s">
        <v>2253</v>
      </c>
      <c r="C358">
        <v>222</v>
      </c>
      <c r="D358" t="s">
        <v>2254</v>
      </c>
      <c r="E358" t="s">
        <v>1786</v>
      </c>
      <c r="F358" t="s">
        <v>1589</v>
      </c>
      <c r="G358" s="309" t="s">
        <v>2575</v>
      </c>
      <c r="H358">
        <v>115</v>
      </c>
      <c r="I358">
        <v>0</v>
      </c>
      <c r="J358" t="s">
        <v>1814</v>
      </c>
      <c r="L358" t="s">
        <v>65</v>
      </c>
      <c r="M358" s="283">
        <v>46278</v>
      </c>
    </row>
    <row r="359" spans="1:13" ht="15" customHeight="1">
      <c r="A359">
        <v>362</v>
      </c>
      <c r="B359" t="s">
        <v>2255</v>
      </c>
      <c r="C359">
        <v>222</v>
      </c>
      <c r="D359" t="s">
        <v>2256</v>
      </c>
      <c r="E359" t="s">
        <v>2257</v>
      </c>
      <c r="F359" t="s">
        <v>1589</v>
      </c>
      <c r="G359" s="309" t="s">
        <v>2575</v>
      </c>
      <c r="H359">
        <v>115</v>
      </c>
      <c r="I359">
        <v>0</v>
      </c>
      <c r="J359" t="s">
        <v>1814</v>
      </c>
      <c r="L359" t="s">
        <v>65</v>
      </c>
      <c r="M359" s="283">
        <v>46278</v>
      </c>
    </row>
    <row r="360" spans="1:13" ht="15" customHeight="1">
      <c r="A360">
        <v>363</v>
      </c>
      <c r="B360" t="s">
        <v>2016</v>
      </c>
      <c r="C360">
        <v>16</v>
      </c>
      <c r="D360" t="s">
        <v>2017</v>
      </c>
      <c r="E360" t="s">
        <v>125</v>
      </c>
      <c r="F360" t="s">
        <v>1589</v>
      </c>
      <c r="G360" s="309" t="s">
        <v>2575</v>
      </c>
      <c r="H360">
        <v>115</v>
      </c>
      <c r="I360">
        <v>0</v>
      </c>
      <c r="J360" t="s">
        <v>1814</v>
      </c>
      <c r="L360" t="s">
        <v>65</v>
      </c>
      <c r="M360" s="283">
        <v>46278</v>
      </c>
    </row>
    <row r="361" spans="1:13" ht="15" customHeight="1">
      <c r="A361">
        <v>364</v>
      </c>
      <c r="B361" t="s">
        <v>2018</v>
      </c>
      <c r="C361">
        <v>16</v>
      </c>
      <c r="D361" t="s">
        <v>124</v>
      </c>
      <c r="E361" t="s">
        <v>125</v>
      </c>
      <c r="F361" t="s">
        <v>1589</v>
      </c>
      <c r="G361" s="309" t="s">
        <v>2575</v>
      </c>
      <c r="H361">
        <v>115</v>
      </c>
      <c r="I361">
        <v>0</v>
      </c>
      <c r="J361" t="s">
        <v>1814</v>
      </c>
      <c r="L361" t="s">
        <v>65</v>
      </c>
      <c r="M361" s="283">
        <v>46278</v>
      </c>
    </row>
    <row r="362" spans="1:13" ht="15" customHeight="1">
      <c r="A362">
        <v>365</v>
      </c>
      <c r="B362" t="s">
        <v>2085</v>
      </c>
      <c r="C362">
        <v>76</v>
      </c>
      <c r="D362" t="s">
        <v>463</v>
      </c>
      <c r="E362" t="s">
        <v>459</v>
      </c>
      <c r="F362" t="s">
        <v>1589</v>
      </c>
      <c r="G362" s="309" t="s">
        <v>2575</v>
      </c>
      <c r="H362">
        <v>115</v>
      </c>
      <c r="I362">
        <v>0</v>
      </c>
      <c r="J362" t="s">
        <v>1814</v>
      </c>
      <c r="L362" t="s">
        <v>65</v>
      </c>
      <c r="M362" s="283">
        <v>46278</v>
      </c>
    </row>
    <row r="363" spans="1:13" ht="15" customHeight="1">
      <c r="A363">
        <v>366</v>
      </c>
      <c r="B363" t="s">
        <v>2087</v>
      </c>
      <c r="C363">
        <v>76</v>
      </c>
      <c r="D363" t="s">
        <v>462</v>
      </c>
      <c r="E363" t="s">
        <v>459</v>
      </c>
      <c r="F363" t="s">
        <v>1589</v>
      </c>
      <c r="G363" s="309" t="s">
        <v>2575</v>
      </c>
      <c r="H363">
        <v>115</v>
      </c>
      <c r="I363">
        <v>0</v>
      </c>
      <c r="J363" t="s">
        <v>1814</v>
      </c>
      <c r="L363" t="s">
        <v>65</v>
      </c>
      <c r="M363" s="283">
        <v>46278</v>
      </c>
    </row>
    <row r="364" spans="1:13" ht="15" customHeight="1">
      <c r="A364">
        <v>367</v>
      </c>
      <c r="B364" t="s">
        <v>2085</v>
      </c>
      <c r="C364">
        <v>76</v>
      </c>
      <c r="D364" t="s">
        <v>463</v>
      </c>
      <c r="E364" t="s">
        <v>459</v>
      </c>
      <c r="F364" t="s">
        <v>1589</v>
      </c>
      <c r="G364" s="309" t="s">
        <v>2575</v>
      </c>
      <c r="J364" t="s">
        <v>2463</v>
      </c>
      <c r="M364" s="283">
        <v>46278</v>
      </c>
    </row>
    <row r="365" spans="1:13" ht="15" customHeight="1">
      <c r="A365">
        <v>368</v>
      </c>
      <c r="B365" t="s">
        <v>2047</v>
      </c>
      <c r="C365">
        <v>48</v>
      </c>
      <c r="D365" t="s">
        <v>108</v>
      </c>
      <c r="E365" t="s">
        <v>306</v>
      </c>
      <c r="F365" t="s">
        <v>1589</v>
      </c>
      <c r="G365" s="309" t="s">
        <v>2575</v>
      </c>
      <c r="H365">
        <v>115</v>
      </c>
      <c r="I365">
        <v>0</v>
      </c>
      <c r="J365" t="s">
        <v>1814</v>
      </c>
      <c r="M365" s="283">
        <v>46278</v>
      </c>
    </row>
    <row r="366" spans="1:13" ht="15" customHeight="1">
      <c r="A366">
        <v>369</v>
      </c>
      <c r="B366" t="s">
        <v>2048</v>
      </c>
      <c r="C366">
        <v>48</v>
      </c>
      <c r="D366" t="s">
        <v>161</v>
      </c>
      <c r="E366" t="s">
        <v>306</v>
      </c>
      <c r="F366" t="s">
        <v>1589</v>
      </c>
      <c r="G366" s="309" t="s">
        <v>2575</v>
      </c>
      <c r="H366">
        <v>115</v>
      </c>
      <c r="I366">
        <v>0</v>
      </c>
      <c r="J366" t="s">
        <v>1814</v>
      </c>
      <c r="M366" s="283">
        <v>46278</v>
      </c>
    </row>
    <row r="367" spans="1:13" ht="15" customHeight="1">
      <c r="A367">
        <v>370</v>
      </c>
      <c r="B367" t="s">
        <v>2061</v>
      </c>
      <c r="C367">
        <v>56</v>
      </c>
      <c r="D367" t="s">
        <v>354</v>
      </c>
      <c r="E367" t="s">
        <v>2347</v>
      </c>
      <c r="F367" t="s">
        <v>1589</v>
      </c>
      <c r="G367" s="309" t="s">
        <v>2575</v>
      </c>
      <c r="H367">
        <v>100</v>
      </c>
      <c r="I367">
        <v>15</v>
      </c>
      <c r="J367" t="s">
        <v>1813</v>
      </c>
      <c r="M367" s="283">
        <v>46278</v>
      </c>
    </row>
    <row r="368" spans="1:13" ht="15" customHeight="1">
      <c r="A368">
        <v>371</v>
      </c>
      <c r="B368" t="s">
        <v>2133</v>
      </c>
      <c r="C368">
        <v>116</v>
      </c>
      <c r="D368" t="s">
        <v>645</v>
      </c>
      <c r="E368" t="s">
        <v>646</v>
      </c>
      <c r="F368" t="s">
        <v>1589</v>
      </c>
      <c r="G368" s="309" t="s">
        <v>2575</v>
      </c>
      <c r="H368">
        <v>115</v>
      </c>
      <c r="I368">
        <v>0</v>
      </c>
      <c r="J368" t="s">
        <v>1814</v>
      </c>
      <c r="M368" s="283">
        <v>46278</v>
      </c>
    </row>
    <row r="369" spans="1:13" ht="15" customHeight="1">
      <c r="A369">
        <v>372</v>
      </c>
      <c r="B369" t="s">
        <v>2114</v>
      </c>
      <c r="C369">
        <v>101</v>
      </c>
      <c r="D369" t="s">
        <v>581</v>
      </c>
      <c r="E369" t="s">
        <v>466</v>
      </c>
      <c r="F369" t="s">
        <v>1589</v>
      </c>
      <c r="G369" s="309" t="s">
        <v>2575</v>
      </c>
      <c r="H369">
        <v>115</v>
      </c>
      <c r="I369">
        <v>0</v>
      </c>
      <c r="J369" t="s">
        <v>1814</v>
      </c>
      <c r="M369" s="283">
        <v>46278</v>
      </c>
    </row>
    <row r="370" spans="1:13" ht="15" customHeight="1">
      <c r="A370">
        <v>373</v>
      </c>
      <c r="B370" t="s">
        <v>2511</v>
      </c>
      <c r="C370">
        <v>225</v>
      </c>
      <c r="D370" t="s">
        <v>246</v>
      </c>
      <c r="E370" t="s">
        <v>2297</v>
      </c>
      <c r="F370" t="s">
        <v>1589</v>
      </c>
      <c r="G370" s="309" t="s">
        <v>2575</v>
      </c>
      <c r="H370">
        <v>115</v>
      </c>
      <c r="I370">
        <v>0</v>
      </c>
      <c r="J370" t="s">
        <v>1814</v>
      </c>
      <c r="M370" s="283">
        <v>46278</v>
      </c>
    </row>
    <row r="371" spans="1:13" ht="15" customHeight="1">
      <c r="A371">
        <v>374</v>
      </c>
      <c r="B371" t="s">
        <v>2359</v>
      </c>
      <c r="C371">
        <v>225</v>
      </c>
      <c r="D371" t="s">
        <v>61</v>
      </c>
      <c r="E371" t="s">
        <v>2297</v>
      </c>
      <c r="F371" t="s">
        <v>1589</v>
      </c>
      <c r="G371" s="309" t="s">
        <v>2575</v>
      </c>
      <c r="H371">
        <v>115</v>
      </c>
      <c r="I371">
        <v>0</v>
      </c>
      <c r="J371" t="s">
        <v>1814</v>
      </c>
      <c r="M371" s="283">
        <v>46278</v>
      </c>
    </row>
    <row r="372" spans="1:13" ht="15" customHeight="1">
      <c r="A372">
        <v>375</v>
      </c>
      <c r="B372" t="s">
        <v>2060</v>
      </c>
      <c r="C372">
        <v>55</v>
      </c>
      <c r="D372" t="s">
        <v>348</v>
      </c>
      <c r="E372" t="s">
        <v>349</v>
      </c>
      <c r="F372" t="s">
        <v>1589</v>
      </c>
      <c r="G372" s="309" t="s">
        <v>2575</v>
      </c>
      <c r="H372">
        <v>115</v>
      </c>
      <c r="I372">
        <v>0</v>
      </c>
      <c r="J372" t="s">
        <v>1814</v>
      </c>
      <c r="M372" s="283">
        <v>46278</v>
      </c>
    </row>
    <row r="373" spans="1:13" ht="15" customHeight="1">
      <c r="A373">
        <v>376</v>
      </c>
      <c r="B373" t="s">
        <v>2187</v>
      </c>
      <c r="C373">
        <v>162</v>
      </c>
      <c r="D373" t="s">
        <v>91</v>
      </c>
      <c r="E373" t="s">
        <v>2444</v>
      </c>
      <c r="F373" t="s">
        <v>1589</v>
      </c>
      <c r="G373" s="309" t="s">
        <v>2575</v>
      </c>
      <c r="H373">
        <v>115</v>
      </c>
      <c r="I373">
        <v>0</v>
      </c>
      <c r="J373" t="s">
        <v>1814</v>
      </c>
      <c r="L373" t="s">
        <v>65</v>
      </c>
      <c r="M373" s="283">
        <v>46278</v>
      </c>
    </row>
    <row r="374" spans="1:13" ht="15" customHeight="1">
      <c r="A374">
        <v>377</v>
      </c>
      <c r="B374" t="s">
        <v>2031</v>
      </c>
      <c r="C374">
        <v>33</v>
      </c>
      <c r="D374" t="s">
        <v>229</v>
      </c>
      <c r="E374" t="s">
        <v>225</v>
      </c>
      <c r="F374" t="s">
        <v>1589</v>
      </c>
      <c r="G374" s="309" t="s">
        <v>2575</v>
      </c>
      <c r="H374">
        <v>115</v>
      </c>
      <c r="I374">
        <v>0</v>
      </c>
      <c r="J374" t="s">
        <v>1814</v>
      </c>
      <c r="M374" s="283">
        <v>46278</v>
      </c>
    </row>
    <row r="375" spans="1:13" ht="15" customHeight="1">
      <c r="A375">
        <v>378</v>
      </c>
      <c r="B375" t="s">
        <v>2126</v>
      </c>
      <c r="C375">
        <v>109</v>
      </c>
      <c r="D375" t="s">
        <v>581</v>
      </c>
      <c r="E375" t="s">
        <v>616</v>
      </c>
      <c r="F375" t="s">
        <v>1589</v>
      </c>
      <c r="G375" s="309" t="s">
        <v>2575</v>
      </c>
      <c r="H375">
        <v>115</v>
      </c>
      <c r="I375">
        <v>0</v>
      </c>
      <c r="J375" t="s">
        <v>1814</v>
      </c>
      <c r="M375" s="283">
        <v>46278</v>
      </c>
    </row>
    <row r="376" spans="1:13" ht="15" customHeight="1">
      <c r="A376">
        <v>379</v>
      </c>
      <c r="B376" t="s">
        <v>2126</v>
      </c>
      <c r="C376">
        <v>109</v>
      </c>
      <c r="D376" t="s">
        <v>581</v>
      </c>
      <c r="E376" t="s">
        <v>616</v>
      </c>
      <c r="F376" t="s">
        <v>1589</v>
      </c>
      <c r="G376" s="309" t="s">
        <v>2575</v>
      </c>
      <c r="J376" t="s">
        <v>2463</v>
      </c>
      <c r="M376" s="283">
        <v>46278</v>
      </c>
    </row>
    <row r="377" spans="1:13" ht="15" customHeight="1">
      <c r="A377">
        <v>380</v>
      </c>
      <c r="B377" t="s">
        <v>2235</v>
      </c>
      <c r="C377">
        <v>205</v>
      </c>
      <c r="D377" t="s">
        <v>1698</v>
      </c>
      <c r="E377" t="s">
        <v>1027</v>
      </c>
      <c r="F377" t="s">
        <v>1589</v>
      </c>
      <c r="G377" s="309" t="s">
        <v>2575</v>
      </c>
      <c r="H377">
        <v>115</v>
      </c>
      <c r="I377">
        <v>0</v>
      </c>
      <c r="J377" t="s">
        <v>1814</v>
      </c>
      <c r="M377" s="283">
        <v>46278</v>
      </c>
    </row>
    <row r="378" spans="1:13" ht="15" customHeight="1">
      <c r="A378">
        <v>381</v>
      </c>
      <c r="B378" t="s">
        <v>2805</v>
      </c>
      <c r="C378">
        <v>210</v>
      </c>
      <c r="D378" t="s">
        <v>2238</v>
      </c>
      <c r="E378" t="s">
        <v>1645</v>
      </c>
      <c r="F378" t="s">
        <v>1589</v>
      </c>
      <c r="G378" s="309" t="s">
        <v>2812</v>
      </c>
      <c r="H378">
        <v>115</v>
      </c>
      <c r="I378">
        <v>0</v>
      </c>
      <c r="J378" t="s">
        <v>1814</v>
      </c>
      <c r="L378" t="s">
        <v>65</v>
      </c>
      <c r="M378" s="283">
        <v>46284</v>
      </c>
    </row>
    <row r="379" spans="1:13" ht="15" customHeight="1">
      <c r="A379">
        <v>382</v>
      </c>
      <c r="B379" t="s">
        <v>2804</v>
      </c>
      <c r="C379">
        <v>210</v>
      </c>
      <c r="D379" t="s">
        <v>200</v>
      </c>
      <c r="E379" t="s">
        <v>1645</v>
      </c>
      <c r="F379" t="s">
        <v>1589</v>
      </c>
      <c r="G379" s="309" t="s">
        <v>2812</v>
      </c>
      <c r="H379">
        <v>85</v>
      </c>
      <c r="I379">
        <v>30</v>
      </c>
      <c r="J379" t="s">
        <v>1813</v>
      </c>
      <c r="L379" t="s">
        <v>65</v>
      </c>
      <c r="M379" s="283">
        <v>46284</v>
      </c>
    </row>
    <row r="380" spans="1:13" ht="15" customHeight="1">
      <c r="A380">
        <v>383</v>
      </c>
      <c r="B380" t="s">
        <v>2130</v>
      </c>
      <c r="C380">
        <v>112</v>
      </c>
      <c r="D380" t="s">
        <v>209</v>
      </c>
      <c r="E380" t="s">
        <v>2419</v>
      </c>
      <c r="F380" t="s">
        <v>1589</v>
      </c>
      <c r="G380" s="309" t="s">
        <v>2812</v>
      </c>
      <c r="H380">
        <v>115</v>
      </c>
      <c r="I380">
        <v>0</v>
      </c>
      <c r="J380" t="s">
        <v>1814</v>
      </c>
      <c r="M380" s="283">
        <v>46284</v>
      </c>
    </row>
    <row r="381" spans="1:13" ht="15" customHeight="1">
      <c r="A381">
        <v>384</v>
      </c>
      <c r="B381" t="s">
        <v>2371</v>
      </c>
      <c r="C381">
        <v>220</v>
      </c>
      <c r="D381" t="s">
        <v>30</v>
      </c>
      <c r="E381" t="s">
        <v>1606</v>
      </c>
      <c r="F381" t="s">
        <v>1589</v>
      </c>
      <c r="G381" s="309" t="s">
        <v>2812</v>
      </c>
      <c r="H381">
        <v>115</v>
      </c>
      <c r="I381">
        <v>0</v>
      </c>
      <c r="J381" t="s">
        <v>1814</v>
      </c>
      <c r="M381" s="283">
        <v>46284</v>
      </c>
    </row>
    <row r="382" spans="1:13" ht="15" customHeight="1">
      <c r="A382">
        <v>385</v>
      </c>
      <c r="B382" t="s">
        <v>2369</v>
      </c>
      <c r="C382">
        <v>220</v>
      </c>
      <c r="D382" t="s">
        <v>1642</v>
      </c>
      <c r="E382" t="s">
        <v>1606</v>
      </c>
      <c r="F382" t="s">
        <v>1589</v>
      </c>
      <c r="G382" s="309" t="s">
        <v>2812</v>
      </c>
      <c r="H382">
        <v>115</v>
      </c>
      <c r="I382">
        <v>0</v>
      </c>
      <c r="J382" t="s">
        <v>1814</v>
      </c>
      <c r="M382" s="283">
        <v>46284</v>
      </c>
    </row>
    <row r="383" spans="1:13" ht="15" customHeight="1">
      <c r="A383">
        <v>386</v>
      </c>
      <c r="B383" t="s">
        <v>2139</v>
      </c>
      <c r="C383">
        <v>123</v>
      </c>
      <c r="D383" t="s">
        <v>417</v>
      </c>
      <c r="E383" t="s">
        <v>172</v>
      </c>
      <c r="F383" t="s">
        <v>1589</v>
      </c>
      <c r="G383" s="309" t="s">
        <v>2821</v>
      </c>
      <c r="H383">
        <v>115</v>
      </c>
      <c r="I383">
        <v>0</v>
      </c>
      <c r="J383" t="s">
        <v>2463</v>
      </c>
      <c r="L383" t="s">
        <v>53</v>
      </c>
      <c r="M383" s="283">
        <v>46285</v>
      </c>
    </row>
    <row r="384" spans="1:13" ht="15" customHeight="1">
      <c r="A384">
        <v>387</v>
      </c>
      <c r="B384" t="s">
        <v>2258</v>
      </c>
      <c r="C384">
        <v>223</v>
      </c>
      <c r="D384" t="s">
        <v>2259</v>
      </c>
      <c r="E384" t="s">
        <v>1460</v>
      </c>
      <c r="F384" t="s">
        <v>1589</v>
      </c>
      <c r="G384" s="309" t="s">
        <v>2821</v>
      </c>
      <c r="H384">
        <v>115</v>
      </c>
      <c r="I384">
        <v>0</v>
      </c>
      <c r="J384" t="s">
        <v>1814</v>
      </c>
      <c r="M384" s="283">
        <v>46285</v>
      </c>
    </row>
    <row r="385" spans="1:13" ht="15" customHeight="1">
      <c r="A385">
        <v>388</v>
      </c>
      <c r="B385" t="s">
        <v>3027</v>
      </c>
      <c r="C385">
        <v>22</v>
      </c>
      <c r="D385" t="s">
        <v>451</v>
      </c>
      <c r="E385" t="s">
        <v>2544</v>
      </c>
      <c r="F385" t="s">
        <v>1589</v>
      </c>
      <c r="G385" s="309">
        <v>46336</v>
      </c>
      <c r="H385">
        <v>115</v>
      </c>
      <c r="I385">
        <v>0</v>
      </c>
      <c r="J385" t="s">
        <v>1814</v>
      </c>
      <c r="M385" t="s">
        <v>2949</v>
      </c>
    </row>
    <row r="386" spans="1:13" ht="15" customHeight="1">
      <c r="A386">
        <v>389</v>
      </c>
      <c r="B386" t="s">
        <v>3034</v>
      </c>
      <c r="C386">
        <v>218</v>
      </c>
      <c r="D386" t="s">
        <v>2964</v>
      </c>
      <c r="E386" t="s">
        <v>453</v>
      </c>
      <c r="F386" t="s">
        <v>1589</v>
      </c>
      <c r="G386" s="309">
        <v>46336</v>
      </c>
      <c r="J386" t="s">
        <v>1812</v>
      </c>
      <c r="M386" t="s">
        <v>2949</v>
      </c>
    </row>
  </sheetData>
  <conditionalFormatting sqref="A283 A2:M282">
    <cfRule type="expression" dxfId="18" priority="7">
      <formula>$S$2=ROW()</formula>
    </cfRule>
  </conditionalFormatting>
  <conditionalFormatting sqref="B283:M283">
    <cfRule type="expression" dxfId="17" priority="6">
      <formula>$S$2=ROW()</formula>
    </cfRule>
  </conditionalFormatting>
  <conditionalFormatting sqref="A285:M285">
    <cfRule type="expression" dxfId="16" priority="5">
      <formula>$S$2=ROW()</formula>
    </cfRule>
  </conditionalFormatting>
  <conditionalFormatting sqref="I286">
    <cfRule type="expression" dxfId="15" priority="4">
      <formula>$S$2=ROW()</formula>
    </cfRule>
  </conditionalFormatting>
  <conditionalFormatting sqref="A287:K287">
    <cfRule type="expression" dxfId="14" priority="3">
      <formula>$S$2=ROW()</formula>
    </cfRule>
  </conditionalFormatting>
  <conditionalFormatting sqref="L286:L287">
    <cfRule type="expression" dxfId="13" priority="2">
      <formula>$S$2=ROW()</formula>
    </cfRule>
  </conditionalFormatting>
  <conditionalFormatting sqref="M286:M287">
    <cfRule type="expression" dxfId="12" priority="1">
      <formula>$S$2=ROW()</formula>
    </cfRule>
  </conditionalFormatting>
  <pageMargins left="0.7" right="0.7" top="0.75" bottom="0.75" header="0.3" footer="0.3"/>
  <headerFooter>
    <oddHeader>&amp;R&amp;"arial"&amp;8&amp;K000000 KONE Internal&amp;1#_x000D_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9A3D-8D04-4DEE-A2B9-0AEFFC9154EB}">
  <sheetPr codeName="Sheet21"/>
  <dimension ref="A1:K1"/>
  <sheetViews>
    <sheetView workbookViewId="0">
      <selection activeCell="D13" sqref="D13"/>
    </sheetView>
  </sheetViews>
  <sheetFormatPr defaultRowHeight="12.75"/>
  <cols>
    <col min="1" max="1" width="9" bestFit="1" customWidth="1"/>
    <col min="2" max="2" width="15.140625" bestFit="1" customWidth="1"/>
    <col min="3" max="3" width="12.7109375" bestFit="1" customWidth="1"/>
    <col min="4" max="4" width="15.28515625" bestFit="1" customWidth="1"/>
    <col min="5" max="5" width="8.5703125" bestFit="1" customWidth="1"/>
    <col min="7" max="7" width="9.140625" bestFit="1" customWidth="1"/>
    <col min="8" max="8" width="12.140625" bestFit="1" customWidth="1"/>
    <col min="10" max="10" width="13" bestFit="1" customWidth="1"/>
    <col min="11" max="11" width="42.28515625" customWidth="1"/>
  </cols>
  <sheetData>
    <row r="1" spans="1:11" ht="15.75">
      <c r="A1" s="105" t="s">
        <v>1555</v>
      </c>
      <c r="B1" s="106" t="s">
        <v>2</v>
      </c>
      <c r="C1" s="107" t="s">
        <v>1395</v>
      </c>
      <c r="D1" s="107" t="s">
        <v>5</v>
      </c>
      <c r="E1" s="107" t="s">
        <v>13</v>
      </c>
      <c r="F1" s="107" t="s">
        <v>1543</v>
      </c>
      <c r="G1" s="107" t="s">
        <v>1544</v>
      </c>
      <c r="H1" s="107" t="s">
        <v>1571</v>
      </c>
      <c r="I1" s="107" t="s">
        <v>1576</v>
      </c>
      <c r="J1" s="107" t="s">
        <v>1566</v>
      </c>
      <c r="K1" s="107" t="s">
        <v>1570</v>
      </c>
    </row>
  </sheetData>
  <pageMargins left="0.7" right="0.7" top="0.75" bottom="0.75" header="0.3" footer="0.3"/>
  <headerFooter>
    <oddHeader>&amp;R&amp;"arial"&amp;8&amp;K000000 KONE Internal&amp;1#_x000D_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7CC34-32CE-45D0-8A91-C4A81EA97194}">
  <sheetPr codeName="Sheet20"/>
  <dimension ref="A1:L2"/>
  <sheetViews>
    <sheetView workbookViewId="0">
      <selection activeCell="Q34" sqref="Q34"/>
    </sheetView>
  </sheetViews>
  <sheetFormatPr defaultRowHeight="12.75"/>
  <cols>
    <col min="1" max="1" width="9" bestFit="1" customWidth="1"/>
    <col min="2" max="2" width="15.140625" bestFit="1" customWidth="1"/>
    <col min="3" max="3" width="12.7109375" bestFit="1" customWidth="1"/>
    <col min="4" max="4" width="15.28515625" bestFit="1" customWidth="1"/>
    <col min="5" max="5" width="8.5703125" bestFit="1" customWidth="1"/>
    <col min="7" max="7" width="12.7109375" bestFit="1" customWidth="1"/>
    <col min="8" max="8" width="8.28515625" bestFit="1" customWidth="1"/>
    <col min="9" max="9" width="8" bestFit="1" customWidth="1"/>
    <col min="10" max="10" width="11.28515625" bestFit="1" customWidth="1"/>
    <col min="11" max="11" width="14.140625" bestFit="1" customWidth="1"/>
    <col min="12" max="12" width="40.42578125" customWidth="1"/>
  </cols>
  <sheetData>
    <row r="1" spans="1:12" ht="18">
      <c r="A1" s="105" t="s">
        <v>1661</v>
      </c>
      <c r="B1" s="106" t="s">
        <v>2</v>
      </c>
      <c r="C1" s="107" t="s">
        <v>1395</v>
      </c>
      <c r="D1" s="107" t="s">
        <v>5</v>
      </c>
      <c r="E1" s="107" t="s">
        <v>13</v>
      </c>
      <c r="F1" s="103" t="s">
        <v>1568</v>
      </c>
      <c r="G1" s="107" t="s">
        <v>1567</v>
      </c>
      <c r="H1" s="107" t="s">
        <v>1566</v>
      </c>
      <c r="I1" s="107" t="s">
        <v>1543</v>
      </c>
      <c r="J1" s="107" t="s">
        <v>1631</v>
      </c>
      <c r="K1" s="107" t="s">
        <v>1660</v>
      </c>
      <c r="L1" s="107" t="s">
        <v>1569</v>
      </c>
    </row>
    <row r="2" spans="1:12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</row>
  </sheetData>
  <pageMargins left="0.7" right="0.7" top="0.75" bottom="0.75" header="0.3" footer="0.3"/>
  <headerFooter>
    <oddHeader>&amp;R&amp;"arial"&amp;8&amp;K000000 KONE Internal&amp;1#_x000D_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B9C3-0313-4F7A-9559-50B59AFBEB44}">
  <sheetPr codeName="Blad3"/>
  <dimension ref="A1:W7"/>
  <sheetViews>
    <sheetView workbookViewId="0">
      <selection activeCell="E13" sqref="E13"/>
    </sheetView>
  </sheetViews>
  <sheetFormatPr defaultRowHeight="12.75"/>
  <cols>
    <col min="1" max="1" width="4.42578125" bestFit="1" customWidth="1"/>
    <col min="2" max="2" width="17.85546875" customWidth="1"/>
    <col min="3" max="3" width="10.42578125" bestFit="1" customWidth="1"/>
    <col min="4" max="4" width="15.5703125" bestFit="1" customWidth="1"/>
    <col min="5" max="5" width="12.5703125" bestFit="1" customWidth="1"/>
    <col min="6" max="6" width="14.5703125" bestFit="1" customWidth="1"/>
    <col min="7" max="7" width="10.85546875" bestFit="1" customWidth="1"/>
    <col min="8" max="8" width="19.140625" bestFit="1" customWidth="1"/>
    <col min="9" max="9" width="11.7109375" customWidth="1"/>
    <col min="10" max="10" width="14" customWidth="1"/>
    <col min="11" max="11" width="12.5703125" customWidth="1"/>
    <col min="12" max="12" width="10.28515625" bestFit="1" customWidth="1"/>
    <col min="13" max="13" width="12.5703125" bestFit="1" customWidth="1"/>
    <col min="14" max="14" width="8.28515625" bestFit="1" customWidth="1"/>
    <col min="15" max="15" width="13" bestFit="1" customWidth="1"/>
    <col min="16" max="16" width="10.85546875" bestFit="1" customWidth="1"/>
    <col min="17" max="17" width="11.5703125" bestFit="1" customWidth="1"/>
    <col min="18" max="18" width="4.7109375" bestFit="1" customWidth="1"/>
    <col min="19" max="19" width="4.28515625" bestFit="1" customWidth="1"/>
    <col min="20" max="20" width="10.7109375" bestFit="1" customWidth="1"/>
    <col min="21" max="21" width="15.85546875" bestFit="1" customWidth="1"/>
    <col min="22" max="22" width="15.28515625" bestFit="1" customWidth="1"/>
    <col min="23" max="23" width="16.42578125" bestFit="1" customWidth="1"/>
  </cols>
  <sheetData>
    <row r="1" spans="1:23" ht="15.75">
      <c r="A1" s="307" t="s">
        <v>1630</v>
      </c>
      <c r="B1" s="385" t="s">
        <v>1711</v>
      </c>
      <c r="C1" s="299" t="s">
        <v>1</v>
      </c>
      <c r="D1" s="275" t="s">
        <v>2</v>
      </c>
      <c r="E1" s="275" t="s">
        <v>1600</v>
      </c>
      <c r="F1" s="275" t="s">
        <v>1364</v>
      </c>
      <c r="G1" s="275" t="s">
        <v>1597</v>
      </c>
      <c r="H1" s="300" t="s">
        <v>1542</v>
      </c>
      <c r="I1" s="300" t="s">
        <v>13</v>
      </c>
      <c r="J1" s="275" t="s">
        <v>1543</v>
      </c>
      <c r="K1" s="275" t="s">
        <v>1544</v>
      </c>
      <c r="L1" s="299" t="s">
        <v>1631</v>
      </c>
      <c r="M1" s="302" t="s">
        <v>17</v>
      </c>
      <c r="N1" s="275" t="s">
        <v>1626</v>
      </c>
      <c r="O1" s="302" t="s">
        <v>1978</v>
      </c>
      <c r="P1" s="275" t="s">
        <v>1713</v>
      </c>
      <c r="Q1" s="302" t="s">
        <v>1979</v>
      </c>
      <c r="R1" s="276" t="s">
        <v>1804</v>
      </c>
      <c r="S1" s="276" t="s">
        <v>1980</v>
      </c>
      <c r="T1" s="275" t="s">
        <v>1981</v>
      </c>
      <c r="U1" s="275" t="s">
        <v>1363</v>
      </c>
      <c r="V1" s="303" t="s">
        <v>1601</v>
      </c>
      <c r="W1" s="304" t="s">
        <v>1714</v>
      </c>
    </row>
    <row r="2" spans="1:23" ht="22.5" customHeight="1">
      <c r="A2" s="377">
        <v>44</v>
      </c>
      <c r="B2" s="378" t="s">
        <v>2032</v>
      </c>
      <c r="C2" s="379">
        <v>390</v>
      </c>
      <c r="D2" s="379">
        <v>35</v>
      </c>
      <c r="E2" s="378" t="s">
        <v>91</v>
      </c>
      <c r="F2" s="378" t="s">
        <v>237</v>
      </c>
      <c r="G2" s="378" t="s">
        <v>29</v>
      </c>
      <c r="H2" s="380" t="s">
        <v>2417</v>
      </c>
      <c r="I2" s="378" t="s">
        <v>49</v>
      </c>
      <c r="J2" s="378" t="s">
        <v>2457</v>
      </c>
      <c r="K2" s="378" t="s">
        <v>145</v>
      </c>
      <c r="L2" s="378" t="s">
        <v>1955</v>
      </c>
      <c r="M2" s="381">
        <v>44989</v>
      </c>
      <c r="N2" s="378"/>
      <c r="O2" s="330"/>
      <c r="P2" s="378"/>
      <c r="Q2" s="330"/>
      <c r="R2" s="382"/>
      <c r="S2" s="382"/>
      <c r="T2" s="383" t="s">
        <v>2463</v>
      </c>
      <c r="U2" s="378"/>
      <c r="V2" s="383" t="s">
        <v>53</v>
      </c>
      <c r="W2" s="386" t="s">
        <v>2472</v>
      </c>
    </row>
    <row r="3" spans="1:23" ht="30">
      <c r="A3" s="377">
        <v>127</v>
      </c>
      <c r="B3" s="378" t="s">
        <v>2113</v>
      </c>
      <c r="C3" s="379">
        <v>66</v>
      </c>
      <c r="D3" s="379">
        <v>100</v>
      </c>
      <c r="E3" s="378" t="s">
        <v>33</v>
      </c>
      <c r="F3" s="378" t="s">
        <v>575</v>
      </c>
      <c r="G3" s="378" t="s">
        <v>29</v>
      </c>
      <c r="H3" s="380">
        <v>41955</v>
      </c>
      <c r="I3" s="378" t="s">
        <v>39</v>
      </c>
      <c r="J3" s="378" t="s">
        <v>114</v>
      </c>
      <c r="K3" s="378" t="s">
        <v>41</v>
      </c>
      <c r="L3" s="378" t="s">
        <v>1957</v>
      </c>
      <c r="M3" s="381"/>
      <c r="N3" s="378"/>
      <c r="O3" s="330"/>
      <c r="P3" s="378" t="s">
        <v>1588</v>
      </c>
      <c r="Q3" s="330">
        <v>46180</v>
      </c>
      <c r="R3" s="382"/>
      <c r="S3" s="382"/>
      <c r="T3" s="383" t="s">
        <v>2463</v>
      </c>
      <c r="U3" s="378"/>
      <c r="V3" s="383" t="s">
        <v>53</v>
      </c>
      <c r="W3" s="384">
        <v>46209</v>
      </c>
    </row>
    <row r="4" spans="1:23" ht="24" customHeight="1">
      <c r="A4" s="377">
        <v>225</v>
      </c>
      <c r="B4" s="378" t="s">
        <v>2206</v>
      </c>
      <c r="C4" s="379">
        <v>9008</v>
      </c>
      <c r="D4" s="379">
        <v>178</v>
      </c>
      <c r="E4" s="378" t="s">
        <v>559</v>
      </c>
      <c r="F4" s="378" t="s">
        <v>290</v>
      </c>
      <c r="G4" s="378" t="s">
        <v>48</v>
      </c>
      <c r="H4" s="380"/>
      <c r="I4" s="378" t="s">
        <v>56</v>
      </c>
      <c r="J4" s="378" t="s">
        <v>57</v>
      </c>
      <c r="K4" s="378" t="s">
        <v>58</v>
      </c>
      <c r="L4" s="378" t="s">
        <v>1958</v>
      </c>
      <c r="M4" s="381"/>
      <c r="N4" s="378" t="s">
        <v>1798</v>
      </c>
      <c r="O4" s="330"/>
      <c r="P4" s="378" t="s">
        <v>1588</v>
      </c>
      <c r="Q4" s="330" t="s">
        <v>2530</v>
      </c>
      <c r="R4" s="382"/>
      <c r="S4" s="382">
        <v>0</v>
      </c>
      <c r="T4" s="383" t="s">
        <v>2463</v>
      </c>
      <c r="U4" s="378"/>
      <c r="V4" s="383" t="s">
        <v>53</v>
      </c>
      <c r="W4" s="384" t="s">
        <v>2530</v>
      </c>
    </row>
    <row r="5" spans="1:23" ht="17.25" customHeight="1">
      <c r="A5" s="377">
        <v>291</v>
      </c>
      <c r="B5" s="378" t="s">
        <v>2265</v>
      </c>
      <c r="C5" s="379">
        <v>9012</v>
      </c>
      <c r="D5" s="379">
        <v>234</v>
      </c>
      <c r="E5" s="378" t="s">
        <v>764</v>
      </c>
      <c r="F5" s="378" t="s">
        <v>1649</v>
      </c>
      <c r="G5" s="378" t="s">
        <v>29</v>
      </c>
      <c r="H5" s="380"/>
      <c r="I5" s="378" t="s">
        <v>49</v>
      </c>
      <c r="J5" s="378" t="s">
        <v>2458</v>
      </c>
      <c r="K5" s="378" t="s">
        <v>41</v>
      </c>
      <c r="L5" s="378" t="s">
        <v>1955</v>
      </c>
      <c r="M5" s="381"/>
      <c r="N5" s="378" t="s">
        <v>1798</v>
      </c>
      <c r="O5" s="330"/>
      <c r="P5" s="378"/>
      <c r="Q5" s="330"/>
      <c r="R5" s="382"/>
      <c r="S5" s="382"/>
      <c r="T5" s="383" t="s">
        <v>2463</v>
      </c>
      <c r="U5" s="378"/>
      <c r="V5" s="383" t="s">
        <v>53</v>
      </c>
      <c r="W5" s="384" t="s">
        <v>2472</v>
      </c>
    </row>
    <row r="6" spans="1:23" ht="16.5" customHeight="1">
      <c r="A6" s="377">
        <v>292</v>
      </c>
      <c r="B6" s="378" t="s">
        <v>2266</v>
      </c>
      <c r="C6" s="379">
        <v>9012</v>
      </c>
      <c r="D6" s="379">
        <v>234</v>
      </c>
      <c r="E6" s="378" t="s">
        <v>1639</v>
      </c>
      <c r="F6" s="378" t="s">
        <v>1649</v>
      </c>
      <c r="G6" s="378" t="s">
        <v>48</v>
      </c>
      <c r="H6" s="380">
        <v>41959</v>
      </c>
      <c r="I6" s="378" t="s">
        <v>49</v>
      </c>
      <c r="J6" s="378" t="s">
        <v>2458</v>
      </c>
      <c r="K6" s="378" t="s">
        <v>41</v>
      </c>
      <c r="L6" s="378" t="s">
        <v>1955</v>
      </c>
      <c r="M6" s="381">
        <v>45304</v>
      </c>
      <c r="N6" s="378" t="s">
        <v>1798</v>
      </c>
      <c r="O6" s="330"/>
      <c r="P6" s="378"/>
      <c r="Q6" s="330"/>
      <c r="R6" s="382"/>
      <c r="S6" s="382"/>
      <c r="T6" s="383" t="s">
        <v>2463</v>
      </c>
      <c r="U6" s="378"/>
      <c r="V6" s="383" t="s">
        <v>53</v>
      </c>
      <c r="W6" s="384" t="s">
        <v>2472</v>
      </c>
    </row>
    <row r="7" spans="1:23" ht="15">
      <c r="A7" s="387">
        <v>297</v>
      </c>
      <c r="B7" s="378" t="s">
        <v>2271</v>
      </c>
      <c r="C7" s="379">
        <v>240</v>
      </c>
      <c r="D7" s="379">
        <v>264</v>
      </c>
      <c r="E7" s="378" t="s">
        <v>992</v>
      </c>
      <c r="F7" s="378" t="s">
        <v>466</v>
      </c>
      <c r="G7" s="378" t="s">
        <v>48</v>
      </c>
      <c r="H7" s="380">
        <v>41153</v>
      </c>
      <c r="I7" s="378" t="s">
        <v>39</v>
      </c>
      <c r="J7" s="378" t="s">
        <v>65</v>
      </c>
      <c r="K7" s="378" t="s">
        <v>123</v>
      </c>
      <c r="L7" s="378" t="s">
        <v>1955</v>
      </c>
      <c r="M7" s="381"/>
      <c r="N7" s="388" t="s">
        <v>1798</v>
      </c>
      <c r="O7" s="330"/>
      <c r="P7" s="378"/>
      <c r="Q7" s="330"/>
      <c r="R7" s="382"/>
      <c r="S7" s="382"/>
      <c r="T7" s="389" t="s">
        <v>2463</v>
      </c>
      <c r="U7" s="378"/>
      <c r="V7" s="383" t="s">
        <v>53</v>
      </c>
      <c r="W7" s="384" t="s">
        <v>2472</v>
      </c>
    </row>
  </sheetData>
  <conditionalFormatting sqref="A2:W7">
    <cfRule type="expression" dxfId="11" priority="4">
      <formula>$AC$1=ROW()</formula>
    </cfRule>
  </conditionalFormatting>
  <conditionalFormatting sqref="A2:W7">
    <cfRule type="expression" dxfId="10" priority="3">
      <formula>$T2="NB"</formula>
    </cfRule>
  </conditionalFormatting>
  <conditionalFormatting sqref="A2:W7">
    <cfRule type="expression" dxfId="9" priority="1">
      <formula>$T2="Regeling"</formula>
    </cfRule>
  </conditionalFormatting>
  <conditionalFormatting sqref="A2:W7">
    <cfRule type="expression" dxfId="8" priority="36">
      <formula>#REF!="regeling"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2684-55DF-4327-B671-145BF599EBAD}">
  <sheetPr codeName="Sheet2">
    <pageSetUpPr fitToPage="1"/>
  </sheetPr>
  <dimension ref="B1:LA10001"/>
  <sheetViews>
    <sheetView topLeftCell="HT1" zoomScaleNormal="100" workbookViewId="0">
      <selection activeCell="HZ20" sqref="HZ20"/>
    </sheetView>
  </sheetViews>
  <sheetFormatPr defaultColWidth="8.85546875" defaultRowHeight="20.100000000000001" customHeight="1"/>
  <cols>
    <col min="1" max="1" width="44" style="62" customWidth="1"/>
    <col min="2" max="2" width="6.28515625" style="481" customWidth="1"/>
    <col min="3" max="3" width="15" style="427" bestFit="1" customWidth="1"/>
    <col min="4" max="4" width="19.7109375" style="427" bestFit="1" customWidth="1"/>
    <col min="5" max="5" width="20" style="427" bestFit="1" customWidth="1"/>
    <col min="6" max="6" width="22.28515625" style="427" bestFit="1" customWidth="1"/>
    <col min="7" max="7" width="24.140625" style="427" bestFit="1" customWidth="1"/>
    <col min="8" max="8" width="17.85546875" style="427" bestFit="1" customWidth="1"/>
    <col min="9" max="9" width="31.42578125" style="427" bestFit="1" customWidth="1"/>
    <col min="10" max="10" width="18.85546875" style="507" bestFit="1" customWidth="1"/>
    <col min="11" max="11" width="15.140625" style="427" bestFit="1" customWidth="1"/>
    <col min="12" max="13" width="24" style="427" bestFit="1" customWidth="1"/>
    <col min="14" max="14" width="54" style="421" bestFit="1" customWidth="1"/>
    <col min="15" max="15" width="27" style="427" bestFit="1" customWidth="1"/>
    <col min="16" max="16" width="17.28515625" style="469" bestFit="1" customWidth="1"/>
    <col min="17" max="17" width="30.5703125" style="427" bestFit="1" customWidth="1"/>
    <col min="18" max="18" width="22.5703125" style="427" customWidth="1"/>
    <col min="19" max="19" width="18.85546875" style="62" bestFit="1" customWidth="1"/>
    <col min="20" max="20" width="16.5703125" style="62" bestFit="1" customWidth="1"/>
    <col min="21" max="21" width="17.7109375" style="62" customWidth="1"/>
    <col min="22" max="22" width="19.7109375" style="62" customWidth="1"/>
    <col min="23" max="25" width="8.85546875" style="62"/>
    <col min="26" max="26" width="12.42578125" style="62" bestFit="1" customWidth="1"/>
    <col min="27" max="27" width="18.5703125" style="62" bestFit="1" customWidth="1"/>
    <col min="28" max="28" width="15" style="62" bestFit="1" customWidth="1"/>
    <col min="29" max="29" width="17.28515625" style="62" bestFit="1" customWidth="1"/>
    <col min="30" max="30" width="9" style="62" bestFit="1" customWidth="1"/>
    <col min="31" max="31" width="17.5703125" style="62" bestFit="1" customWidth="1"/>
    <col min="32" max="32" width="14.140625" style="427" bestFit="1" customWidth="1"/>
    <col min="33" max="33" width="15.5703125" style="427" bestFit="1" customWidth="1"/>
    <col min="34" max="34" width="16.42578125" style="427" bestFit="1" customWidth="1"/>
    <col min="35" max="35" width="17.140625" style="62" bestFit="1" customWidth="1"/>
    <col min="36" max="36" width="26.140625" style="62" bestFit="1" customWidth="1"/>
    <col min="37" max="37" width="9.85546875" style="62" bestFit="1" customWidth="1"/>
    <col min="38" max="38" width="19" style="62" bestFit="1" customWidth="1"/>
    <col min="39" max="39" width="18.42578125" style="62" bestFit="1" customWidth="1"/>
    <col min="40" max="40" width="20.42578125" style="593" bestFit="1" customWidth="1"/>
    <col min="41" max="41" width="15" style="62" bestFit="1" customWidth="1"/>
    <col min="42" max="42" width="8.85546875" style="62"/>
    <col min="43" max="43" width="17.140625" style="62" bestFit="1" customWidth="1"/>
    <col min="44" max="44" width="8.85546875" style="62"/>
    <col min="45" max="45" width="4.140625" style="62" bestFit="1" customWidth="1"/>
    <col min="46" max="46" width="16.7109375" style="62" bestFit="1" customWidth="1"/>
    <col min="47" max="47" width="13.140625" style="62" bestFit="1" customWidth="1"/>
    <col min="48" max="48" width="19.7109375" style="62" bestFit="1" customWidth="1"/>
    <col min="49" max="49" width="16.140625" style="62" bestFit="1" customWidth="1"/>
    <col min="50" max="50" width="19.140625" style="62" bestFit="1" customWidth="1"/>
    <col min="51" max="51" width="14.140625" style="62" bestFit="1" customWidth="1"/>
    <col min="52" max="52" width="25.140625" style="62" bestFit="1" customWidth="1"/>
    <col min="53" max="53" width="11.140625" style="62" bestFit="1" customWidth="1"/>
    <col min="54" max="54" width="10.5703125" style="62" bestFit="1" customWidth="1"/>
    <col min="55" max="55" width="10.85546875" style="62" bestFit="1" customWidth="1"/>
    <col min="56" max="56" width="13" style="62" bestFit="1" customWidth="1"/>
    <col min="57" max="57" width="16.5703125" style="62" bestFit="1" customWidth="1"/>
    <col min="58" max="58" width="10.5703125" style="62" bestFit="1" customWidth="1"/>
    <col min="59" max="59" width="17" style="62" bestFit="1" customWidth="1"/>
    <col min="60" max="60" width="20.5703125" style="62" bestFit="1" customWidth="1"/>
    <col min="61" max="61" width="19.5703125" style="62" bestFit="1" customWidth="1"/>
    <col min="62" max="62" width="21.140625" style="62" bestFit="1" customWidth="1"/>
    <col min="63" max="63" width="18.7109375" style="62" bestFit="1" customWidth="1"/>
    <col min="64" max="64" width="14" style="62" customWidth="1"/>
    <col min="65" max="65" width="22.7109375" style="62" bestFit="1" customWidth="1"/>
    <col min="66" max="66" width="23.140625" style="62" bestFit="1" customWidth="1"/>
    <col min="67" max="67" width="18.28515625" style="62" bestFit="1" customWidth="1"/>
    <col min="68" max="68" width="3.7109375" style="62" bestFit="1" customWidth="1"/>
    <col min="69" max="69" width="4.140625" style="62" bestFit="1" customWidth="1"/>
    <col min="70" max="70" width="16.7109375" style="62" bestFit="1" customWidth="1"/>
    <col min="71" max="71" width="19.7109375" style="62" bestFit="1" customWidth="1"/>
    <col min="72" max="72" width="16.140625" style="62" bestFit="1" customWidth="1"/>
    <col min="73" max="73" width="19.140625" style="62" bestFit="1" customWidth="1"/>
    <col min="74" max="74" width="14.140625" style="62" bestFit="1" customWidth="1"/>
    <col min="75" max="75" width="14.85546875" style="62" bestFit="1" customWidth="1"/>
    <col min="76" max="76" width="5.5703125" style="62" bestFit="1" customWidth="1"/>
    <col min="77" max="77" width="5.140625" style="62" bestFit="1" customWidth="1"/>
    <col min="78" max="78" width="13.85546875" style="62" bestFit="1" customWidth="1"/>
    <col min="79" max="79" width="20.5703125" style="62" bestFit="1" customWidth="1"/>
    <col min="80" max="80" width="19.5703125" style="62" bestFit="1" customWidth="1"/>
    <col min="81" max="81" width="21.140625" style="62" bestFit="1" customWidth="1"/>
    <col min="82" max="82" width="16.85546875" style="62" bestFit="1" customWidth="1"/>
    <col min="83" max="83" width="18.85546875" style="62" bestFit="1" customWidth="1"/>
    <col min="84" max="84" width="12.28515625" style="62" bestFit="1" customWidth="1"/>
    <col min="85" max="85" width="18.140625" style="62" bestFit="1" customWidth="1"/>
    <col min="86" max="86" width="16.85546875" style="62" bestFit="1" customWidth="1"/>
    <col min="87" max="87" width="18.85546875" style="62" bestFit="1" customWidth="1"/>
    <col min="88" max="88" width="18.28515625" style="62" bestFit="1" customWidth="1"/>
    <col min="89" max="89" width="15.140625" style="62" bestFit="1" customWidth="1"/>
    <col min="90" max="90" width="19.5703125" style="62" bestFit="1" customWidth="1"/>
    <col min="91" max="91" width="16.7109375" style="62" bestFit="1" customWidth="1"/>
    <col min="92" max="92" width="19.7109375" style="62" bestFit="1" customWidth="1"/>
    <col min="93" max="93" width="16.140625" style="62" bestFit="1" customWidth="1"/>
    <col min="94" max="94" width="19.140625" style="62" bestFit="1" customWidth="1"/>
    <col min="95" max="95" width="10.85546875" style="62" bestFit="1" customWidth="1"/>
    <col min="96" max="96" width="11.140625" style="62" bestFit="1" customWidth="1"/>
    <col min="97" max="97" width="13" style="62" bestFit="1" customWidth="1"/>
    <col min="98" max="98" width="13.85546875" style="62" bestFit="1" customWidth="1"/>
    <col min="99" max="99" width="12.7109375" style="62" bestFit="1" customWidth="1"/>
    <col min="100" max="100" width="24.7109375" style="62" bestFit="1" customWidth="1"/>
    <col min="101" max="101" width="12" style="62" bestFit="1" customWidth="1"/>
    <col min="102" max="102" width="19.140625" style="62" bestFit="1" customWidth="1"/>
    <col min="103" max="103" width="13.85546875" style="62" bestFit="1" customWidth="1"/>
    <col min="104" max="104" width="12.7109375" style="62" bestFit="1" customWidth="1"/>
    <col min="105" max="105" width="18.28515625" style="62" bestFit="1" customWidth="1"/>
    <col min="106" max="106" width="12.42578125" style="62" bestFit="1" customWidth="1"/>
    <col min="107" max="107" width="18.5703125" style="62" bestFit="1" customWidth="1"/>
    <col min="108" max="108" width="15" style="62" bestFit="1" customWidth="1"/>
    <col min="109" max="109" width="17.28515625" style="62" bestFit="1" customWidth="1"/>
    <col min="110" max="110" width="9" style="62" bestFit="1" customWidth="1"/>
    <col min="111" max="111" width="17.5703125" style="62" bestFit="1" customWidth="1"/>
    <col min="112" max="112" width="14.140625" style="62" bestFit="1" customWidth="1"/>
    <col min="113" max="113" width="15.5703125" style="62" bestFit="1" customWidth="1"/>
    <col min="114" max="114" width="16.42578125" style="62" bestFit="1" customWidth="1"/>
    <col min="115" max="115" width="17.140625" style="62" bestFit="1" customWidth="1"/>
    <col min="116" max="116" width="9.85546875" style="62" bestFit="1" customWidth="1"/>
    <col min="117" max="117" width="19" style="62" bestFit="1" customWidth="1"/>
    <col min="118" max="118" width="18.42578125" style="62" bestFit="1" customWidth="1"/>
    <col min="119" max="119" width="20.42578125" style="62" bestFit="1" customWidth="1"/>
    <col min="120" max="120" width="8.85546875" style="62"/>
    <col min="121" max="121" width="26.140625" style="62" bestFit="1" customWidth="1"/>
    <col min="122" max="124" width="5.7109375" style="62" hidden="1" customWidth="1"/>
    <col min="125" max="127" width="5.7109375" style="62" customWidth="1"/>
    <col min="128" max="128" width="4.140625" style="62" bestFit="1" customWidth="1"/>
    <col min="129" max="129" width="16.7109375" style="62" bestFit="1" customWidth="1"/>
    <col min="130" max="130" width="13.140625" style="62" bestFit="1" customWidth="1"/>
    <col min="131" max="131" width="19.7109375" style="62" bestFit="1" customWidth="1"/>
    <col min="132" max="132" width="16.140625" style="62" bestFit="1" customWidth="1"/>
    <col min="133" max="133" width="19.140625" style="62" bestFit="1" customWidth="1"/>
    <col min="134" max="134" width="14.140625" style="62" bestFit="1" customWidth="1"/>
    <col min="135" max="135" width="25.140625" style="62" bestFit="1" customWidth="1"/>
    <col min="136" max="136" width="11.140625" style="62" bestFit="1" customWidth="1"/>
    <col min="137" max="137" width="10.5703125" style="62" bestFit="1" customWidth="1"/>
    <col min="138" max="138" width="10.85546875" style="62" bestFit="1" customWidth="1"/>
    <col min="139" max="139" width="13" style="62" bestFit="1" customWidth="1"/>
    <col min="140" max="140" width="16.5703125" style="62" bestFit="1" customWidth="1"/>
    <col min="141" max="141" width="10.5703125" style="62" bestFit="1" customWidth="1"/>
    <col min="142" max="142" width="17" style="62" bestFit="1" customWidth="1"/>
    <col min="143" max="143" width="20.5703125" style="62" bestFit="1" customWidth="1"/>
    <col min="144" max="144" width="19.5703125" style="62" bestFit="1" customWidth="1"/>
    <col min="145" max="145" width="21.140625" style="62" bestFit="1" customWidth="1"/>
    <col min="146" max="146" width="8.85546875" style="62"/>
    <col min="147" max="147" width="30.140625" style="62" bestFit="1" customWidth="1"/>
    <col min="148" max="153" width="8.85546875" style="62"/>
    <col min="154" max="154" width="15.42578125" style="62" bestFit="1" customWidth="1"/>
    <col min="155" max="155" width="22" style="62" bestFit="1" customWidth="1"/>
    <col min="156" max="156" width="18.42578125" style="62" bestFit="1" customWidth="1"/>
    <col min="157" max="157" width="24.5703125" style="62" bestFit="1" customWidth="1"/>
    <col min="158" max="158" width="14.28515625" style="62" customWidth="1"/>
    <col min="159" max="159" width="13.85546875" style="62" bestFit="1" customWidth="1"/>
    <col min="160" max="160" width="19.5703125" style="427" bestFit="1" customWidth="1"/>
    <col min="161" max="162" width="3.7109375" style="62" customWidth="1"/>
    <col min="163" max="163" width="42.140625" style="62" bestFit="1" customWidth="1"/>
    <col min="164" max="164" width="12.42578125" style="62" bestFit="1" customWidth="1"/>
    <col min="165" max="165" width="18.5703125" style="62" bestFit="1" customWidth="1"/>
    <col min="166" max="166" width="15" style="62" bestFit="1" customWidth="1"/>
    <col min="167" max="167" width="17.28515625" style="62" bestFit="1" customWidth="1"/>
    <col min="168" max="169" width="3.7109375" style="62" customWidth="1"/>
    <col min="170" max="170" width="51.42578125" style="62" bestFit="1" customWidth="1"/>
    <col min="171" max="171" width="7" style="62" bestFit="1" customWidth="1"/>
    <col min="172" max="172" width="2.7109375" style="62" bestFit="1" customWidth="1"/>
    <col min="173" max="173" width="15" style="62" bestFit="1" customWidth="1"/>
    <col min="174" max="174" width="11.28515625" style="62" bestFit="1" customWidth="1"/>
    <col min="175" max="182" width="3.7109375" style="62" customWidth="1"/>
    <col min="183" max="183" width="4.7109375" style="62" bestFit="1" customWidth="1"/>
    <col min="184" max="184" width="12.28515625" style="62" bestFit="1" customWidth="1"/>
    <col min="185" max="185" width="18.85546875" style="62" bestFit="1" customWidth="1"/>
    <col min="186" max="186" width="18.140625" style="62" bestFit="1" customWidth="1"/>
    <col min="187" max="187" width="19.140625" style="62" bestFit="1" customWidth="1"/>
    <col min="188" max="188" width="18.140625" style="62" bestFit="1" customWidth="1"/>
    <col min="189" max="189" width="25.85546875" style="62" bestFit="1" customWidth="1"/>
    <col min="190" max="190" width="26.42578125" style="62" bestFit="1" customWidth="1"/>
    <col min="191" max="191" width="18.85546875" style="62" bestFit="1" customWidth="1"/>
    <col min="192" max="192" width="15.140625" style="62" bestFit="1" customWidth="1"/>
    <col min="193" max="193" width="16.85546875" style="62" bestFit="1" customWidth="1"/>
    <col min="194" max="194" width="13" style="62" bestFit="1" customWidth="1"/>
    <col min="195" max="195" width="32.7109375" style="62" bestFit="1" customWidth="1"/>
    <col min="196" max="196" width="28.85546875" style="62" bestFit="1" customWidth="1"/>
    <col min="197" max="197" width="25.140625" style="62" bestFit="1" customWidth="1"/>
    <col min="198" max="198" width="17.85546875" style="62" bestFit="1" customWidth="1"/>
    <col min="199" max="199" width="27.140625" style="62" bestFit="1" customWidth="1"/>
    <col min="200" max="200" width="21" style="62" bestFit="1" customWidth="1"/>
    <col min="201" max="201" width="18.7109375" style="62" bestFit="1" customWidth="1"/>
    <col min="202" max="202" width="21.140625" style="62" bestFit="1" customWidth="1"/>
    <col min="203" max="231" width="8.85546875" style="62"/>
    <col min="232" max="232" width="36.28515625" style="62" bestFit="1" customWidth="1"/>
    <col min="233" max="236" width="8.85546875" style="62"/>
    <col min="237" max="237" width="4.140625" style="62" bestFit="1" customWidth="1"/>
    <col min="238" max="238" width="15.85546875" style="62" bestFit="1" customWidth="1"/>
    <col min="239" max="239" width="18.85546875" style="62" bestFit="1" customWidth="1"/>
    <col min="240" max="240" width="17" style="62" bestFit="1" customWidth="1"/>
    <col min="241" max="241" width="20" style="62" bestFit="1" customWidth="1"/>
    <col min="242" max="242" width="13" style="62" bestFit="1" customWidth="1"/>
    <col min="243" max="243" width="15.7109375" style="62" bestFit="1" customWidth="1"/>
    <col min="244" max="244" width="6" style="62" bestFit="1" customWidth="1"/>
    <col min="245" max="245" width="5.42578125" style="62" bestFit="1" customWidth="1"/>
    <col min="246" max="246" width="14.7109375" style="62" bestFit="1" customWidth="1"/>
    <col min="247" max="247" width="21" style="62" bestFit="1" customWidth="1"/>
    <col min="248" max="248" width="19.5703125" style="62" bestFit="1" customWidth="1"/>
    <col min="249" max="249" width="22.140625" style="62" bestFit="1" customWidth="1"/>
    <col min="250" max="250" width="14.85546875" style="62" customWidth="1"/>
    <col min="251" max="252" width="8.85546875" style="62"/>
    <col min="253" max="253" width="36.28515625" style="62" bestFit="1" customWidth="1"/>
    <col min="254" max="259" width="8.85546875" style="62"/>
    <col min="260" max="260" width="4.140625" style="62" bestFit="1" customWidth="1"/>
    <col min="261" max="261" width="15" style="62" bestFit="1" customWidth="1"/>
    <col min="262" max="262" width="19.7109375" style="62" bestFit="1" customWidth="1"/>
    <col min="263" max="263" width="20" style="62" bestFit="1" customWidth="1"/>
    <col min="264" max="265" width="19" style="62" bestFit="1" customWidth="1"/>
    <col min="266" max="266" width="17.85546875" style="62" bestFit="1" customWidth="1"/>
    <col min="267" max="267" width="10.7109375" style="62" bestFit="1" customWidth="1"/>
    <col min="268" max="268" width="18.85546875" style="62" bestFit="1" customWidth="1"/>
    <col min="269" max="269" width="15.140625" style="62" bestFit="1" customWidth="1"/>
    <col min="270" max="271" width="16.5703125" style="62" bestFit="1" customWidth="1"/>
    <col min="272" max="272" width="10" style="62" bestFit="1" customWidth="1"/>
    <col min="273" max="273" width="27" style="62" bestFit="1" customWidth="1"/>
    <col min="274" max="274" width="17.28515625" style="62" bestFit="1" customWidth="1"/>
    <col min="275" max="275" width="17.5703125" style="62" bestFit="1" customWidth="1"/>
    <col min="276" max="276" width="19.5703125" style="62" bestFit="1" customWidth="1"/>
    <col min="277" max="277" width="22.140625" style="62" bestFit="1" customWidth="1"/>
    <col min="278" max="279" width="8.85546875" style="62"/>
    <col min="280" max="280" width="15.28515625" style="62" bestFit="1" customWidth="1"/>
    <col min="281" max="292" width="8.85546875" style="62"/>
    <col min="293" max="293" width="13.140625" style="397" bestFit="1" customWidth="1"/>
    <col min="294" max="294" width="19.7109375" style="397" bestFit="1" customWidth="1"/>
    <col min="295" max="295" width="16.140625" style="62" bestFit="1" customWidth="1"/>
    <col min="296" max="296" width="19.140625" style="62" bestFit="1" customWidth="1"/>
    <col min="297" max="297" width="11.5703125" style="62" bestFit="1" customWidth="1"/>
    <col min="298" max="298" width="13" style="62" bestFit="1" customWidth="1"/>
    <col min="299" max="299" width="15.28515625" style="62" bestFit="1" customWidth="1"/>
    <col min="300" max="300" width="9" style="62" bestFit="1" customWidth="1"/>
    <col min="301" max="301" width="7.5703125" style="62" customWidth="1"/>
    <col min="302" max="302" width="25.140625" style="62" customWidth="1"/>
    <col min="303" max="305" width="0" style="62" hidden="1" customWidth="1"/>
    <col min="306" max="306" width="0.85546875" style="62" hidden="1" customWidth="1"/>
    <col min="307" max="307" width="35.28515625" style="62" bestFit="1" customWidth="1"/>
    <col min="308" max="308" width="27.140625" style="62" bestFit="1" customWidth="1"/>
    <col min="309" max="309" width="16.85546875" style="62" bestFit="1" customWidth="1"/>
    <col min="310" max="16384" width="8.85546875" style="62"/>
  </cols>
  <sheetData>
    <row r="1" spans="2:313" s="427" customFormat="1" ht="20.100000000000001" customHeight="1" thickBot="1">
      <c r="B1" s="421"/>
      <c r="C1" s="422" t="s">
        <v>1662</v>
      </c>
      <c r="D1" s="423" t="s">
        <v>2</v>
      </c>
      <c r="E1" s="423" t="s">
        <v>1598</v>
      </c>
      <c r="F1" s="423" t="s">
        <v>1873</v>
      </c>
      <c r="G1" s="423" t="s">
        <v>1874</v>
      </c>
      <c r="H1" s="423" t="s">
        <v>1875</v>
      </c>
      <c r="I1" s="423" t="s">
        <v>1876</v>
      </c>
      <c r="J1" s="423" t="s">
        <v>7</v>
      </c>
      <c r="K1" s="423" t="s">
        <v>8</v>
      </c>
      <c r="L1" s="423" t="s">
        <v>1658</v>
      </c>
      <c r="M1" s="423" t="s">
        <v>1877</v>
      </c>
      <c r="N1" s="423" t="s">
        <v>1878</v>
      </c>
      <c r="O1" s="423" t="s">
        <v>1879</v>
      </c>
      <c r="P1" s="424" t="s">
        <v>1570</v>
      </c>
      <c r="Q1" s="425" t="s">
        <v>1541</v>
      </c>
      <c r="R1" s="426"/>
      <c r="T1" s="428" t="s">
        <v>1553</v>
      </c>
      <c r="Z1" s="429" t="s">
        <v>1</v>
      </c>
      <c r="AA1" s="429" t="s">
        <v>2</v>
      </c>
      <c r="AB1" s="429" t="s">
        <v>1600</v>
      </c>
      <c r="AC1" s="429" t="s">
        <v>1364</v>
      </c>
      <c r="AD1" s="429" t="s">
        <v>6</v>
      </c>
      <c r="AE1" s="429" t="s">
        <v>7</v>
      </c>
      <c r="AF1" s="429" t="s">
        <v>8</v>
      </c>
      <c r="AG1" s="429" t="s">
        <v>1658</v>
      </c>
      <c r="AH1" s="429" t="s">
        <v>1799</v>
      </c>
      <c r="AI1" s="429" t="s">
        <v>10</v>
      </c>
      <c r="AJ1" s="429" t="s">
        <v>1801</v>
      </c>
      <c r="AK1" s="429" t="s">
        <v>1626</v>
      </c>
      <c r="AL1" s="429" t="s">
        <v>1569</v>
      </c>
      <c r="AM1" s="429" t="s">
        <v>1601</v>
      </c>
      <c r="AN1" s="602" t="s">
        <v>1800</v>
      </c>
      <c r="AQ1" s="430" t="s">
        <v>1554</v>
      </c>
      <c r="AS1" s="431" t="s">
        <v>1630</v>
      </c>
      <c r="AT1" s="431" t="s">
        <v>1711</v>
      </c>
      <c r="AU1" s="431" t="s">
        <v>1</v>
      </c>
      <c r="AV1" s="431" t="s">
        <v>2</v>
      </c>
      <c r="AW1" s="431" t="s">
        <v>1600</v>
      </c>
      <c r="AX1" s="431" t="s">
        <v>1364</v>
      </c>
      <c r="AY1" s="431" t="s">
        <v>1597</v>
      </c>
      <c r="AZ1" s="431" t="s">
        <v>1542</v>
      </c>
      <c r="BA1" s="431" t="s">
        <v>13</v>
      </c>
      <c r="BB1" s="431" t="s">
        <v>1543</v>
      </c>
      <c r="BC1" s="431" t="s">
        <v>1544</v>
      </c>
      <c r="BD1" s="431" t="s">
        <v>1631</v>
      </c>
      <c r="BE1" s="431" t="s">
        <v>17</v>
      </c>
      <c r="BF1" s="431" t="s">
        <v>1626</v>
      </c>
      <c r="BG1" s="431" t="s">
        <v>1978</v>
      </c>
      <c r="BH1" s="431" t="s">
        <v>1363</v>
      </c>
      <c r="BI1" s="431" t="s">
        <v>1601</v>
      </c>
      <c r="BJ1" s="431" t="s">
        <v>1714</v>
      </c>
      <c r="BN1" s="431" t="s">
        <v>2466</v>
      </c>
      <c r="BO1" s="405"/>
      <c r="BQ1" s="432" t="s">
        <v>1630</v>
      </c>
      <c r="BR1" s="432" t="s">
        <v>1711</v>
      </c>
      <c r="BS1" s="432" t="s">
        <v>2</v>
      </c>
      <c r="BT1" s="432" t="s">
        <v>1600</v>
      </c>
      <c r="BU1" s="432" t="s">
        <v>1364</v>
      </c>
      <c r="BV1" s="432" t="s">
        <v>1713</v>
      </c>
      <c r="BW1" s="432" t="s">
        <v>1979</v>
      </c>
      <c r="BX1" s="432" t="s">
        <v>1804</v>
      </c>
      <c r="BY1" s="432" t="s">
        <v>1980</v>
      </c>
      <c r="BZ1" s="432" t="s">
        <v>1981</v>
      </c>
      <c r="CA1" s="432" t="s">
        <v>1363</v>
      </c>
      <c r="CB1" s="432" t="s">
        <v>1601</v>
      </c>
      <c r="CC1" s="432" t="s">
        <v>1714</v>
      </c>
      <c r="CD1" s="62"/>
      <c r="CF1" s="432" t="s">
        <v>1982</v>
      </c>
      <c r="CM1" s="433" t="s">
        <v>1711</v>
      </c>
      <c r="CN1" s="434" t="s">
        <v>2</v>
      </c>
      <c r="CO1" s="434" t="s">
        <v>1600</v>
      </c>
      <c r="CP1" s="435" t="s">
        <v>1364</v>
      </c>
      <c r="CQ1" s="436" t="s">
        <v>13</v>
      </c>
      <c r="CR1" s="436" t="s">
        <v>1543</v>
      </c>
      <c r="CS1" s="436" t="s">
        <v>1544</v>
      </c>
      <c r="CT1" s="436" t="s">
        <v>1631</v>
      </c>
      <c r="CU1" s="436" t="s">
        <v>1981</v>
      </c>
      <c r="CW1" s="436" t="s">
        <v>1632</v>
      </c>
      <c r="CX1" s="436" t="s">
        <v>2459</v>
      </c>
      <c r="DB1" s="429" t="s">
        <v>1</v>
      </c>
      <c r="DC1" s="429" t="s">
        <v>2</v>
      </c>
      <c r="DD1" s="429" t="s">
        <v>1600</v>
      </c>
      <c r="DE1" s="429" t="s">
        <v>1364</v>
      </c>
      <c r="DF1" s="429" t="s">
        <v>6</v>
      </c>
      <c r="DG1" s="429" t="s">
        <v>7</v>
      </c>
      <c r="DH1" s="429" t="s">
        <v>8</v>
      </c>
      <c r="DI1" s="429" t="s">
        <v>1658</v>
      </c>
      <c r="DJ1" s="429" t="s">
        <v>1799</v>
      </c>
      <c r="DK1" s="429" t="s">
        <v>10</v>
      </c>
      <c r="DL1" s="429" t="s">
        <v>1626</v>
      </c>
      <c r="DM1" s="429" t="s">
        <v>1569</v>
      </c>
      <c r="DN1" s="429" t="s">
        <v>1601</v>
      </c>
      <c r="DO1" s="429" t="s">
        <v>1800</v>
      </c>
      <c r="DQ1" s="430" t="s">
        <v>1721</v>
      </c>
      <c r="DU1" s="62"/>
      <c r="DV1" s="62"/>
      <c r="DW1" s="62"/>
      <c r="DX1" s="437" t="s">
        <v>1630</v>
      </c>
      <c r="DY1" s="437" t="s">
        <v>1711</v>
      </c>
      <c r="DZ1" s="437" t="s">
        <v>1</v>
      </c>
      <c r="EA1" s="437" t="s">
        <v>2</v>
      </c>
      <c r="EB1" s="437" t="s">
        <v>1600</v>
      </c>
      <c r="EC1" s="437" t="s">
        <v>1364</v>
      </c>
      <c r="ED1" s="437" t="s">
        <v>1597</v>
      </c>
      <c r="EE1" s="437" t="s">
        <v>1542</v>
      </c>
      <c r="EF1" s="437" t="s">
        <v>13</v>
      </c>
      <c r="EG1" s="437" t="s">
        <v>1543</v>
      </c>
      <c r="EH1" s="437" t="s">
        <v>1544</v>
      </c>
      <c r="EI1" s="437" t="s">
        <v>1631</v>
      </c>
      <c r="EJ1" s="437" t="s">
        <v>17</v>
      </c>
      <c r="EK1" s="437" t="s">
        <v>1626</v>
      </c>
      <c r="EL1" s="437" t="s">
        <v>1978</v>
      </c>
      <c r="EM1" s="437" t="s">
        <v>1363</v>
      </c>
      <c r="EN1" s="437" t="s">
        <v>1601</v>
      </c>
      <c r="EO1" s="437" t="s">
        <v>1714</v>
      </c>
      <c r="EP1" s="63"/>
      <c r="EQ1" s="431" t="s">
        <v>1722</v>
      </c>
      <c r="ER1" s="62"/>
      <c r="ES1" s="62"/>
      <c r="ET1" s="62"/>
      <c r="EU1" s="62"/>
      <c r="EV1" s="62"/>
      <c r="EW1" s="62"/>
      <c r="EX1" s="438" t="s">
        <v>1</v>
      </c>
      <c r="EY1" s="438" t="s">
        <v>2</v>
      </c>
      <c r="EZ1" s="438" t="s">
        <v>1600</v>
      </c>
      <c r="FA1" s="438" t="s">
        <v>1364</v>
      </c>
      <c r="FB1" s="62"/>
      <c r="FC1" s="62" t="s">
        <v>1756</v>
      </c>
      <c r="FE1" s="62"/>
      <c r="FF1" s="62"/>
      <c r="FG1" s="62"/>
      <c r="FH1" s="429" t="s">
        <v>1</v>
      </c>
      <c r="FI1" s="429" t="s">
        <v>2</v>
      </c>
      <c r="FJ1" s="429" t="s">
        <v>1600</v>
      </c>
      <c r="FK1" s="429" t="s">
        <v>1364</v>
      </c>
      <c r="FL1" s="62"/>
      <c r="FM1" s="62"/>
      <c r="FN1" s="429" t="s">
        <v>2468</v>
      </c>
      <c r="FO1" s="62"/>
      <c r="FP1" s="62"/>
      <c r="FQ1" s="62"/>
      <c r="FR1" s="62"/>
      <c r="FS1" s="62"/>
      <c r="FT1" s="62"/>
      <c r="FU1" s="62"/>
      <c r="FV1" s="405"/>
      <c r="FW1" s="405"/>
      <c r="FX1" s="405"/>
      <c r="FY1" s="405"/>
      <c r="FZ1" s="405"/>
      <c r="GA1" s="439" t="s">
        <v>1630</v>
      </c>
      <c r="GB1" s="439" t="s">
        <v>1838</v>
      </c>
      <c r="GC1" s="439" t="s">
        <v>1839</v>
      </c>
      <c r="GD1" s="439" t="s">
        <v>1840</v>
      </c>
      <c r="GE1" s="439" t="s">
        <v>1364</v>
      </c>
      <c r="GF1" s="439" t="s">
        <v>1841</v>
      </c>
      <c r="GG1" s="439" t="s">
        <v>1550</v>
      </c>
      <c r="GH1" s="439" t="s">
        <v>6</v>
      </c>
      <c r="GI1" s="439" t="s">
        <v>7</v>
      </c>
      <c r="GJ1" s="439" t="s">
        <v>8</v>
      </c>
      <c r="GK1" s="439" t="s">
        <v>1842</v>
      </c>
      <c r="GL1" s="439" t="s">
        <v>1843</v>
      </c>
      <c r="GM1" s="439" t="s">
        <v>10</v>
      </c>
      <c r="GN1" s="439" t="s">
        <v>1844</v>
      </c>
      <c r="GO1" s="439" t="s">
        <v>1542</v>
      </c>
      <c r="GP1" s="439" t="s">
        <v>1845</v>
      </c>
      <c r="GQ1" s="439" t="s">
        <v>1846</v>
      </c>
      <c r="GR1" s="439" t="s">
        <v>1569</v>
      </c>
      <c r="GS1" s="439" t="s">
        <v>1847</v>
      </c>
      <c r="GT1" s="440" t="s">
        <v>1848</v>
      </c>
      <c r="GU1" s="62"/>
      <c r="GW1" s="405"/>
      <c r="GX1" s="405"/>
      <c r="GY1" s="405"/>
      <c r="GZ1" s="405"/>
      <c r="HA1" s="405"/>
      <c r="HB1" s="405"/>
      <c r="HC1" s="405"/>
      <c r="HD1" s="405"/>
      <c r="HE1" s="405"/>
      <c r="HF1" s="405"/>
      <c r="HI1" s="405"/>
      <c r="HM1" s="405"/>
      <c r="HN1" s="405"/>
      <c r="HO1" s="405"/>
      <c r="HP1" s="405"/>
      <c r="HQ1" s="405"/>
      <c r="HR1" s="405"/>
      <c r="HS1" s="405"/>
      <c r="HT1" s="405"/>
      <c r="HU1" s="405"/>
      <c r="HV1" s="405"/>
      <c r="HY1" s="405"/>
      <c r="IC1" s="441" t="s">
        <v>1630</v>
      </c>
      <c r="ID1" s="442" t="s">
        <v>1976</v>
      </c>
      <c r="IE1" s="442" t="s">
        <v>1839</v>
      </c>
      <c r="IF1" s="442" t="s">
        <v>1395</v>
      </c>
      <c r="IG1" s="442" t="s">
        <v>1598</v>
      </c>
      <c r="IH1" s="442" t="s">
        <v>1586</v>
      </c>
      <c r="II1" s="442" t="s">
        <v>1803</v>
      </c>
      <c r="IJ1" s="442" t="s">
        <v>1804</v>
      </c>
      <c r="IK1" s="442" t="s">
        <v>20</v>
      </c>
      <c r="IL1" s="442" t="s">
        <v>1805</v>
      </c>
      <c r="IM1" s="442" t="s">
        <v>1569</v>
      </c>
      <c r="IN1" s="442" t="s">
        <v>1601</v>
      </c>
      <c r="IO1" s="442" t="s">
        <v>1602</v>
      </c>
      <c r="IS1" s="442" t="s">
        <v>2465</v>
      </c>
      <c r="IZ1" s="422" t="s">
        <v>1630</v>
      </c>
      <c r="JA1" s="422" t="s">
        <v>1662</v>
      </c>
      <c r="JB1" s="423" t="s">
        <v>2</v>
      </c>
      <c r="JC1" s="423" t="s">
        <v>1598</v>
      </c>
      <c r="JD1" s="423" t="s">
        <v>1873</v>
      </c>
      <c r="JE1" s="423" t="s">
        <v>1874</v>
      </c>
      <c r="JF1" s="423" t="s">
        <v>1875</v>
      </c>
      <c r="JG1" s="423" t="s">
        <v>1876</v>
      </c>
      <c r="JH1" s="423" t="s">
        <v>7</v>
      </c>
      <c r="JI1" s="423" t="s">
        <v>8</v>
      </c>
      <c r="JJ1" s="423" t="s">
        <v>1658</v>
      </c>
      <c r="JK1" s="423" t="s">
        <v>1877</v>
      </c>
      <c r="JL1" s="423" t="s">
        <v>1878</v>
      </c>
      <c r="JM1" s="423" t="s">
        <v>1879</v>
      </c>
      <c r="JN1" s="424" t="s">
        <v>1570</v>
      </c>
      <c r="JO1" s="425" t="s">
        <v>1541</v>
      </c>
      <c r="JP1" s="425" t="s">
        <v>1601</v>
      </c>
      <c r="JQ1" s="425" t="s">
        <v>1800</v>
      </c>
      <c r="JT1" s="443" t="s">
        <v>2464</v>
      </c>
      <c r="KG1" s="576" t="s">
        <v>1</v>
      </c>
      <c r="KH1" s="576" t="s">
        <v>2</v>
      </c>
      <c r="KI1" s="577" t="s">
        <v>1600</v>
      </c>
      <c r="KJ1" s="577" t="s">
        <v>1364</v>
      </c>
      <c r="KK1" s="577" t="s">
        <v>1543</v>
      </c>
      <c r="KL1" s="578" t="s">
        <v>1631</v>
      </c>
      <c r="KM1" s="579" t="s">
        <v>1979</v>
      </c>
      <c r="KN1" s="580" t="s">
        <v>1804</v>
      </c>
      <c r="KO1" s="580" t="s">
        <v>1980</v>
      </c>
      <c r="KP1" s="577" t="s">
        <v>1363</v>
      </c>
    </row>
    <row r="2" spans="2:313" ht="20.100000000000001" customHeight="1" thickBot="1">
      <c r="B2" s="444"/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445"/>
      <c r="Q2" s="405"/>
      <c r="R2" s="405"/>
      <c r="Z2" s="408"/>
      <c r="AA2" s="408">
        <v>13</v>
      </c>
      <c r="AB2" s="408"/>
      <c r="AC2" s="408"/>
      <c r="AD2" s="408"/>
      <c r="AE2" s="408"/>
      <c r="AF2" s="408"/>
      <c r="AG2" s="408"/>
      <c r="AH2" s="408"/>
      <c r="AI2" s="408"/>
      <c r="AJ2" s="408"/>
      <c r="AK2" s="408"/>
      <c r="AL2" s="408"/>
      <c r="AM2" s="408"/>
      <c r="AN2" s="603"/>
      <c r="AS2" s="446"/>
      <c r="AT2" s="446"/>
      <c r="AU2" s="447"/>
      <c r="AV2" s="447">
        <v>13</v>
      </c>
      <c r="AW2" s="446"/>
      <c r="AX2" s="446"/>
      <c r="AY2" s="446"/>
      <c r="AZ2" s="448"/>
      <c r="BA2" s="446"/>
      <c r="BB2" s="446"/>
      <c r="BC2" s="446"/>
      <c r="BD2" s="446"/>
      <c r="BE2" s="448"/>
      <c r="BF2" s="446"/>
      <c r="BG2" s="448"/>
      <c r="BH2" s="446"/>
      <c r="BI2" s="446"/>
      <c r="BJ2" s="449"/>
      <c r="BK2" s="427"/>
      <c r="BL2" s="427"/>
      <c r="BN2" s="450" t="s">
        <v>2467</v>
      </c>
      <c r="BQ2" s="451"/>
      <c r="BR2" s="452"/>
      <c r="BS2" s="452">
        <v>13</v>
      </c>
      <c r="BT2" s="452"/>
      <c r="BU2" s="452"/>
      <c r="BV2" s="452"/>
      <c r="BW2" s="452"/>
      <c r="BX2" s="452"/>
      <c r="BY2" s="452"/>
      <c r="BZ2" s="452"/>
      <c r="CA2" s="452"/>
      <c r="CB2" s="452"/>
      <c r="CC2" s="452"/>
      <c r="CE2" s="418"/>
      <c r="CN2" s="407"/>
      <c r="CO2" s="408"/>
      <c r="CP2" s="408"/>
      <c r="CQ2" s="408"/>
      <c r="CR2" s="408" t="s">
        <v>90</v>
      </c>
      <c r="CS2" s="408"/>
      <c r="CT2" s="408" t="s">
        <v>1956</v>
      </c>
      <c r="CU2" s="453"/>
      <c r="CV2" s="427"/>
      <c r="CW2" s="454">
        <f>COUNT(CN5:CN39)</f>
        <v>24</v>
      </c>
      <c r="CX2" s="455">
        <v>46306</v>
      </c>
      <c r="DB2" s="456"/>
      <c r="DC2" s="457">
        <v>13</v>
      </c>
      <c r="DD2" s="457"/>
      <c r="DE2" s="457"/>
      <c r="DF2" s="457"/>
      <c r="DG2" s="457"/>
      <c r="DH2" s="457"/>
      <c r="DI2" s="457"/>
      <c r="DJ2" s="458"/>
      <c r="DK2" s="459"/>
      <c r="DL2" s="459"/>
      <c r="DM2" s="459"/>
      <c r="DN2" s="459"/>
      <c r="DO2" s="459"/>
      <c r="DX2" s="460"/>
      <c r="DY2" s="461"/>
      <c r="DZ2" s="461">
        <v>13</v>
      </c>
      <c r="EA2" s="461"/>
      <c r="EB2" s="461"/>
      <c r="EC2" s="462"/>
      <c r="ED2" s="461"/>
      <c r="EE2" s="463"/>
      <c r="EF2" s="461"/>
      <c r="EG2" s="461"/>
      <c r="EH2" s="462"/>
      <c r="EI2" s="464"/>
      <c r="EJ2" s="464"/>
      <c r="EK2" s="464"/>
      <c r="EL2" s="464"/>
      <c r="EM2" s="464"/>
      <c r="EN2" s="464"/>
      <c r="EO2" s="464"/>
      <c r="EX2" s="465"/>
      <c r="EY2" s="466"/>
      <c r="EZ2" s="467"/>
      <c r="FA2" s="467"/>
      <c r="FH2" s="456">
        <v>130</v>
      </c>
      <c r="FI2" s="457"/>
      <c r="FJ2" s="457"/>
      <c r="FK2" s="457"/>
      <c r="FV2" s="406"/>
      <c r="FW2" s="406"/>
      <c r="FX2" s="406"/>
      <c r="FY2" s="417"/>
      <c r="FZ2" s="468"/>
      <c r="GA2" s="427"/>
      <c r="GB2" s="427"/>
      <c r="GC2" s="427"/>
      <c r="GD2" s="427"/>
      <c r="GE2" s="427"/>
      <c r="GF2" s="427"/>
      <c r="GG2" s="427"/>
      <c r="GH2" s="427"/>
      <c r="GI2" s="427"/>
      <c r="GJ2" s="427"/>
      <c r="GK2" s="469"/>
      <c r="GL2" s="421"/>
      <c r="GM2" s="427"/>
      <c r="GN2" s="469"/>
      <c r="GO2" s="427"/>
      <c r="GX2" s="410"/>
      <c r="GY2" s="406"/>
      <c r="GZ2" s="406"/>
      <c r="HA2" s="406"/>
      <c r="HB2" s="406"/>
      <c r="HC2" s="406"/>
      <c r="HD2" s="406"/>
      <c r="HE2" s="417"/>
      <c r="HF2" s="468"/>
      <c r="HN2" s="410"/>
      <c r="HO2" s="406"/>
      <c r="HP2" s="406"/>
      <c r="HQ2" s="406"/>
      <c r="HR2" s="406"/>
      <c r="HS2" s="406"/>
      <c r="HT2" s="406"/>
      <c r="HU2" s="417"/>
      <c r="HV2" s="468"/>
      <c r="ID2" s="410"/>
      <c r="IE2" s="406">
        <v>13</v>
      </c>
      <c r="IF2" s="406"/>
      <c r="IG2" s="406"/>
      <c r="IH2" s="406"/>
      <c r="II2" s="406"/>
      <c r="IJ2" s="406"/>
      <c r="IK2" s="406"/>
      <c r="IL2" s="417"/>
      <c r="IM2" s="468"/>
      <c r="IP2" s="427"/>
      <c r="IQ2" s="427"/>
    </row>
    <row r="3" spans="2:313" ht="20.100000000000001" customHeight="1" thickBot="1">
      <c r="B3" s="444"/>
      <c r="J3" s="427"/>
      <c r="N3" s="427"/>
      <c r="P3" s="427"/>
      <c r="Z3" s="470"/>
      <c r="AA3" s="470"/>
      <c r="AB3" s="470"/>
      <c r="AC3" s="470"/>
      <c r="AD3" s="470"/>
      <c r="AE3" s="470"/>
      <c r="AF3" s="470"/>
      <c r="AG3" s="470"/>
      <c r="AH3" s="470"/>
      <c r="AI3" s="470"/>
      <c r="AJ3" s="470"/>
      <c r="AK3" s="470"/>
      <c r="AL3" s="470"/>
      <c r="AM3" s="470"/>
      <c r="AN3" s="604"/>
      <c r="BK3" s="427"/>
      <c r="BL3" s="427"/>
      <c r="CE3" s="418"/>
      <c r="CN3" s="407"/>
      <c r="CO3" s="408"/>
      <c r="CP3" s="408"/>
      <c r="CQ3" s="408"/>
      <c r="CR3" s="411"/>
      <c r="CS3" s="408"/>
      <c r="CT3" s="408"/>
      <c r="CU3" s="453"/>
      <c r="CV3" s="427"/>
      <c r="FW3" s="406"/>
      <c r="FX3" s="406"/>
      <c r="FY3" s="417"/>
      <c r="FZ3" s="468"/>
      <c r="GA3" s="427"/>
      <c r="GB3" s="427"/>
      <c r="GC3" s="427"/>
      <c r="GD3" s="427"/>
      <c r="GE3" s="427"/>
      <c r="GF3" s="427"/>
      <c r="GG3" s="427"/>
      <c r="GH3" s="427"/>
      <c r="GI3" s="427"/>
      <c r="GJ3" s="427"/>
      <c r="GK3" s="469"/>
      <c r="GL3" s="421"/>
      <c r="GM3" s="427"/>
      <c r="GN3" s="469"/>
      <c r="GO3" s="427"/>
      <c r="GX3" s="410"/>
      <c r="GY3" s="406"/>
      <c r="GZ3" s="406"/>
      <c r="HA3" s="406"/>
      <c r="HC3" s="406"/>
      <c r="HD3" s="406"/>
      <c r="HE3" s="417"/>
      <c r="HF3" s="468"/>
      <c r="HN3" s="410"/>
      <c r="HO3" s="406"/>
      <c r="HP3" s="406"/>
      <c r="HQ3" s="406"/>
      <c r="HS3" s="406"/>
      <c r="HT3" s="406"/>
      <c r="HU3" s="417"/>
      <c r="HV3" s="468"/>
      <c r="ID3" s="410"/>
      <c r="IE3" s="406"/>
      <c r="IF3" s="406"/>
      <c r="IG3" s="406"/>
      <c r="IH3" s="406"/>
      <c r="IJ3" s="406"/>
      <c r="IK3" s="406"/>
      <c r="IL3" s="417"/>
      <c r="IM3" s="468"/>
      <c r="IP3" s="427"/>
      <c r="IQ3" s="427"/>
    </row>
    <row r="4" spans="2:313" s="471" customFormat="1" ht="20.100000000000001" customHeight="1" thickBot="1">
      <c r="B4" s="421"/>
      <c r="C4" s="422" t="s">
        <v>1662</v>
      </c>
      <c r="D4" s="423" t="s">
        <v>2</v>
      </c>
      <c r="E4" s="423" t="s">
        <v>1598</v>
      </c>
      <c r="F4" s="423" t="s">
        <v>1873</v>
      </c>
      <c r="G4" s="423" t="s">
        <v>1874</v>
      </c>
      <c r="H4" s="423" t="s">
        <v>1875</v>
      </c>
      <c r="I4" s="423" t="s">
        <v>1876</v>
      </c>
      <c r="J4" s="423" t="s">
        <v>7</v>
      </c>
      <c r="K4" s="423" t="s">
        <v>8</v>
      </c>
      <c r="L4" s="423" t="s">
        <v>1658</v>
      </c>
      <c r="M4" s="423" t="s">
        <v>1877</v>
      </c>
      <c r="N4" s="423" t="s">
        <v>1878</v>
      </c>
      <c r="O4" s="423" t="s">
        <v>1879</v>
      </c>
      <c r="P4" s="424" t="s">
        <v>1570</v>
      </c>
      <c r="Q4" s="425" t="s">
        <v>1541</v>
      </c>
      <c r="R4" s="426"/>
      <c r="Z4" s="429" t="s">
        <v>1</v>
      </c>
      <c r="AA4" s="429" t="s">
        <v>2</v>
      </c>
      <c r="AB4" s="429" t="s">
        <v>1600</v>
      </c>
      <c r="AC4" s="429" t="s">
        <v>1364</v>
      </c>
      <c r="AD4" s="429" t="s">
        <v>6</v>
      </c>
      <c r="AE4" s="429" t="s">
        <v>7</v>
      </c>
      <c r="AF4" s="429" t="s">
        <v>8</v>
      </c>
      <c r="AG4" s="429" t="s">
        <v>1658</v>
      </c>
      <c r="AH4" s="429" t="s">
        <v>1799</v>
      </c>
      <c r="AI4" s="429" t="s">
        <v>10</v>
      </c>
      <c r="AJ4" s="429" t="s">
        <v>1801</v>
      </c>
      <c r="AK4" s="429" t="s">
        <v>1626</v>
      </c>
      <c r="AL4" s="429" t="s">
        <v>1569</v>
      </c>
      <c r="AM4" s="429" t="s">
        <v>1601</v>
      </c>
      <c r="AN4" s="602" t="s">
        <v>1800</v>
      </c>
      <c r="AS4" s="431" t="s">
        <v>1630</v>
      </c>
      <c r="AT4" s="431" t="s">
        <v>1711</v>
      </c>
      <c r="AU4" s="431" t="s">
        <v>1</v>
      </c>
      <c r="AV4" s="431" t="s">
        <v>2</v>
      </c>
      <c r="AW4" s="431" t="s">
        <v>1600</v>
      </c>
      <c r="AX4" s="431" t="s">
        <v>1364</v>
      </c>
      <c r="AY4" s="431" t="s">
        <v>1597</v>
      </c>
      <c r="AZ4" s="431" t="s">
        <v>1542</v>
      </c>
      <c r="BA4" s="431" t="s">
        <v>13</v>
      </c>
      <c r="BB4" s="431" t="s">
        <v>1543</v>
      </c>
      <c r="BC4" s="431" t="s">
        <v>1544</v>
      </c>
      <c r="BD4" s="431" t="s">
        <v>1631</v>
      </c>
      <c r="BE4" s="431" t="s">
        <v>17</v>
      </c>
      <c r="BF4" s="431" t="s">
        <v>1626</v>
      </c>
      <c r="BG4" s="431" t="s">
        <v>1978</v>
      </c>
      <c r="BH4" s="431" t="s">
        <v>1363</v>
      </c>
      <c r="BI4" s="431" t="s">
        <v>1601</v>
      </c>
      <c r="BJ4" s="431" t="s">
        <v>1714</v>
      </c>
      <c r="BK4" s="427"/>
      <c r="BL4" s="427"/>
      <c r="BN4" s="472"/>
      <c r="BO4" s="405"/>
      <c r="BP4" s="405"/>
      <c r="BQ4" s="432" t="s">
        <v>1630</v>
      </c>
      <c r="BR4" s="432" t="s">
        <v>1711</v>
      </c>
      <c r="BS4" s="432" t="s">
        <v>2</v>
      </c>
      <c r="BT4" s="432" t="s">
        <v>1600</v>
      </c>
      <c r="BU4" s="432" t="s">
        <v>1364</v>
      </c>
      <c r="BV4" s="432" t="s">
        <v>1713</v>
      </c>
      <c r="BW4" s="432" t="s">
        <v>1979</v>
      </c>
      <c r="BX4" s="432" t="s">
        <v>1804</v>
      </c>
      <c r="BY4" s="432" t="s">
        <v>1980</v>
      </c>
      <c r="BZ4" s="432" t="s">
        <v>1981</v>
      </c>
      <c r="CA4" s="432" t="s">
        <v>1363</v>
      </c>
      <c r="CB4" s="432" t="s">
        <v>1601</v>
      </c>
      <c r="CC4" s="432" t="s">
        <v>1714</v>
      </c>
      <c r="CD4" s="62"/>
      <c r="CE4" s="418"/>
      <c r="CM4" s="473" t="s">
        <v>1711</v>
      </c>
      <c r="CN4" s="474" t="s">
        <v>2</v>
      </c>
      <c r="CO4" s="474" t="s">
        <v>1600</v>
      </c>
      <c r="CP4" s="475" t="s">
        <v>1364</v>
      </c>
      <c r="CQ4" s="474" t="s">
        <v>1544</v>
      </c>
      <c r="CR4" s="474" t="s">
        <v>13</v>
      </c>
      <c r="CS4" s="474" t="s">
        <v>1631</v>
      </c>
      <c r="CT4" s="474" t="s">
        <v>1981</v>
      </c>
      <c r="CU4" s="427"/>
      <c r="CV4" s="427"/>
      <c r="DB4" s="429" t="s">
        <v>1</v>
      </c>
      <c r="DC4" s="429" t="s">
        <v>2</v>
      </c>
      <c r="DD4" s="429" t="s">
        <v>1600</v>
      </c>
      <c r="DE4" s="429" t="s">
        <v>1364</v>
      </c>
      <c r="DF4" s="429" t="s">
        <v>6</v>
      </c>
      <c r="DG4" s="429" t="s">
        <v>7</v>
      </c>
      <c r="DH4" s="429" t="s">
        <v>8</v>
      </c>
      <c r="DI4" s="429" t="s">
        <v>1658</v>
      </c>
      <c r="DJ4" s="429" t="s">
        <v>1799</v>
      </c>
      <c r="DK4" s="429" t="s">
        <v>10</v>
      </c>
      <c r="DL4" s="429" t="s">
        <v>1626</v>
      </c>
      <c r="DM4" s="429" t="s">
        <v>1569</v>
      </c>
      <c r="DN4" s="429" t="s">
        <v>1601</v>
      </c>
      <c r="DO4" s="429" t="s">
        <v>1800</v>
      </c>
      <c r="DR4" s="62"/>
      <c r="DS4" s="62"/>
      <c r="DT4" s="62"/>
      <c r="DU4" s="62"/>
      <c r="DV4" s="62"/>
      <c r="DW4" s="62"/>
      <c r="DX4" s="437" t="s">
        <v>1630</v>
      </c>
      <c r="DY4" s="437" t="s">
        <v>1711</v>
      </c>
      <c r="DZ4" s="437" t="s">
        <v>1</v>
      </c>
      <c r="EA4" s="437" t="s">
        <v>2</v>
      </c>
      <c r="EB4" s="437" t="s">
        <v>1600</v>
      </c>
      <c r="EC4" s="437" t="s">
        <v>1364</v>
      </c>
      <c r="ED4" s="437" t="s">
        <v>1597</v>
      </c>
      <c r="EE4" s="437" t="s">
        <v>1542</v>
      </c>
      <c r="EF4" s="437" t="s">
        <v>13</v>
      </c>
      <c r="EG4" s="437" t="s">
        <v>1543</v>
      </c>
      <c r="EH4" s="437" t="s">
        <v>1544</v>
      </c>
      <c r="EI4" s="437" t="s">
        <v>1631</v>
      </c>
      <c r="EJ4" s="437" t="s">
        <v>17</v>
      </c>
      <c r="EK4" s="437" t="s">
        <v>1626</v>
      </c>
      <c r="EL4" s="437" t="s">
        <v>1978</v>
      </c>
      <c r="EM4" s="437" t="s">
        <v>1363</v>
      </c>
      <c r="EN4" s="437" t="s">
        <v>1601</v>
      </c>
      <c r="EO4" s="437" t="s">
        <v>1714</v>
      </c>
      <c r="EP4" s="62"/>
      <c r="EQ4" s="62"/>
      <c r="ER4" s="62"/>
      <c r="ES4" s="62"/>
      <c r="ET4" s="62"/>
      <c r="EU4" s="62"/>
      <c r="EV4" s="62"/>
      <c r="EW4" s="62"/>
      <c r="EX4" s="438" t="s">
        <v>1</v>
      </c>
      <c r="EY4" s="438" t="s">
        <v>2</v>
      </c>
      <c r="EZ4" s="438" t="s">
        <v>1600</v>
      </c>
      <c r="FA4" s="438" t="s">
        <v>1364</v>
      </c>
      <c r="FB4" s="62"/>
      <c r="FC4" s="62"/>
      <c r="FD4" s="476" t="s">
        <v>1802</v>
      </c>
      <c r="FE4" s="62"/>
      <c r="FF4" s="62"/>
      <c r="FG4" s="62"/>
      <c r="FH4" s="429" t="s">
        <v>1</v>
      </c>
      <c r="FI4" s="429" t="s">
        <v>2</v>
      </c>
      <c r="FJ4" s="429" t="s">
        <v>1600</v>
      </c>
      <c r="FK4" s="429" t="s">
        <v>1364</v>
      </c>
      <c r="FL4" s="62"/>
      <c r="FM4" s="62"/>
      <c r="FN4" s="62"/>
      <c r="FO4" s="62"/>
      <c r="FP4" s="62"/>
      <c r="FQ4" s="62"/>
      <c r="FR4" s="62"/>
      <c r="FS4" s="62"/>
      <c r="FT4" s="62"/>
      <c r="FU4" s="62"/>
      <c r="FV4" s="405"/>
      <c r="FW4" s="405"/>
      <c r="FX4" s="405"/>
      <c r="FY4" s="405"/>
      <c r="FZ4" s="405"/>
      <c r="GA4" s="477" t="s">
        <v>1630</v>
      </c>
      <c r="GB4" s="477" t="s">
        <v>1838</v>
      </c>
      <c r="GC4" s="477" t="s">
        <v>1839</v>
      </c>
      <c r="GD4" s="477" t="s">
        <v>1840</v>
      </c>
      <c r="GE4" s="477" t="s">
        <v>1364</v>
      </c>
      <c r="GF4" s="477" t="s">
        <v>1841</v>
      </c>
      <c r="GG4" s="477" t="s">
        <v>1550</v>
      </c>
      <c r="GH4" s="477" t="s">
        <v>6</v>
      </c>
      <c r="GI4" s="477" t="s">
        <v>7</v>
      </c>
      <c r="GJ4" s="477" t="s">
        <v>8</v>
      </c>
      <c r="GK4" s="477" t="s">
        <v>1842</v>
      </c>
      <c r="GL4" s="477" t="s">
        <v>1843</v>
      </c>
      <c r="GM4" s="477" t="s">
        <v>10</v>
      </c>
      <c r="GN4" s="477" t="s">
        <v>1844</v>
      </c>
      <c r="GO4" s="477" t="s">
        <v>1542</v>
      </c>
      <c r="GP4" s="477" t="s">
        <v>1845</v>
      </c>
      <c r="GQ4" s="477" t="s">
        <v>1846</v>
      </c>
      <c r="GR4" s="477" t="s">
        <v>1569</v>
      </c>
      <c r="GS4" s="477" t="s">
        <v>1847</v>
      </c>
      <c r="GT4" s="477" t="s">
        <v>1848</v>
      </c>
      <c r="GU4" s="62"/>
      <c r="GW4" s="405"/>
      <c r="GX4" s="405"/>
      <c r="GY4" s="405"/>
      <c r="GZ4" s="405"/>
      <c r="HA4" s="405"/>
      <c r="HB4" s="405"/>
      <c r="HC4" s="405"/>
      <c r="HD4" s="405"/>
      <c r="HE4" s="405"/>
      <c r="HF4" s="405"/>
      <c r="HM4" s="405"/>
      <c r="HN4" s="405"/>
      <c r="HO4" s="405"/>
      <c r="HP4" s="405"/>
      <c r="HQ4" s="405"/>
      <c r="HR4" s="405"/>
      <c r="HS4" s="405"/>
      <c r="HT4" s="405"/>
      <c r="HU4" s="405"/>
      <c r="HV4" s="405"/>
      <c r="IC4" s="441" t="s">
        <v>1630</v>
      </c>
      <c r="ID4" s="442" t="s">
        <v>1976</v>
      </c>
      <c r="IE4" s="442" t="s">
        <v>1839</v>
      </c>
      <c r="IF4" s="442" t="s">
        <v>1395</v>
      </c>
      <c r="IG4" s="442" t="s">
        <v>1598</v>
      </c>
      <c r="IH4" s="442" t="s">
        <v>1586</v>
      </c>
      <c r="II4" s="442" t="s">
        <v>1803</v>
      </c>
      <c r="IJ4" s="442" t="s">
        <v>1804</v>
      </c>
      <c r="IK4" s="442" t="s">
        <v>20</v>
      </c>
      <c r="IL4" s="442" t="s">
        <v>1805</v>
      </c>
      <c r="IM4" s="442" t="s">
        <v>1569</v>
      </c>
      <c r="IN4" s="442" t="s">
        <v>1601</v>
      </c>
      <c r="IO4" s="442" t="s">
        <v>1602</v>
      </c>
      <c r="IP4" s="427"/>
      <c r="IQ4" s="427"/>
      <c r="IZ4" s="422" t="s">
        <v>1630</v>
      </c>
      <c r="JA4" s="422" t="s">
        <v>1662</v>
      </c>
      <c r="JB4" s="423" t="s">
        <v>2</v>
      </c>
      <c r="JC4" s="423" t="s">
        <v>1598</v>
      </c>
      <c r="JD4" s="423" t="s">
        <v>1873</v>
      </c>
      <c r="JE4" s="423" t="s">
        <v>1874</v>
      </c>
      <c r="JF4" s="423" t="s">
        <v>1875</v>
      </c>
      <c r="JG4" s="423" t="s">
        <v>1876</v>
      </c>
      <c r="JH4" s="423" t="s">
        <v>7</v>
      </c>
      <c r="JI4" s="423" t="s">
        <v>8</v>
      </c>
      <c r="JJ4" s="423" t="s">
        <v>1658</v>
      </c>
      <c r="JK4" s="423" t="s">
        <v>1877</v>
      </c>
      <c r="JL4" s="423" t="s">
        <v>1878</v>
      </c>
      <c r="JM4" s="423" t="s">
        <v>1879</v>
      </c>
      <c r="JN4" s="424" t="s">
        <v>1570</v>
      </c>
      <c r="JO4" s="425" t="s">
        <v>1541</v>
      </c>
      <c r="JP4" s="425" t="s">
        <v>1601</v>
      </c>
      <c r="JQ4" s="425" t="s">
        <v>1800</v>
      </c>
      <c r="KG4" s="573" t="s">
        <v>1</v>
      </c>
      <c r="KH4" s="574" t="s">
        <v>2</v>
      </c>
      <c r="KI4" s="574" t="s">
        <v>1600</v>
      </c>
      <c r="KJ4" s="574" t="s">
        <v>1364</v>
      </c>
      <c r="KK4" s="574" t="s">
        <v>1543</v>
      </c>
      <c r="KL4" s="574" t="s">
        <v>1631</v>
      </c>
      <c r="KM4" s="574" t="s">
        <v>1979</v>
      </c>
      <c r="KN4" s="574" t="s">
        <v>1804</v>
      </c>
      <c r="KO4" s="574" t="s">
        <v>1980</v>
      </c>
      <c r="KP4" s="574" t="s">
        <v>1363</v>
      </c>
      <c r="KQ4" s="574"/>
      <c r="KR4" s="574"/>
      <c r="KS4" s="574"/>
      <c r="KT4" s="574"/>
      <c r="KU4" s="574" t="s">
        <v>1281</v>
      </c>
      <c r="KV4" s="574" t="s">
        <v>3</v>
      </c>
      <c r="KW4" s="575" t="s">
        <v>1658</v>
      </c>
      <c r="KX4" s="62"/>
      <c r="KY4" s="62"/>
      <c r="KZ4" s="62"/>
      <c r="LA4" s="62"/>
    </row>
    <row r="5" spans="2:313" ht="21.95" customHeight="1" thickBot="1">
      <c r="B5" s="62"/>
      <c r="C5" s="34">
        <v>575</v>
      </c>
      <c r="D5" s="34"/>
      <c r="E5" s="34" t="s">
        <v>1048</v>
      </c>
      <c r="F5" s="34" t="s">
        <v>40</v>
      </c>
      <c r="G5" s="34" t="s">
        <v>1925</v>
      </c>
      <c r="H5" s="34" t="s">
        <v>48</v>
      </c>
      <c r="I5" s="34" t="s">
        <v>1225</v>
      </c>
      <c r="J5" s="34" t="s">
        <v>26</v>
      </c>
      <c r="K5" s="34" t="s">
        <v>873</v>
      </c>
      <c r="L5" s="34">
        <v>618088417</v>
      </c>
      <c r="M5" s="34"/>
      <c r="N5" s="34" t="s">
        <v>2549</v>
      </c>
      <c r="O5" s="241" t="s">
        <v>2550</v>
      </c>
      <c r="P5" s="34"/>
      <c r="Q5" s="241" t="s">
        <v>2551</v>
      </c>
      <c r="R5" s="478"/>
      <c r="Z5" s="633">
        <v>98</v>
      </c>
      <c r="AA5" s="633">
        <v>13</v>
      </c>
      <c r="AB5" s="633" t="s">
        <v>1012</v>
      </c>
      <c r="AC5" s="633" t="s">
        <v>396</v>
      </c>
      <c r="AD5" s="633" t="s">
        <v>1014</v>
      </c>
      <c r="AE5" s="633" t="s">
        <v>26</v>
      </c>
      <c r="AF5" s="633" t="s">
        <v>244</v>
      </c>
      <c r="AG5" s="633">
        <v>685864627</v>
      </c>
      <c r="AH5" s="633"/>
      <c r="AI5" s="633"/>
      <c r="AJ5" s="190"/>
      <c r="AK5" s="633"/>
      <c r="AL5" s="633"/>
      <c r="AM5" s="633"/>
      <c r="AN5" s="369"/>
      <c r="AS5" s="48">
        <v>273</v>
      </c>
      <c r="AT5" s="281" t="s">
        <v>2272</v>
      </c>
      <c r="AU5" s="368">
        <v>98</v>
      </c>
      <c r="AV5" s="368">
        <v>13</v>
      </c>
      <c r="AW5" s="281" t="s">
        <v>1013</v>
      </c>
      <c r="AX5" s="281" t="s">
        <v>396</v>
      </c>
      <c r="AY5" s="281" t="s">
        <v>29</v>
      </c>
      <c r="AZ5" s="369">
        <v>42403</v>
      </c>
      <c r="BA5" s="281" t="s">
        <v>141</v>
      </c>
      <c r="BB5" s="281" t="s">
        <v>122</v>
      </c>
      <c r="BC5" s="281" t="s">
        <v>58</v>
      </c>
      <c r="BD5" s="51" t="s">
        <v>1955</v>
      </c>
      <c r="BE5" s="370">
        <v>44625</v>
      </c>
      <c r="BF5" s="281" t="s">
        <v>1798</v>
      </c>
      <c r="BG5" s="288"/>
      <c r="BH5" s="51"/>
      <c r="BI5" s="74" t="s">
        <v>53</v>
      </c>
      <c r="BJ5" s="570" t="s">
        <v>2933</v>
      </c>
      <c r="BK5" s="427"/>
      <c r="BL5" s="427"/>
      <c r="BQ5" s="48">
        <v>273</v>
      </c>
      <c r="BR5" s="281" t="s">
        <v>2272</v>
      </c>
      <c r="BS5" s="368">
        <v>13</v>
      </c>
      <c r="BT5" s="281" t="s">
        <v>1013</v>
      </c>
      <c r="BU5" s="281" t="s">
        <v>396</v>
      </c>
      <c r="BV5" s="51" t="s">
        <v>1589</v>
      </c>
      <c r="BW5" s="161" t="s">
        <v>2821</v>
      </c>
      <c r="BX5" s="273">
        <v>115</v>
      </c>
      <c r="BY5" s="273">
        <v>0</v>
      </c>
      <c r="BZ5" s="74" t="s">
        <v>1814</v>
      </c>
      <c r="CA5" s="51"/>
      <c r="CB5" s="74" t="s">
        <v>53</v>
      </c>
      <c r="CC5" s="570" t="s">
        <v>2933</v>
      </c>
      <c r="CE5" s="418"/>
      <c r="CM5" s="51" t="s">
        <v>2000</v>
      </c>
      <c r="CN5" s="248">
        <v>6</v>
      </c>
      <c r="CO5" s="51" t="s">
        <v>1397</v>
      </c>
      <c r="CP5" s="51" t="s">
        <v>242</v>
      </c>
      <c r="CQ5" s="51" t="s">
        <v>145</v>
      </c>
      <c r="CR5" s="51" t="s">
        <v>141</v>
      </c>
      <c r="CS5" s="51" t="s">
        <v>1956</v>
      </c>
      <c r="CT5" s="74" t="s">
        <v>1814</v>
      </c>
      <c r="CU5" s="406"/>
      <c r="CV5" s="427"/>
      <c r="DB5" s="633">
        <v>98</v>
      </c>
      <c r="DC5" s="633">
        <v>13</v>
      </c>
      <c r="DD5" s="633" t="s">
        <v>1012</v>
      </c>
      <c r="DE5" s="633" t="s">
        <v>396</v>
      </c>
      <c r="DF5" s="633" t="s">
        <v>1014</v>
      </c>
      <c r="DG5" s="633" t="s">
        <v>26</v>
      </c>
      <c r="DH5" s="633" t="s">
        <v>244</v>
      </c>
      <c r="DI5" s="633">
        <v>685864627</v>
      </c>
      <c r="DJ5" s="633"/>
      <c r="DK5" s="633"/>
      <c r="DL5" s="633"/>
      <c r="DM5" s="633"/>
      <c r="DN5" s="633"/>
      <c r="DO5" s="369"/>
      <c r="DX5" s="406"/>
      <c r="DY5" s="479"/>
      <c r="DZ5" s="479"/>
      <c r="EA5" s="406"/>
      <c r="EB5" s="406"/>
      <c r="EC5" s="406"/>
      <c r="ED5" s="418"/>
      <c r="EE5" s="406"/>
      <c r="EF5" s="406"/>
      <c r="EG5" s="406"/>
      <c r="EH5" s="406"/>
      <c r="EI5" s="418"/>
      <c r="EJ5" s="406"/>
      <c r="EK5" s="418"/>
      <c r="EL5" s="406"/>
      <c r="EM5" s="418"/>
      <c r="EN5" s="418"/>
      <c r="EO5" s="480"/>
      <c r="EX5" s="80">
        <v>130</v>
      </c>
      <c r="EY5" s="80">
        <v>1</v>
      </c>
      <c r="EZ5" s="80" t="s">
        <v>22</v>
      </c>
      <c r="FA5" s="80" t="s">
        <v>24</v>
      </c>
      <c r="FD5" s="427">
        <f t="array" ref="FD5:FD112">_xlfn._xlws.FILTER(_xlfn.SEQUENCE(MAX(EY:EY)-MIN(EY:EY)+1,,MIN(EY:EY),1),ISNA(MATCH(_xlfn.SEQUENCE(MAX(EY:EY)-MIN(EY:EY)+1,,MIN(EY:EY),1),EY:EY,0)))</f>
        <v>60</v>
      </c>
      <c r="FH5" s="80">
        <v>130</v>
      </c>
      <c r="FI5" s="80">
        <v>1</v>
      </c>
      <c r="FJ5" s="80" t="s">
        <v>22</v>
      </c>
      <c r="FK5" s="80" t="s">
        <v>24</v>
      </c>
      <c r="GA5" s="62">
        <v>13</v>
      </c>
      <c r="GB5" s="62">
        <v>606</v>
      </c>
      <c r="GC5" s="62">
        <v>0</v>
      </c>
      <c r="GD5" s="62" t="s">
        <v>1715</v>
      </c>
      <c r="GE5" s="62" t="s">
        <v>1716</v>
      </c>
      <c r="GF5" s="62" t="s">
        <v>1717</v>
      </c>
      <c r="GG5" s="62" t="s">
        <v>29</v>
      </c>
      <c r="GH5" s="62" t="s">
        <v>1718</v>
      </c>
      <c r="GI5" s="62" t="s">
        <v>1080</v>
      </c>
      <c r="GJ5" s="62" t="s">
        <v>1719</v>
      </c>
      <c r="GK5" s="62">
        <v>624363623</v>
      </c>
      <c r="GL5" s="62">
        <v>0</v>
      </c>
      <c r="GM5" s="62" t="s">
        <v>1720</v>
      </c>
      <c r="GN5" s="62" t="s">
        <v>1849</v>
      </c>
      <c r="GO5" s="399"/>
      <c r="GP5" s="62" t="s">
        <v>1817</v>
      </c>
      <c r="GQ5" s="62" t="s">
        <v>1806</v>
      </c>
      <c r="GS5" s="62" t="s">
        <v>921</v>
      </c>
      <c r="GT5" s="399">
        <v>45920</v>
      </c>
      <c r="IC5" s="349">
        <v>19</v>
      </c>
      <c r="ID5" s="348" t="s">
        <v>2276</v>
      </c>
      <c r="IE5" s="350">
        <v>13</v>
      </c>
      <c r="IF5" s="348" t="s">
        <v>104</v>
      </c>
      <c r="IG5" s="348" t="s">
        <v>105</v>
      </c>
      <c r="IH5" s="348" t="s">
        <v>1588</v>
      </c>
      <c r="II5" s="311" t="s">
        <v>2472</v>
      </c>
      <c r="IJ5" s="351">
        <v>115</v>
      </c>
      <c r="IK5" s="351">
        <v>0</v>
      </c>
      <c r="IL5" s="352" t="s">
        <v>1814</v>
      </c>
      <c r="IM5" s="348"/>
      <c r="IN5" s="352" t="s">
        <v>53</v>
      </c>
      <c r="IO5" s="336" t="s">
        <v>2472</v>
      </c>
      <c r="IP5" s="427"/>
      <c r="IQ5" s="427"/>
      <c r="KG5" s="548">
        <v>130</v>
      </c>
      <c r="KH5" s="539">
        <v>1</v>
      </c>
      <c r="KI5" s="540" t="s">
        <v>23</v>
      </c>
      <c r="KJ5" s="540" t="s">
        <v>24</v>
      </c>
      <c r="KK5" s="540" t="s">
        <v>30</v>
      </c>
      <c r="KL5" s="540" t="s">
        <v>1956</v>
      </c>
      <c r="KM5" s="541"/>
      <c r="KN5" s="542"/>
      <c r="KO5" s="542"/>
      <c r="KP5" s="540"/>
      <c r="KQ5" s="543"/>
      <c r="KR5" s="543"/>
      <c r="KS5" s="543"/>
      <c r="KT5" s="543"/>
      <c r="KU5" s="543" t="str">
        <f>VLOOKUP(KH5,Data_Voogd!$C$1:$I$190,3,TRUE)</f>
        <v>Maraghich</v>
      </c>
      <c r="KV5" s="543" t="str">
        <f>VLOOKUP(KH5,Data_Voogd!$C$1:$I$190,2,TRUE)</f>
        <v>Hamid</v>
      </c>
      <c r="KW5" s="549">
        <f>VLOOKUP(KH5,Data_Voogd!$C$1:$I$190,7,TRUE)</f>
        <v>687586009</v>
      </c>
    </row>
    <row r="6" spans="2:313" ht="20.100000000000001" customHeight="1" thickBot="1">
      <c r="B6" s="62"/>
      <c r="C6" s="34">
        <v>130</v>
      </c>
      <c r="D6" s="34">
        <v>1</v>
      </c>
      <c r="E6" s="34" t="s">
        <v>1097</v>
      </c>
      <c r="F6" s="34" t="s">
        <v>22</v>
      </c>
      <c r="G6" s="34" t="s">
        <v>1111</v>
      </c>
      <c r="H6" s="34" t="s">
        <v>48</v>
      </c>
      <c r="I6" s="34" t="s">
        <v>25</v>
      </c>
      <c r="J6" s="34" t="s">
        <v>26</v>
      </c>
      <c r="K6" s="34" t="s">
        <v>974</v>
      </c>
      <c r="L6" s="34">
        <v>687586009</v>
      </c>
      <c r="M6" s="34">
        <v>638479673</v>
      </c>
      <c r="N6" s="34" t="s">
        <v>2950</v>
      </c>
      <c r="O6" s="241" t="s">
        <v>2951</v>
      </c>
      <c r="P6" s="34"/>
      <c r="Q6" s="241" t="s">
        <v>3016</v>
      </c>
      <c r="R6" s="478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190"/>
      <c r="AK6" s="80"/>
      <c r="AL6" s="80"/>
      <c r="AM6" s="80"/>
      <c r="AN6" s="190"/>
      <c r="AS6" s="48">
        <v>274</v>
      </c>
      <c r="AT6" s="281" t="s">
        <v>2273</v>
      </c>
      <c r="AU6" s="368">
        <v>98</v>
      </c>
      <c r="AV6" s="368">
        <v>13</v>
      </c>
      <c r="AW6" s="281" t="s">
        <v>1016</v>
      </c>
      <c r="AX6" s="281" t="s">
        <v>396</v>
      </c>
      <c r="AY6" s="281" t="s">
        <v>29</v>
      </c>
      <c r="AZ6" s="369" t="s">
        <v>2443</v>
      </c>
      <c r="BA6" s="281" t="s">
        <v>49</v>
      </c>
      <c r="BB6" s="281" t="s">
        <v>65</v>
      </c>
      <c r="BC6" s="281" t="s">
        <v>123</v>
      </c>
      <c r="BD6" s="51" t="s">
        <v>1956</v>
      </c>
      <c r="BE6" s="370"/>
      <c r="BF6" s="281" t="s">
        <v>1798</v>
      </c>
      <c r="BG6" s="288"/>
      <c r="BH6" s="51"/>
      <c r="BI6" s="74" t="s">
        <v>65</v>
      </c>
      <c r="BJ6" s="570">
        <v>46285</v>
      </c>
      <c r="BK6" s="427"/>
      <c r="BL6" s="427"/>
      <c r="BQ6" s="48">
        <v>274</v>
      </c>
      <c r="BR6" s="281" t="s">
        <v>2273</v>
      </c>
      <c r="BS6" s="368">
        <v>13</v>
      </c>
      <c r="BT6" s="281" t="s">
        <v>1016</v>
      </c>
      <c r="BU6" s="281" t="s">
        <v>396</v>
      </c>
      <c r="BV6" s="51" t="s">
        <v>1589</v>
      </c>
      <c r="BW6" s="161" t="s">
        <v>2821</v>
      </c>
      <c r="BX6" s="273">
        <v>115</v>
      </c>
      <c r="BY6" s="273">
        <v>0</v>
      </c>
      <c r="BZ6" s="74" t="s">
        <v>1814</v>
      </c>
      <c r="CA6" s="51"/>
      <c r="CB6" s="74" t="s">
        <v>65</v>
      </c>
      <c r="CC6" s="570">
        <v>46285</v>
      </c>
      <c r="CE6" s="418"/>
      <c r="CM6" s="51" t="s">
        <v>2275</v>
      </c>
      <c r="CN6" s="248">
        <v>10</v>
      </c>
      <c r="CO6" s="51" t="s">
        <v>85</v>
      </c>
      <c r="CP6" s="51" t="s">
        <v>86</v>
      </c>
      <c r="CQ6" s="51" t="s">
        <v>145</v>
      </c>
      <c r="CR6" s="51" t="s">
        <v>155</v>
      </c>
      <c r="CS6" s="51" t="s">
        <v>1956</v>
      </c>
      <c r="CT6" s="74" t="s">
        <v>2463</v>
      </c>
      <c r="CU6" s="406"/>
      <c r="CV6" s="427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190"/>
      <c r="DX6" s="406"/>
      <c r="DY6" s="479"/>
      <c r="DZ6" s="479"/>
      <c r="EA6" s="406"/>
      <c r="EB6" s="406"/>
      <c r="EC6" s="406"/>
      <c r="ED6" s="418"/>
      <c r="EE6" s="406"/>
      <c r="EF6" s="406"/>
      <c r="EG6" s="406"/>
      <c r="EH6" s="406"/>
      <c r="EI6" s="418"/>
      <c r="EJ6" s="406"/>
      <c r="EK6" s="418"/>
      <c r="EL6" s="406"/>
      <c r="EM6" s="418"/>
      <c r="EN6" s="418"/>
      <c r="EX6" s="80">
        <v>725</v>
      </c>
      <c r="EY6" s="80">
        <v>2</v>
      </c>
      <c r="EZ6" s="80" t="s">
        <v>136</v>
      </c>
      <c r="FA6" s="80" t="s">
        <v>1058</v>
      </c>
      <c r="FD6" s="427">
        <v>61</v>
      </c>
      <c r="FH6" s="633"/>
      <c r="FI6" s="633"/>
      <c r="FJ6" s="633"/>
      <c r="FK6" s="633"/>
      <c r="GA6" s="62">
        <v>14</v>
      </c>
      <c r="GB6" s="62">
        <v>962</v>
      </c>
      <c r="GC6" s="62">
        <v>0</v>
      </c>
      <c r="GD6" s="62" t="s">
        <v>1139</v>
      </c>
      <c r="GE6" s="62" t="s">
        <v>97</v>
      </c>
      <c r="GF6" s="62" t="s">
        <v>1466</v>
      </c>
      <c r="GG6" s="62" t="s">
        <v>29</v>
      </c>
      <c r="GH6" s="62" t="s">
        <v>1538</v>
      </c>
      <c r="GI6" s="62" t="s">
        <v>1080</v>
      </c>
      <c r="GJ6" s="62" t="s">
        <v>1539</v>
      </c>
      <c r="GK6" s="62">
        <v>616601155</v>
      </c>
      <c r="GL6" s="62">
        <v>0</v>
      </c>
      <c r="GM6" s="62" t="s">
        <v>1540</v>
      </c>
      <c r="GN6" s="62" t="s">
        <v>1850</v>
      </c>
      <c r="GO6" s="399">
        <v>44356</v>
      </c>
      <c r="GP6" s="62" t="s">
        <v>1817</v>
      </c>
      <c r="GQ6" s="62" t="s">
        <v>1806</v>
      </c>
      <c r="GS6" s="62" t="s">
        <v>921</v>
      </c>
      <c r="GT6" s="399">
        <v>45920</v>
      </c>
      <c r="IC6" s="349"/>
      <c r="ID6" s="348"/>
      <c r="IE6" s="350"/>
      <c r="IF6" s="348"/>
      <c r="IG6" s="348"/>
      <c r="IH6" s="348"/>
      <c r="II6" s="311"/>
      <c r="IJ6" s="351"/>
      <c r="IK6" s="351"/>
      <c r="IL6" s="352"/>
      <c r="IM6" s="348"/>
      <c r="IN6" s="352"/>
      <c r="IO6" s="336"/>
      <c r="IP6" s="427"/>
      <c r="IQ6" s="427"/>
      <c r="KG6" s="548">
        <v>130</v>
      </c>
      <c r="KH6" s="539">
        <v>1</v>
      </c>
      <c r="KI6" s="540" t="s">
        <v>33</v>
      </c>
      <c r="KJ6" s="540" t="s">
        <v>24</v>
      </c>
      <c r="KK6" s="540" t="s">
        <v>122</v>
      </c>
      <c r="KL6" s="540" t="s">
        <v>1955</v>
      </c>
      <c r="KM6" s="541"/>
      <c r="KN6" s="542"/>
      <c r="KO6" s="542"/>
      <c r="KP6" s="540"/>
      <c r="KQ6" s="543"/>
      <c r="KR6" s="543"/>
      <c r="KS6" s="543"/>
      <c r="KT6" s="543"/>
      <c r="KU6" s="543" t="str">
        <f>VLOOKUP(KH6,Data_Voogd!$C$1:$I$190,3,TRUE)</f>
        <v>Maraghich</v>
      </c>
      <c r="KV6" s="543" t="str">
        <f>VLOOKUP(KH6,Data_Voogd!$C$1:$I$190,2,TRUE)</f>
        <v>Hamid</v>
      </c>
      <c r="KW6" s="549">
        <f>VLOOKUP(KH6,Data_Voogd!$C$1:$I$190,7,TRUE)</f>
        <v>687586009</v>
      </c>
    </row>
    <row r="7" spans="2:313" ht="20.100000000000001" customHeight="1" thickBot="1">
      <c r="B7" s="62"/>
      <c r="C7" s="34">
        <v>614335053</v>
      </c>
      <c r="D7" s="34"/>
      <c r="E7" s="34" t="s">
        <v>707</v>
      </c>
      <c r="F7" s="34" t="s">
        <v>2953</v>
      </c>
      <c r="G7" s="34" t="s">
        <v>184</v>
      </c>
      <c r="H7" s="34" t="s">
        <v>29</v>
      </c>
      <c r="I7" s="34" t="s">
        <v>2954</v>
      </c>
      <c r="J7" s="34" t="s">
        <v>26</v>
      </c>
      <c r="K7" s="34" t="s">
        <v>2955</v>
      </c>
      <c r="L7" s="34">
        <v>614335053</v>
      </c>
      <c r="M7" s="34">
        <v>630500315</v>
      </c>
      <c r="N7" s="235" t="s">
        <v>2956</v>
      </c>
      <c r="O7" s="241" t="s">
        <v>2957</v>
      </c>
      <c r="P7" s="34"/>
      <c r="Q7" s="241" t="s">
        <v>3017</v>
      </c>
      <c r="R7" s="478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190"/>
      <c r="AK7" s="80"/>
      <c r="AL7" s="80"/>
      <c r="AM7" s="80"/>
      <c r="AN7" s="190"/>
      <c r="AS7" s="594"/>
      <c r="AT7" s="281"/>
      <c r="AU7" s="368"/>
      <c r="AV7" s="368"/>
      <c r="AW7" s="281"/>
      <c r="AX7" s="281"/>
      <c r="AY7" s="281"/>
      <c r="AZ7" s="595"/>
      <c r="BA7" s="596"/>
      <c r="BB7" s="281"/>
      <c r="BC7" s="281"/>
      <c r="BD7" s="597"/>
      <c r="BE7" s="598"/>
      <c r="BF7" s="281"/>
      <c r="BG7" s="282"/>
      <c r="BH7" s="616"/>
      <c r="BI7" s="597"/>
      <c r="BJ7" s="601"/>
      <c r="BK7" s="427"/>
      <c r="BL7" s="427"/>
      <c r="BQ7" s="594"/>
      <c r="BR7" s="281"/>
      <c r="BS7" s="368"/>
      <c r="BT7" s="281"/>
      <c r="BU7" s="281"/>
      <c r="BV7" s="597"/>
      <c r="BW7" s="599"/>
      <c r="BX7" s="600"/>
      <c r="BY7" s="600"/>
      <c r="BZ7" s="597"/>
      <c r="CA7" s="616"/>
      <c r="CB7" s="597"/>
      <c r="CC7" s="601"/>
      <c r="CE7" s="482"/>
      <c r="CM7" s="51" t="s">
        <v>2022</v>
      </c>
      <c r="CN7" s="248">
        <v>20</v>
      </c>
      <c r="CO7" s="51" t="s">
        <v>136</v>
      </c>
      <c r="CP7" s="51" t="s">
        <v>148</v>
      </c>
      <c r="CQ7" s="51" t="s">
        <v>145</v>
      </c>
      <c r="CR7" s="51" t="s">
        <v>155</v>
      </c>
      <c r="CS7" s="51" t="s">
        <v>1956</v>
      </c>
      <c r="CT7" s="74" t="s">
        <v>2463</v>
      </c>
      <c r="CU7" s="406"/>
      <c r="CV7" s="427"/>
      <c r="CW7" s="405"/>
      <c r="CX7" s="405"/>
      <c r="DB7" s="80"/>
      <c r="DC7" s="80"/>
      <c r="DD7" s="80"/>
      <c r="DE7" s="80"/>
      <c r="DF7" s="80"/>
      <c r="DG7" s="80"/>
      <c r="DH7" s="80"/>
      <c r="DI7" s="80"/>
      <c r="DJ7" s="80"/>
      <c r="DK7" s="80"/>
      <c r="DL7" s="80"/>
      <c r="DM7" s="80"/>
      <c r="DN7" s="80"/>
      <c r="DO7" s="190"/>
      <c r="DX7" s="437"/>
      <c r="DY7" s="437"/>
      <c r="DZ7" s="437"/>
      <c r="EA7" s="437"/>
      <c r="EB7" s="437"/>
      <c r="EC7" s="437"/>
      <c r="ED7" s="437"/>
      <c r="EE7" s="437"/>
      <c r="EF7" s="437"/>
      <c r="EG7" s="437"/>
      <c r="EH7" s="437"/>
      <c r="EI7" s="437"/>
      <c r="EJ7" s="437"/>
      <c r="EK7" s="437"/>
      <c r="EL7" s="437"/>
      <c r="EM7" s="437"/>
      <c r="EN7" s="437"/>
      <c r="EO7" s="437"/>
      <c r="EP7" s="437"/>
      <c r="EQ7" s="437"/>
      <c r="EX7" s="80">
        <v>600</v>
      </c>
      <c r="EY7" s="80">
        <v>3</v>
      </c>
      <c r="EZ7" s="80" t="s">
        <v>42</v>
      </c>
      <c r="FA7" s="80" t="s">
        <v>44</v>
      </c>
      <c r="FD7" s="427">
        <v>62</v>
      </c>
      <c r="FH7" s="633"/>
      <c r="FI7" s="633"/>
      <c r="FJ7" s="633"/>
      <c r="FK7" s="633"/>
      <c r="IC7"/>
      <c r="ID7"/>
      <c r="IE7"/>
      <c r="IF7"/>
      <c r="IG7"/>
      <c r="IH7"/>
      <c r="II7" s="309"/>
      <c r="IJ7"/>
      <c r="IK7"/>
      <c r="IL7"/>
      <c r="IM7"/>
      <c r="IN7"/>
      <c r="IO7" s="283"/>
      <c r="IP7" s="427"/>
      <c r="IQ7" s="427"/>
      <c r="KG7" s="548">
        <v>725</v>
      </c>
      <c r="KH7" s="539">
        <v>2</v>
      </c>
      <c r="KI7" s="540" t="s">
        <v>886</v>
      </c>
      <c r="KJ7" s="540" t="s">
        <v>1058</v>
      </c>
      <c r="KK7" s="540" t="s">
        <v>114</v>
      </c>
      <c r="KL7" s="540" t="s">
        <v>1956</v>
      </c>
      <c r="KM7" s="541"/>
      <c r="KN7" s="542"/>
      <c r="KO7" s="542"/>
      <c r="KP7" s="540"/>
      <c r="KQ7" s="543"/>
      <c r="KR7" s="543"/>
      <c r="KS7" s="543"/>
      <c r="KT7" s="543"/>
      <c r="KU7" s="543" t="str">
        <f>VLOOKUP(KH7,Data_Voogd!$C$1:$I$190,3,TRUE)</f>
        <v>Sialioua</v>
      </c>
      <c r="KV7" s="543" t="str">
        <f>VLOOKUP(KH7,Data_Voogd!$C$1:$I$190,2,TRUE)</f>
        <v>Mohamed</v>
      </c>
      <c r="KW7" s="549">
        <f>VLOOKUP(KH7,Data_Voogd!$C$1:$I$190,7,TRUE)</f>
        <v>640004467</v>
      </c>
    </row>
    <row r="8" spans="2:313" ht="20.100000000000001" customHeight="1" thickBot="1">
      <c r="B8" s="62"/>
      <c r="C8" s="34">
        <v>99999</v>
      </c>
      <c r="D8" s="34"/>
      <c r="E8" s="34" t="s">
        <v>2960</v>
      </c>
      <c r="F8" s="34" t="s">
        <v>2961</v>
      </c>
      <c r="G8" s="34" t="s">
        <v>170</v>
      </c>
      <c r="H8" s="34" t="s">
        <v>29</v>
      </c>
      <c r="I8" s="34" t="s">
        <v>2962</v>
      </c>
      <c r="J8" s="34" t="s">
        <v>26</v>
      </c>
      <c r="K8" s="34" t="s">
        <v>1269</v>
      </c>
      <c r="L8" s="34">
        <v>611139001</v>
      </c>
      <c r="M8" s="34"/>
      <c r="N8" s="235" t="s">
        <v>2963</v>
      </c>
      <c r="O8" s="241">
        <v>43748</v>
      </c>
      <c r="P8" s="34"/>
      <c r="Q8" s="241">
        <v>46365.987361111111</v>
      </c>
      <c r="R8" s="478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190"/>
      <c r="AK8" s="80"/>
      <c r="AL8" s="80"/>
      <c r="AM8" s="80"/>
      <c r="AN8" s="190"/>
      <c r="AS8" s="48"/>
      <c r="AT8" s="51"/>
      <c r="AU8" s="248"/>
      <c r="AV8" s="248"/>
      <c r="AW8" s="51"/>
      <c r="AX8" s="51"/>
      <c r="AY8" s="51"/>
      <c r="AZ8" s="190"/>
      <c r="BA8" s="51"/>
      <c r="BB8" s="51"/>
      <c r="BC8" s="51"/>
      <c r="BD8" s="51"/>
      <c r="BE8" s="320"/>
      <c r="BF8" s="51"/>
      <c r="BG8" s="161"/>
      <c r="BH8" s="51"/>
      <c r="BI8" s="74"/>
      <c r="BJ8" s="570"/>
      <c r="BK8" s="427"/>
      <c r="BL8" s="427"/>
      <c r="BQ8" s="48"/>
      <c r="BR8" s="51"/>
      <c r="BS8" s="248"/>
      <c r="BT8" s="51"/>
      <c r="BU8" s="51"/>
      <c r="BV8" s="51"/>
      <c r="BW8" s="161"/>
      <c r="BX8" s="273"/>
      <c r="BY8" s="273"/>
      <c r="BZ8" s="74"/>
      <c r="CA8" s="51"/>
      <c r="CB8" s="74"/>
      <c r="CC8" s="570"/>
      <c r="CE8" s="418"/>
      <c r="CM8" s="51" t="s">
        <v>2026</v>
      </c>
      <c r="CN8" s="248">
        <v>24</v>
      </c>
      <c r="CO8" s="51" t="s">
        <v>171</v>
      </c>
      <c r="CP8" s="51" t="s">
        <v>172</v>
      </c>
      <c r="CQ8" s="51" t="s">
        <v>145</v>
      </c>
      <c r="CR8" s="51" t="s">
        <v>155</v>
      </c>
      <c r="CS8" s="51" t="s">
        <v>1956</v>
      </c>
      <c r="CT8" s="74" t="s">
        <v>2463</v>
      </c>
      <c r="CU8" s="406"/>
      <c r="CV8" s="427"/>
      <c r="DB8" s="80"/>
      <c r="DC8" s="80"/>
      <c r="DD8" s="80"/>
      <c r="DE8" s="80"/>
      <c r="DF8" s="80"/>
      <c r="DG8" s="80"/>
      <c r="DH8" s="80"/>
      <c r="DI8" s="80"/>
      <c r="DJ8" s="80"/>
      <c r="DK8" s="80"/>
      <c r="DL8" s="80"/>
      <c r="DM8" s="80"/>
      <c r="DN8" s="80"/>
      <c r="DO8" s="190"/>
      <c r="DX8" s="406"/>
      <c r="DY8" s="479"/>
      <c r="DZ8" s="479"/>
      <c r="EA8" s="406"/>
      <c r="EB8" s="406"/>
      <c r="EC8" s="406"/>
      <c r="ED8" s="418"/>
      <c r="EE8" s="406"/>
      <c r="EF8" s="406"/>
      <c r="EG8" s="406"/>
      <c r="EH8" s="406"/>
      <c r="EI8" s="418"/>
      <c r="EJ8" s="406"/>
      <c r="EK8" s="418"/>
      <c r="EL8" s="406"/>
      <c r="EM8" s="418"/>
      <c r="EN8" s="418"/>
      <c r="EX8" s="80">
        <v>5001</v>
      </c>
      <c r="EY8" s="80">
        <v>4</v>
      </c>
      <c r="EZ8" s="80" t="s">
        <v>1757</v>
      </c>
      <c r="FA8" s="80" t="s">
        <v>1758</v>
      </c>
      <c r="FD8" s="427">
        <v>65</v>
      </c>
      <c r="FH8" s="407"/>
      <c r="FI8" s="407"/>
      <c r="FJ8" s="408"/>
      <c r="FK8" s="408"/>
      <c r="IC8"/>
      <c r="ID8"/>
      <c r="IE8"/>
      <c r="IF8"/>
      <c r="IG8"/>
      <c r="IH8"/>
      <c r="II8" s="309"/>
      <c r="IJ8"/>
      <c r="IK8"/>
      <c r="IL8"/>
      <c r="IM8"/>
      <c r="IN8"/>
      <c r="IO8" s="283"/>
      <c r="IP8" s="427"/>
      <c r="IQ8" s="427"/>
      <c r="KG8" s="548">
        <v>600</v>
      </c>
      <c r="KH8" s="539">
        <v>3</v>
      </c>
      <c r="KI8" s="540" t="s">
        <v>43</v>
      </c>
      <c r="KJ8" s="540" t="s">
        <v>44</v>
      </c>
      <c r="KK8" s="540" t="s">
        <v>30</v>
      </c>
      <c r="KL8" s="540" t="s">
        <v>1955</v>
      </c>
      <c r="KM8" s="541"/>
      <c r="KN8" s="542"/>
      <c r="KO8" s="542"/>
      <c r="KP8" s="540"/>
      <c r="KQ8" s="543"/>
      <c r="KR8" s="543"/>
      <c r="KS8" s="543"/>
      <c r="KT8" s="543"/>
      <c r="KU8" s="543" t="str">
        <f>VLOOKUP(KH8,Data_Voogd!$C$1:$I$190,3,TRUE)</f>
        <v>Bourdif</v>
      </c>
      <c r="KV8" s="543" t="str">
        <f>VLOOKUP(KH8,Data_Voogd!$C$1:$I$190,2,TRUE)</f>
        <v>Hakim</v>
      </c>
      <c r="KW8" s="549">
        <f>VLOOKUP(KH8,Data_Voogd!$C$1:$I$190,7,TRUE)</f>
        <v>610171625</v>
      </c>
    </row>
    <row r="9" spans="2:313" ht="20.100000000000001" customHeight="1" thickBot="1">
      <c r="B9" s="62"/>
      <c r="C9" s="34">
        <v>9999</v>
      </c>
      <c r="D9" s="34"/>
      <c r="E9" s="34" t="s">
        <v>2960</v>
      </c>
      <c r="F9" s="34" t="s">
        <v>2961</v>
      </c>
      <c r="G9" s="34" t="s">
        <v>136</v>
      </c>
      <c r="H9" s="34" t="s">
        <v>29</v>
      </c>
      <c r="I9" s="34" t="s">
        <v>2962</v>
      </c>
      <c r="J9" s="34" t="s">
        <v>26</v>
      </c>
      <c r="K9" s="34" t="s">
        <v>1269</v>
      </c>
      <c r="L9" s="34">
        <v>611139001</v>
      </c>
      <c r="M9" s="34"/>
      <c r="N9" s="235" t="s">
        <v>2963</v>
      </c>
      <c r="O9" s="241">
        <v>43748</v>
      </c>
      <c r="P9" s="34"/>
      <c r="Q9" s="241" t="s">
        <v>3018</v>
      </c>
      <c r="R9" s="478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190"/>
      <c r="AK9" s="80"/>
      <c r="AL9" s="80"/>
      <c r="AM9" s="80"/>
      <c r="AN9" s="190"/>
      <c r="AS9" s="48"/>
      <c r="AT9" s="51"/>
      <c r="AU9" s="248"/>
      <c r="AV9" s="248"/>
      <c r="AW9" s="51"/>
      <c r="AX9" s="51"/>
      <c r="AY9" s="51"/>
      <c r="AZ9" s="190"/>
      <c r="BA9" s="51"/>
      <c r="BB9" s="51"/>
      <c r="BC9" s="51"/>
      <c r="BD9" s="51"/>
      <c r="BE9" s="320"/>
      <c r="BF9" s="51"/>
      <c r="BG9" s="161"/>
      <c r="BH9" s="51"/>
      <c r="BI9" s="74"/>
      <c r="BJ9" s="570"/>
      <c r="BK9" s="427"/>
      <c r="BL9" s="427"/>
      <c r="BM9" s="405"/>
      <c r="BN9" s="405"/>
      <c r="BO9" s="405"/>
      <c r="BP9" s="405"/>
      <c r="BQ9" s="48"/>
      <c r="BR9" s="51"/>
      <c r="BS9" s="248"/>
      <c r="BT9" s="51"/>
      <c r="BU9" s="51"/>
      <c r="BV9" s="51"/>
      <c r="BW9" s="161"/>
      <c r="BX9" s="273"/>
      <c r="BY9" s="273"/>
      <c r="BZ9" s="74"/>
      <c r="CA9" s="51"/>
      <c r="CB9" s="74"/>
      <c r="CC9" s="570"/>
      <c r="CE9" s="417"/>
      <c r="CM9" s="51" t="s">
        <v>2039</v>
      </c>
      <c r="CN9" s="248">
        <v>39</v>
      </c>
      <c r="CO9" s="51" t="s">
        <v>23</v>
      </c>
      <c r="CP9" s="51" t="s">
        <v>258</v>
      </c>
      <c r="CQ9" s="51" t="s">
        <v>58</v>
      </c>
      <c r="CR9" s="51" t="s">
        <v>155</v>
      </c>
      <c r="CS9" s="51" t="s">
        <v>1956</v>
      </c>
      <c r="CT9" s="74" t="s">
        <v>1814</v>
      </c>
      <c r="CU9" s="406"/>
      <c r="CV9" s="427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190"/>
      <c r="DY9" s="407"/>
      <c r="DZ9" s="407"/>
      <c r="EA9" s="408"/>
      <c r="EB9" s="408"/>
      <c r="EC9" s="408"/>
      <c r="ED9" s="408"/>
      <c r="EE9" s="483"/>
      <c r="EF9" s="483"/>
      <c r="EG9" s="408"/>
      <c r="EH9" s="408"/>
      <c r="EI9" s="408"/>
      <c r="EJ9" s="470"/>
      <c r="EK9" s="483"/>
      <c r="EL9" s="470"/>
      <c r="EM9" s="470"/>
      <c r="EN9" s="470"/>
      <c r="EX9" s="80">
        <v>947</v>
      </c>
      <c r="EY9" s="80">
        <v>5</v>
      </c>
      <c r="EZ9" s="80" t="s">
        <v>136</v>
      </c>
      <c r="FA9" s="80" t="s">
        <v>1911</v>
      </c>
      <c r="FD9" s="427">
        <v>70</v>
      </c>
      <c r="FH9" s="407"/>
      <c r="FI9" s="407"/>
      <c r="FJ9" s="408"/>
      <c r="FK9" s="408"/>
      <c r="IC9" s="349"/>
      <c r="ID9" s="348"/>
      <c r="IE9" s="350"/>
      <c r="IF9" s="348"/>
      <c r="IG9" s="348"/>
      <c r="IH9" s="348"/>
      <c r="II9" s="311"/>
      <c r="IJ9" s="351"/>
      <c r="IK9" s="351"/>
      <c r="IL9" s="352"/>
      <c r="IM9" s="348"/>
      <c r="IN9" s="352"/>
      <c r="IO9" s="336"/>
      <c r="IP9" s="427"/>
      <c r="IQ9" s="427"/>
      <c r="KG9" s="548">
        <v>5001</v>
      </c>
      <c r="KH9" s="539">
        <v>4</v>
      </c>
      <c r="KI9" s="540" t="s">
        <v>1007</v>
      </c>
      <c r="KJ9" s="540" t="s">
        <v>1758</v>
      </c>
      <c r="KK9" s="540" t="s">
        <v>114</v>
      </c>
      <c r="KL9" s="540" t="s">
        <v>1957</v>
      </c>
      <c r="KM9" s="541"/>
      <c r="KN9" s="542"/>
      <c r="KO9" s="542"/>
      <c r="KP9" s="540"/>
      <c r="KQ9" s="543"/>
      <c r="KR9" s="543"/>
      <c r="KS9" s="543"/>
      <c r="KT9" s="543"/>
      <c r="KU9" s="543" t="str">
        <f>VLOOKUP(KH9,Data_Voogd!$C$1:$I$190,3,TRUE)</f>
        <v>Sahraoui</v>
      </c>
      <c r="KV9" s="543" t="str">
        <f>VLOOKUP(KH9,Data_Voogd!$C$1:$I$190,2,TRUE)</f>
        <v>Abdelhamid</v>
      </c>
      <c r="KW9" s="549">
        <f>VLOOKUP(KH9,Data_Voogd!$C$1:$I$190,7,TRUE)</f>
        <v>683787018</v>
      </c>
    </row>
    <row r="10" spans="2:313" ht="20.100000000000001" customHeight="1" thickBot="1">
      <c r="B10" s="62"/>
      <c r="C10" s="34">
        <v>878</v>
      </c>
      <c r="D10" s="34"/>
      <c r="E10" s="34" t="s">
        <v>533</v>
      </c>
      <c r="F10" s="34" t="s">
        <v>107</v>
      </c>
      <c r="G10" s="34" t="s">
        <v>33</v>
      </c>
      <c r="H10" s="34" t="s">
        <v>29</v>
      </c>
      <c r="I10" s="34" t="s">
        <v>534</v>
      </c>
      <c r="J10" s="34" t="s">
        <v>26</v>
      </c>
      <c r="K10" s="34" t="s">
        <v>140</v>
      </c>
      <c r="L10" s="34">
        <v>681903835</v>
      </c>
      <c r="M10" s="34"/>
      <c r="N10" s="235" t="s">
        <v>2968</v>
      </c>
      <c r="O10" s="241">
        <v>44138</v>
      </c>
      <c r="P10" s="34"/>
      <c r="Q10" s="241" t="s">
        <v>3019</v>
      </c>
      <c r="R10" s="478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190"/>
      <c r="AK10" s="80"/>
      <c r="AL10" s="80"/>
      <c r="AM10" s="80"/>
      <c r="AN10" s="190"/>
      <c r="AS10" s="48"/>
      <c r="AT10" s="51"/>
      <c r="AU10" s="248"/>
      <c r="AV10" s="248"/>
      <c r="AW10" s="51"/>
      <c r="AX10" s="51"/>
      <c r="AY10" s="51"/>
      <c r="AZ10" s="190"/>
      <c r="BA10" s="51"/>
      <c r="BB10" s="51"/>
      <c r="BC10" s="51"/>
      <c r="BD10" s="51"/>
      <c r="BE10" s="320"/>
      <c r="BF10" s="51"/>
      <c r="BG10" s="161"/>
      <c r="BH10" s="51"/>
      <c r="BI10" s="74"/>
      <c r="BJ10" s="570"/>
      <c r="BK10" s="427"/>
      <c r="BL10" s="427"/>
      <c r="BQ10" s="48"/>
      <c r="BR10" s="51"/>
      <c r="BS10" s="248"/>
      <c r="BT10" s="51"/>
      <c r="BU10" s="51"/>
      <c r="BV10" s="51"/>
      <c r="BW10" s="161"/>
      <c r="BX10" s="273"/>
      <c r="BY10" s="273"/>
      <c r="BZ10" s="74"/>
      <c r="CA10" s="51"/>
      <c r="CB10" s="74"/>
      <c r="CC10" s="570"/>
      <c r="CE10" s="417"/>
      <c r="CM10" s="51" t="s">
        <v>2048</v>
      </c>
      <c r="CN10" s="248">
        <v>48</v>
      </c>
      <c r="CO10" s="51" t="s">
        <v>161</v>
      </c>
      <c r="CP10" s="51" t="s">
        <v>306</v>
      </c>
      <c r="CQ10" s="51" t="s">
        <v>145</v>
      </c>
      <c r="CR10" s="51" t="s">
        <v>155</v>
      </c>
      <c r="CS10" s="51" t="s">
        <v>1956</v>
      </c>
      <c r="CT10" s="74" t="s">
        <v>1814</v>
      </c>
      <c r="CU10" s="406"/>
      <c r="CV10" s="427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190"/>
      <c r="DY10" s="407"/>
      <c r="DZ10" s="407"/>
      <c r="EA10" s="408"/>
      <c r="EB10" s="408"/>
      <c r="EC10" s="408"/>
      <c r="ED10" s="408"/>
      <c r="EE10" s="483"/>
      <c r="EF10" s="483"/>
      <c r="EG10" s="408"/>
      <c r="EH10" s="408"/>
      <c r="EI10" s="408"/>
      <c r="EJ10" s="470"/>
      <c r="EK10" s="483"/>
      <c r="EL10" s="470"/>
      <c r="EM10" s="470"/>
      <c r="EN10" s="470"/>
      <c r="EX10" s="80">
        <v>536</v>
      </c>
      <c r="EY10" s="80">
        <v>6</v>
      </c>
      <c r="EZ10" s="80" t="s">
        <v>1005</v>
      </c>
      <c r="FA10" s="80" t="s">
        <v>242</v>
      </c>
      <c r="FD10" s="427">
        <v>72</v>
      </c>
      <c r="FH10" s="407"/>
      <c r="FI10" s="407"/>
      <c r="FJ10" s="408"/>
      <c r="FK10" s="408"/>
      <c r="IC10" s="353"/>
      <c r="ID10" s="354"/>
      <c r="IE10" s="355"/>
      <c r="IF10" s="354"/>
      <c r="IG10" s="354"/>
      <c r="IH10" s="354"/>
      <c r="II10" s="310"/>
      <c r="IJ10" s="356"/>
      <c r="IK10" s="356"/>
      <c r="IL10" s="357"/>
      <c r="IM10" s="354"/>
      <c r="IN10" s="357"/>
      <c r="IO10" s="337"/>
      <c r="IP10" s="401"/>
      <c r="KG10" s="548">
        <v>947</v>
      </c>
      <c r="KH10" s="539">
        <v>5</v>
      </c>
      <c r="KI10" s="540" t="s">
        <v>600</v>
      </c>
      <c r="KJ10" s="540" t="s">
        <v>1911</v>
      </c>
      <c r="KK10" s="540" t="s">
        <v>2457</v>
      </c>
      <c r="KL10" s="540" t="s">
        <v>1955</v>
      </c>
      <c r="KM10" s="541"/>
      <c r="KN10" s="542"/>
      <c r="KO10" s="542"/>
      <c r="KP10" s="540"/>
      <c r="KQ10" s="543"/>
      <c r="KR10" s="543"/>
      <c r="KS10" s="543"/>
      <c r="KT10" s="543"/>
      <c r="KU10" s="543" t="str">
        <f>VLOOKUP(KH10,Data_Voogd!$C$1:$I$190,3,TRUE)</f>
        <v>Ben gharda</v>
      </c>
      <c r="KV10" s="543" t="str">
        <f>VLOOKUP(KH10,Data_Voogd!$C$1:$I$190,2,TRUE)</f>
        <v>Mohamed</v>
      </c>
      <c r="KW10" s="549">
        <f>VLOOKUP(KH10,Data_Voogd!$C$1:$I$190,7,TRUE)</f>
        <v>646875063</v>
      </c>
    </row>
    <row r="11" spans="2:313" ht="20.100000000000001" customHeight="1" thickBot="1">
      <c r="B11" s="62"/>
      <c r="C11" s="34" t="s">
        <v>2975</v>
      </c>
      <c r="D11" s="34" t="s">
        <v>2975</v>
      </c>
      <c r="E11" s="34" t="s">
        <v>2976</v>
      </c>
      <c r="F11" s="34" t="s">
        <v>2977</v>
      </c>
      <c r="G11" s="34" t="s">
        <v>2978</v>
      </c>
      <c r="H11" s="34" t="s">
        <v>29</v>
      </c>
      <c r="I11" s="34" t="s">
        <v>2979</v>
      </c>
      <c r="J11" s="34" t="s">
        <v>2980</v>
      </c>
      <c r="K11" s="34" t="s">
        <v>2981</v>
      </c>
      <c r="L11" s="34">
        <v>615378066</v>
      </c>
      <c r="M11" s="34"/>
      <c r="N11" s="235" t="s">
        <v>2982</v>
      </c>
      <c r="O11" s="241" t="s">
        <v>2983</v>
      </c>
      <c r="P11" s="34"/>
      <c r="Q11" s="241" t="s">
        <v>3021</v>
      </c>
      <c r="R11" s="478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190"/>
      <c r="AK11" s="80"/>
      <c r="AL11" s="80"/>
      <c r="AM11" s="80"/>
      <c r="AN11" s="190"/>
      <c r="AS11" s="48"/>
      <c r="AT11" s="51"/>
      <c r="AU11" s="248"/>
      <c r="AV11" s="248"/>
      <c r="AW11" s="51"/>
      <c r="AX11" s="51"/>
      <c r="AY11" s="51"/>
      <c r="AZ11" s="190"/>
      <c r="BA11" s="51"/>
      <c r="BB11" s="51"/>
      <c r="BC11" s="51"/>
      <c r="BD11" s="51"/>
      <c r="BE11" s="320"/>
      <c r="BF11" s="51"/>
      <c r="BG11" s="161"/>
      <c r="BH11" s="51"/>
      <c r="BI11" s="74"/>
      <c r="BJ11" s="570"/>
      <c r="BK11" s="427"/>
      <c r="BL11" s="427"/>
      <c r="BM11" s="405"/>
      <c r="BN11" s="472"/>
      <c r="BO11" s="405"/>
      <c r="BP11" s="405"/>
      <c r="BQ11" s="48"/>
      <c r="BR11" s="51"/>
      <c r="BS11" s="248"/>
      <c r="BT11" s="51"/>
      <c r="BU11" s="51"/>
      <c r="BV11" s="51"/>
      <c r="BW11" s="161"/>
      <c r="BX11" s="273"/>
      <c r="BY11" s="273"/>
      <c r="BZ11" s="74"/>
      <c r="CA11" s="51"/>
      <c r="CB11" s="74"/>
      <c r="CC11" s="570"/>
      <c r="CD11" s="484"/>
      <c r="CE11" s="482"/>
      <c r="CM11" s="51" t="s">
        <v>2054</v>
      </c>
      <c r="CN11" s="248">
        <v>52</v>
      </c>
      <c r="CO11" s="51" t="s">
        <v>1017</v>
      </c>
      <c r="CP11" s="51" t="s">
        <v>1018</v>
      </c>
      <c r="CQ11" s="51" t="s">
        <v>145</v>
      </c>
      <c r="CR11" s="51" t="s">
        <v>155</v>
      </c>
      <c r="CS11" s="51" t="s">
        <v>1956</v>
      </c>
      <c r="CT11" s="74" t="s">
        <v>1814</v>
      </c>
      <c r="CU11" s="406"/>
      <c r="CV11" s="427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190"/>
      <c r="DY11" s="408"/>
      <c r="DZ11" s="407"/>
      <c r="EA11" s="408"/>
      <c r="EB11" s="408"/>
      <c r="EC11" s="408"/>
      <c r="ED11" s="408"/>
      <c r="EE11" s="483"/>
      <c r="EF11" s="483"/>
      <c r="EG11" s="408"/>
      <c r="EH11" s="408"/>
      <c r="EI11" s="408"/>
      <c r="EJ11" s="470"/>
      <c r="EK11" s="483"/>
      <c r="EL11" s="470"/>
      <c r="EM11" s="470"/>
      <c r="EN11" s="470"/>
      <c r="EX11" s="80">
        <v>849</v>
      </c>
      <c r="EY11" s="80">
        <v>7</v>
      </c>
      <c r="EZ11" s="80" t="s">
        <v>400</v>
      </c>
      <c r="FA11" s="80" t="s">
        <v>402</v>
      </c>
      <c r="FD11" s="427">
        <v>82</v>
      </c>
      <c r="FH11" s="407"/>
      <c r="FI11" s="407"/>
      <c r="FJ11" s="408"/>
      <c r="FK11" s="408"/>
      <c r="IC11" s="349"/>
      <c r="ID11" s="348"/>
      <c r="IE11" s="350"/>
      <c r="IF11" s="348"/>
      <c r="IG11" s="348"/>
      <c r="IH11" s="348"/>
      <c r="II11" s="311"/>
      <c r="IJ11" s="351"/>
      <c r="IK11" s="351"/>
      <c r="IL11" s="352"/>
      <c r="IM11" s="348"/>
      <c r="IN11" s="352"/>
      <c r="IO11" s="336"/>
      <c r="IP11" s="401"/>
      <c r="KG11" s="548">
        <v>536</v>
      </c>
      <c r="KH11" s="539">
        <v>6</v>
      </c>
      <c r="KI11" s="540" t="s">
        <v>1397</v>
      </c>
      <c r="KJ11" s="540" t="s">
        <v>242</v>
      </c>
      <c r="KK11" s="540" t="s">
        <v>122</v>
      </c>
      <c r="KL11" s="540" t="s">
        <v>1956</v>
      </c>
      <c r="KM11" s="541"/>
      <c r="KN11" s="542"/>
      <c r="KO11" s="542"/>
      <c r="KP11" s="540"/>
      <c r="KQ11" s="543"/>
      <c r="KR11" s="543"/>
      <c r="KS11" s="543"/>
      <c r="KT11" s="543"/>
      <c r="KU11" s="543" t="str">
        <f>VLOOKUP(KH11,Data_Voogd!$C$1:$I$190,3,TRUE)</f>
        <v>Belhadi</v>
      </c>
      <c r="KV11" s="543" t="str">
        <f>VLOOKUP(KH11,Data_Voogd!$C$1:$I$190,2,TRUE)</f>
        <v>Noureddine</v>
      </c>
      <c r="KW11" s="549">
        <f>VLOOKUP(KH11,Data_Voogd!$C$1:$I$190,7,TRUE)</f>
        <v>644341789</v>
      </c>
    </row>
    <row r="12" spans="2:313" ht="20.100000000000001" customHeight="1" thickBot="1">
      <c r="B12" s="62"/>
      <c r="C12" s="34">
        <v>123</v>
      </c>
      <c r="D12" s="34"/>
      <c r="E12" s="34" t="s">
        <v>2984</v>
      </c>
      <c r="F12" s="34" t="s">
        <v>400</v>
      </c>
      <c r="G12" s="34" t="s">
        <v>2985</v>
      </c>
      <c r="H12" s="34" t="s">
        <v>29</v>
      </c>
      <c r="I12" s="34" t="s">
        <v>1202</v>
      </c>
      <c r="J12" s="34" t="s">
        <v>26</v>
      </c>
      <c r="K12" s="34" t="s">
        <v>2986</v>
      </c>
      <c r="L12" s="34">
        <v>628187564</v>
      </c>
      <c r="M12" s="34"/>
      <c r="N12" s="235" t="s">
        <v>2987</v>
      </c>
      <c r="O12" s="241" t="s">
        <v>2988</v>
      </c>
      <c r="P12" s="34"/>
      <c r="Q12" s="241" t="s">
        <v>3022</v>
      </c>
      <c r="R12" s="478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190"/>
      <c r="AK12" s="80"/>
      <c r="AL12" s="80"/>
      <c r="AM12" s="80"/>
      <c r="AN12" s="190"/>
      <c r="AS12" s="48"/>
      <c r="AT12" s="51"/>
      <c r="AU12" s="248"/>
      <c r="AV12" s="248"/>
      <c r="AW12" s="51"/>
      <c r="AX12" s="51"/>
      <c r="AY12" s="51"/>
      <c r="AZ12" s="190"/>
      <c r="BA12" s="51"/>
      <c r="BB12" s="51"/>
      <c r="BC12" s="51"/>
      <c r="BD12" s="51"/>
      <c r="BE12" s="320"/>
      <c r="BF12" s="51"/>
      <c r="BG12" s="161"/>
      <c r="BH12" s="51"/>
      <c r="BI12" s="74"/>
      <c r="BJ12" s="570"/>
      <c r="BK12" s="427"/>
      <c r="BL12" s="427"/>
      <c r="BQ12" s="48"/>
      <c r="BR12" s="51"/>
      <c r="BS12" s="248"/>
      <c r="BT12" s="51"/>
      <c r="BU12" s="51"/>
      <c r="BV12" s="51"/>
      <c r="BW12" s="161"/>
      <c r="BX12" s="273"/>
      <c r="BY12" s="273"/>
      <c r="BZ12" s="74"/>
      <c r="CA12" s="51"/>
      <c r="CB12" s="74"/>
      <c r="CC12" s="570"/>
      <c r="CE12" s="418"/>
      <c r="CF12" s="485"/>
      <c r="CG12" s="485"/>
      <c r="CH12" s="485"/>
      <c r="CI12" s="485"/>
      <c r="CJ12" s="485"/>
      <c r="CK12" s="485"/>
      <c r="CL12" s="485"/>
      <c r="CM12" s="51" t="s">
        <v>2059</v>
      </c>
      <c r="CN12" s="248">
        <v>54</v>
      </c>
      <c r="CO12" s="51" t="s">
        <v>346</v>
      </c>
      <c r="CP12" s="51" t="s">
        <v>340</v>
      </c>
      <c r="CQ12" s="51" t="s">
        <v>145</v>
      </c>
      <c r="CR12" s="51" t="s">
        <v>141</v>
      </c>
      <c r="CS12" s="51" t="s">
        <v>1956</v>
      </c>
      <c r="CT12" s="74" t="s">
        <v>1814</v>
      </c>
      <c r="CU12" s="406"/>
      <c r="CV12" s="427"/>
      <c r="DB12" s="80"/>
      <c r="DC12" s="80"/>
      <c r="DD12" s="80"/>
      <c r="DE12" s="80"/>
      <c r="DF12" s="80"/>
      <c r="DG12" s="80"/>
      <c r="DH12" s="80"/>
      <c r="DI12" s="80"/>
      <c r="DJ12" s="80"/>
      <c r="DK12" s="80"/>
      <c r="DL12" s="80"/>
      <c r="DM12" s="80"/>
      <c r="DN12" s="80"/>
      <c r="DO12" s="190"/>
      <c r="DY12" s="407"/>
      <c r="DZ12" s="407"/>
      <c r="EA12" s="408"/>
      <c r="EB12" s="408"/>
      <c r="EC12" s="408"/>
      <c r="ED12" s="408"/>
      <c r="EE12" s="483"/>
      <c r="EF12" s="483"/>
      <c r="EG12" s="408"/>
      <c r="EH12" s="408"/>
      <c r="EI12" s="408"/>
      <c r="EJ12" s="470"/>
      <c r="EK12" s="483"/>
      <c r="EL12" s="453"/>
      <c r="EM12" s="470"/>
      <c r="EN12" s="470"/>
      <c r="EX12" s="80">
        <v>487</v>
      </c>
      <c r="EY12" s="80">
        <v>9</v>
      </c>
      <c r="EZ12" s="80" t="s">
        <v>1762</v>
      </c>
      <c r="FA12" s="80" t="s">
        <v>1763</v>
      </c>
      <c r="FD12" s="427">
        <v>85</v>
      </c>
      <c r="FH12" s="407"/>
      <c r="FI12" s="407"/>
      <c r="FJ12" s="408"/>
      <c r="FK12" s="408"/>
      <c r="IC12" s="353"/>
      <c r="ID12" s="354"/>
      <c r="IE12" s="355"/>
      <c r="IF12" s="354"/>
      <c r="IG12" s="354"/>
      <c r="IH12" s="354"/>
      <c r="II12" s="310"/>
      <c r="IJ12" s="356"/>
      <c r="IK12" s="356"/>
      <c r="IL12" s="357"/>
      <c r="IM12" s="354"/>
      <c r="IN12" s="357"/>
      <c r="IO12" s="337"/>
      <c r="IP12" s="401"/>
      <c r="KG12" s="548">
        <v>536</v>
      </c>
      <c r="KH12" s="539">
        <v>6</v>
      </c>
      <c r="KI12" s="540" t="s">
        <v>263</v>
      </c>
      <c r="KJ12" s="540" t="s">
        <v>242</v>
      </c>
      <c r="KK12" s="540" t="s">
        <v>57</v>
      </c>
      <c r="KL12" s="540" t="s">
        <v>1958</v>
      </c>
      <c r="KM12" s="541"/>
      <c r="KN12" s="542"/>
      <c r="KO12" s="542"/>
      <c r="KP12" s="540"/>
      <c r="KQ12" s="543"/>
      <c r="KR12" s="543"/>
      <c r="KS12" s="543"/>
      <c r="KT12" s="543"/>
      <c r="KU12" s="543" t="str">
        <f>VLOOKUP(KH12,Data_Voogd!$C$1:$I$190,3,TRUE)</f>
        <v>Belhadi</v>
      </c>
      <c r="KV12" s="543" t="str">
        <f>VLOOKUP(KH12,Data_Voogd!$C$1:$I$190,2,TRUE)</f>
        <v>Noureddine</v>
      </c>
      <c r="KW12" s="549">
        <f>VLOOKUP(KH12,Data_Voogd!$C$1:$I$190,7,TRUE)</f>
        <v>644341789</v>
      </c>
    </row>
    <row r="13" spans="2:313" ht="20.100000000000001" customHeight="1" thickBot="1">
      <c r="B13" s="62"/>
      <c r="C13" s="34">
        <v>1028</v>
      </c>
      <c r="D13" s="34">
        <v>46</v>
      </c>
      <c r="E13" s="34" t="s">
        <v>272</v>
      </c>
      <c r="F13" s="34" t="s">
        <v>2989</v>
      </c>
      <c r="G13" s="34" t="s">
        <v>65</v>
      </c>
      <c r="H13" s="34" t="s">
        <v>29</v>
      </c>
      <c r="I13" s="34" t="s">
        <v>2990</v>
      </c>
      <c r="J13" s="34" t="s">
        <v>26</v>
      </c>
      <c r="K13" s="34" t="s">
        <v>299</v>
      </c>
      <c r="L13" s="34">
        <v>684304185</v>
      </c>
      <c r="M13" s="34"/>
      <c r="N13" s="235" t="s">
        <v>2991</v>
      </c>
      <c r="O13" s="241">
        <v>43928</v>
      </c>
      <c r="P13" s="34"/>
      <c r="Q13" s="241" t="s">
        <v>3023</v>
      </c>
      <c r="R13" s="478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190"/>
      <c r="AK13" s="80"/>
      <c r="AL13" s="80"/>
      <c r="AM13" s="80"/>
      <c r="AN13" s="190"/>
      <c r="AS13" s="48"/>
      <c r="AT13" s="51"/>
      <c r="AU13" s="248"/>
      <c r="AV13" s="248"/>
      <c r="AW13" s="51"/>
      <c r="AX13" s="51"/>
      <c r="AY13" s="51"/>
      <c r="AZ13" s="190"/>
      <c r="BA13" s="51"/>
      <c r="BB13" s="51"/>
      <c r="BC13" s="51"/>
      <c r="BD13" s="51"/>
      <c r="BE13" s="320"/>
      <c r="BF13" s="51"/>
      <c r="BG13" s="161"/>
      <c r="BH13" s="51"/>
      <c r="BI13" s="74"/>
      <c r="BJ13" s="570"/>
      <c r="BK13" s="427"/>
      <c r="BL13" s="427"/>
      <c r="BQ13" s="48"/>
      <c r="BR13" s="51"/>
      <c r="BS13" s="248"/>
      <c r="BT13" s="51"/>
      <c r="BU13" s="51"/>
      <c r="BV13" s="51"/>
      <c r="BW13" s="161"/>
      <c r="BX13" s="273"/>
      <c r="BY13" s="273"/>
      <c r="BZ13" s="74"/>
      <c r="CA13" s="51"/>
      <c r="CB13" s="74"/>
      <c r="CC13" s="570"/>
      <c r="CE13" s="417"/>
      <c r="CM13" s="51" t="s">
        <v>2090</v>
      </c>
      <c r="CN13" s="248">
        <v>79</v>
      </c>
      <c r="CO13" s="51" t="s">
        <v>1422</v>
      </c>
      <c r="CP13" s="51" t="s">
        <v>474</v>
      </c>
      <c r="CQ13" s="51" t="s">
        <v>145</v>
      </c>
      <c r="CR13" s="51" t="s">
        <v>39</v>
      </c>
      <c r="CS13" s="51" t="s">
        <v>1956</v>
      </c>
      <c r="CT13" s="74" t="s">
        <v>1814</v>
      </c>
      <c r="CU13" s="406"/>
      <c r="CV13" s="427"/>
      <c r="DB13" s="80"/>
      <c r="DC13" s="80"/>
      <c r="DD13" s="80"/>
      <c r="DE13" s="80"/>
      <c r="DF13" s="80"/>
      <c r="DG13" s="80"/>
      <c r="DH13" s="80"/>
      <c r="DI13" s="80"/>
      <c r="DJ13" s="80"/>
      <c r="DK13" s="80"/>
      <c r="DL13" s="80"/>
      <c r="DM13" s="80"/>
      <c r="DN13" s="80"/>
      <c r="DO13" s="190"/>
      <c r="DY13" s="407"/>
      <c r="DZ13" s="407"/>
      <c r="EA13" s="408"/>
      <c r="EB13" s="408"/>
      <c r="EC13" s="408"/>
      <c r="ED13" s="408"/>
      <c r="EE13" s="483"/>
      <c r="EF13" s="483"/>
      <c r="EG13" s="408"/>
      <c r="EH13" s="408"/>
      <c r="EI13" s="408"/>
      <c r="EJ13" s="470"/>
      <c r="EK13" s="483"/>
      <c r="EL13" s="470"/>
      <c r="EM13" s="470"/>
      <c r="EN13" s="470"/>
      <c r="EX13" s="80">
        <v>782</v>
      </c>
      <c r="EY13" s="80">
        <v>10</v>
      </c>
      <c r="EZ13" s="80" t="s">
        <v>84</v>
      </c>
      <c r="FA13" s="80" t="s">
        <v>86</v>
      </c>
      <c r="FD13" s="427">
        <v>88</v>
      </c>
      <c r="FH13" s="407"/>
      <c r="FI13" s="407"/>
      <c r="FJ13" s="408"/>
      <c r="FK13" s="408"/>
      <c r="IC13" s="349"/>
      <c r="ID13" s="348"/>
      <c r="IE13" s="350"/>
      <c r="IF13" s="348"/>
      <c r="IG13" s="348"/>
      <c r="IH13" s="348"/>
      <c r="II13" s="311"/>
      <c r="IJ13" s="351"/>
      <c r="IK13" s="351"/>
      <c r="IL13" s="352"/>
      <c r="IM13" s="348"/>
      <c r="IN13" s="352"/>
      <c r="IO13" s="336"/>
      <c r="KG13" s="548">
        <v>536</v>
      </c>
      <c r="KH13" s="539">
        <v>6</v>
      </c>
      <c r="KI13" s="540" t="s">
        <v>1001</v>
      </c>
      <c r="KJ13" s="540" t="s">
        <v>242</v>
      </c>
      <c r="KK13" s="540" t="s">
        <v>122</v>
      </c>
      <c r="KL13" s="540" t="s">
        <v>1956</v>
      </c>
      <c r="KM13" s="541"/>
      <c r="KN13" s="542"/>
      <c r="KO13" s="542"/>
      <c r="KP13" s="540"/>
      <c r="KQ13" s="543"/>
      <c r="KR13" s="543"/>
      <c r="KS13" s="543"/>
      <c r="KT13" s="543"/>
      <c r="KU13" s="543" t="str">
        <f>VLOOKUP(KH13,Data_Voogd!$C$1:$I$190,3,TRUE)</f>
        <v>Belhadi</v>
      </c>
      <c r="KV13" s="543" t="str">
        <f>VLOOKUP(KH13,Data_Voogd!$C$1:$I$190,2,TRUE)</f>
        <v>Noureddine</v>
      </c>
      <c r="KW13" s="549">
        <f>VLOOKUP(KH13,Data_Voogd!$C$1:$I$190,7,TRUE)</f>
        <v>644341789</v>
      </c>
    </row>
    <row r="14" spans="2:313" ht="20.100000000000001" customHeight="1" thickBot="1">
      <c r="B14" s="62"/>
      <c r="C14" s="34">
        <v>11146</v>
      </c>
      <c r="D14" s="34"/>
      <c r="E14" s="34" t="s">
        <v>2992</v>
      </c>
      <c r="F14" s="34" t="s">
        <v>2993</v>
      </c>
      <c r="G14" s="34" t="s">
        <v>2992</v>
      </c>
      <c r="H14" s="34" t="s">
        <v>48</v>
      </c>
      <c r="I14" s="34" t="s">
        <v>2994</v>
      </c>
      <c r="J14" s="34" t="s">
        <v>26</v>
      </c>
      <c r="K14" s="34" t="s">
        <v>2995</v>
      </c>
      <c r="L14" s="34">
        <v>634247276</v>
      </c>
      <c r="M14" s="34"/>
      <c r="N14" s="235" t="s">
        <v>2996</v>
      </c>
      <c r="O14" s="241" t="s">
        <v>2997</v>
      </c>
      <c r="P14" s="34"/>
      <c r="Q14" s="241" t="s">
        <v>3024</v>
      </c>
      <c r="R14" s="478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367"/>
      <c r="AK14" s="80"/>
      <c r="AL14" s="80"/>
      <c r="AM14" s="80"/>
      <c r="AN14" s="319"/>
      <c r="AS14" s="48"/>
      <c r="AT14" s="51"/>
      <c r="AU14" s="248"/>
      <c r="AV14" s="248"/>
      <c r="AW14" s="51"/>
      <c r="AX14" s="51"/>
      <c r="AY14" s="51"/>
      <c r="AZ14" s="190"/>
      <c r="BA14" s="51"/>
      <c r="BB14" s="51"/>
      <c r="BC14" s="51"/>
      <c r="BD14" s="51"/>
      <c r="BE14" s="320"/>
      <c r="BF14" s="51"/>
      <c r="BG14" s="161"/>
      <c r="BH14" s="51"/>
      <c r="BI14" s="74"/>
      <c r="BJ14" s="570"/>
      <c r="BK14" s="427"/>
      <c r="BL14" s="427"/>
      <c r="BQ14" s="48"/>
      <c r="BR14" s="51"/>
      <c r="BS14" s="248"/>
      <c r="BT14" s="51"/>
      <c r="BU14" s="51"/>
      <c r="BV14" s="51"/>
      <c r="BW14" s="161"/>
      <c r="BX14" s="273"/>
      <c r="BY14" s="273"/>
      <c r="BZ14" s="74"/>
      <c r="CA14" s="51"/>
      <c r="CB14" s="74"/>
      <c r="CC14" s="570"/>
      <c r="CE14" s="418"/>
      <c r="CM14" s="51" t="s">
        <v>2096</v>
      </c>
      <c r="CN14" s="248">
        <v>84</v>
      </c>
      <c r="CO14" s="51" t="s">
        <v>136</v>
      </c>
      <c r="CP14" s="51" t="s">
        <v>496</v>
      </c>
      <c r="CQ14" s="51" t="s">
        <v>145</v>
      </c>
      <c r="CR14" s="51" t="s">
        <v>155</v>
      </c>
      <c r="CS14" s="51" t="s">
        <v>1956</v>
      </c>
      <c r="CT14" s="74" t="s">
        <v>2463</v>
      </c>
      <c r="CU14" s="406"/>
      <c r="CV14" s="427"/>
      <c r="DB14" s="80"/>
      <c r="DC14" s="80"/>
      <c r="DD14" s="80"/>
      <c r="DE14" s="80"/>
      <c r="DF14" s="80"/>
      <c r="DG14" s="80"/>
      <c r="DH14" s="80"/>
      <c r="DI14" s="80"/>
      <c r="DJ14" s="80"/>
      <c r="DK14" s="80"/>
      <c r="DL14" s="80"/>
      <c r="DM14" s="80"/>
      <c r="DN14" s="80"/>
      <c r="DO14" s="319"/>
      <c r="DY14" s="407"/>
      <c r="DZ14" s="407"/>
      <c r="EA14" s="408"/>
      <c r="EB14" s="408"/>
      <c r="EC14" s="408"/>
      <c r="ED14" s="408"/>
      <c r="EE14" s="483"/>
      <c r="EF14" s="483"/>
      <c r="EG14" s="408"/>
      <c r="EH14" s="408"/>
      <c r="EI14" s="408"/>
      <c r="EJ14" s="470"/>
      <c r="EK14" s="483"/>
      <c r="EL14" s="470"/>
      <c r="EM14" s="470"/>
      <c r="EN14" s="470"/>
      <c r="EX14" s="80">
        <v>276</v>
      </c>
      <c r="EY14" s="80">
        <v>11</v>
      </c>
      <c r="EZ14" s="80" t="s">
        <v>2485</v>
      </c>
      <c r="FA14" s="80" t="s">
        <v>2487</v>
      </c>
      <c r="FD14" s="427">
        <v>89</v>
      </c>
      <c r="FH14" s="407"/>
      <c r="FI14" s="407"/>
      <c r="FJ14" s="408"/>
      <c r="FK14" s="408"/>
      <c r="IC14" s="353"/>
      <c r="ID14" s="354"/>
      <c r="IE14" s="355"/>
      <c r="IF14" s="354"/>
      <c r="IG14" s="354"/>
      <c r="IH14" s="354"/>
      <c r="II14" s="310"/>
      <c r="IJ14" s="356"/>
      <c r="IK14" s="356"/>
      <c r="IL14" s="357"/>
      <c r="IM14" s="354"/>
      <c r="IN14" s="357"/>
      <c r="IO14" s="337"/>
      <c r="KG14" s="548">
        <v>849</v>
      </c>
      <c r="KH14" s="539">
        <v>7</v>
      </c>
      <c r="KI14" s="540" t="s">
        <v>407</v>
      </c>
      <c r="KJ14" s="540" t="s">
        <v>402</v>
      </c>
      <c r="KK14" s="540" t="s">
        <v>65</v>
      </c>
      <c r="KL14" s="540" t="s">
        <v>1955</v>
      </c>
      <c r="KM14" s="541"/>
      <c r="KN14" s="542"/>
      <c r="KO14" s="542"/>
      <c r="KP14" s="540"/>
      <c r="KQ14" s="543"/>
      <c r="KR14" s="543"/>
      <c r="KS14" s="543"/>
      <c r="KT14" s="543"/>
      <c r="KU14" s="543" t="str">
        <f>VLOOKUP(KH14,Data_Voogd!$C$1:$I$190,3,TRUE)</f>
        <v>El Mahdadi</v>
      </c>
      <c r="KV14" s="543" t="str">
        <f>VLOOKUP(KH14,Data_Voogd!$C$1:$I$190,2,TRUE)</f>
        <v>Najim</v>
      </c>
      <c r="KW14" s="549">
        <f>VLOOKUP(KH14,Data_Voogd!$C$1:$I$190,7,TRUE)</f>
        <v>648687838</v>
      </c>
    </row>
    <row r="15" spans="2:313" ht="20.100000000000001" customHeight="1" thickBot="1">
      <c r="B15" s="62"/>
      <c r="C15" s="34">
        <v>9999</v>
      </c>
      <c r="D15" s="34"/>
      <c r="E15" s="34" t="s">
        <v>1425</v>
      </c>
      <c r="F15" s="34" t="s">
        <v>1443</v>
      </c>
      <c r="G15" s="34" t="s">
        <v>2998</v>
      </c>
      <c r="H15" s="34" t="s">
        <v>29</v>
      </c>
      <c r="I15" s="34" t="s">
        <v>2999</v>
      </c>
      <c r="J15" s="34" t="s">
        <v>26</v>
      </c>
      <c r="K15" s="34" t="s">
        <v>3000</v>
      </c>
      <c r="L15" s="34">
        <v>630942424</v>
      </c>
      <c r="M15" s="34"/>
      <c r="N15" s="235" t="s">
        <v>3001</v>
      </c>
      <c r="O15" s="241" t="s">
        <v>3002</v>
      </c>
      <c r="P15" s="34"/>
      <c r="Q15" s="241" t="s">
        <v>3025</v>
      </c>
      <c r="R15" s="478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190"/>
      <c r="AK15" s="80"/>
      <c r="AL15" s="80"/>
      <c r="AM15" s="80"/>
      <c r="AN15" s="190"/>
      <c r="AS15" s="48"/>
      <c r="AT15" s="51"/>
      <c r="AU15" s="248"/>
      <c r="AV15" s="248"/>
      <c r="AW15" s="51"/>
      <c r="AX15" s="51"/>
      <c r="AY15" s="51"/>
      <c r="AZ15" s="190"/>
      <c r="BA15" s="51"/>
      <c r="BB15" s="51"/>
      <c r="BC15" s="51"/>
      <c r="BD15" s="51"/>
      <c r="BE15" s="320"/>
      <c r="BF15" s="51"/>
      <c r="BG15" s="161"/>
      <c r="BH15" s="51"/>
      <c r="BI15" s="74"/>
      <c r="BJ15" s="570"/>
      <c r="BK15" s="427"/>
      <c r="BL15" s="427"/>
      <c r="BQ15" s="48"/>
      <c r="BR15" s="51"/>
      <c r="BS15" s="248"/>
      <c r="BT15" s="51"/>
      <c r="BU15" s="51"/>
      <c r="BV15" s="51"/>
      <c r="BW15" s="161"/>
      <c r="BX15" s="273"/>
      <c r="BY15" s="273"/>
      <c r="BZ15" s="74"/>
      <c r="CA15" s="51"/>
      <c r="CB15" s="74"/>
      <c r="CC15" s="570"/>
      <c r="CE15" s="417"/>
      <c r="CM15" s="51" t="s">
        <v>2098</v>
      </c>
      <c r="CN15" s="248">
        <v>86</v>
      </c>
      <c r="CO15" s="51" t="s">
        <v>330</v>
      </c>
      <c r="CP15" s="51" t="s">
        <v>503</v>
      </c>
      <c r="CQ15" s="51" t="s">
        <v>145</v>
      </c>
      <c r="CR15" s="51" t="s">
        <v>141</v>
      </c>
      <c r="CS15" s="51" t="s">
        <v>1956</v>
      </c>
      <c r="CT15" s="74" t="s">
        <v>2463</v>
      </c>
      <c r="CU15" s="406"/>
      <c r="CV15" s="427"/>
      <c r="DB15" s="80"/>
      <c r="DC15" s="80"/>
      <c r="DD15" s="80"/>
      <c r="DE15" s="80"/>
      <c r="DF15" s="80"/>
      <c r="DG15" s="80"/>
      <c r="DH15" s="80"/>
      <c r="DI15" s="80"/>
      <c r="DJ15" s="80"/>
      <c r="DK15" s="80"/>
      <c r="DL15" s="80"/>
      <c r="DM15" s="80"/>
      <c r="DN15" s="80"/>
      <c r="DO15" s="190"/>
      <c r="DY15" s="408"/>
      <c r="DZ15" s="407"/>
      <c r="EA15" s="408"/>
      <c r="EB15" s="408"/>
      <c r="EC15" s="408"/>
      <c r="ED15" s="408"/>
      <c r="EE15" s="483"/>
      <c r="EF15" s="483"/>
      <c r="EG15" s="408"/>
      <c r="EH15" s="408"/>
      <c r="EI15" s="408"/>
      <c r="EJ15" s="470"/>
      <c r="EK15" s="483"/>
      <c r="EL15" s="453"/>
      <c r="EM15" s="470"/>
      <c r="EN15" s="470"/>
      <c r="EX15" s="80">
        <v>806</v>
      </c>
      <c r="EY15" s="80">
        <v>14</v>
      </c>
      <c r="EZ15" s="80" t="s">
        <v>107</v>
      </c>
      <c r="FA15" s="80" t="s">
        <v>109</v>
      </c>
      <c r="FD15" s="427">
        <v>92</v>
      </c>
      <c r="FH15" s="407"/>
      <c r="FI15" s="407"/>
      <c r="FJ15" s="408"/>
      <c r="FK15" s="408"/>
      <c r="IC15" s="349"/>
      <c r="ID15" s="348"/>
      <c r="IE15" s="350"/>
      <c r="IF15" s="348"/>
      <c r="IG15" s="348"/>
      <c r="IH15" s="348"/>
      <c r="II15" s="311"/>
      <c r="IJ15" s="351"/>
      <c r="IK15" s="351"/>
      <c r="IL15" s="352"/>
      <c r="IM15" s="348"/>
      <c r="IN15" s="352"/>
      <c r="IO15" s="336"/>
      <c r="KG15" s="548">
        <v>849</v>
      </c>
      <c r="KH15" s="539">
        <v>7</v>
      </c>
      <c r="KI15" s="540" t="s">
        <v>406</v>
      </c>
      <c r="KJ15" s="540" t="s">
        <v>402</v>
      </c>
      <c r="KK15" s="540" t="s">
        <v>114</v>
      </c>
      <c r="KL15" s="540" t="s">
        <v>1957</v>
      </c>
      <c r="KM15" s="541"/>
      <c r="KN15" s="542"/>
      <c r="KO15" s="542"/>
      <c r="KP15" s="540"/>
      <c r="KQ15" s="543"/>
      <c r="KR15" s="543"/>
      <c r="KS15" s="543"/>
      <c r="KT15" s="543"/>
      <c r="KU15" s="543" t="str">
        <f>VLOOKUP(KH15,Data_Voogd!$C$1:$I$190,3,TRUE)</f>
        <v>El Mahdadi</v>
      </c>
      <c r="KV15" s="543" t="str">
        <f>VLOOKUP(KH15,Data_Voogd!$C$1:$I$190,2,TRUE)</f>
        <v>Najim</v>
      </c>
      <c r="KW15" s="549">
        <f>VLOOKUP(KH15,Data_Voogd!$C$1:$I$190,7,TRUE)</f>
        <v>648687838</v>
      </c>
    </row>
    <row r="16" spans="2:313" ht="20.100000000000001" customHeight="1" thickBot="1">
      <c r="B16" s="62"/>
      <c r="C16" s="34">
        <v>606</v>
      </c>
      <c r="D16" s="34">
        <v>42</v>
      </c>
      <c r="E16" s="34" t="s">
        <v>1891</v>
      </c>
      <c r="F16" s="34" t="s">
        <v>345</v>
      </c>
      <c r="G16" s="34" t="s">
        <v>1498</v>
      </c>
      <c r="H16" s="34" t="s">
        <v>29</v>
      </c>
      <c r="I16" s="34" t="s">
        <v>1718</v>
      </c>
      <c r="J16" s="34" t="s">
        <v>26</v>
      </c>
      <c r="K16" s="34" t="s">
        <v>1719</v>
      </c>
      <c r="L16" s="34">
        <v>624363623</v>
      </c>
      <c r="M16" s="34"/>
      <c r="N16" s="235" t="s">
        <v>1720</v>
      </c>
      <c r="O16" s="241" t="s">
        <v>3003</v>
      </c>
      <c r="P16" s="34"/>
      <c r="Q16" s="241" t="s">
        <v>3026</v>
      </c>
      <c r="R16" s="478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190"/>
      <c r="AK16" s="80"/>
      <c r="AL16" s="80"/>
      <c r="AM16" s="80"/>
      <c r="AN16" s="190"/>
      <c r="AS16" s="48"/>
      <c r="AT16" s="51"/>
      <c r="AU16" s="248"/>
      <c r="AV16" s="248"/>
      <c r="AW16" s="51"/>
      <c r="AX16" s="51"/>
      <c r="AY16" s="51"/>
      <c r="AZ16" s="190"/>
      <c r="BA16" s="51"/>
      <c r="BB16" s="51"/>
      <c r="BC16" s="51"/>
      <c r="BD16" s="51"/>
      <c r="BE16" s="320"/>
      <c r="BF16" s="51"/>
      <c r="BG16" s="161"/>
      <c r="BH16" s="51"/>
      <c r="BI16" s="74"/>
      <c r="BJ16" s="570"/>
      <c r="BK16" s="427"/>
      <c r="BL16" s="427"/>
      <c r="BQ16" s="48"/>
      <c r="BR16" s="51"/>
      <c r="BS16" s="248"/>
      <c r="BT16" s="51"/>
      <c r="BU16" s="51"/>
      <c r="BV16" s="51"/>
      <c r="BW16" s="161"/>
      <c r="BX16" s="273"/>
      <c r="BY16" s="273"/>
      <c r="BZ16" s="74"/>
      <c r="CA16" s="51"/>
      <c r="CB16" s="74"/>
      <c r="CC16" s="570"/>
      <c r="CE16" s="418"/>
      <c r="CM16" s="51" t="s">
        <v>2103</v>
      </c>
      <c r="CN16" s="248">
        <v>91</v>
      </c>
      <c r="CO16" s="51" t="s">
        <v>104</v>
      </c>
      <c r="CP16" s="51" t="s">
        <v>533</v>
      </c>
      <c r="CQ16" s="51" t="s">
        <v>145</v>
      </c>
      <c r="CR16" s="51" t="s">
        <v>155</v>
      </c>
      <c r="CS16" s="51" t="s">
        <v>1956</v>
      </c>
      <c r="CT16" s="74" t="s">
        <v>1814</v>
      </c>
      <c r="CU16" s="406"/>
      <c r="CV16" s="427"/>
      <c r="DB16" s="80"/>
      <c r="DC16" s="80"/>
      <c r="DD16" s="80"/>
      <c r="DE16" s="80"/>
      <c r="DF16" s="80"/>
      <c r="DG16" s="80"/>
      <c r="DH16" s="80"/>
      <c r="DI16" s="80"/>
      <c r="DJ16" s="80"/>
      <c r="DK16" s="80"/>
      <c r="DL16" s="80"/>
      <c r="DM16" s="80"/>
      <c r="DN16" s="80"/>
      <c r="DO16" s="190"/>
      <c r="DY16" s="407"/>
      <c r="DZ16" s="407"/>
      <c r="EA16" s="408"/>
      <c r="EB16" s="408"/>
      <c r="EC16" s="408"/>
      <c r="ED16" s="408"/>
      <c r="EE16" s="483"/>
      <c r="EF16" s="483"/>
      <c r="EG16" s="408"/>
      <c r="EH16" s="408"/>
      <c r="EI16" s="408"/>
      <c r="EJ16" s="470"/>
      <c r="EK16" s="483"/>
      <c r="EL16" s="470"/>
      <c r="EM16" s="470"/>
      <c r="EN16" s="470"/>
      <c r="EX16" s="80">
        <v>82</v>
      </c>
      <c r="EY16" s="80">
        <v>15</v>
      </c>
      <c r="EZ16" s="80" t="s">
        <v>1218</v>
      </c>
      <c r="FA16" s="80" t="s">
        <v>118</v>
      </c>
      <c r="FD16" s="427">
        <v>94</v>
      </c>
      <c r="FH16" s="407"/>
      <c r="FI16" s="407"/>
      <c r="FJ16" s="408"/>
      <c r="FK16" s="408"/>
      <c r="IC16" s="353"/>
      <c r="ID16" s="354"/>
      <c r="IE16" s="355"/>
      <c r="IF16" s="354"/>
      <c r="IG16" s="354"/>
      <c r="IH16" s="354"/>
      <c r="II16" s="310"/>
      <c r="IJ16" s="356"/>
      <c r="IK16" s="356"/>
      <c r="IL16" s="357"/>
      <c r="IM16" s="354"/>
      <c r="IN16" s="357"/>
      <c r="IO16" s="337"/>
      <c r="KG16" s="548">
        <v>849</v>
      </c>
      <c r="KH16" s="539">
        <v>7</v>
      </c>
      <c r="KI16" s="540" t="s">
        <v>401</v>
      </c>
      <c r="KJ16" s="540" t="s">
        <v>402</v>
      </c>
      <c r="KK16" s="540" t="s">
        <v>65</v>
      </c>
      <c r="KL16" s="540" t="s">
        <v>1955</v>
      </c>
      <c r="KM16" s="541"/>
      <c r="KN16" s="542"/>
      <c r="KO16" s="542"/>
      <c r="KP16" s="540"/>
      <c r="KQ16" s="543"/>
      <c r="KR16" s="543"/>
      <c r="KS16" s="543"/>
      <c r="KT16" s="543"/>
      <c r="KU16" s="543" t="str">
        <f>VLOOKUP(KH16,Data_Voogd!$C$1:$I$190,3,TRUE)</f>
        <v>El Mahdadi</v>
      </c>
      <c r="KV16" s="543" t="str">
        <f>VLOOKUP(KH16,Data_Voogd!$C$1:$I$190,2,TRUE)</f>
        <v>Najim</v>
      </c>
      <c r="KW16" s="549">
        <f>VLOOKUP(KH16,Data_Voogd!$C$1:$I$190,7,TRUE)</f>
        <v>648687838</v>
      </c>
    </row>
    <row r="17" spans="2:309" ht="20.100000000000001" customHeight="1" thickBot="1">
      <c r="B17" s="62"/>
      <c r="C17" s="34">
        <v>1210</v>
      </c>
      <c r="D17" s="34"/>
      <c r="E17" s="34" t="s">
        <v>3008</v>
      </c>
      <c r="F17" s="34" t="s">
        <v>136</v>
      </c>
      <c r="G17" s="34" t="s">
        <v>1193</v>
      </c>
      <c r="H17" s="34" t="s">
        <v>48</v>
      </c>
      <c r="I17" s="34" t="s">
        <v>3009</v>
      </c>
      <c r="J17" s="34" t="s">
        <v>26</v>
      </c>
      <c r="K17" s="34" t="s">
        <v>3010</v>
      </c>
      <c r="L17" s="34">
        <v>641984790</v>
      </c>
      <c r="M17" s="34"/>
      <c r="N17" s="235" t="s">
        <v>3011</v>
      </c>
      <c r="O17" s="241" t="s">
        <v>3012</v>
      </c>
      <c r="P17" s="34"/>
      <c r="Q17" s="241">
        <v>46091.588553240741</v>
      </c>
      <c r="R17" s="478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190"/>
      <c r="AK17" s="80"/>
      <c r="AL17" s="80"/>
      <c r="AM17" s="80"/>
      <c r="AN17" s="190"/>
      <c r="AS17" s="48"/>
      <c r="AT17" s="51"/>
      <c r="AU17" s="248"/>
      <c r="AV17" s="248"/>
      <c r="AW17" s="51"/>
      <c r="AX17" s="51"/>
      <c r="AY17" s="51"/>
      <c r="AZ17" s="190"/>
      <c r="BA17" s="51"/>
      <c r="BB17" s="51"/>
      <c r="BC17" s="51"/>
      <c r="BD17" s="51"/>
      <c r="BE17" s="320"/>
      <c r="BF17" s="51"/>
      <c r="BG17" s="161"/>
      <c r="BH17" s="51"/>
      <c r="BI17" s="74"/>
      <c r="BJ17" s="570"/>
      <c r="BK17" s="427"/>
      <c r="BL17" s="427"/>
      <c r="BQ17" s="48"/>
      <c r="BR17" s="51"/>
      <c r="BS17" s="248"/>
      <c r="BT17" s="51"/>
      <c r="BU17" s="51"/>
      <c r="BV17" s="51"/>
      <c r="BW17" s="161"/>
      <c r="BX17" s="273"/>
      <c r="BY17" s="273"/>
      <c r="BZ17" s="74"/>
      <c r="CA17" s="51"/>
      <c r="CB17" s="74"/>
      <c r="CC17" s="570"/>
      <c r="CE17" s="417"/>
      <c r="CM17" s="51" t="s">
        <v>2125</v>
      </c>
      <c r="CN17" s="248">
        <v>108</v>
      </c>
      <c r="CO17" s="51" t="s">
        <v>611</v>
      </c>
      <c r="CP17" s="51" t="s">
        <v>612</v>
      </c>
      <c r="CQ17" s="51" t="s">
        <v>115</v>
      </c>
      <c r="CR17" s="51" t="s">
        <v>39</v>
      </c>
      <c r="CS17" s="51" t="s">
        <v>1956</v>
      </c>
      <c r="CT17" s="74" t="s">
        <v>1814</v>
      </c>
      <c r="CU17" s="406"/>
      <c r="CV17" s="427"/>
      <c r="DB17" s="80"/>
      <c r="DC17" s="80"/>
      <c r="DD17" s="80"/>
      <c r="DE17" s="80"/>
      <c r="DF17" s="80"/>
      <c r="DG17" s="80"/>
      <c r="DH17" s="80"/>
      <c r="DI17" s="80"/>
      <c r="DJ17" s="80"/>
      <c r="DK17" s="80"/>
      <c r="DL17" s="80"/>
      <c r="DM17" s="80"/>
      <c r="DN17" s="80"/>
      <c r="DO17" s="190"/>
      <c r="DY17" s="408"/>
      <c r="DZ17" s="407"/>
      <c r="EA17" s="408"/>
      <c r="EB17" s="408"/>
      <c r="EC17" s="408"/>
      <c r="ED17" s="408"/>
      <c r="EE17" s="483"/>
      <c r="EF17" s="483"/>
      <c r="EG17" s="408"/>
      <c r="EH17" s="408"/>
      <c r="EI17" s="408"/>
      <c r="EJ17" s="470"/>
      <c r="EK17" s="483"/>
      <c r="EL17" s="470"/>
      <c r="EM17" s="470"/>
      <c r="EN17" s="470"/>
      <c r="EX17" s="80">
        <v>1123</v>
      </c>
      <c r="EY17" s="80">
        <v>16</v>
      </c>
      <c r="EZ17" s="80" t="s">
        <v>107</v>
      </c>
      <c r="FA17" s="80" t="s">
        <v>125</v>
      </c>
      <c r="FD17" s="427">
        <v>96</v>
      </c>
      <c r="FH17" s="407"/>
      <c r="FI17" s="407"/>
      <c r="FJ17" s="408"/>
      <c r="FK17" s="408"/>
      <c r="IC17" s="349"/>
      <c r="ID17" s="348"/>
      <c r="IE17" s="350"/>
      <c r="IF17" s="348"/>
      <c r="IG17" s="348"/>
      <c r="IH17" s="348"/>
      <c r="II17" s="311"/>
      <c r="IJ17" s="351"/>
      <c r="IK17" s="351"/>
      <c r="IL17" s="352"/>
      <c r="IM17" s="348"/>
      <c r="IN17" s="352"/>
      <c r="IO17" s="336"/>
      <c r="KG17" s="548">
        <v>849</v>
      </c>
      <c r="KH17" s="539">
        <v>7</v>
      </c>
      <c r="KI17" s="540" t="s">
        <v>184</v>
      </c>
      <c r="KJ17" s="540" t="s">
        <v>402</v>
      </c>
      <c r="KK17" s="540" t="s">
        <v>114</v>
      </c>
      <c r="KL17" s="540" t="s">
        <v>1957</v>
      </c>
      <c r="KM17" s="541"/>
      <c r="KN17" s="542"/>
      <c r="KO17" s="542"/>
      <c r="KP17" s="540"/>
      <c r="KQ17" s="543"/>
      <c r="KR17" s="543"/>
      <c r="KS17" s="543"/>
      <c r="KT17" s="543"/>
      <c r="KU17" s="543" t="str">
        <f>VLOOKUP(KH17,Data_Voogd!$C$1:$I$190,3,TRUE)</f>
        <v>El Mahdadi</v>
      </c>
      <c r="KV17" s="543" t="str">
        <f>VLOOKUP(KH17,Data_Voogd!$C$1:$I$190,2,TRUE)</f>
        <v>Najim</v>
      </c>
      <c r="KW17" s="549">
        <f>VLOOKUP(KH17,Data_Voogd!$C$1:$I$190,7,TRUE)</f>
        <v>648687838</v>
      </c>
    </row>
    <row r="18" spans="2:309" ht="20.100000000000001" customHeight="1" thickBot="1">
      <c r="B18" s="62"/>
      <c r="C18" s="34">
        <v>9999</v>
      </c>
      <c r="D18" s="34"/>
      <c r="E18" s="34" t="s">
        <v>1276</v>
      </c>
      <c r="F18" s="34" t="s">
        <v>65</v>
      </c>
      <c r="G18" s="34" t="s">
        <v>65</v>
      </c>
      <c r="H18" s="34" t="s">
        <v>29</v>
      </c>
      <c r="I18" s="34" t="s">
        <v>1277</v>
      </c>
      <c r="J18" s="34" t="s">
        <v>26</v>
      </c>
      <c r="K18" s="34" t="s">
        <v>3013</v>
      </c>
      <c r="L18" s="34">
        <v>628599579</v>
      </c>
      <c r="M18" s="34"/>
      <c r="N18" s="235" t="s">
        <v>3014</v>
      </c>
      <c r="O18" s="241" t="s">
        <v>3015</v>
      </c>
      <c r="P18" s="34"/>
      <c r="Q18" s="241">
        <v>46122.677708333336</v>
      </c>
      <c r="R18" s="478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190"/>
      <c r="AK18" s="80"/>
      <c r="AL18" s="80"/>
      <c r="AM18" s="80"/>
      <c r="AN18" s="190"/>
      <c r="AS18" s="48"/>
      <c r="AT18" s="51"/>
      <c r="AU18" s="248"/>
      <c r="AV18" s="248"/>
      <c r="AW18" s="51"/>
      <c r="AX18" s="51"/>
      <c r="AY18" s="51"/>
      <c r="AZ18" s="390"/>
      <c r="BA18" s="163"/>
      <c r="BB18" s="51"/>
      <c r="BC18" s="51"/>
      <c r="BD18" s="74"/>
      <c r="BE18" s="322"/>
      <c r="BF18" s="51"/>
      <c r="BG18" s="74"/>
      <c r="BH18" s="287"/>
      <c r="BI18" s="74"/>
      <c r="BJ18" s="571"/>
      <c r="BK18" s="427"/>
      <c r="BL18" s="427"/>
      <c r="BQ18" s="48"/>
      <c r="BR18" s="51"/>
      <c r="BS18" s="248"/>
      <c r="BT18" s="51"/>
      <c r="BU18" s="51"/>
      <c r="BV18" s="74"/>
      <c r="BW18" s="390"/>
      <c r="BX18" s="273"/>
      <c r="BY18" s="273"/>
      <c r="BZ18" s="74"/>
      <c r="CA18" s="287"/>
      <c r="CB18" s="74"/>
      <c r="CC18" s="571"/>
      <c r="CE18" s="418"/>
      <c r="CF18" s="485"/>
      <c r="CG18" s="485"/>
      <c r="CH18" s="485"/>
      <c r="CI18" s="485"/>
      <c r="CJ18" s="485"/>
      <c r="CK18" s="485"/>
      <c r="CL18" s="485"/>
      <c r="CM18" s="51" t="s">
        <v>2128</v>
      </c>
      <c r="CN18" s="248">
        <v>110</v>
      </c>
      <c r="CO18" s="51" t="s">
        <v>136</v>
      </c>
      <c r="CP18" s="51" t="s">
        <v>620</v>
      </c>
      <c r="CQ18" s="51" t="s">
        <v>145</v>
      </c>
      <c r="CR18" s="51" t="s">
        <v>56</v>
      </c>
      <c r="CS18" s="51" t="s">
        <v>1956</v>
      </c>
      <c r="CT18" s="74" t="s">
        <v>1814</v>
      </c>
      <c r="CU18" s="406"/>
      <c r="CV18" s="427"/>
      <c r="DB18" s="80"/>
      <c r="DC18" s="80"/>
      <c r="DD18" s="80"/>
      <c r="DE18" s="80"/>
      <c r="DF18" s="80"/>
      <c r="DG18" s="80"/>
      <c r="DH18" s="80"/>
      <c r="DI18" s="80"/>
      <c r="DJ18" s="80"/>
      <c r="DK18" s="80"/>
      <c r="DL18" s="80"/>
      <c r="DM18" s="80"/>
      <c r="DN18" s="80"/>
      <c r="DO18" s="190"/>
      <c r="DY18" s="407"/>
      <c r="DZ18" s="407"/>
      <c r="EA18" s="408"/>
      <c r="EB18" s="408"/>
      <c r="EC18" s="408"/>
      <c r="ED18" s="408"/>
      <c r="EE18" s="483"/>
      <c r="EF18" s="483"/>
      <c r="EG18" s="408"/>
      <c r="EH18" s="408"/>
      <c r="EI18" s="408"/>
      <c r="EJ18" s="470"/>
      <c r="EK18" s="483"/>
      <c r="EL18" s="470"/>
      <c r="EM18" s="470"/>
      <c r="EN18" s="470"/>
      <c r="EX18" s="80">
        <v>9001</v>
      </c>
      <c r="EY18" s="80">
        <v>17</v>
      </c>
      <c r="EZ18" s="80" t="s">
        <v>130</v>
      </c>
      <c r="FA18" s="80" t="s">
        <v>1484</v>
      </c>
      <c r="FD18" s="427">
        <v>103</v>
      </c>
      <c r="FH18" s="407"/>
      <c r="FI18" s="407"/>
      <c r="FJ18" s="408"/>
      <c r="FK18" s="408"/>
      <c r="IC18" s="353"/>
      <c r="ID18" s="354"/>
      <c r="IE18" s="355"/>
      <c r="IF18" s="354"/>
      <c r="IG18" s="354"/>
      <c r="IH18" s="354"/>
      <c r="II18" s="310"/>
      <c r="IJ18" s="356"/>
      <c r="IK18" s="356"/>
      <c r="IL18" s="357"/>
      <c r="IM18" s="354"/>
      <c r="IN18" s="357"/>
      <c r="IO18" s="337"/>
      <c r="KG18" s="548">
        <v>327</v>
      </c>
      <c r="KH18" s="539">
        <v>8</v>
      </c>
      <c r="KI18" s="540" t="s">
        <v>1284</v>
      </c>
      <c r="KJ18" s="540" t="s">
        <v>74</v>
      </c>
      <c r="KK18" s="540" t="s">
        <v>30</v>
      </c>
      <c r="KL18" s="540" t="s">
        <v>1955</v>
      </c>
      <c r="KM18" s="541"/>
      <c r="KN18" s="542"/>
      <c r="KO18" s="542"/>
      <c r="KP18" s="540"/>
      <c r="KQ18" s="543"/>
      <c r="KR18" s="543"/>
      <c r="KS18" s="543"/>
      <c r="KT18" s="543"/>
      <c r="KU18" s="543" t="str">
        <f>VLOOKUP(KH18,Data_Voogd!$C$1:$I$190,3,TRUE)</f>
        <v>El Mahdadi</v>
      </c>
      <c r="KV18" s="543" t="str">
        <f>VLOOKUP(KH18,Data_Voogd!$C$1:$I$190,2,TRUE)</f>
        <v>Najim</v>
      </c>
      <c r="KW18" s="549">
        <f>VLOOKUP(KH18,Data_Voogd!$C$1:$I$190,7,TRUE)</f>
        <v>648687838</v>
      </c>
    </row>
    <row r="19" spans="2:309" ht="20.100000000000001" customHeight="1" thickBot="1">
      <c r="B19" s="62"/>
      <c r="C19" s="748">
        <v>9999</v>
      </c>
      <c r="D19" s="748"/>
      <c r="E19" s="748" t="s">
        <v>3052</v>
      </c>
      <c r="F19" s="748" t="s">
        <v>3053</v>
      </c>
      <c r="G19" s="748" t="s">
        <v>3060</v>
      </c>
      <c r="H19" s="748" t="s">
        <v>48</v>
      </c>
      <c r="I19" s="748" t="s">
        <v>3055</v>
      </c>
      <c r="J19" s="748" t="s">
        <v>26</v>
      </c>
      <c r="K19" s="748" t="s">
        <v>3056</v>
      </c>
      <c r="L19" s="748">
        <v>646875776</v>
      </c>
      <c r="M19" s="748"/>
      <c r="N19" s="748" t="s">
        <v>3061</v>
      </c>
      <c r="O19" s="749" t="s">
        <v>3062</v>
      </c>
      <c r="P19" s="748"/>
      <c r="Q19" s="749">
        <v>46336.544305555559</v>
      </c>
      <c r="R19" s="478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190"/>
      <c r="AK19" s="80"/>
      <c r="AL19" s="80"/>
      <c r="AM19" s="80"/>
      <c r="AN19" s="190"/>
      <c r="AS19" s="48"/>
      <c r="AT19" s="51"/>
      <c r="AU19" s="248"/>
      <c r="AV19" s="248"/>
      <c r="AW19" s="51"/>
      <c r="AX19" s="51"/>
      <c r="AY19" s="51"/>
      <c r="AZ19" s="390"/>
      <c r="BA19" s="163"/>
      <c r="BB19" s="51"/>
      <c r="BC19" s="51"/>
      <c r="BD19" s="74"/>
      <c r="BE19" s="322"/>
      <c r="BF19" s="51"/>
      <c r="BG19" s="74"/>
      <c r="BH19" s="287"/>
      <c r="BI19" s="74"/>
      <c r="BJ19" s="571"/>
      <c r="BK19" s="427"/>
      <c r="BL19" s="427"/>
      <c r="BQ19" s="48"/>
      <c r="BR19" s="51"/>
      <c r="BS19" s="248"/>
      <c r="BT19" s="51"/>
      <c r="BU19" s="51"/>
      <c r="BV19" s="74"/>
      <c r="BW19" s="390"/>
      <c r="BX19" s="273"/>
      <c r="BY19" s="273"/>
      <c r="BZ19" s="74"/>
      <c r="CA19" s="287"/>
      <c r="CB19" s="74"/>
      <c r="CC19" s="571"/>
      <c r="CE19" s="418"/>
      <c r="CM19" s="51" t="s">
        <v>2154</v>
      </c>
      <c r="CN19" s="248">
        <v>131</v>
      </c>
      <c r="CO19" s="51" t="s">
        <v>714</v>
      </c>
      <c r="CP19" s="51" t="s">
        <v>1476</v>
      </c>
      <c r="CQ19" s="51" t="s">
        <v>145</v>
      </c>
      <c r="CR19" s="51" t="s">
        <v>155</v>
      </c>
      <c r="CS19" s="51" t="s">
        <v>1956</v>
      </c>
      <c r="CT19" s="74" t="s">
        <v>1814</v>
      </c>
      <c r="CU19" s="406"/>
      <c r="CV19" s="427"/>
      <c r="DB19" s="80"/>
      <c r="DC19" s="80"/>
      <c r="DD19" s="80"/>
      <c r="DE19" s="80"/>
      <c r="DF19" s="80"/>
      <c r="DG19" s="80"/>
      <c r="DH19" s="80"/>
      <c r="DI19" s="80"/>
      <c r="DJ19" s="80"/>
      <c r="DK19" s="80"/>
      <c r="DL19" s="80"/>
      <c r="DM19" s="80"/>
      <c r="DN19" s="80"/>
      <c r="DO19" s="190"/>
      <c r="DY19" s="408"/>
      <c r="DZ19" s="407"/>
      <c r="EA19" s="408"/>
      <c r="EB19" s="408"/>
      <c r="EC19" s="408"/>
      <c r="ED19" s="408"/>
      <c r="EE19" s="483"/>
      <c r="EF19" s="483"/>
      <c r="EG19" s="408"/>
      <c r="EH19" s="408"/>
      <c r="EI19" s="408"/>
      <c r="EJ19" s="470"/>
      <c r="EK19" s="483"/>
      <c r="EL19" s="453"/>
      <c r="EM19" s="470"/>
      <c r="EN19" s="470"/>
      <c r="EX19" s="80">
        <v>1060</v>
      </c>
      <c r="EY19" s="80">
        <v>18</v>
      </c>
      <c r="EZ19" s="80" t="s">
        <v>160</v>
      </c>
      <c r="FA19" s="80" t="s">
        <v>1529</v>
      </c>
      <c r="FD19" s="427">
        <v>109</v>
      </c>
      <c r="FH19" s="407"/>
      <c r="FI19" s="407"/>
      <c r="FJ19" s="408"/>
      <c r="FK19" s="408"/>
      <c r="IC19" s="349"/>
      <c r="ID19" s="348"/>
      <c r="IE19" s="350"/>
      <c r="IF19" s="348"/>
      <c r="IG19" s="348"/>
      <c r="IH19" s="348"/>
      <c r="II19" s="311"/>
      <c r="IJ19" s="351"/>
      <c r="IK19" s="351"/>
      <c r="IL19" s="352"/>
      <c r="IM19" s="348"/>
      <c r="IN19" s="352"/>
      <c r="IO19" s="336"/>
      <c r="KG19" s="548">
        <v>327</v>
      </c>
      <c r="KH19" s="539">
        <v>8</v>
      </c>
      <c r="KI19" s="540" t="s">
        <v>80</v>
      </c>
      <c r="KJ19" s="540" t="s">
        <v>74</v>
      </c>
      <c r="KK19" s="540" t="s">
        <v>65</v>
      </c>
      <c r="KL19" s="540" t="s">
        <v>1955</v>
      </c>
      <c r="KM19" s="541"/>
      <c r="KN19" s="542"/>
      <c r="KO19" s="542"/>
      <c r="KP19" s="540"/>
      <c r="KQ19" s="543"/>
      <c r="KR19" s="543"/>
      <c r="KS19" s="543"/>
      <c r="KT19" s="543"/>
      <c r="KU19" s="543" t="str">
        <f>VLOOKUP(KH19,Data_Voogd!$C$1:$I$190,3,TRUE)</f>
        <v>El Mahdadi</v>
      </c>
      <c r="KV19" s="543" t="str">
        <f>VLOOKUP(KH19,Data_Voogd!$C$1:$I$190,2,TRUE)</f>
        <v>Najim</v>
      </c>
      <c r="KW19" s="549">
        <f>VLOOKUP(KH19,Data_Voogd!$C$1:$I$190,7,TRUE)</f>
        <v>648687838</v>
      </c>
    </row>
    <row r="20" spans="2:309" ht="20.100000000000001" customHeight="1" thickBot="1">
      <c r="B20" s="62"/>
      <c r="C20" s="750">
        <v>9999</v>
      </c>
      <c r="D20" s="750"/>
      <c r="E20" s="750" t="s">
        <v>3052</v>
      </c>
      <c r="F20" s="750" t="s">
        <v>3053</v>
      </c>
      <c r="G20" s="750" t="s">
        <v>3054</v>
      </c>
      <c r="H20" s="750" t="s">
        <v>29</v>
      </c>
      <c r="I20" s="750" t="s">
        <v>3055</v>
      </c>
      <c r="J20" s="750" t="s">
        <v>26</v>
      </c>
      <c r="K20" s="750" t="s">
        <v>3056</v>
      </c>
      <c r="L20" s="750">
        <v>646875776</v>
      </c>
      <c r="M20" s="750"/>
      <c r="N20" s="750" t="s">
        <v>3057</v>
      </c>
      <c r="O20" s="751" t="s">
        <v>3058</v>
      </c>
      <c r="P20" s="750"/>
      <c r="Q20" s="751">
        <v>46336.541678240741</v>
      </c>
      <c r="R20" s="478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190"/>
      <c r="AK20" s="80"/>
      <c r="AL20" s="80"/>
      <c r="AM20" s="80"/>
      <c r="AN20" s="190"/>
      <c r="AS20" s="48"/>
      <c r="AT20" s="51"/>
      <c r="AU20" s="248"/>
      <c r="AV20" s="248"/>
      <c r="AW20" s="51"/>
      <c r="AX20" s="51"/>
      <c r="AY20" s="51"/>
      <c r="AZ20" s="190"/>
      <c r="BA20" s="51"/>
      <c r="BB20" s="51"/>
      <c r="BC20" s="51"/>
      <c r="BD20" s="51"/>
      <c r="BE20" s="320"/>
      <c r="BF20" s="51"/>
      <c r="BG20" s="161"/>
      <c r="BH20" s="51"/>
      <c r="BI20" s="74"/>
      <c r="BJ20" s="570"/>
      <c r="BK20" s="427"/>
      <c r="BL20" s="427"/>
      <c r="BQ20" s="48"/>
      <c r="BR20" s="51"/>
      <c r="BS20" s="248"/>
      <c r="BT20" s="51"/>
      <c r="BU20" s="51"/>
      <c r="BV20" s="51"/>
      <c r="BW20" s="161"/>
      <c r="BX20" s="273"/>
      <c r="BY20" s="273"/>
      <c r="BZ20" s="74"/>
      <c r="CA20" s="51"/>
      <c r="CB20" s="74"/>
      <c r="CC20" s="570"/>
      <c r="CE20" s="418"/>
      <c r="CM20" s="51" t="s">
        <v>2190</v>
      </c>
      <c r="CN20" s="248">
        <v>164</v>
      </c>
      <c r="CO20" s="51" t="s">
        <v>846</v>
      </c>
      <c r="CP20" s="51" t="s">
        <v>847</v>
      </c>
      <c r="CQ20" s="51" t="s">
        <v>145</v>
      </c>
      <c r="CR20" s="51" t="s">
        <v>141</v>
      </c>
      <c r="CS20" s="51" t="s">
        <v>1956</v>
      </c>
      <c r="CT20" s="74" t="s">
        <v>2463</v>
      </c>
      <c r="CU20" s="406"/>
      <c r="CV20" s="427"/>
      <c r="DB20" s="80"/>
      <c r="DC20" s="80"/>
      <c r="DD20" s="80"/>
      <c r="DE20" s="80"/>
      <c r="DF20" s="80"/>
      <c r="DG20" s="80"/>
      <c r="DH20" s="80"/>
      <c r="DI20" s="80"/>
      <c r="DJ20" s="80"/>
      <c r="DK20" s="80"/>
      <c r="DL20" s="80"/>
      <c r="DM20" s="80"/>
      <c r="DN20" s="80"/>
      <c r="DO20" s="190"/>
      <c r="DY20" s="408"/>
      <c r="DZ20" s="407"/>
      <c r="EA20" s="408"/>
      <c r="EB20" s="408"/>
      <c r="EC20" s="408"/>
      <c r="ED20" s="408"/>
      <c r="EE20" s="483"/>
      <c r="EF20" s="483"/>
      <c r="EG20" s="408"/>
      <c r="EH20" s="408"/>
      <c r="EI20" s="408"/>
      <c r="EJ20" s="470"/>
      <c r="EK20" s="483"/>
      <c r="EL20" s="453"/>
      <c r="EM20" s="470"/>
      <c r="EN20" s="470"/>
      <c r="EX20" s="80">
        <v>359</v>
      </c>
      <c r="EY20" s="80">
        <v>19</v>
      </c>
      <c r="EZ20" s="80" t="s">
        <v>142</v>
      </c>
      <c r="FA20" s="80" t="s">
        <v>143</v>
      </c>
      <c r="FD20" s="427">
        <v>111</v>
      </c>
      <c r="FH20" s="407"/>
      <c r="FI20" s="407"/>
      <c r="FJ20" s="408"/>
      <c r="FK20" s="408"/>
      <c r="IC20" s="353"/>
      <c r="ID20" s="354"/>
      <c r="IE20" s="355"/>
      <c r="IF20" s="354"/>
      <c r="IG20" s="354"/>
      <c r="IH20" s="354"/>
      <c r="II20" s="310"/>
      <c r="IJ20" s="356"/>
      <c r="IK20" s="356"/>
      <c r="IL20" s="357"/>
      <c r="IM20" s="354"/>
      <c r="IN20" s="357"/>
      <c r="IO20" s="337"/>
      <c r="KG20" s="548">
        <v>327</v>
      </c>
      <c r="KH20" s="539">
        <v>8</v>
      </c>
      <c r="KI20" s="540" t="s">
        <v>2010</v>
      </c>
      <c r="KJ20" s="540" t="s">
        <v>74</v>
      </c>
      <c r="KK20" s="540" t="s">
        <v>2457</v>
      </c>
      <c r="KL20" s="540" t="s">
        <v>1955</v>
      </c>
      <c r="KM20" s="541"/>
      <c r="KN20" s="542"/>
      <c r="KO20" s="542"/>
      <c r="KP20" s="540"/>
      <c r="KQ20" s="543"/>
      <c r="KR20" s="543"/>
      <c r="KS20" s="543"/>
      <c r="KT20" s="543"/>
      <c r="KU20" s="543" t="str">
        <f>VLOOKUP(KH20,Data_Voogd!$C$1:$I$190,3,TRUE)</f>
        <v>El Mahdadi</v>
      </c>
      <c r="KV20" s="543" t="str">
        <f>VLOOKUP(KH20,Data_Voogd!$C$1:$I$190,2,TRUE)</f>
        <v>Najim</v>
      </c>
      <c r="KW20" s="549">
        <f>VLOOKUP(KH20,Data_Voogd!$C$1:$I$190,7,TRUE)</f>
        <v>648687838</v>
      </c>
    </row>
    <row r="21" spans="2:309" ht="20.100000000000001" customHeight="1" thickBot="1">
      <c r="B21" s="62"/>
      <c r="C21" s="744">
        <v>9100</v>
      </c>
      <c r="D21" s="744"/>
      <c r="E21" s="744" t="s">
        <v>2476</v>
      </c>
      <c r="F21" s="744" t="s">
        <v>2474</v>
      </c>
      <c r="G21" s="744" t="s">
        <v>2475</v>
      </c>
      <c r="H21" s="744" t="s">
        <v>48</v>
      </c>
      <c r="I21" s="744" t="s">
        <v>2489</v>
      </c>
      <c r="J21" s="744" t="s">
        <v>26</v>
      </c>
      <c r="K21" s="744" t="s">
        <v>2490</v>
      </c>
      <c r="L21" s="744">
        <v>684150961</v>
      </c>
      <c r="M21" s="744" t="s">
        <v>2491</v>
      </c>
      <c r="N21" s="744" t="s">
        <v>2492</v>
      </c>
      <c r="O21" s="745">
        <v>44623</v>
      </c>
      <c r="P21" s="744"/>
      <c r="Q21" s="745">
        <v>46024.645162037035</v>
      </c>
      <c r="R21" s="478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190"/>
      <c r="AK21" s="80"/>
      <c r="AL21" s="80"/>
      <c r="AM21" s="80"/>
      <c r="AN21" s="190"/>
      <c r="AS21" s="48"/>
      <c r="AT21" s="51"/>
      <c r="AU21" s="248"/>
      <c r="AV21" s="248"/>
      <c r="AW21" s="51"/>
      <c r="AX21" s="51"/>
      <c r="AY21" s="51"/>
      <c r="AZ21" s="318"/>
      <c r="BA21" s="163"/>
      <c r="BB21" s="51"/>
      <c r="BC21" s="51"/>
      <c r="BD21" s="51"/>
      <c r="BE21" s="321"/>
      <c r="BF21" s="51"/>
      <c r="BG21" s="270"/>
      <c r="BH21" s="75"/>
      <c r="BI21" s="74"/>
      <c r="BJ21" s="570"/>
      <c r="BK21" s="427"/>
      <c r="BL21" s="427"/>
      <c r="BQ21" s="48"/>
      <c r="BR21" s="51"/>
      <c r="BS21" s="248"/>
      <c r="BT21" s="51"/>
      <c r="BU21" s="51"/>
      <c r="BV21" s="51"/>
      <c r="BW21" s="161"/>
      <c r="BX21" s="273"/>
      <c r="BY21" s="273"/>
      <c r="BZ21" s="74"/>
      <c r="CA21" s="75"/>
      <c r="CB21" s="74"/>
      <c r="CC21" s="570"/>
      <c r="CE21" s="418"/>
      <c r="CM21" s="51" t="s">
        <v>2197</v>
      </c>
      <c r="CN21" s="248">
        <v>169</v>
      </c>
      <c r="CO21" s="51" t="s">
        <v>310</v>
      </c>
      <c r="CP21" s="51" t="s">
        <v>871</v>
      </c>
      <c r="CQ21" s="51" t="s">
        <v>58</v>
      </c>
      <c r="CR21" s="51" t="s">
        <v>39</v>
      </c>
      <c r="CS21" s="51" t="s">
        <v>1956</v>
      </c>
      <c r="CT21" s="74" t="s">
        <v>2463</v>
      </c>
      <c r="CU21" s="406"/>
      <c r="CV21" s="427"/>
      <c r="DB21" s="80"/>
      <c r="DC21" s="80"/>
      <c r="DD21" s="80"/>
      <c r="DE21" s="80"/>
      <c r="DF21" s="80"/>
      <c r="DG21" s="80"/>
      <c r="DH21" s="80"/>
      <c r="DI21" s="80"/>
      <c r="DJ21" s="80"/>
      <c r="DK21" s="80"/>
      <c r="DL21" s="80"/>
      <c r="DM21" s="80"/>
      <c r="DN21" s="80"/>
      <c r="DO21" s="190"/>
      <c r="DY21" s="407"/>
      <c r="DZ21" s="407"/>
      <c r="EA21" s="408"/>
      <c r="EB21" s="408"/>
      <c r="EC21" s="408"/>
      <c r="ED21" s="408"/>
      <c r="EE21" s="483"/>
      <c r="EF21" s="483"/>
      <c r="EG21" s="408"/>
      <c r="EH21" s="408"/>
      <c r="EI21" s="408"/>
      <c r="EJ21" s="470"/>
      <c r="EK21" s="483"/>
      <c r="EL21" s="470"/>
      <c r="EM21" s="470"/>
      <c r="EN21" s="470"/>
      <c r="EX21" s="80">
        <v>206</v>
      </c>
      <c r="EY21" s="80">
        <v>20</v>
      </c>
      <c r="EZ21" s="80" t="s">
        <v>22</v>
      </c>
      <c r="FA21" s="80" t="s">
        <v>1963</v>
      </c>
      <c r="FD21" s="427">
        <v>113</v>
      </c>
      <c r="FH21" s="407"/>
      <c r="FI21" s="407"/>
      <c r="FJ21" s="408"/>
      <c r="FK21" s="408"/>
      <c r="IC21" s="349"/>
      <c r="ID21" s="348"/>
      <c r="IE21" s="350"/>
      <c r="IF21" s="348"/>
      <c r="IG21" s="348"/>
      <c r="IH21" s="348"/>
      <c r="II21" s="311"/>
      <c r="IJ21" s="351"/>
      <c r="IK21" s="351"/>
      <c r="IL21" s="352"/>
      <c r="IM21" s="348"/>
      <c r="IN21" s="352"/>
      <c r="IO21" s="336"/>
      <c r="KG21" s="548">
        <v>487</v>
      </c>
      <c r="KH21" s="539">
        <v>9</v>
      </c>
      <c r="KI21" s="540" t="s">
        <v>417</v>
      </c>
      <c r="KJ21" s="540" t="s">
        <v>1763</v>
      </c>
      <c r="KK21" s="540" t="s">
        <v>2457</v>
      </c>
      <c r="KL21" s="540" t="s">
        <v>1955</v>
      </c>
      <c r="KM21" s="541"/>
      <c r="KN21" s="542"/>
      <c r="KO21" s="542"/>
      <c r="KP21" s="540"/>
      <c r="KQ21" s="543"/>
      <c r="KR21" s="543"/>
      <c r="KS21" s="543"/>
      <c r="KT21" s="543"/>
      <c r="KU21" s="543" t="str">
        <f>VLOOKUP(KH21,Data_Voogd!$C$1:$I$190,3,TRUE)</f>
        <v>Bouhaoulian</v>
      </c>
      <c r="KV21" s="543" t="str">
        <f>VLOOKUP(KH21,Data_Voogd!$C$1:$I$190,2,TRUE)</f>
        <v>Abdelouahid</v>
      </c>
      <c r="KW21" s="549">
        <f>VLOOKUP(KH21,Data_Voogd!$C$1:$I$190,7,TRUE)</f>
        <v>684548169</v>
      </c>
    </row>
    <row r="22" spans="2:309" ht="20.100000000000001" customHeight="1" thickBot="1">
      <c r="B22" s="62"/>
      <c r="C22" s="744">
        <v>9020</v>
      </c>
      <c r="D22" s="744"/>
      <c r="E22" s="744" t="s">
        <v>2479</v>
      </c>
      <c r="F22" s="744" t="s">
        <v>2477</v>
      </c>
      <c r="G22" s="744" t="s">
        <v>2478</v>
      </c>
      <c r="H22" s="744" t="s">
        <v>29</v>
      </c>
      <c r="I22" s="744" t="s">
        <v>2493</v>
      </c>
      <c r="J22" s="744" t="s">
        <v>26</v>
      </c>
      <c r="K22" s="744" t="s">
        <v>2494</v>
      </c>
      <c r="L22" s="744">
        <v>619321000</v>
      </c>
      <c r="M22" s="744"/>
      <c r="N22" s="744" t="s">
        <v>2495</v>
      </c>
      <c r="O22" s="745">
        <v>44451</v>
      </c>
      <c r="P22" s="744"/>
      <c r="Q22" s="745">
        <v>46236.560057870367</v>
      </c>
      <c r="R22" s="478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190"/>
      <c r="AK22" s="80"/>
      <c r="AL22" s="80"/>
      <c r="AM22" s="80"/>
      <c r="AN22" s="190"/>
      <c r="AS22" s="48"/>
      <c r="AT22" s="51"/>
      <c r="AU22" s="248"/>
      <c r="AV22" s="248"/>
      <c r="AW22" s="51"/>
      <c r="AX22" s="51"/>
      <c r="AY22" s="51"/>
      <c r="AZ22" s="190"/>
      <c r="BA22" s="51"/>
      <c r="BB22" s="51"/>
      <c r="BC22" s="51"/>
      <c r="BD22" s="51"/>
      <c r="BE22" s="320"/>
      <c r="BF22" s="51"/>
      <c r="BG22" s="161"/>
      <c r="BH22" s="51"/>
      <c r="BI22" s="74"/>
      <c r="BJ22" s="570"/>
      <c r="BK22" s="427"/>
      <c r="BL22" s="427"/>
      <c r="BQ22" s="48"/>
      <c r="BR22" s="51"/>
      <c r="BS22" s="248"/>
      <c r="BT22" s="51"/>
      <c r="BU22" s="51"/>
      <c r="BV22" s="51"/>
      <c r="BW22" s="161"/>
      <c r="BX22" s="273"/>
      <c r="BY22" s="273"/>
      <c r="BZ22" s="74"/>
      <c r="CA22" s="51"/>
      <c r="CB22" s="74"/>
      <c r="CC22" s="570"/>
      <c r="CE22" s="418"/>
      <c r="CM22" s="51" t="s">
        <v>2203</v>
      </c>
      <c r="CN22" s="248">
        <v>174</v>
      </c>
      <c r="CO22" s="51" t="s">
        <v>600</v>
      </c>
      <c r="CP22" s="51" t="s">
        <v>894</v>
      </c>
      <c r="CQ22" s="51" t="s">
        <v>58</v>
      </c>
      <c r="CR22" s="51" t="s">
        <v>141</v>
      </c>
      <c r="CS22" s="51" t="s">
        <v>1956</v>
      </c>
      <c r="CT22" s="74" t="s">
        <v>1814</v>
      </c>
      <c r="CU22" s="406"/>
      <c r="CV22" s="427"/>
      <c r="DB22" s="80"/>
      <c r="DC22" s="80"/>
      <c r="DD22" s="80"/>
      <c r="DE22" s="80"/>
      <c r="DF22" s="80"/>
      <c r="DG22" s="80"/>
      <c r="DH22" s="80"/>
      <c r="DI22" s="80"/>
      <c r="DJ22" s="80"/>
      <c r="DK22" s="80"/>
      <c r="DL22" s="80"/>
      <c r="DM22" s="80"/>
      <c r="DN22" s="80"/>
      <c r="DO22" s="190"/>
      <c r="DY22" s="408"/>
      <c r="DZ22" s="407"/>
      <c r="EA22" s="408"/>
      <c r="EB22" s="408"/>
      <c r="EC22" s="408"/>
      <c r="ED22" s="408"/>
      <c r="EE22" s="483"/>
      <c r="EF22" s="487"/>
      <c r="EG22" s="408"/>
      <c r="EH22" s="408"/>
      <c r="EI22" s="408"/>
      <c r="EJ22" s="470"/>
      <c r="EK22" s="483"/>
      <c r="EL22" s="453"/>
      <c r="EM22" s="470"/>
      <c r="EN22" s="470"/>
      <c r="EX22" s="80">
        <v>952</v>
      </c>
      <c r="EY22" s="80">
        <v>21</v>
      </c>
      <c r="EZ22" s="80" t="s">
        <v>156</v>
      </c>
      <c r="FA22" s="80" t="s">
        <v>158</v>
      </c>
      <c r="FD22" s="427">
        <v>118</v>
      </c>
      <c r="FH22" s="407"/>
      <c r="FI22" s="407"/>
      <c r="FJ22" s="408"/>
      <c r="FK22" s="408"/>
      <c r="IC22" s="353"/>
      <c r="ID22" s="354"/>
      <c r="IE22" s="355"/>
      <c r="IF22" s="354"/>
      <c r="IG22" s="354"/>
      <c r="IH22" s="354"/>
      <c r="II22" s="310"/>
      <c r="IJ22" s="356"/>
      <c r="IK22" s="356"/>
      <c r="IL22" s="357"/>
      <c r="IM22" s="354"/>
      <c r="IN22" s="357"/>
      <c r="IO22" s="337"/>
      <c r="KG22" s="548">
        <v>782</v>
      </c>
      <c r="KH22" s="539">
        <v>10</v>
      </c>
      <c r="KI22" s="540" t="s">
        <v>85</v>
      </c>
      <c r="KJ22" s="540" t="s">
        <v>86</v>
      </c>
      <c r="KK22" s="540" t="s">
        <v>30</v>
      </c>
      <c r="KL22" s="540" t="s">
        <v>1956</v>
      </c>
      <c r="KM22" s="541"/>
      <c r="KN22" s="542"/>
      <c r="KO22" s="542"/>
      <c r="KP22" s="540"/>
      <c r="KQ22" s="543"/>
      <c r="KR22" s="543"/>
      <c r="KS22" s="543"/>
      <c r="KT22" s="543"/>
      <c r="KU22" s="543" t="str">
        <f>VLOOKUP(KH22,Data_Voogd!$C$1:$I$190,3,TRUE)</f>
        <v>Elbaouti</v>
      </c>
      <c r="KV22" s="543" t="str">
        <f>VLOOKUP(KH22,Data_Voogd!$C$1:$I$190,2,TRUE)</f>
        <v>Abdeslam</v>
      </c>
      <c r="KW22" s="549">
        <f>VLOOKUP(KH22,Data_Voogd!$C$1:$I$190,7,TRUE)</f>
        <v>617972582</v>
      </c>
    </row>
    <row r="23" spans="2:309" ht="20.100000000000001" customHeight="1" thickBot="1">
      <c r="B23" s="62"/>
      <c r="C23" s="744">
        <v>275</v>
      </c>
      <c r="D23" s="744"/>
      <c r="E23" s="744" t="s">
        <v>1890</v>
      </c>
      <c r="F23" s="744" t="s">
        <v>395</v>
      </c>
      <c r="G23" s="744" t="s">
        <v>118</v>
      </c>
      <c r="H23" s="744" t="s">
        <v>29</v>
      </c>
      <c r="I23" s="744" t="s">
        <v>2560</v>
      </c>
      <c r="J23" s="744" t="s">
        <v>26</v>
      </c>
      <c r="K23" s="744" t="s">
        <v>2561</v>
      </c>
      <c r="L23" s="744">
        <v>619747910</v>
      </c>
      <c r="M23" s="744">
        <v>687042684</v>
      </c>
      <c r="N23" s="744" t="s">
        <v>2562</v>
      </c>
      <c r="O23" s="745" t="s">
        <v>2563</v>
      </c>
      <c r="P23" s="744"/>
      <c r="Q23" s="745" t="s">
        <v>2564</v>
      </c>
      <c r="R23" s="478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190"/>
      <c r="AK23" s="80"/>
      <c r="AL23" s="80"/>
      <c r="AM23" s="80"/>
      <c r="AN23" s="190"/>
      <c r="AS23" s="48"/>
      <c r="AT23" s="51"/>
      <c r="AU23" s="248"/>
      <c r="AV23" s="248"/>
      <c r="AW23" s="51"/>
      <c r="AX23" s="51"/>
      <c r="AY23" s="51"/>
      <c r="AZ23" s="190"/>
      <c r="BA23" s="51"/>
      <c r="BB23" s="51"/>
      <c r="BC23" s="51"/>
      <c r="BD23" s="51"/>
      <c r="BE23" s="320"/>
      <c r="BF23" s="51"/>
      <c r="BG23" s="161"/>
      <c r="BH23" s="51"/>
      <c r="BI23" s="74"/>
      <c r="BJ23" s="570"/>
      <c r="BK23" s="427"/>
      <c r="BL23" s="427"/>
      <c r="BQ23" s="48"/>
      <c r="BR23" s="51"/>
      <c r="BS23" s="248"/>
      <c r="BT23" s="51"/>
      <c r="BU23" s="51"/>
      <c r="BV23" s="51"/>
      <c r="BW23" s="161"/>
      <c r="BX23" s="273"/>
      <c r="BY23" s="273"/>
      <c r="BZ23" s="74"/>
      <c r="CA23" s="51"/>
      <c r="CB23" s="74"/>
      <c r="CC23" s="570"/>
      <c r="CE23" s="418"/>
      <c r="CK23" s="62" t="s">
        <v>2506</v>
      </c>
      <c r="CM23" s="51" t="s">
        <v>2204</v>
      </c>
      <c r="CN23" s="248">
        <v>175</v>
      </c>
      <c r="CO23" s="51" t="s">
        <v>179</v>
      </c>
      <c r="CP23" s="51" t="s">
        <v>1398</v>
      </c>
      <c r="CQ23" s="51" t="s">
        <v>145</v>
      </c>
      <c r="CR23" s="51" t="s">
        <v>39</v>
      </c>
      <c r="CS23" s="51" t="s">
        <v>1956</v>
      </c>
      <c r="CT23" s="74" t="s">
        <v>2463</v>
      </c>
      <c r="CU23" s="406"/>
      <c r="CV23" s="427"/>
      <c r="DB23" s="80"/>
      <c r="DC23" s="80"/>
      <c r="DD23" s="80"/>
      <c r="DE23" s="80"/>
      <c r="DF23" s="80"/>
      <c r="DG23" s="80"/>
      <c r="DH23" s="80"/>
      <c r="DI23" s="80"/>
      <c r="DJ23" s="80"/>
      <c r="DK23" s="80"/>
      <c r="DL23" s="80"/>
      <c r="DM23" s="80"/>
      <c r="DN23" s="80"/>
      <c r="DO23" s="190"/>
      <c r="DY23" s="408"/>
      <c r="DZ23" s="407"/>
      <c r="EA23" s="408"/>
      <c r="EB23" s="408"/>
      <c r="EC23" s="408"/>
      <c r="ED23" s="408"/>
      <c r="EE23" s="483"/>
      <c r="EF23" s="487"/>
      <c r="EG23" s="408"/>
      <c r="EH23" s="408"/>
      <c r="EI23" s="408"/>
      <c r="EJ23" s="470"/>
      <c r="EK23" s="483"/>
      <c r="EL23" s="453"/>
      <c r="EM23" s="399"/>
      <c r="EN23" s="470"/>
      <c r="EX23" s="80">
        <v>30</v>
      </c>
      <c r="EY23" s="80">
        <v>22</v>
      </c>
      <c r="EZ23" s="80" t="s">
        <v>160</v>
      </c>
      <c r="FA23" s="80" t="s">
        <v>1964</v>
      </c>
      <c r="FD23" s="427">
        <v>119</v>
      </c>
      <c r="FH23" s="407"/>
      <c r="FI23" s="407"/>
      <c r="FJ23" s="408"/>
      <c r="FK23" s="408"/>
      <c r="IC23" s="349"/>
      <c r="ID23" s="348"/>
      <c r="IE23" s="350"/>
      <c r="IF23" s="348"/>
      <c r="IG23" s="348"/>
      <c r="IH23" s="348"/>
      <c r="II23" s="311"/>
      <c r="IJ23" s="351"/>
      <c r="IK23" s="351"/>
      <c r="IL23" s="352"/>
      <c r="IM23" s="348"/>
      <c r="IN23" s="352"/>
      <c r="IO23" s="336"/>
      <c r="KG23" s="548">
        <v>276</v>
      </c>
      <c r="KH23" s="539">
        <v>11</v>
      </c>
      <c r="KI23" s="540" t="s">
        <v>2486</v>
      </c>
      <c r="KJ23" s="540" t="s">
        <v>2487</v>
      </c>
      <c r="KK23" s="540" t="s">
        <v>114</v>
      </c>
      <c r="KL23" s="544" t="s">
        <v>1957</v>
      </c>
      <c r="KM23" s="545"/>
      <c r="KN23" s="542"/>
      <c r="KO23" s="542"/>
      <c r="KP23" s="546"/>
      <c r="KQ23" s="543"/>
      <c r="KR23" s="543"/>
      <c r="KS23" s="543"/>
      <c r="KT23" s="543"/>
      <c r="KU23" s="543" t="str">
        <f>VLOOKUP(KH23,Data_Voogd!$C$1:$I$190,3,TRUE)</f>
        <v>el Meryaoui</v>
      </c>
      <c r="KV23" s="543" t="str">
        <f>VLOOKUP(KH23,Data_Voogd!$C$1:$I$190,2,TRUE)</f>
        <v>jamil</v>
      </c>
      <c r="KW23" s="549">
        <f>VLOOKUP(KH23,Data_Voogd!$C$1:$I$190,7,TRUE)</f>
        <v>687906491</v>
      </c>
    </row>
    <row r="24" spans="2:309" ht="20.100000000000001" customHeight="1" thickBot="1">
      <c r="B24" s="62"/>
      <c r="C24" s="744">
        <v>430</v>
      </c>
      <c r="D24" s="744"/>
      <c r="E24" s="744" t="s">
        <v>272</v>
      </c>
      <c r="F24" s="744" t="s">
        <v>2969</v>
      </c>
      <c r="G24" s="744" t="s">
        <v>2970</v>
      </c>
      <c r="H24" s="744" t="s">
        <v>48</v>
      </c>
      <c r="I24" s="744" t="s">
        <v>2971</v>
      </c>
      <c r="J24" s="744" t="s">
        <v>26</v>
      </c>
      <c r="K24" s="744" t="s">
        <v>2972</v>
      </c>
      <c r="L24" s="744">
        <v>639032897</v>
      </c>
      <c r="M24" s="744"/>
      <c r="N24" s="747" t="s">
        <v>2973</v>
      </c>
      <c r="O24" s="745" t="s">
        <v>2974</v>
      </c>
      <c r="P24" s="744"/>
      <c r="Q24" s="745" t="s">
        <v>3020</v>
      </c>
      <c r="R24" s="478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190"/>
      <c r="AK24" s="80"/>
      <c r="AL24" s="80"/>
      <c r="AM24" s="80"/>
      <c r="AN24" s="190"/>
      <c r="AS24" s="48"/>
      <c r="AT24" s="51"/>
      <c r="AU24" s="248"/>
      <c r="AV24" s="248"/>
      <c r="AW24" s="51"/>
      <c r="AX24" s="51"/>
      <c r="AY24" s="51"/>
      <c r="AZ24" s="190"/>
      <c r="BA24" s="51"/>
      <c r="BB24" s="51"/>
      <c r="BC24" s="51"/>
      <c r="BD24" s="51"/>
      <c r="BE24" s="320"/>
      <c r="BF24" s="51"/>
      <c r="BG24" s="161"/>
      <c r="BH24" s="51"/>
      <c r="BI24" s="74"/>
      <c r="BJ24" s="570"/>
      <c r="BK24" s="427"/>
      <c r="BL24" s="427"/>
      <c r="BQ24" s="48"/>
      <c r="BR24" s="51"/>
      <c r="BS24" s="248"/>
      <c r="BT24" s="51"/>
      <c r="BU24" s="51"/>
      <c r="BV24" s="51"/>
      <c r="BW24" s="161"/>
      <c r="BX24" s="273"/>
      <c r="BY24" s="273"/>
      <c r="BZ24" s="74"/>
      <c r="CA24" s="51"/>
      <c r="CB24" s="74"/>
      <c r="CC24" s="570"/>
      <c r="CE24" s="418"/>
      <c r="CM24" s="51" t="s">
        <v>2233</v>
      </c>
      <c r="CN24" s="248">
        <v>204</v>
      </c>
      <c r="CO24" s="51" t="s">
        <v>1449</v>
      </c>
      <c r="CP24" s="51" t="s">
        <v>1450</v>
      </c>
      <c r="CQ24" s="51" t="s">
        <v>145</v>
      </c>
      <c r="CR24" s="51" t="s">
        <v>39</v>
      </c>
      <c r="CS24" s="51" t="s">
        <v>1956</v>
      </c>
      <c r="CT24" s="74" t="s">
        <v>2463</v>
      </c>
      <c r="CU24" s="406"/>
      <c r="CV24" s="427"/>
      <c r="DB24" s="80"/>
      <c r="DC24" s="80"/>
      <c r="DD24" s="80"/>
      <c r="DE24" s="80"/>
      <c r="DF24" s="80"/>
      <c r="DG24" s="80"/>
      <c r="DH24" s="80"/>
      <c r="DI24" s="80"/>
      <c r="DJ24" s="80"/>
      <c r="DK24" s="80"/>
      <c r="DL24" s="80"/>
      <c r="DM24" s="80"/>
      <c r="DN24" s="80"/>
      <c r="DO24" s="190"/>
      <c r="DY24" s="407"/>
      <c r="DZ24" s="407"/>
      <c r="EA24" s="408"/>
      <c r="EB24" s="408"/>
      <c r="EC24" s="408"/>
      <c r="ED24" s="408"/>
      <c r="EE24" s="483"/>
      <c r="EF24" s="483"/>
      <c r="EG24" s="408"/>
      <c r="EH24" s="408"/>
      <c r="EI24" s="408"/>
      <c r="EJ24" s="470"/>
      <c r="EK24" s="483"/>
      <c r="EL24" s="470"/>
      <c r="EM24" s="470"/>
      <c r="EN24" s="470"/>
      <c r="EX24" s="80">
        <v>816</v>
      </c>
      <c r="EY24" s="80">
        <v>23</v>
      </c>
      <c r="EZ24" s="80" t="s">
        <v>67</v>
      </c>
      <c r="FA24" s="80" t="s">
        <v>1640</v>
      </c>
      <c r="FD24" s="427">
        <v>121</v>
      </c>
      <c r="FH24" s="407"/>
      <c r="FI24" s="407"/>
      <c r="FJ24" s="408"/>
      <c r="FK24" s="408"/>
      <c r="IC24" s="353"/>
      <c r="ID24" s="354"/>
      <c r="IE24" s="355"/>
      <c r="IF24" s="354"/>
      <c r="IG24" s="354"/>
      <c r="IH24" s="354"/>
      <c r="II24" s="310"/>
      <c r="IJ24" s="356"/>
      <c r="IK24" s="356"/>
      <c r="IL24" s="357"/>
      <c r="IM24" s="354"/>
      <c r="IN24" s="357"/>
      <c r="IO24" s="337"/>
      <c r="KG24" s="548">
        <v>276</v>
      </c>
      <c r="KH24" s="539">
        <v>11</v>
      </c>
      <c r="KI24" s="540" t="s">
        <v>2488</v>
      </c>
      <c r="KJ24" s="540" t="s">
        <v>2487</v>
      </c>
      <c r="KK24" s="540" t="s">
        <v>114</v>
      </c>
      <c r="KL24" s="544" t="s">
        <v>1957</v>
      </c>
      <c r="KM24" s="545"/>
      <c r="KN24" s="542"/>
      <c r="KO24" s="542"/>
      <c r="KP24" s="546"/>
      <c r="KQ24" s="543"/>
      <c r="KR24" s="543"/>
      <c r="KS24" s="543"/>
      <c r="KT24" s="543"/>
      <c r="KU24" s="543" t="str">
        <f>VLOOKUP(KH24,Data_Voogd!$C$1:$I$190,3,TRUE)</f>
        <v>el Meryaoui</v>
      </c>
      <c r="KV24" s="543" t="str">
        <f>VLOOKUP(KH24,Data_Voogd!$C$1:$I$190,2,TRUE)</f>
        <v>jamil</v>
      </c>
      <c r="KW24" s="549">
        <f>VLOOKUP(KH24,Data_Voogd!$C$1:$I$190,7,TRUE)</f>
        <v>687906491</v>
      </c>
    </row>
    <row r="25" spans="2:309" ht="20.100000000000001" customHeight="1" thickBot="1">
      <c r="B25" s="62"/>
      <c r="C25" s="744">
        <v>275</v>
      </c>
      <c r="D25" s="744"/>
      <c r="E25" s="744" t="s">
        <v>1890</v>
      </c>
      <c r="F25" s="744" t="s">
        <v>118</v>
      </c>
      <c r="G25" s="744" t="s">
        <v>3004</v>
      </c>
      <c r="H25" s="744" t="s">
        <v>29</v>
      </c>
      <c r="I25" s="744" t="s">
        <v>2560</v>
      </c>
      <c r="J25" s="744" t="s">
        <v>94</v>
      </c>
      <c r="K25" s="744" t="s">
        <v>3005</v>
      </c>
      <c r="L25" s="744">
        <v>619747910</v>
      </c>
      <c r="M25" s="744"/>
      <c r="N25" s="747" t="s">
        <v>3006</v>
      </c>
      <c r="O25" s="745" t="s">
        <v>3007</v>
      </c>
      <c r="P25" s="744"/>
      <c r="Q25" s="745">
        <v>46091.560428240744</v>
      </c>
      <c r="R25" s="478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190"/>
      <c r="AK25" s="80"/>
      <c r="AL25" s="80"/>
      <c r="AM25" s="80"/>
      <c r="AN25" s="190"/>
      <c r="AS25" s="48"/>
      <c r="AT25" s="51"/>
      <c r="AU25" s="248"/>
      <c r="AV25" s="248"/>
      <c r="AW25" s="51"/>
      <c r="AX25" s="51"/>
      <c r="AY25" s="51"/>
      <c r="AZ25" s="190"/>
      <c r="BA25" s="51"/>
      <c r="BB25" s="51"/>
      <c r="BC25" s="51"/>
      <c r="BD25" s="51"/>
      <c r="BE25" s="320"/>
      <c r="BF25" s="51"/>
      <c r="BG25" s="161"/>
      <c r="BH25" s="51"/>
      <c r="BI25" s="74"/>
      <c r="BJ25" s="570"/>
      <c r="BK25" s="427"/>
      <c r="BL25" s="427"/>
      <c r="BQ25" s="48"/>
      <c r="BR25" s="51"/>
      <c r="BS25" s="248"/>
      <c r="BT25" s="51"/>
      <c r="BU25" s="51"/>
      <c r="BV25" s="51"/>
      <c r="BW25" s="161"/>
      <c r="BX25" s="273"/>
      <c r="BY25" s="273"/>
      <c r="BZ25" s="74"/>
      <c r="CA25" s="51"/>
      <c r="CB25" s="74"/>
      <c r="CC25" s="570"/>
      <c r="CE25" s="418"/>
      <c r="CM25" s="51" t="s">
        <v>2245</v>
      </c>
      <c r="CN25" s="248">
        <v>216</v>
      </c>
      <c r="CO25" s="51" t="s">
        <v>1087</v>
      </c>
      <c r="CP25" s="51" t="s">
        <v>1382</v>
      </c>
      <c r="CQ25" s="51" t="s">
        <v>145</v>
      </c>
      <c r="CR25" s="51" t="s">
        <v>155</v>
      </c>
      <c r="CS25" s="51" t="s">
        <v>1956</v>
      </c>
      <c r="CT25" s="74" t="s">
        <v>1812</v>
      </c>
      <c r="CU25" s="406"/>
      <c r="CV25" s="427"/>
      <c r="DB25" s="80"/>
      <c r="DC25" s="80"/>
      <c r="DD25" s="80"/>
      <c r="DE25" s="80"/>
      <c r="DF25" s="80"/>
      <c r="DG25" s="80"/>
      <c r="DH25" s="80"/>
      <c r="DI25" s="80"/>
      <c r="DJ25" s="80"/>
      <c r="DK25" s="80"/>
      <c r="DL25" s="80"/>
      <c r="DM25" s="80"/>
      <c r="DN25" s="80"/>
      <c r="DO25" s="190"/>
      <c r="DY25" s="407"/>
      <c r="DZ25" s="407"/>
      <c r="EA25" s="408"/>
      <c r="EB25" s="408"/>
      <c r="EC25" s="408"/>
      <c r="ED25" s="408"/>
      <c r="EE25" s="483"/>
      <c r="EF25" s="483"/>
      <c r="EG25" s="408"/>
      <c r="EH25" s="408"/>
      <c r="EI25" s="408"/>
      <c r="EJ25" s="470"/>
      <c r="EK25" s="483"/>
      <c r="EL25" s="470"/>
      <c r="EM25" s="470"/>
      <c r="EN25" s="470"/>
      <c r="EX25" s="80">
        <v>694</v>
      </c>
      <c r="EY25" s="80">
        <v>24</v>
      </c>
      <c r="EZ25" s="80" t="s">
        <v>170</v>
      </c>
      <c r="FA25" s="80" t="s">
        <v>172</v>
      </c>
      <c r="FD25" s="427">
        <v>130</v>
      </c>
      <c r="FH25" s="407"/>
      <c r="FI25" s="407"/>
      <c r="FJ25" s="408"/>
      <c r="FK25" s="408"/>
      <c r="IC25" s="349"/>
      <c r="ID25" s="348"/>
      <c r="IE25" s="350"/>
      <c r="IF25" s="348"/>
      <c r="IG25" s="348"/>
      <c r="IH25" s="348"/>
      <c r="II25" s="311"/>
      <c r="IJ25" s="351"/>
      <c r="IK25" s="351"/>
      <c r="IL25" s="352"/>
      <c r="IM25" s="358"/>
      <c r="IN25" s="352"/>
      <c r="IO25" s="336"/>
      <c r="KG25" s="548">
        <v>566</v>
      </c>
      <c r="KH25" s="539">
        <v>13</v>
      </c>
      <c r="KI25" s="540" t="s">
        <v>104</v>
      </c>
      <c r="KJ25" s="540" t="s">
        <v>105</v>
      </c>
      <c r="KK25" s="540" t="s">
        <v>1477</v>
      </c>
      <c r="KL25" s="540" t="s">
        <v>1957</v>
      </c>
      <c r="KM25" s="541"/>
      <c r="KN25" s="542"/>
      <c r="KO25" s="542"/>
      <c r="KP25" s="540"/>
      <c r="KQ25" s="543"/>
      <c r="KR25" s="543"/>
      <c r="KS25" s="543"/>
      <c r="KT25" s="543"/>
      <c r="KU25" s="543" t="str">
        <f>VLOOKUP(KH25,Data_Voogd!$C$1:$I$190,3,TRUE)</f>
        <v>el Meryaoui</v>
      </c>
      <c r="KV25" s="543" t="str">
        <f>VLOOKUP(KH25,Data_Voogd!$C$1:$I$190,2,TRUE)</f>
        <v>jamil</v>
      </c>
      <c r="KW25" s="549">
        <f>VLOOKUP(KH25,Data_Voogd!$C$1:$I$190,7,TRUE)</f>
        <v>687906491</v>
      </c>
    </row>
    <row r="26" spans="2:309" ht="20.100000000000001" customHeight="1" thickBot="1">
      <c r="B26" s="62"/>
      <c r="C26">
        <v>9003</v>
      </c>
      <c r="D26">
        <v>54</v>
      </c>
      <c r="E26" t="s">
        <v>340</v>
      </c>
      <c r="F26" s="34"/>
      <c r="G26" t="s">
        <v>345</v>
      </c>
      <c r="H26" t="s">
        <v>29</v>
      </c>
      <c r="I26" s="34"/>
      <c r="J26"/>
      <c r="K26"/>
      <c r="L26"/>
      <c r="M26"/>
      <c r="N26" s="283"/>
      <c r="O26" s="159" t="s">
        <v>2427</v>
      </c>
      <c r="P26" s="694" t="s">
        <v>2812</v>
      </c>
      <c r="Q26" t="s">
        <v>1589</v>
      </c>
      <c r="R26" s="478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190"/>
      <c r="AK26" s="80"/>
      <c r="AL26" s="80"/>
      <c r="AM26" s="80"/>
      <c r="AN26" s="190"/>
      <c r="AS26" s="48"/>
      <c r="AT26" s="51"/>
      <c r="AU26" s="248"/>
      <c r="AV26" s="248"/>
      <c r="AW26" s="51"/>
      <c r="AX26" s="51"/>
      <c r="AY26" s="51"/>
      <c r="AZ26" s="190"/>
      <c r="BA26" s="51"/>
      <c r="BB26" s="51"/>
      <c r="BC26" s="51"/>
      <c r="BD26" s="51"/>
      <c r="BE26" s="320"/>
      <c r="BF26" s="51"/>
      <c r="BG26" s="161"/>
      <c r="BH26" s="51"/>
      <c r="BI26" s="74"/>
      <c r="BJ26" s="570"/>
      <c r="BK26" s="427"/>
      <c r="BL26" s="427"/>
      <c r="BQ26" s="48"/>
      <c r="BR26" s="51"/>
      <c r="BS26" s="248"/>
      <c r="BT26" s="51"/>
      <c r="BU26" s="51"/>
      <c r="BV26" s="51"/>
      <c r="BW26" s="161"/>
      <c r="BX26" s="273"/>
      <c r="BY26" s="273"/>
      <c r="BZ26" s="74"/>
      <c r="CA26" s="51"/>
      <c r="CB26" s="74"/>
      <c r="CC26" s="570"/>
      <c r="CE26" s="418"/>
      <c r="CM26" s="323" t="s">
        <v>2246</v>
      </c>
      <c r="CN26" s="324">
        <v>218</v>
      </c>
      <c r="CO26" s="323" t="s">
        <v>1483</v>
      </c>
      <c r="CP26" s="323" t="s">
        <v>453</v>
      </c>
      <c r="CQ26" s="323" t="s">
        <v>145</v>
      </c>
      <c r="CR26" s="323" t="s">
        <v>155</v>
      </c>
      <c r="CS26" s="323" t="s">
        <v>1956</v>
      </c>
      <c r="CT26" s="329" t="s">
        <v>1812</v>
      </c>
      <c r="CU26" s="406"/>
      <c r="CV26" s="427"/>
      <c r="DB26" s="80"/>
      <c r="DC26" s="80"/>
      <c r="DD26" s="80"/>
      <c r="DE26" s="80"/>
      <c r="DF26" s="80"/>
      <c r="DG26" s="80"/>
      <c r="DH26" s="80"/>
      <c r="DI26" s="80"/>
      <c r="DJ26" s="80"/>
      <c r="DK26" s="80"/>
      <c r="DL26" s="80"/>
      <c r="DM26" s="80"/>
      <c r="DN26" s="80"/>
      <c r="DO26" s="190"/>
      <c r="DY26" s="488"/>
      <c r="DZ26" s="488"/>
      <c r="EA26" s="489"/>
      <c r="EB26" s="489"/>
      <c r="EC26" s="489"/>
      <c r="ED26" s="408"/>
      <c r="EE26" s="490"/>
      <c r="EF26" s="490"/>
      <c r="EG26" s="408"/>
      <c r="EH26" s="408"/>
      <c r="EI26" s="408"/>
      <c r="EJ26" s="470"/>
      <c r="EK26" s="490"/>
      <c r="EL26" s="489"/>
      <c r="EM26" s="491"/>
      <c r="EN26" s="491"/>
      <c r="EX26" s="80">
        <v>510</v>
      </c>
      <c r="EY26" s="80">
        <v>25</v>
      </c>
      <c r="EZ26" s="80" t="s">
        <v>176</v>
      </c>
      <c r="FA26" s="80" t="s">
        <v>177</v>
      </c>
      <c r="FD26" s="427">
        <v>134</v>
      </c>
      <c r="FH26" s="407"/>
      <c r="FI26" s="407"/>
      <c r="FJ26" s="408"/>
      <c r="FK26" s="408"/>
      <c r="IC26" s="353"/>
      <c r="ID26" s="354"/>
      <c r="IE26" s="355"/>
      <c r="IF26" s="354"/>
      <c r="IG26" s="354"/>
      <c r="IH26" s="354"/>
      <c r="II26" s="310"/>
      <c r="IJ26" s="356"/>
      <c r="IK26" s="356"/>
      <c r="IL26" s="357"/>
      <c r="IM26" s="354"/>
      <c r="IN26" s="357"/>
      <c r="IO26" s="337"/>
      <c r="KG26" s="548">
        <v>806</v>
      </c>
      <c r="KH26" s="539">
        <v>14</v>
      </c>
      <c r="KI26" s="540" t="s">
        <v>108</v>
      </c>
      <c r="KJ26" s="540" t="s">
        <v>109</v>
      </c>
      <c r="KK26" s="540" t="s">
        <v>1477</v>
      </c>
      <c r="KL26" s="540" t="s">
        <v>1957</v>
      </c>
      <c r="KM26" s="541"/>
      <c r="KN26" s="542"/>
      <c r="KO26" s="542"/>
      <c r="KP26" s="540"/>
      <c r="KQ26" s="543"/>
      <c r="KR26" s="543"/>
      <c r="KS26" s="543"/>
      <c r="KT26" s="543"/>
      <c r="KU26" s="543" t="str">
        <f>VLOOKUP(KH26,Data_Voogd!$C$1:$I$190,3,TRUE)</f>
        <v>El Abbassi</v>
      </c>
      <c r="KV26" s="543" t="str">
        <f>VLOOKUP(KH26,Data_Voogd!$C$1:$I$190,2,TRUE)</f>
        <v>Rachid</v>
      </c>
      <c r="KW26" s="549">
        <f>VLOOKUP(KH26,Data_Voogd!$C$1:$I$190,7,TRUE)</f>
        <v>616441678</v>
      </c>
    </row>
    <row r="27" spans="2:309" ht="20.100000000000001" customHeight="1" thickBot="1">
      <c r="B27" s="62"/>
      <c r="C27"/>
      <c r="D27"/>
      <c r="E27"/>
      <c r="F27" s="34"/>
      <c r="G27"/>
      <c r="H27"/>
      <c r="I27" s="34"/>
      <c r="J27"/>
      <c r="K27"/>
      <c r="L27"/>
      <c r="M27"/>
      <c r="N27" s="283"/>
      <c r="O27" s="159"/>
      <c r="P27" s="694"/>
      <c r="Q27"/>
      <c r="R27" s="478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190"/>
      <c r="AK27" s="80"/>
      <c r="AL27" s="80"/>
      <c r="AM27" s="80"/>
      <c r="AN27" s="190"/>
      <c r="AS27" s="48"/>
      <c r="AT27" s="51"/>
      <c r="AU27" s="248"/>
      <c r="AV27" s="248"/>
      <c r="AW27" s="51"/>
      <c r="AX27" s="51"/>
      <c r="AY27" s="51"/>
      <c r="AZ27" s="190"/>
      <c r="BA27" s="51"/>
      <c r="BB27" s="51"/>
      <c r="BC27" s="51"/>
      <c r="BD27" s="51"/>
      <c r="BE27" s="320"/>
      <c r="BF27" s="51"/>
      <c r="BG27" s="161"/>
      <c r="BH27" s="51"/>
      <c r="BI27" s="74"/>
      <c r="BJ27" s="570"/>
      <c r="BK27" s="427"/>
      <c r="BL27" s="427"/>
      <c r="BQ27" s="48"/>
      <c r="BR27" s="51"/>
      <c r="BS27" s="248"/>
      <c r="BT27" s="51"/>
      <c r="BU27" s="51"/>
      <c r="BV27" s="51"/>
      <c r="BW27" s="161"/>
      <c r="BX27" s="273"/>
      <c r="BY27" s="273"/>
      <c r="BZ27" s="74"/>
      <c r="CA27" s="51"/>
      <c r="CB27" s="74"/>
      <c r="CC27" s="570"/>
      <c r="CE27" s="418"/>
      <c r="CM27" s="51" t="s">
        <v>2268</v>
      </c>
      <c r="CN27" s="248">
        <v>243</v>
      </c>
      <c r="CO27" s="51" t="s">
        <v>91</v>
      </c>
      <c r="CP27" s="51" t="s">
        <v>976</v>
      </c>
      <c r="CQ27" s="51" t="s">
        <v>145</v>
      </c>
      <c r="CR27" s="51" t="s">
        <v>155</v>
      </c>
      <c r="CS27" s="51" t="s">
        <v>1956</v>
      </c>
      <c r="CT27" s="74" t="s">
        <v>2463</v>
      </c>
      <c r="CU27" s="406"/>
      <c r="CV27" s="427"/>
      <c r="DB27" s="80"/>
      <c r="DC27" s="80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190"/>
      <c r="DY27" s="407"/>
      <c r="DZ27" s="407"/>
      <c r="EA27" s="408"/>
      <c r="EB27" s="408"/>
      <c r="EC27" s="408"/>
      <c r="ED27" s="408"/>
      <c r="EE27" s="483"/>
      <c r="EF27" s="483"/>
      <c r="EG27" s="408"/>
      <c r="EH27" s="408"/>
      <c r="EI27" s="408"/>
      <c r="EJ27" s="470"/>
      <c r="EK27" s="483"/>
      <c r="EL27" s="470"/>
      <c r="EM27" s="470"/>
      <c r="EN27" s="470"/>
      <c r="EX27" s="80">
        <v>937</v>
      </c>
      <c r="EY27" s="80">
        <v>26</v>
      </c>
      <c r="EZ27" s="80" t="s">
        <v>65</v>
      </c>
      <c r="FA27" s="80" t="s">
        <v>180</v>
      </c>
      <c r="FD27" s="427">
        <v>136</v>
      </c>
      <c r="FH27" s="407"/>
      <c r="FI27" s="407"/>
      <c r="FJ27" s="408"/>
      <c r="FK27" s="408"/>
      <c r="IC27" s="349"/>
      <c r="ID27" s="348"/>
      <c r="IE27" s="350"/>
      <c r="IF27" s="348"/>
      <c r="IG27" s="348"/>
      <c r="IH27" s="348"/>
      <c r="II27" s="311"/>
      <c r="IJ27" s="351"/>
      <c r="IK27" s="351"/>
      <c r="IL27" s="352"/>
      <c r="IM27" s="348"/>
      <c r="IN27" s="352"/>
      <c r="IO27" s="336"/>
      <c r="KG27" s="548">
        <v>806</v>
      </c>
      <c r="KH27" s="539">
        <v>14</v>
      </c>
      <c r="KI27" s="540" t="s">
        <v>285</v>
      </c>
      <c r="KJ27" s="540" t="s">
        <v>109</v>
      </c>
      <c r="KK27" s="540" t="s">
        <v>114</v>
      </c>
      <c r="KL27" s="540" t="s">
        <v>1957</v>
      </c>
      <c r="KM27" s="541"/>
      <c r="KN27" s="542"/>
      <c r="KO27" s="542"/>
      <c r="KP27" s="547"/>
      <c r="KQ27" s="543"/>
      <c r="KR27" s="543"/>
      <c r="KS27" s="543"/>
      <c r="KT27" s="543"/>
      <c r="KU27" s="543" t="str">
        <f>VLOOKUP(KH27,Data_Voogd!$C$1:$I$190,3,TRUE)</f>
        <v>El Abbassi</v>
      </c>
      <c r="KV27" s="543" t="str">
        <f>VLOOKUP(KH27,Data_Voogd!$C$1:$I$190,2,TRUE)</f>
        <v>Rachid</v>
      </c>
      <c r="KW27" s="549">
        <f>VLOOKUP(KH27,Data_Voogd!$C$1:$I$190,7,TRUE)</f>
        <v>616441678</v>
      </c>
    </row>
    <row r="28" spans="2:309" ht="20.100000000000001" customHeight="1" thickBot="1">
      <c r="B28" s="62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235"/>
      <c r="O28" s="241"/>
      <c r="P28" s="34"/>
      <c r="Q28" s="241"/>
      <c r="R28" s="492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190"/>
      <c r="AK28" s="80"/>
      <c r="AL28" s="80"/>
      <c r="AM28" s="80"/>
      <c r="AN28" s="190"/>
      <c r="AS28" s="48"/>
      <c r="AT28" s="51"/>
      <c r="AU28" s="248"/>
      <c r="AV28" s="248"/>
      <c r="AW28" s="51"/>
      <c r="AX28" s="51"/>
      <c r="AY28" s="51"/>
      <c r="AZ28" s="190"/>
      <c r="BA28" s="51"/>
      <c r="BB28" s="51"/>
      <c r="BC28" s="51"/>
      <c r="BD28" s="51"/>
      <c r="BE28" s="320"/>
      <c r="BF28" s="51"/>
      <c r="BG28" s="161"/>
      <c r="BH28" s="51"/>
      <c r="BI28" s="74"/>
      <c r="BJ28" s="570"/>
      <c r="BK28" s="427"/>
      <c r="BL28" s="427"/>
      <c r="BQ28" s="48"/>
      <c r="BR28" s="51"/>
      <c r="BS28" s="248"/>
      <c r="BT28" s="51"/>
      <c r="BU28" s="51"/>
      <c r="BV28" s="51"/>
      <c r="BW28" s="161"/>
      <c r="BX28" s="273"/>
      <c r="BY28" s="273"/>
      <c r="BZ28" s="74"/>
      <c r="CA28" s="51"/>
      <c r="CB28" s="74"/>
      <c r="CC28" s="570"/>
      <c r="CE28" s="417"/>
      <c r="CM28" s="281" t="s">
        <v>3063</v>
      </c>
      <c r="CN28" s="368">
        <v>54</v>
      </c>
      <c r="CO28" s="281" t="s">
        <v>345</v>
      </c>
      <c r="CP28" s="281" t="s">
        <v>340</v>
      </c>
      <c r="CQ28" s="281" t="s">
        <v>145</v>
      </c>
      <c r="CR28" s="596" t="s">
        <v>141</v>
      </c>
      <c r="CS28" s="597" t="s">
        <v>1956</v>
      </c>
      <c r="CT28" s="597" t="s">
        <v>1814</v>
      </c>
      <c r="CU28" s="406"/>
      <c r="CV28" s="427"/>
      <c r="DB28" s="80"/>
      <c r="DC28" s="80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190"/>
      <c r="DY28" s="407"/>
      <c r="DZ28" s="407"/>
      <c r="EA28" s="408"/>
      <c r="EB28" s="408"/>
      <c r="EC28" s="408"/>
      <c r="ED28" s="408"/>
      <c r="EE28" s="483"/>
      <c r="EF28" s="483"/>
      <c r="EG28" s="408"/>
      <c r="EH28" s="408"/>
      <c r="EI28" s="408"/>
      <c r="EJ28" s="470"/>
      <c r="EK28" s="483"/>
      <c r="EL28" s="470"/>
      <c r="EM28" s="470"/>
      <c r="EN28" s="470"/>
      <c r="EX28" s="80">
        <v>535</v>
      </c>
      <c r="EY28" s="80">
        <v>27</v>
      </c>
      <c r="EZ28" s="80" t="s">
        <v>97</v>
      </c>
      <c r="FA28" s="80" t="s">
        <v>185</v>
      </c>
      <c r="FD28" s="427">
        <v>138</v>
      </c>
      <c r="FH28" s="407"/>
      <c r="FI28" s="407"/>
      <c r="FJ28" s="408"/>
      <c r="FK28" s="408"/>
      <c r="IC28" s="353"/>
      <c r="ID28" s="354"/>
      <c r="IE28" s="355"/>
      <c r="IF28" s="354"/>
      <c r="IG28" s="354"/>
      <c r="IH28" s="354"/>
      <c r="II28" s="310"/>
      <c r="IJ28" s="356"/>
      <c r="IK28" s="356"/>
      <c r="IL28" s="357"/>
      <c r="IM28" s="354"/>
      <c r="IN28" s="357"/>
      <c r="IO28" s="337"/>
      <c r="KG28" s="548">
        <v>806</v>
      </c>
      <c r="KH28" s="539">
        <v>14</v>
      </c>
      <c r="KI28" s="540" t="s">
        <v>136</v>
      </c>
      <c r="KJ28" s="540" t="s">
        <v>109</v>
      </c>
      <c r="KK28" s="540" t="s">
        <v>114</v>
      </c>
      <c r="KL28" s="540" t="s">
        <v>1957</v>
      </c>
      <c r="KM28" s="541"/>
      <c r="KN28" s="542"/>
      <c r="KO28" s="542"/>
      <c r="KP28" s="540"/>
      <c r="KQ28" s="543"/>
      <c r="KR28" s="543"/>
      <c r="KS28" s="543"/>
      <c r="KT28" s="543"/>
      <c r="KU28" s="543" t="str">
        <f>VLOOKUP(KH28,Data_Voogd!$C$1:$I$190,3,TRUE)</f>
        <v>El Abbassi</v>
      </c>
      <c r="KV28" s="543" t="str">
        <f>VLOOKUP(KH28,Data_Voogd!$C$1:$I$190,2,TRUE)</f>
        <v>Rachid</v>
      </c>
      <c r="KW28" s="549">
        <f>VLOOKUP(KH28,Data_Voogd!$C$1:$I$190,7,TRUE)</f>
        <v>616441678</v>
      </c>
    </row>
    <row r="29" spans="2:309" ht="20.100000000000001" customHeight="1" thickBot="1">
      <c r="B29" s="62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235"/>
      <c r="O29" s="241"/>
      <c r="P29" s="34"/>
      <c r="Q29" s="241"/>
      <c r="R29" s="493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190"/>
      <c r="AK29" s="80"/>
      <c r="AL29" s="80"/>
      <c r="AM29" s="80"/>
      <c r="AN29" s="190"/>
      <c r="AS29" s="48"/>
      <c r="AT29" s="51"/>
      <c r="AU29" s="248"/>
      <c r="AV29" s="248"/>
      <c r="AW29" s="51"/>
      <c r="AX29" s="51"/>
      <c r="AY29" s="51"/>
      <c r="AZ29" s="190"/>
      <c r="BA29" s="51"/>
      <c r="BB29" s="51"/>
      <c r="BC29" s="51"/>
      <c r="BD29" s="51"/>
      <c r="BE29" s="320"/>
      <c r="BF29" s="51"/>
      <c r="BG29" s="161"/>
      <c r="BH29" s="51"/>
      <c r="BI29" s="74"/>
      <c r="BJ29" s="570"/>
      <c r="BK29" s="427"/>
      <c r="BL29" s="427"/>
      <c r="BQ29" s="48"/>
      <c r="BR29" s="51"/>
      <c r="BS29" s="248"/>
      <c r="BT29" s="51"/>
      <c r="BU29" s="51"/>
      <c r="BV29" s="51"/>
      <c r="BW29" s="161"/>
      <c r="BX29" s="273"/>
      <c r="BY29" s="273"/>
      <c r="BZ29" s="74"/>
      <c r="CA29" s="51"/>
      <c r="CB29" s="74"/>
      <c r="CC29" s="570"/>
      <c r="CE29" s="418"/>
      <c r="CM29" s="51"/>
      <c r="CN29" s="248"/>
      <c r="CO29" s="51"/>
      <c r="CP29" s="51"/>
      <c r="CQ29" s="51"/>
      <c r="CR29" s="51"/>
      <c r="CS29" s="51"/>
      <c r="CT29" s="329"/>
      <c r="CU29" s="406"/>
      <c r="CV29" s="427"/>
      <c r="DB29" s="80"/>
      <c r="DC29" s="80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190"/>
      <c r="DY29" s="407"/>
      <c r="DZ29" s="407"/>
      <c r="EA29" s="408"/>
      <c r="EB29" s="408"/>
      <c r="EC29" s="408"/>
      <c r="ED29" s="408"/>
      <c r="EE29" s="483"/>
      <c r="EF29" s="483"/>
      <c r="EG29" s="408"/>
      <c r="EH29" s="408"/>
      <c r="EI29" s="408"/>
      <c r="EJ29" s="470"/>
      <c r="EK29" s="483"/>
      <c r="EL29" s="470"/>
      <c r="EM29" s="470"/>
      <c r="EN29" s="470"/>
      <c r="EX29" s="80">
        <v>932</v>
      </c>
      <c r="EY29" s="80">
        <v>28</v>
      </c>
      <c r="EZ29" s="80" t="s">
        <v>1547</v>
      </c>
      <c r="FA29" s="80" t="s">
        <v>1546</v>
      </c>
      <c r="FD29" s="427">
        <v>140</v>
      </c>
      <c r="FH29" s="407"/>
      <c r="FI29" s="407"/>
      <c r="FJ29" s="408"/>
      <c r="FK29" s="408"/>
      <c r="IC29" s="349"/>
      <c r="ID29" s="348"/>
      <c r="IE29" s="350"/>
      <c r="IF29" s="348"/>
      <c r="IG29" s="348"/>
      <c r="IH29" s="348"/>
      <c r="II29" s="311"/>
      <c r="IJ29" s="351"/>
      <c r="IK29" s="351"/>
      <c r="IL29" s="352"/>
      <c r="IM29" s="348"/>
      <c r="IN29" s="352"/>
      <c r="IO29" s="336"/>
      <c r="KG29" s="548">
        <v>806</v>
      </c>
      <c r="KH29" s="539">
        <v>14</v>
      </c>
      <c r="KI29" s="540" t="s">
        <v>113</v>
      </c>
      <c r="KJ29" s="540" t="s">
        <v>109</v>
      </c>
      <c r="KK29" s="540" t="s">
        <v>114</v>
      </c>
      <c r="KL29" s="540" t="s">
        <v>1957</v>
      </c>
      <c r="KM29" s="541"/>
      <c r="KN29" s="542"/>
      <c r="KO29" s="542"/>
      <c r="KP29" s="540"/>
      <c r="KQ29" s="543"/>
      <c r="KR29" s="543"/>
      <c r="KS29" s="543"/>
      <c r="KT29" s="543"/>
      <c r="KU29" s="543" t="str">
        <f>VLOOKUP(KH29,Data_Voogd!$C$1:$I$190,3,TRUE)</f>
        <v>El Abbassi</v>
      </c>
      <c r="KV29" s="543" t="str">
        <f>VLOOKUP(KH29,Data_Voogd!$C$1:$I$190,2,TRUE)</f>
        <v>Rachid</v>
      </c>
      <c r="KW29" s="549">
        <f>VLOOKUP(KH29,Data_Voogd!$C$1:$I$190,7,TRUE)</f>
        <v>616441678</v>
      </c>
    </row>
    <row r="30" spans="2:309" ht="20.100000000000001" customHeight="1" thickBot="1">
      <c r="B30" s="62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235"/>
      <c r="O30" s="241"/>
      <c r="P30" s="34"/>
      <c r="Q30" s="241"/>
      <c r="R30" s="493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190"/>
      <c r="AK30" s="80"/>
      <c r="AL30" s="80"/>
      <c r="AM30" s="80"/>
      <c r="AN30" s="190"/>
      <c r="AS30" s="48"/>
      <c r="AT30" s="51"/>
      <c r="AU30" s="248"/>
      <c r="AV30" s="248"/>
      <c r="AW30" s="51"/>
      <c r="AX30" s="51"/>
      <c r="AY30" s="51"/>
      <c r="AZ30" s="190"/>
      <c r="BA30" s="51"/>
      <c r="BB30" s="51"/>
      <c r="BC30" s="51"/>
      <c r="BD30" s="51"/>
      <c r="BE30" s="320"/>
      <c r="BF30" s="51"/>
      <c r="BG30" s="161"/>
      <c r="BH30" s="51"/>
      <c r="BI30" s="74"/>
      <c r="BJ30" s="570"/>
      <c r="BK30" s="427"/>
      <c r="BL30" s="427"/>
      <c r="BQ30" s="48"/>
      <c r="BR30" s="51"/>
      <c r="BS30" s="248"/>
      <c r="BT30" s="51"/>
      <c r="BU30" s="51"/>
      <c r="BV30" s="51"/>
      <c r="BW30" s="161"/>
      <c r="BX30" s="273"/>
      <c r="BY30" s="273"/>
      <c r="BZ30" s="74"/>
      <c r="CA30" s="51"/>
      <c r="CB30" s="74"/>
      <c r="CC30" s="570"/>
      <c r="CE30" s="418"/>
      <c r="CM30" s="51"/>
      <c r="CN30" s="248"/>
      <c r="CO30" s="51"/>
      <c r="CP30" s="51"/>
      <c r="CQ30" s="51"/>
      <c r="CR30" s="163"/>
      <c r="CS30" s="51"/>
      <c r="CT30" s="74"/>
      <c r="CU30" s="406"/>
      <c r="CV30" s="427"/>
      <c r="DB30" s="80"/>
      <c r="DC30" s="80"/>
      <c r="DD30" s="80"/>
      <c r="DE30" s="80"/>
      <c r="DF30" s="80"/>
      <c r="DG30" s="80"/>
      <c r="DH30" s="80"/>
      <c r="DI30" s="80"/>
      <c r="DJ30" s="80"/>
      <c r="DK30" s="80"/>
      <c r="DL30" s="80"/>
      <c r="DM30" s="80"/>
      <c r="DN30" s="80"/>
      <c r="DO30" s="190"/>
      <c r="DY30" s="407"/>
      <c r="DZ30" s="407"/>
      <c r="EA30" s="408"/>
      <c r="EB30" s="408"/>
      <c r="EC30" s="408"/>
      <c r="ED30" s="408"/>
      <c r="EE30" s="483"/>
      <c r="EF30" s="483"/>
      <c r="EG30" s="408"/>
      <c r="EH30" s="408"/>
      <c r="EI30" s="408"/>
      <c r="EJ30" s="470"/>
      <c r="EK30" s="483"/>
      <c r="EL30" s="453"/>
      <c r="EM30" s="470"/>
      <c r="EN30" s="470"/>
      <c r="EX30" s="80">
        <v>567</v>
      </c>
      <c r="EY30" s="80">
        <v>31</v>
      </c>
      <c r="EZ30" s="80" t="s">
        <v>212</v>
      </c>
      <c r="FA30" s="80" t="s">
        <v>99</v>
      </c>
      <c r="FD30" s="427">
        <v>142</v>
      </c>
      <c r="FH30" s="407"/>
      <c r="FI30" s="407"/>
      <c r="FJ30" s="408"/>
      <c r="FK30" s="408"/>
      <c r="IC30" s="353"/>
      <c r="ID30" s="354"/>
      <c r="IE30" s="355"/>
      <c r="IF30" s="354"/>
      <c r="IG30" s="354"/>
      <c r="IH30" s="354"/>
      <c r="II30" s="310"/>
      <c r="IJ30" s="356"/>
      <c r="IK30" s="356"/>
      <c r="IL30" s="357"/>
      <c r="IM30" s="354"/>
      <c r="IN30" s="357"/>
      <c r="IO30" s="337"/>
      <c r="KG30" s="548">
        <v>82</v>
      </c>
      <c r="KH30" s="539">
        <v>15</v>
      </c>
      <c r="KI30" s="540" t="s">
        <v>1906</v>
      </c>
      <c r="KJ30" s="540" t="s">
        <v>118</v>
      </c>
      <c r="KK30" s="540" t="s">
        <v>2457</v>
      </c>
      <c r="KL30" s="540" t="s">
        <v>1955</v>
      </c>
      <c r="KM30" s="541"/>
      <c r="KN30" s="542"/>
      <c r="KO30" s="542"/>
      <c r="KP30" s="540"/>
      <c r="KQ30" s="543"/>
      <c r="KR30" s="543"/>
      <c r="KS30" s="543"/>
      <c r="KT30" s="543"/>
      <c r="KU30" s="543" t="str">
        <f>VLOOKUP(KH30,Data_Voogd!$C$1:$I$190,3,TRUE)</f>
        <v>Badr</v>
      </c>
      <c r="KV30" s="543" t="str">
        <f>VLOOKUP(KH30,Data_Voogd!$C$1:$I$190,2,TRUE)</f>
        <v>Salaheddine</v>
      </c>
      <c r="KW30" s="549">
        <f>VLOOKUP(KH30,Data_Voogd!$C$1:$I$190,7,TRUE)</f>
        <v>687514326</v>
      </c>
    </row>
    <row r="31" spans="2:309" ht="20.100000000000001" customHeight="1" thickBot="1">
      <c r="B31" s="62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235"/>
      <c r="O31" s="241"/>
      <c r="P31" s="34"/>
      <c r="Q31" s="241"/>
      <c r="R31" s="493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190"/>
      <c r="AK31" s="80"/>
      <c r="AL31" s="80"/>
      <c r="AM31" s="80"/>
      <c r="AN31" s="190"/>
      <c r="AS31" s="48"/>
      <c r="AT31" s="51"/>
      <c r="AU31" s="248"/>
      <c r="AV31" s="248"/>
      <c r="AW31" s="51"/>
      <c r="AX31" s="51"/>
      <c r="AY31" s="51"/>
      <c r="AZ31" s="190"/>
      <c r="BA31" s="51"/>
      <c r="BB31" s="51"/>
      <c r="BC31" s="51"/>
      <c r="BD31" s="51"/>
      <c r="BE31" s="320"/>
      <c r="BF31" s="51"/>
      <c r="BG31" s="161"/>
      <c r="BH31" s="51"/>
      <c r="BI31" s="74"/>
      <c r="BJ31" s="570"/>
      <c r="BK31" s="427"/>
      <c r="BL31" s="427"/>
      <c r="BQ31" s="48"/>
      <c r="BR31" s="51"/>
      <c r="BS31" s="248"/>
      <c r="BT31" s="51"/>
      <c r="BU31" s="51"/>
      <c r="BV31" s="51"/>
      <c r="BW31" s="161"/>
      <c r="BX31" s="273"/>
      <c r="BY31" s="273"/>
      <c r="BZ31" s="74"/>
      <c r="CA31" s="51"/>
      <c r="CB31" s="74"/>
      <c r="CC31" s="570"/>
      <c r="CE31" s="418"/>
      <c r="CM31" s="51"/>
      <c r="CN31" s="248"/>
      <c r="CO31" s="51"/>
      <c r="CP31" s="51"/>
      <c r="CQ31" s="51"/>
      <c r="CR31" s="51"/>
      <c r="CS31" s="51"/>
      <c r="CT31" s="74"/>
      <c r="CU31" s="470"/>
      <c r="CV31" s="427"/>
      <c r="DB31" s="80"/>
      <c r="DC31" s="80"/>
      <c r="DD31" s="80"/>
      <c r="DE31" s="80"/>
      <c r="DF31" s="80"/>
      <c r="DG31" s="80"/>
      <c r="DH31" s="80"/>
      <c r="DI31" s="80"/>
      <c r="DJ31" s="80"/>
      <c r="DK31" s="80"/>
      <c r="DL31" s="80"/>
      <c r="DM31" s="80"/>
      <c r="DN31" s="80"/>
      <c r="DO31" s="190"/>
      <c r="DY31" s="407"/>
      <c r="DZ31" s="407"/>
      <c r="EA31" s="408"/>
      <c r="EB31" s="408"/>
      <c r="EC31" s="408"/>
      <c r="ED31" s="408"/>
      <c r="EE31" s="483"/>
      <c r="EF31" s="483"/>
      <c r="EG31" s="408"/>
      <c r="EH31" s="408"/>
      <c r="EI31" s="408"/>
      <c r="EJ31" s="470"/>
      <c r="EK31" s="483"/>
      <c r="EL31" s="470"/>
      <c r="EM31" s="470"/>
      <c r="EN31" s="470"/>
      <c r="EX31" s="80">
        <v>983</v>
      </c>
      <c r="EY31" s="80">
        <v>33</v>
      </c>
      <c r="EZ31" s="80" t="s">
        <v>223</v>
      </c>
      <c r="FA31" s="80" t="s">
        <v>225</v>
      </c>
      <c r="FD31" s="427">
        <v>146</v>
      </c>
      <c r="FH31" s="407"/>
      <c r="FI31" s="407"/>
      <c r="FJ31" s="408"/>
      <c r="FK31" s="408"/>
      <c r="IC31" s="349"/>
      <c r="ID31" s="348"/>
      <c r="IE31" s="350"/>
      <c r="IF31" s="348"/>
      <c r="IG31" s="348"/>
      <c r="IH31" s="348"/>
      <c r="II31" s="311"/>
      <c r="IJ31" s="351"/>
      <c r="IK31" s="351"/>
      <c r="IL31" s="352"/>
      <c r="IM31" s="348"/>
      <c r="IN31" s="352"/>
      <c r="IO31" s="336"/>
      <c r="KG31" s="548">
        <v>82</v>
      </c>
      <c r="KH31" s="539">
        <v>15</v>
      </c>
      <c r="KI31" s="540" t="s">
        <v>117</v>
      </c>
      <c r="KJ31" s="540" t="s">
        <v>118</v>
      </c>
      <c r="KK31" s="540" t="s">
        <v>122</v>
      </c>
      <c r="KL31" s="540" t="s">
        <v>1955</v>
      </c>
      <c r="KM31" s="541"/>
      <c r="KN31" s="542"/>
      <c r="KO31" s="542"/>
      <c r="KP31" s="540"/>
      <c r="KQ31" s="543"/>
      <c r="KR31" s="543"/>
      <c r="KS31" s="543"/>
      <c r="KT31" s="543"/>
      <c r="KU31" s="543" t="str">
        <f>VLOOKUP(KH31,Data_Voogd!$C$1:$I$190,3,TRUE)</f>
        <v>Badr</v>
      </c>
      <c r="KV31" s="543" t="str">
        <f>VLOOKUP(KH31,Data_Voogd!$C$1:$I$190,2,TRUE)</f>
        <v>Salaheddine</v>
      </c>
      <c r="KW31" s="549">
        <f>VLOOKUP(KH31,Data_Voogd!$C$1:$I$190,7,TRUE)</f>
        <v>687514326</v>
      </c>
    </row>
    <row r="32" spans="2:309" ht="20.100000000000001" customHeight="1" thickBot="1">
      <c r="B32" s="62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235"/>
      <c r="O32" s="241"/>
      <c r="P32" s="34"/>
      <c r="Q32" s="241"/>
      <c r="R32" s="493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190"/>
      <c r="AK32" s="80"/>
      <c r="AL32" s="80"/>
      <c r="AM32" s="80"/>
      <c r="AN32" s="190"/>
      <c r="AS32" s="48"/>
      <c r="AT32" s="51"/>
      <c r="AU32" s="248"/>
      <c r="AV32" s="248"/>
      <c r="AW32" s="51"/>
      <c r="AX32" s="51"/>
      <c r="AY32" s="51"/>
      <c r="AZ32" s="190"/>
      <c r="BA32" s="51"/>
      <c r="BB32" s="51"/>
      <c r="BC32" s="51"/>
      <c r="BD32" s="51"/>
      <c r="BE32" s="320"/>
      <c r="BF32" s="51"/>
      <c r="BG32" s="161"/>
      <c r="BH32" s="51"/>
      <c r="BI32" s="74"/>
      <c r="BJ32" s="570"/>
      <c r="BK32" s="427"/>
      <c r="BL32" s="427"/>
      <c r="BQ32" s="48"/>
      <c r="BR32" s="51"/>
      <c r="BS32" s="248"/>
      <c r="BT32" s="51"/>
      <c r="BU32" s="51"/>
      <c r="BV32" s="51"/>
      <c r="BW32" s="161"/>
      <c r="BX32" s="273"/>
      <c r="BY32" s="273"/>
      <c r="BZ32" s="74"/>
      <c r="CA32" s="51"/>
      <c r="CB32" s="74"/>
      <c r="CC32" s="570"/>
      <c r="CE32" s="418"/>
      <c r="CM32" s="51"/>
      <c r="CN32" s="248"/>
      <c r="CO32" s="51"/>
      <c r="CP32" s="51"/>
      <c r="CQ32" s="51"/>
      <c r="CR32" s="163"/>
      <c r="CS32" s="51"/>
      <c r="CT32" s="74"/>
      <c r="CU32" s="470"/>
      <c r="CV32" s="427"/>
      <c r="DB32" s="80"/>
      <c r="DC32" s="80"/>
      <c r="DD32" s="80"/>
      <c r="DE32" s="80"/>
      <c r="DF32" s="80"/>
      <c r="DG32" s="80"/>
      <c r="DH32" s="80"/>
      <c r="DI32" s="80"/>
      <c r="DJ32" s="80"/>
      <c r="DK32" s="80"/>
      <c r="DL32" s="80"/>
      <c r="DM32" s="80"/>
      <c r="DN32" s="80"/>
      <c r="DO32" s="190"/>
      <c r="DY32" s="407"/>
      <c r="DZ32" s="407"/>
      <c r="EA32" s="408"/>
      <c r="EB32" s="408"/>
      <c r="EC32" s="408"/>
      <c r="ED32" s="408"/>
      <c r="EE32" s="483"/>
      <c r="EF32" s="483"/>
      <c r="EG32" s="408"/>
      <c r="EH32" s="408"/>
      <c r="EI32" s="408"/>
      <c r="EJ32" s="470"/>
      <c r="EK32" s="483"/>
      <c r="EL32" s="470"/>
      <c r="EM32" s="470"/>
      <c r="EN32" s="470"/>
      <c r="EX32" s="80">
        <v>390</v>
      </c>
      <c r="EY32" s="80">
        <v>35</v>
      </c>
      <c r="EZ32" s="80" t="s">
        <v>236</v>
      </c>
      <c r="FA32" s="80" t="s">
        <v>237</v>
      </c>
      <c r="FD32" s="427">
        <v>150</v>
      </c>
      <c r="FH32" s="407"/>
      <c r="FI32" s="407"/>
      <c r="FJ32" s="408"/>
      <c r="FK32" s="408"/>
      <c r="IC32" s="353"/>
      <c r="ID32" s="354"/>
      <c r="IE32" s="355"/>
      <c r="IF32" s="354"/>
      <c r="IG32" s="354"/>
      <c r="IH32" s="354"/>
      <c r="II32" s="310"/>
      <c r="IJ32" s="356"/>
      <c r="IK32" s="356"/>
      <c r="IL32" s="357"/>
      <c r="IM32" s="354"/>
      <c r="IN32" s="357"/>
      <c r="IO32" s="337"/>
      <c r="KG32" s="548">
        <v>1123</v>
      </c>
      <c r="KH32" s="539">
        <v>16</v>
      </c>
      <c r="KI32" s="540" t="s">
        <v>2017</v>
      </c>
      <c r="KJ32" s="540" t="s">
        <v>125</v>
      </c>
      <c r="KK32" s="540" t="s">
        <v>2457</v>
      </c>
      <c r="KL32" s="540" t="s">
        <v>1955</v>
      </c>
      <c r="KM32" s="541"/>
      <c r="KN32" s="542"/>
      <c r="KO32" s="542"/>
      <c r="KP32" s="540"/>
      <c r="KQ32" s="543"/>
      <c r="KR32" s="543"/>
      <c r="KS32" s="543"/>
      <c r="KT32" s="543"/>
      <c r="KU32" s="543" t="str">
        <f>VLOOKUP(KH32,Data_Voogd!$C$1:$I$190,3,TRUE)</f>
        <v>Lamchachti</v>
      </c>
      <c r="KV32" s="543" t="str">
        <f>VLOOKUP(KH32,Data_Voogd!$C$1:$I$190,2,TRUE)</f>
        <v>Rachid</v>
      </c>
      <c r="KW32" s="549">
        <f>VLOOKUP(KH32,Data_Voogd!$C$1:$I$190,7,TRUE)</f>
        <v>681838458</v>
      </c>
    </row>
    <row r="33" spans="2:309" ht="20.100000000000001" customHeight="1" thickBot="1">
      <c r="B33" s="62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235"/>
      <c r="O33" s="241"/>
      <c r="P33" s="34"/>
      <c r="Q33" s="241"/>
      <c r="R33" s="493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190"/>
      <c r="AK33" s="80"/>
      <c r="AL33" s="80"/>
      <c r="AM33" s="80"/>
      <c r="AN33" s="190"/>
      <c r="AS33" s="48"/>
      <c r="AT33" s="51"/>
      <c r="AU33" s="248"/>
      <c r="AV33" s="248"/>
      <c r="AW33" s="51"/>
      <c r="AX33" s="51"/>
      <c r="AY33" s="51"/>
      <c r="AZ33" s="190"/>
      <c r="BA33" s="51"/>
      <c r="BB33" s="51"/>
      <c r="BC33" s="51"/>
      <c r="BD33" s="51"/>
      <c r="BE33" s="320"/>
      <c r="BF33" s="51"/>
      <c r="BG33" s="161"/>
      <c r="BH33" s="51"/>
      <c r="BI33" s="74"/>
      <c r="BJ33" s="570"/>
      <c r="BK33" s="427"/>
      <c r="BL33" s="427"/>
      <c r="BQ33" s="48"/>
      <c r="BR33" s="51"/>
      <c r="BS33" s="248"/>
      <c r="BT33" s="51"/>
      <c r="BU33" s="51"/>
      <c r="BV33" s="51"/>
      <c r="BW33" s="161"/>
      <c r="BX33" s="273"/>
      <c r="BY33" s="273"/>
      <c r="BZ33" s="74"/>
      <c r="CA33" s="51"/>
      <c r="CB33" s="74"/>
      <c r="CC33" s="570"/>
      <c r="CE33" s="418"/>
      <c r="CM33" s="51"/>
      <c r="CN33" s="248"/>
      <c r="CO33" s="51"/>
      <c r="CP33" s="51"/>
      <c r="CQ33" s="51"/>
      <c r="CR33" s="51"/>
      <c r="CS33" s="51"/>
      <c r="CT33" s="74"/>
      <c r="CU33" s="470"/>
      <c r="CV33" s="427"/>
      <c r="DB33" s="80"/>
      <c r="DC33" s="80"/>
      <c r="DD33" s="80"/>
      <c r="DE33" s="80"/>
      <c r="DF33" s="80"/>
      <c r="DG33" s="80"/>
      <c r="DH33" s="80"/>
      <c r="DI33" s="80"/>
      <c r="DJ33" s="80"/>
      <c r="DK33" s="80"/>
      <c r="DL33" s="80"/>
      <c r="DM33" s="80"/>
      <c r="DN33" s="80"/>
      <c r="DO33" s="190"/>
      <c r="DY33" s="407"/>
      <c r="DZ33" s="407"/>
      <c r="EA33" s="408"/>
      <c r="EB33" s="408"/>
      <c r="EC33" s="408"/>
      <c r="ED33" s="408"/>
      <c r="EE33" s="483"/>
      <c r="EF33" s="483"/>
      <c r="EG33" s="408"/>
      <c r="EH33" s="408"/>
      <c r="EI33" s="408"/>
      <c r="EJ33" s="470"/>
      <c r="EK33" s="483"/>
      <c r="EL33" s="470"/>
      <c r="EM33" s="470"/>
      <c r="EN33" s="470"/>
      <c r="EX33" s="80">
        <v>892</v>
      </c>
      <c r="EY33" s="80">
        <v>36</v>
      </c>
      <c r="EZ33" s="80" t="s">
        <v>107</v>
      </c>
      <c r="FA33" s="80" t="s">
        <v>242</v>
      </c>
      <c r="FD33" s="427">
        <v>160</v>
      </c>
      <c r="FH33" s="407"/>
      <c r="FI33" s="407"/>
      <c r="FJ33" s="408"/>
      <c r="FK33" s="408"/>
      <c r="IC33" s="349"/>
      <c r="ID33" s="348"/>
      <c r="IE33" s="350"/>
      <c r="IF33" s="348"/>
      <c r="IG33" s="348"/>
      <c r="IH33" s="348"/>
      <c r="II33" s="311"/>
      <c r="IJ33" s="351"/>
      <c r="IK33" s="351"/>
      <c r="IL33" s="352"/>
      <c r="IM33" s="348"/>
      <c r="IN33" s="352"/>
      <c r="IO33" s="336"/>
      <c r="KG33" s="548">
        <v>1123</v>
      </c>
      <c r="KH33" s="539">
        <v>16</v>
      </c>
      <c r="KI33" s="540" t="s">
        <v>124</v>
      </c>
      <c r="KJ33" s="540" t="s">
        <v>125</v>
      </c>
      <c r="KK33" s="540" t="s">
        <v>30</v>
      </c>
      <c r="KL33" s="540" t="s">
        <v>1956</v>
      </c>
      <c r="KM33" s="541"/>
      <c r="KN33" s="542"/>
      <c r="KO33" s="542"/>
      <c r="KP33" s="540"/>
      <c r="KQ33" s="543"/>
      <c r="KR33" s="543"/>
      <c r="KS33" s="543"/>
      <c r="KT33" s="543"/>
      <c r="KU33" s="543" t="str">
        <f>VLOOKUP(KH33,Data_Voogd!$C$1:$I$190,3,TRUE)</f>
        <v>Lamchachti</v>
      </c>
      <c r="KV33" s="543" t="str">
        <f>VLOOKUP(KH33,Data_Voogd!$C$1:$I$190,2,TRUE)</f>
        <v>Rachid</v>
      </c>
      <c r="KW33" s="549">
        <f>VLOOKUP(KH33,Data_Voogd!$C$1:$I$190,7,TRUE)</f>
        <v>681838458</v>
      </c>
    </row>
    <row r="34" spans="2:309" ht="20.100000000000001" customHeight="1" thickBot="1">
      <c r="B34" s="62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235"/>
      <c r="O34" s="241"/>
      <c r="P34" s="34"/>
      <c r="Q34" s="241"/>
      <c r="R34" s="493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190"/>
      <c r="AK34" s="80"/>
      <c r="AL34" s="80"/>
      <c r="AM34" s="80"/>
      <c r="AN34" s="190"/>
      <c r="AS34" s="48"/>
      <c r="AT34" s="51"/>
      <c r="AU34" s="248"/>
      <c r="AV34" s="248"/>
      <c r="AW34" s="51"/>
      <c r="AX34" s="51"/>
      <c r="AY34" s="51"/>
      <c r="AZ34" s="190"/>
      <c r="BA34" s="51"/>
      <c r="BB34" s="51"/>
      <c r="BC34" s="51"/>
      <c r="BD34" s="51"/>
      <c r="BE34" s="320"/>
      <c r="BF34" s="51"/>
      <c r="BG34" s="161"/>
      <c r="BH34" s="51"/>
      <c r="BI34" s="74"/>
      <c r="BJ34" s="570"/>
      <c r="BK34" s="427"/>
      <c r="BL34" s="427"/>
      <c r="BQ34" s="48"/>
      <c r="BR34" s="51"/>
      <c r="BS34" s="248"/>
      <c r="BT34" s="51"/>
      <c r="BU34" s="51"/>
      <c r="BV34" s="51"/>
      <c r="BW34" s="161"/>
      <c r="BX34" s="273"/>
      <c r="BY34" s="273"/>
      <c r="BZ34" s="74"/>
      <c r="CA34" s="51"/>
      <c r="CB34" s="74"/>
      <c r="CC34" s="570"/>
      <c r="CE34" s="418"/>
      <c r="CM34" s="281"/>
      <c r="CN34" s="368"/>
      <c r="CO34" s="281"/>
      <c r="CP34" s="281"/>
      <c r="CQ34" s="281"/>
      <c r="CR34" s="281"/>
      <c r="CS34" s="51"/>
      <c r="CT34" s="74"/>
      <c r="CU34" s="470"/>
      <c r="CV34" s="427"/>
      <c r="DB34" s="80"/>
      <c r="DC34" s="80"/>
      <c r="DD34" s="80"/>
      <c r="DE34" s="80"/>
      <c r="DF34" s="80"/>
      <c r="DG34" s="80"/>
      <c r="DH34" s="80"/>
      <c r="DI34" s="80"/>
      <c r="DJ34" s="80"/>
      <c r="DK34" s="80"/>
      <c r="DL34" s="80"/>
      <c r="DM34" s="80"/>
      <c r="DN34" s="80"/>
      <c r="DO34" s="190"/>
      <c r="DY34" s="411"/>
      <c r="DZ34" s="411"/>
      <c r="EA34" s="411"/>
      <c r="EB34" s="411"/>
      <c r="EC34" s="411"/>
      <c r="ED34" s="408"/>
      <c r="EE34" s="495"/>
      <c r="EF34" s="495"/>
      <c r="EG34" s="408"/>
      <c r="EH34" s="408"/>
      <c r="EI34" s="408"/>
      <c r="EJ34" s="470"/>
      <c r="EK34" s="495"/>
      <c r="EL34" s="411"/>
      <c r="EM34" s="496"/>
      <c r="EN34" s="496"/>
      <c r="EX34" s="80">
        <v>951</v>
      </c>
      <c r="EY34" s="80">
        <v>37</v>
      </c>
      <c r="EZ34" s="80" t="s">
        <v>1128</v>
      </c>
      <c r="FA34" s="80" t="s">
        <v>1889</v>
      </c>
      <c r="FD34" s="427">
        <v>161</v>
      </c>
      <c r="FH34" s="407"/>
      <c r="FI34" s="407"/>
      <c r="FJ34" s="408"/>
      <c r="FK34" s="408"/>
      <c r="IC34" s="353"/>
      <c r="ID34" s="354"/>
      <c r="IE34" s="355"/>
      <c r="IF34" s="354"/>
      <c r="IG34" s="354"/>
      <c r="IH34" s="354"/>
      <c r="II34" s="310"/>
      <c r="IJ34" s="356"/>
      <c r="IK34" s="356"/>
      <c r="IL34" s="357"/>
      <c r="IM34" s="354"/>
      <c r="IN34" s="357"/>
      <c r="IO34" s="337"/>
      <c r="KG34" s="548">
        <v>9001</v>
      </c>
      <c r="KH34" s="539">
        <v>17</v>
      </c>
      <c r="KI34" s="540" t="s">
        <v>131</v>
      </c>
      <c r="KJ34" s="540" t="s">
        <v>1484</v>
      </c>
      <c r="KK34" s="540" t="s">
        <v>30</v>
      </c>
      <c r="KL34" s="540" t="s">
        <v>1955</v>
      </c>
      <c r="KM34" s="541"/>
      <c r="KN34" s="542"/>
      <c r="KO34" s="542"/>
      <c r="KP34" s="540"/>
      <c r="KQ34" s="543"/>
      <c r="KR34" s="543"/>
      <c r="KS34" s="543"/>
      <c r="KT34" s="543"/>
      <c r="KU34" s="543" t="str">
        <f>VLOOKUP(KH34,Data_Voogd!$C$1:$I$190,3,TRUE)</f>
        <v>Doumboya</v>
      </c>
      <c r="KV34" s="543" t="str">
        <f>VLOOKUP(KH34,Data_Voogd!$C$1:$I$190,2,TRUE)</f>
        <v>Banduim</v>
      </c>
      <c r="KW34" s="549">
        <f>VLOOKUP(KH34,Data_Voogd!$C$1:$I$190,7,TRUE)</f>
        <v>618916431</v>
      </c>
    </row>
    <row r="35" spans="2:309" ht="20.100000000000001" customHeight="1" thickBot="1">
      <c r="B35" s="62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235"/>
      <c r="O35" s="241"/>
      <c r="P35" s="34"/>
      <c r="Q35" s="241"/>
      <c r="R35" s="493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190"/>
      <c r="AK35" s="80"/>
      <c r="AL35" s="80"/>
      <c r="AM35" s="80"/>
      <c r="AN35" s="190"/>
      <c r="AS35" s="48"/>
      <c r="AT35" s="51"/>
      <c r="AU35" s="248"/>
      <c r="AV35" s="248"/>
      <c r="AW35" s="51"/>
      <c r="AX35" s="51"/>
      <c r="AY35" s="51"/>
      <c r="AZ35" s="190"/>
      <c r="BA35" s="51"/>
      <c r="BB35" s="51"/>
      <c r="BC35" s="51"/>
      <c r="BD35" s="51"/>
      <c r="BE35" s="320"/>
      <c r="BF35" s="51"/>
      <c r="BG35" s="161"/>
      <c r="BH35" s="51"/>
      <c r="BI35" s="74"/>
      <c r="BJ35" s="570"/>
      <c r="BK35" s="427"/>
      <c r="BL35" s="427"/>
      <c r="BQ35" s="48"/>
      <c r="BR35" s="51"/>
      <c r="BS35" s="248"/>
      <c r="BT35" s="51"/>
      <c r="BU35" s="51"/>
      <c r="BV35" s="51"/>
      <c r="BW35" s="161"/>
      <c r="BX35" s="273"/>
      <c r="BY35" s="273"/>
      <c r="BZ35" s="74"/>
      <c r="CA35" s="51"/>
      <c r="CB35" s="74"/>
      <c r="CC35" s="570"/>
      <c r="CE35" s="418"/>
      <c r="CM35" s="281"/>
      <c r="CN35" s="368"/>
      <c r="CO35" s="281"/>
      <c r="CP35" s="281"/>
      <c r="CQ35" s="281"/>
      <c r="CR35" s="281"/>
      <c r="CS35" s="51"/>
      <c r="CT35" s="74"/>
      <c r="CU35" s="470"/>
      <c r="CV35" s="427"/>
      <c r="DB35" s="80"/>
      <c r="DC35" s="80"/>
      <c r="DD35" s="80"/>
      <c r="DE35" s="80"/>
      <c r="DF35" s="80"/>
      <c r="DG35" s="80"/>
      <c r="DH35" s="80"/>
      <c r="DI35" s="80"/>
      <c r="DJ35" s="80"/>
      <c r="DK35" s="80"/>
      <c r="DL35" s="80"/>
      <c r="DM35" s="80"/>
      <c r="DN35" s="80"/>
      <c r="DO35" s="190"/>
      <c r="DY35" s="407"/>
      <c r="DZ35" s="407"/>
      <c r="EA35" s="408"/>
      <c r="EB35" s="408"/>
      <c r="EC35" s="408"/>
      <c r="ED35" s="408"/>
      <c r="EE35" s="483"/>
      <c r="EF35" s="483"/>
      <c r="EG35" s="408"/>
      <c r="EH35" s="408"/>
      <c r="EI35" s="408"/>
      <c r="EJ35" s="470"/>
      <c r="EK35" s="483"/>
      <c r="EL35" s="470"/>
      <c r="EM35" s="470"/>
      <c r="EN35" s="470"/>
      <c r="EX35" s="80">
        <v>48</v>
      </c>
      <c r="EY35" s="80">
        <v>38</v>
      </c>
      <c r="EZ35" s="80" t="s">
        <v>251</v>
      </c>
      <c r="FA35" s="80" t="s">
        <v>253</v>
      </c>
      <c r="FD35" s="427">
        <v>166</v>
      </c>
      <c r="FH35" s="407"/>
      <c r="FI35" s="407"/>
      <c r="FJ35" s="408"/>
      <c r="FK35" s="408"/>
      <c r="IC35" s="349"/>
      <c r="ID35" s="348"/>
      <c r="IE35" s="350"/>
      <c r="IF35" s="348"/>
      <c r="IG35" s="348"/>
      <c r="IH35" s="348"/>
      <c r="II35" s="311"/>
      <c r="IJ35" s="351"/>
      <c r="IK35" s="351"/>
      <c r="IL35" s="352"/>
      <c r="IM35" s="348"/>
      <c r="IN35" s="352"/>
      <c r="IO35" s="336"/>
      <c r="KG35" s="548">
        <v>359</v>
      </c>
      <c r="KH35" s="539">
        <v>19</v>
      </c>
      <c r="KI35" s="540" t="s">
        <v>146</v>
      </c>
      <c r="KJ35" s="540" t="s">
        <v>143</v>
      </c>
      <c r="KK35" s="540" t="s">
        <v>30</v>
      </c>
      <c r="KL35" s="540" t="s">
        <v>1955</v>
      </c>
      <c r="KM35" s="541"/>
      <c r="KN35" s="542"/>
      <c r="KO35" s="542"/>
      <c r="KP35" s="540"/>
      <c r="KQ35" s="543"/>
      <c r="KR35" s="543"/>
      <c r="KS35" s="543"/>
      <c r="KT35" s="543"/>
      <c r="KU35" s="543" t="str">
        <f>VLOOKUP(KH35,Data_Voogd!$C$1:$I$190,3,TRUE)</f>
        <v>Karoum</v>
      </c>
      <c r="KV35" s="543" t="str">
        <f>VLOOKUP(KH35,Data_Voogd!$C$1:$I$190,2,TRUE)</f>
        <v>Farid</v>
      </c>
      <c r="KW35" s="549">
        <f>VLOOKUP(KH35,Data_Voogd!$C$1:$I$190,7,TRUE)</f>
        <v>636390176</v>
      </c>
    </row>
    <row r="36" spans="2:309" ht="20.100000000000001" customHeight="1" thickBot="1">
      <c r="B36" s="62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235"/>
      <c r="O36" s="241"/>
      <c r="P36" s="34"/>
      <c r="Q36" s="241"/>
      <c r="R36" s="492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190"/>
      <c r="AK36" s="80"/>
      <c r="AL36" s="80"/>
      <c r="AM36" s="80"/>
      <c r="AN36" s="190"/>
      <c r="AS36" s="48"/>
      <c r="AT36" s="51"/>
      <c r="AU36" s="248"/>
      <c r="AV36" s="248"/>
      <c r="AW36" s="51"/>
      <c r="AX36" s="51"/>
      <c r="AY36" s="51"/>
      <c r="AZ36" s="190"/>
      <c r="BA36" s="51"/>
      <c r="BB36" s="51"/>
      <c r="BC36" s="51"/>
      <c r="BD36" s="51"/>
      <c r="BE36" s="320"/>
      <c r="BF36" s="51"/>
      <c r="BG36" s="161"/>
      <c r="BH36" s="51"/>
      <c r="BI36" s="74"/>
      <c r="BJ36" s="570"/>
      <c r="BK36" s="427"/>
      <c r="BL36" s="427"/>
      <c r="BQ36" s="48"/>
      <c r="BR36" s="51"/>
      <c r="BS36" s="248"/>
      <c r="BT36" s="51"/>
      <c r="BU36" s="51"/>
      <c r="BV36" s="51"/>
      <c r="BW36" s="161"/>
      <c r="BX36" s="273"/>
      <c r="BY36" s="273"/>
      <c r="BZ36" s="74"/>
      <c r="CA36" s="51"/>
      <c r="CB36" s="74"/>
      <c r="CC36" s="570"/>
      <c r="CE36" s="418"/>
      <c r="CM36" s="51"/>
      <c r="CN36" s="248"/>
      <c r="CO36" s="51"/>
      <c r="CP36" s="51"/>
      <c r="CQ36" s="51"/>
      <c r="CR36" s="51"/>
      <c r="CS36" s="51"/>
      <c r="CT36" s="74"/>
      <c r="CU36" s="453"/>
      <c r="CV36" s="427"/>
      <c r="DB36" s="80"/>
      <c r="DC36" s="80"/>
      <c r="DD36" s="80"/>
      <c r="DE36" s="80"/>
      <c r="DF36" s="80"/>
      <c r="DG36" s="80"/>
      <c r="DH36" s="80"/>
      <c r="DI36" s="80"/>
      <c r="DJ36" s="80"/>
      <c r="DK36" s="80"/>
      <c r="DL36" s="80"/>
      <c r="DM36" s="80"/>
      <c r="DN36" s="80"/>
      <c r="DO36" s="190"/>
      <c r="DY36" s="407"/>
      <c r="DZ36" s="407"/>
      <c r="EA36" s="408"/>
      <c r="EB36" s="408"/>
      <c r="EC36" s="408"/>
      <c r="ED36" s="408"/>
      <c r="EE36" s="483"/>
      <c r="EF36" s="483"/>
      <c r="EG36" s="408"/>
      <c r="EH36" s="408"/>
      <c r="EI36" s="408"/>
      <c r="EJ36" s="470"/>
      <c r="EK36" s="483"/>
      <c r="EL36" s="470"/>
      <c r="EM36" s="470"/>
      <c r="EN36" s="470"/>
      <c r="EX36" s="80">
        <v>286</v>
      </c>
      <c r="EY36" s="80">
        <v>39</v>
      </c>
      <c r="EZ36" s="80" t="s">
        <v>257</v>
      </c>
      <c r="FA36" s="80" t="s">
        <v>258</v>
      </c>
      <c r="FD36" s="427">
        <v>172</v>
      </c>
      <c r="FH36" s="408"/>
      <c r="FI36" s="408"/>
      <c r="FJ36" s="408"/>
      <c r="FK36" s="408"/>
      <c r="IC36" s="353"/>
      <c r="ID36" s="354"/>
      <c r="IE36" s="355"/>
      <c r="IF36" s="354"/>
      <c r="IG36" s="354"/>
      <c r="IH36" s="354"/>
      <c r="II36" s="310"/>
      <c r="IJ36" s="356"/>
      <c r="IK36" s="356"/>
      <c r="IL36" s="357"/>
      <c r="IM36" s="354"/>
      <c r="IN36" s="357"/>
      <c r="IO36" s="337"/>
      <c r="KG36" s="548">
        <v>206</v>
      </c>
      <c r="KH36" s="539">
        <v>20</v>
      </c>
      <c r="KI36" s="540" t="s">
        <v>263</v>
      </c>
      <c r="KJ36" s="540" t="s">
        <v>1687</v>
      </c>
      <c r="KK36" s="540" t="s">
        <v>65</v>
      </c>
      <c r="KL36" s="540" t="s">
        <v>1956</v>
      </c>
      <c r="KM36" s="541"/>
      <c r="KN36" s="542"/>
      <c r="KO36" s="542"/>
      <c r="KP36" s="540"/>
      <c r="KQ36" s="543"/>
      <c r="KR36" s="543"/>
      <c r="KS36" s="543"/>
      <c r="KT36" s="543"/>
      <c r="KU36" s="543" t="str">
        <f>VLOOKUP(KH36,Data_Voogd!$C$1:$I$190,3,TRUE)</f>
        <v>Essaken</v>
      </c>
      <c r="KV36" s="543" t="str">
        <f>VLOOKUP(KH36,Data_Voogd!$C$1:$I$190,2,TRUE)</f>
        <v>Hamid</v>
      </c>
      <c r="KW36" s="549">
        <f>VLOOKUP(KH36,Data_Voogd!$C$1:$I$190,7,TRUE)</f>
        <v>651328913</v>
      </c>
    </row>
    <row r="37" spans="2:309" ht="20.100000000000001" customHeight="1" thickBot="1">
      <c r="B37" s="62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235"/>
      <c r="O37" s="241"/>
      <c r="P37" s="34"/>
      <c r="Q37" s="241"/>
      <c r="R37" s="493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190"/>
      <c r="AK37" s="80"/>
      <c r="AL37" s="80"/>
      <c r="AM37" s="80"/>
      <c r="AN37" s="190"/>
      <c r="AS37" s="48"/>
      <c r="AT37" s="51"/>
      <c r="AU37" s="248"/>
      <c r="AV37" s="248"/>
      <c r="AW37" s="51"/>
      <c r="AX37" s="51"/>
      <c r="AY37" s="51"/>
      <c r="AZ37" s="190"/>
      <c r="BA37" s="51"/>
      <c r="BB37" s="51"/>
      <c r="BC37" s="51"/>
      <c r="BD37" s="51"/>
      <c r="BE37" s="320"/>
      <c r="BF37" s="51"/>
      <c r="BG37" s="161"/>
      <c r="BH37" s="51"/>
      <c r="BI37" s="74"/>
      <c r="BJ37" s="570"/>
      <c r="BK37" s="427"/>
      <c r="BL37" s="427"/>
      <c r="BQ37" s="48"/>
      <c r="BR37" s="51"/>
      <c r="BS37" s="248"/>
      <c r="BT37" s="51"/>
      <c r="BU37" s="51"/>
      <c r="BV37" s="51"/>
      <c r="BW37" s="161"/>
      <c r="BX37" s="273"/>
      <c r="BY37" s="273"/>
      <c r="BZ37" s="74"/>
      <c r="CA37" s="51"/>
      <c r="CB37" s="74"/>
      <c r="CC37" s="570"/>
      <c r="CE37" s="418"/>
      <c r="CM37" s="281"/>
      <c r="CN37" s="368"/>
      <c r="CO37" s="281"/>
      <c r="CP37" s="281"/>
      <c r="CQ37" s="281"/>
      <c r="CR37" s="281"/>
      <c r="CS37" s="51"/>
      <c r="CT37" s="74"/>
      <c r="CU37" s="453"/>
      <c r="CV37" s="497"/>
      <c r="DB37" s="80"/>
      <c r="DC37" s="80"/>
      <c r="DD37" s="80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190"/>
      <c r="DY37" s="407"/>
      <c r="DZ37" s="407"/>
      <c r="EA37" s="408"/>
      <c r="EB37" s="408"/>
      <c r="EC37" s="408"/>
      <c r="ED37" s="408"/>
      <c r="EE37" s="483"/>
      <c r="EF37" s="483"/>
      <c r="EG37" s="408"/>
      <c r="EH37" s="408"/>
      <c r="EI37" s="408"/>
      <c r="EJ37" s="470"/>
      <c r="EK37" s="483"/>
      <c r="EL37" s="470"/>
      <c r="EM37" s="470"/>
      <c r="EN37" s="470"/>
      <c r="EX37" s="80">
        <v>606</v>
      </c>
      <c r="EY37" s="80">
        <v>42</v>
      </c>
      <c r="EZ37" s="80" t="s">
        <v>345</v>
      </c>
      <c r="FA37" s="80" t="s">
        <v>1891</v>
      </c>
      <c r="FD37" s="427">
        <v>176</v>
      </c>
      <c r="FH37" s="407"/>
      <c r="FI37" s="407"/>
      <c r="FJ37" s="408"/>
      <c r="FK37" s="408"/>
      <c r="IC37" s="349"/>
      <c r="ID37" s="348"/>
      <c r="IE37" s="350"/>
      <c r="IF37" s="348"/>
      <c r="IG37" s="348"/>
      <c r="IH37" s="348"/>
      <c r="II37" s="311"/>
      <c r="IJ37" s="351"/>
      <c r="IK37" s="351"/>
      <c r="IL37" s="352"/>
      <c r="IM37" s="348"/>
      <c r="IN37" s="352"/>
      <c r="IO37" s="336"/>
      <c r="KG37" s="548">
        <v>206</v>
      </c>
      <c r="KH37" s="539">
        <v>20</v>
      </c>
      <c r="KI37" s="540" t="s">
        <v>136</v>
      </c>
      <c r="KJ37" s="540" t="s">
        <v>148</v>
      </c>
      <c r="KK37" s="540" t="s">
        <v>90</v>
      </c>
      <c r="KL37" s="540" t="s">
        <v>1956</v>
      </c>
      <c r="KM37" s="541"/>
      <c r="KN37" s="542"/>
      <c r="KO37" s="542"/>
      <c r="KP37" s="540"/>
      <c r="KQ37" s="543"/>
      <c r="KR37" s="543"/>
      <c r="KS37" s="543"/>
      <c r="KT37" s="543"/>
      <c r="KU37" s="543" t="str">
        <f>VLOOKUP(KH37,Data_Voogd!$C$1:$I$190,3,TRUE)</f>
        <v>Essaken</v>
      </c>
      <c r="KV37" s="543" t="str">
        <f>VLOOKUP(KH37,Data_Voogd!$C$1:$I$190,2,TRUE)</f>
        <v>Hamid</v>
      </c>
      <c r="KW37" s="549">
        <f>VLOOKUP(KH37,Data_Voogd!$C$1:$I$190,7,TRUE)</f>
        <v>651328913</v>
      </c>
    </row>
    <row r="38" spans="2:309" ht="20.100000000000001" customHeight="1" thickBot="1">
      <c r="B38" s="62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235"/>
      <c r="O38" s="241"/>
      <c r="P38" s="34"/>
      <c r="Q38" s="241"/>
      <c r="R38" s="492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190"/>
      <c r="AK38" s="80"/>
      <c r="AL38" s="80"/>
      <c r="AM38" s="80"/>
      <c r="AN38" s="190"/>
      <c r="AS38" s="48"/>
      <c r="AT38" s="51"/>
      <c r="AU38" s="248"/>
      <c r="AV38" s="248"/>
      <c r="AW38" s="51"/>
      <c r="AX38" s="51"/>
      <c r="AY38" s="51"/>
      <c r="AZ38" s="190"/>
      <c r="BA38" s="51"/>
      <c r="BB38" s="51"/>
      <c r="BC38" s="51"/>
      <c r="BD38" s="51"/>
      <c r="BE38" s="320"/>
      <c r="BF38" s="51"/>
      <c r="BG38" s="161"/>
      <c r="BH38" s="51"/>
      <c r="BI38" s="74"/>
      <c r="BJ38" s="570"/>
      <c r="BK38" s="427"/>
      <c r="BL38" s="427"/>
      <c r="BQ38" s="48"/>
      <c r="BR38" s="51"/>
      <c r="BS38" s="248"/>
      <c r="BT38" s="51"/>
      <c r="BU38" s="51"/>
      <c r="BV38" s="51"/>
      <c r="BW38" s="161"/>
      <c r="BX38" s="273"/>
      <c r="BY38" s="273"/>
      <c r="BZ38" s="74"/>
      <c r="CA38" s="51"/>
      <c r="CB38" s="74"/>
      <c r="CC38" s="570"/>
      <c r="CE38" s="417"/>
      <c r="CM38" s="281"/>
      <c r="CN38" s="368"/>
      <c r="CO38" s="281"/>
      <c r="CP38" s="281"/>
      <c r="CQ38" s="281"/>
      <c r="CR38" s="281"/>
      <c r="CS38" s="51"/>
      <c r="CT38" s="74"/>
      <c r="CU38" s="470"/>
      <c r="CV38" s="497"/>
      <c r="DB38" s="80"/>
      <c r="DC38" s="80"/>
      <c r="DD38" s="80"/>
      <c r="DE38" s="80"/>
      <c r="DF38" s="80"/>
      <c r="DG38" s="80"/>
      <c r="DH38" s="80"/>
      <c r="DI38" s="80"/>
      <c r="DJ38" s="80"/>
      <c r="DK38" s="80"/>
      <c r="DL38" s="80"/>
      <c r="DM38" s="80"/>
      <c r="DN38" s="80"/>
      <c r="DO38" s="190"/>
      <c r="DY38" s="407"/>
      <c r="DZ38" s="407"/>
      <c r="EA38" s="408"/>
      <c r="EB38" s="408"/>
      <c r="EC38" s="408"/>
      <c r="ED38" s="408"/>
      <c r="EE38" s="483"/>
      <c r="EF38" s="483"/>
      <c r="EG38" s="408"/>
      <c r="EH38" s="408"/>
      <c r="EI38" s="408"/>
      <c r="EJ38" s="470"/>
      <c r="EK38" s="483"/>
      <c r="EL38" s="470"/>
      <c r="EM38" s="470"/>
      <c r="EN38" s="470"/>
      <c r="EX38" s="80">
        <v>1081</v>
      </c>
      <c r="EY38" s="80">
        <v>43</v>
      </c>
      <c r="EZ38" s="80" t="s">
        <v>281</v>
      </c>
      <c r="FA38" s="80" t="s">
        <v>283</v>
      </c>
      <c r="FD38" s="427">
        <v>177</v>
      </c>
      <c r="FH38" s="407"/>
      <c r="FI38" s="407"/>
      <c r="FJ38" s="408"/>
      <c r="FK38" s="408"/>
      <c r="IC38" s="353"/>
      <c r="ID38" s="354"/>
      <c r="IE38" s="355"/>
      <c r="IF38" s="354"/>
      <c r="IG38" s="354"/>
      <c r="IH38" s="354"/>
      <c r="II38" s="310"/>
      <c r="IJ38" s="356"/>
      <c r="IK38" s="356"/>
      <c r="IL38" s="357"/>
      <c r="IM38" s="354"/>
      <c r="IN38" s="357"/>
      <c r="IO38" s="337"/>
      <c r="KG38" s="548">
        <v>952</v>
      </c>
      <c r="KH38" s="539">
        <v>21</v>
      </c>
      <c r="KI38" s="540" t="s">
        <v>157</v>
      </c>
      <c r="KJ38" s="540" t="s">
        <v>158</v>
      </c>
      <c r="KK38" s="540" t="s">
        <v>65</v>
      </c>
      <c r="KL38" s="540" t="s">
        <v>1955</v>
      </c>
      <c r="KM38" s="541"/>
      <c r="KN38" s="542"/>
      <c r="KO38" s="542"/>
      <c r="KP38" s="540"/>
      <c r="KQ38" s="543"/>
      <c r="KR38" s="543"/>
      <c r="KS38" s="543"/>
      <c r="KT38" s="543"/>
      <c r="KU38" s="543" t="str">
        <f>VLOOKUP(KH38,Data_Voogd!$C$1:$I$190,3,TRUE)</f>
        <v>Adda</v>
      </c>
      <c r="KV38" s="543" t="str">
        <f>VLOOKUP(KH38,Data_Voogd!$C$1:$I$190,2,TRUE)</f>
        <v>Ali</v>
      </c>
      <c r="KW38" s="549">
        <f>VLOOKUP(KH38,Data_Voogd!$C$1:$I$190,7,TRUE)</f>
        <v>628061369</v>
      </c>
    </row>
    <row r="39" spans="2:309" ht="20.100000000000001" customHeight="1" thickBot="1">
      <c r="B39" s="62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235"/>
      <c r="O39" s="241"/>
      <c r="P39" s="34"/>
      <c r="Q39" s="241"/>
      <c r="R39" s="492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190"/>
      <c r="AK39" s="80"/>
      <c r="AL39" s="80"/>
      <c r="AM39" s="80"/>
      <c r="AN39" s="190"/>
      <c r="AS39" s="48"/>
      <c r="AT39" s="51"/>
      <c r="AU39" s="248"/>
      <c r="AV39" s="248"/>
      <c r="AW39" s="51"/>
      <c r="AX39" s="51"/>
      <c r="AY39" s="51"/>
      <c r="AZ39" s="190"/>
      <c r="BA39" s="51"/>
      <c r="BB39" s="51"/>
      <c r="BC39" s="51"/>
      <c r="BD39" s="51"/>
      <c r="BE39" s="320"/>
      <c r="BF39" s="51"/>
      <c r="BG39" s="161"/>
      <c r="BH39" s="51"/>
      <c r="BI39" s="74"/>
      <c r="BJ39" s="570"/>
      <c r="BK39" s="427"/>
      <c r="BL39" s="427"/>
      <c r="BQ39" s="48"/>
      <c r="BR39" s="51"/>
      <c r="BS39" s="248"/>
      <c r="BT39" s="51"/>
      <c r="BU39" s="51"/>
      <c r="BV39" s="51"/>
      <c r="BW39" s="161"/>
      <c r="BX39" s="273"/>
      <c r="BY39" s="273"/>
      <c r="BZ39" s="74"/>
      <c r="CA39" s="51"/>
      <c r="CB39" s="74"/>
      <c r="CC39" s="570"/>
      <c r="CE39" s="418"/>
      <c r="CM39" s="281"/>
      <c r="CN39" s="368"/>
      <c r="CO39" s="281"/>
      <c r="CP39" s="281"/>
      <c r="CQ39" s="281"/>
      <c r="CR39" s="281"/>
      <c r="CS39" s="51"/>
      <c r="CT39" s="74"/>
      <c r="CU39" s="470"/>
      <c r="CV39" s="497"/>
      <c r="DB39" s="80"/>
      <c r="DC39" s="80"/>
      <c r="DD39" s="80"/>
      <c r="DE39" s="80"/>
      <c r="DF39" s="80"/>
      <c r="DG39" s="80"/>
      <c r="DH39" s="80"/>
      <c r="DI39" s="80"/>
      <c r="DJ39" s="80"/>
      <c r="DK39" s="80"/>
      <c r="DL39" s="80"/>
      <c r="DM39" s="80"/>
      <c r="DN39" s="80"/>
      <c r="DO39" s="190"/>
      <c r="DY39" s="407"/>
      <c r="DZ39" s="407"/>
      <c r="EA39" s="408"/>
      <c r="EB39" s="408"/>
      <c r="EC39" s="408"/>
      <c r="ED39" s="408"/>
      <c r="EE39" s="483"/>
      <c r="EF39" s="483"/>
      <c r="EG39" s="408"/>
      <c r="EH39" s="408"/>
      <c r="EI39" s="408"/>
      <c r="EJ39" s="470"/>
      <c r="EK39" s="483"/>
      <c r="EL39" s="470"/>
      <c r="EM39" s="470"/>
      <c r="EN39" s="470"/>
      <c r="EX39" s="80">
        <v>1178</v>
      </c>
      <c r="EY39" s="80">
        <v>45</v>
      </c>
      <c r="EZ39" s="80" t="s">
        <v>290</v>
      </c>
      <c r="FA39" s="80" t="s">
        <v>292</v>
      </c>
      <c r="FD39" s="427">
        <v>183</v>
      </c>
      <c r="FH39" s="407"/>
      <c r="FI39" s="407"/>
      <c r="FJ39" s="408"/>
      <c r="FK39" s="408"/>
      <c r="IC39" s="349"/>
      <c r="ID39" s="348"/>
      <c r="IE39" s="350"/>
      <c r="IF39" s="348"/>
      <c r="IG39" s="348"/>
      <c r="IH39" s="348"/>
      <c r="II39" s="311"/>
      <c r="IJ39" s="351"/>
      <c r="IK39" s="351"/>
      <c r="IL39" s="352"/>
      <c r="IM39" s="348"/>
      <c r="IN39" s="352"/>
      <c r="IO39" s="336"/>
      <c r="KG39" s="548">
        <v>30</v>
      </c>
      <c r="KH39" s="539">
        <v>22</v>
      </c>
      <c r="KI39" s="540" t="s">
        <v>161</v>
      </c>
      <c r="KJ39" s="540" t="s">
        <v>1964</v>
      </c>
      <c r="KK39" s="540" t="s">
        <v>30</v>
      </c>
      <c r="KL39" s="540" t="s">
        <v>1955</v>
      </c>
      <c r="KM39" s="541"/>
      <c r="KN39" s="542"/>
      <c r="KO39" s="542"/>
      <c r="KP39" s="540"/>
      <c r="KQ39" s="543"/>
      <c r="KR39" s="543"/>
      <c r="KS39" s="543"/>
      <c r="KT39" s="543"/>
      <c r="KU39" s="543" t="str">
        <f>VLOOKUP(KH39,Data_Voogd!$C$1:$I$190,3,TRUE)</f>
        <v>Akchich/Bourakba</v>
      </c>
      <c r="KV39" s="543" t="str">
        <f>VLOOKUP(KH39,Data_Voogd!$C$1:$I$190,2,TRUE)</f>
        <v>Abderrahim</v>
      </c>
      <c r="KW39" s="549">
        <f>VLOOKUP(KH39,Data_Voogd!$C$1:$I$190,7,TRUE)</f>
        <v>684180612</v>
      </c>
    </row>
    <row r="40" spans="2:309" ht="20.100000000000001" customHeight="1" thickBot="1">
      <c r="B40" s="62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235"/>
      <c r="O40" s="241"/>
      <c r="P40" s="34"/>
      <c r="Q40" s="241"/>
      <c r="R40" s="492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190"/>
      <c r="AK40" s="80"/>
      <c r="AL40" s="80"/>
      <c r="AM40" s="80"/>
      <c r="AN40" s="190"/>
      <c r="AS40" s="48"/>
      <c r="AT40" s="51"/>
      <c r="AU40" s="248"/>
      <c r="AV40" s="248"/>
      <c r="AW40" s="51"/>
      <c r="AX40" s="51"/>
      <c r="AY40" s="51"/>
      <c r="AZ40" s="318"/>
      <c r="BA40" s="163"/>
      <c r="BB40" s="51"/>
      <c r="BC40" s="51"/>
      <c r="BD40" s="51"/>
      <c r="BE40" s="321"/>
      <c r="BF40" s="51"/>
      <c r="BG40" s="270"/>
      <c r="BH40" s="51"/>
      <c r="BI40" s="74"/>
      <c r="BJ40" s="570"/>
      <c r="BK40" s="427"/>
      <c r="BL40" s="427"/>
      <c r="BQ40" s="48"/>
      <c r="BR40" s="51"/>
      <c r="BS40" s="248"/>
      <c r="BT40" s="51"/>
      <c r="BU40" s="51"/>
      <c r="BV40" s="51"/>
      <c r="BW40" s="161"/>
      <c r="BX40" s="273"/>
      <c r="BY40" s="273"/>
      <c r="BZ40" s="74"/>
      <c r="CA40" s="51"/>
      <c r="CB40" s="74"/>
      <c r="CC40" s="570"/>
      <c r="CE40" s="418"/>
      <c r="CM40" s="51"/>
      <c r="CN40" s="248"/>
      <c r="CO40" s="51"/>
      <c r="CP40" s="51"/>
      <c r="CQ40" s="51"/>
      <c r="CR40" s="51"/>
      <c r="CS40" s="51"/>
      <c r="CT40" s="74"/>
      <c r="CU40" s="453"/>
      <c r="CV40" s="497"/>
      <c r="DB40" s="80"/>
      <c r="DC40" s="80"/>
      <c r="DD40" s="80"/>
      <c r="DE40" s="80"/>
      <c r="DF40" s="80"/>
      <c r="DG40" s="80"/>
      <c r="DH40" s="80"/>
      <c r="DI40" s="80"/>
      <c r="DJ40" s="80"/>
      <c r="DK40" s="80"/>
      <c r="DL40" s="80"/>
      <c r="DM40" s="80"/>
      <c r="DN40" s="80"/>
      <c r="DO40" s="190"/>
      <c r="DY40" s="407"/>
      <c r="DZ40" s="407"/>
      <c r="EA40" s="408"/>
      <c r="EB40" s="408"/>
      <c r="EC40" s="408"/>
      <c r="ED40" s="408"/>
      <c r="EE40" s="483"/>
      <c r="EF40" s="483"/>
      <c r="EG40" s="408"/>
      <c r="EH40" s="408"/>
      <c r="EI40" s="408"/>
      <c r="EJ40" s="470"/>
      <c r="EK40" s="483"/>
      <c r="EL40" s="470"/>
      <c r="EM40" s="470"/>
      <c r="EN40" s="470"/>
      <c r="EX40" s="80">
        <v>1028</v>
      </c>
      <c r="EY40" s="80">
        <v>46</v>
      </c>
      <c r="EZ40" s="80" t="s">
        <v>295</v>
      </c>
      <c r="FA40" s="80" t="s">
        <v>297</v>
      </c>
      <c r="FD40" s="427">
        <v>184</v>
      </c>
      <c r="FH40" s="407"/>
      <c r="FI40" s="407"/>
      <c r="FJ40" s="408"/>
      <c r="FK40" s="408"/>
      <c r="IC40" s="353"/>
      <c r="ID40" s="354"/>
      <c r="IE40" s="355"/>
      <c r="IF40" s="354"/>
      <c r="IG40" s="354"/>
      <c r="IH40" s="354"/>
      <c r="II40" s="310"/>
      <c r="IJ40" s="356"/>
      <c r="IK40" s="356"/>
      <c r="IL40" s="357"/>
      <c r="IM40" s="354"/>
      <c r="IN40" s="357"/>
      <c r="IO40" s="337"/>
      <c r="KG40" s="548">
        <v>816</v>
      </c>
      <c r="KH40" s="539">
        <v>23</v>
      </c>
      <c r="KI40" s="540" t="s">
        <v>1633</v>
      </c>
      <c r="KJ40" s="540" t="s">
        <v>1640</v>
      </c>
      <c r="KK40" s="540" t="s">
        <v>2458</v>
      </c>
      <c r="KL40" s="540" t="s">
        <v>1955</v>
      </c>
      <c r="KM40" s="541"/>
      <c r="KN40" s="542"/>
      <c r="KO40" s="542"/>
      <c r="KP40" s="540"/>
      <c r="KQ40" s="543"/>
      <c r="KR40" s="543"/>
      <c r="KS40" s="543"/>
      <c r="KT40" s="543"/>
      <c r="KU40" s="543" t="str">
        <f>VLOOKUP(KH40,Data_Voogd!$C$1:$I$190,3,TRUE)</f>
        <v xml:space="preserve">Boutahir </v>
      </c>
      <c r="KV40" s="543" t="str">
        <f>VLOOKUP(KH40,Data_Voogd!$C$1:$I$190,2,TRUE)</f>
        <v>Youness</v>
      </c>
      <c r="KW40" s="549">
        <f>VLOOKUP(KH40,Data_Voogd!$C$1:$I$190,7,TRUE)</f>
        <v>614742026</v>
      </c>
    </row>
    <row r="41" spans="2:309" ht="20.100000000000001" customHeight="1" thickBot="1">
      <c r="B41" s="62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235"/>
      <c r="O41" s="241"/>
      <c r="P41" s="34"/>
      <c r="Q41" s="241"/>
      <c r="R41" s="492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190"/>
      <c r="AK41" s="80"/>
      <c r="AL41" s="80"/>
      <c r="AM41" s="80"/>
      <c r="AN41" s="190"/>
      <c r="AS41" s="48"/>
      <c r="AT41" s="51"/>
      <c r="AU41" s="248"/>
      <c r="AV41" s="248"/>
      <c r="AW41" s="51"/>
      <c r="AX41" s="51"/>
      <c r="AY41" s="51"/>
      <c r="AZ41" s="190"/>
      <c r="BA41" s="51"/>
      <c r="BB41" s="51"/>
      <c r="BC41" s="51"/>
      <c r="BD41" s="51"/>
      <c r="BE41" s="320"/>
      <c r="BF41" s="51"/>
      <c r="BG41" s="161"/>
      <c r="BH41" s="51"/>
      <c r="BI41" s="74"/>
      <c r="BJ41" s="570"/>
      <c r="BK41" s="427"/>
      <c r="BL41" s="427"/>
      <c r="BQ41" s="48"/>
      <c r="BR41" s="51"/>
      <c r="BS41" s="248"/>
      <c r="BT41" s="51"/>
      <c r="BU41" s="51"/>
      <c r="BV41" s="51"/>
      <c r="BW41" s="161"/>
      <c r="BX41" s="273"/>
      <c r="BY41" s="273"/>
      <c r="BZ41" s="74"/>
      <c r="CA41" s="51"/>
      <c r="CB41" s="74"/>
      <c r="CC41" s="570"/>
      <c r="CE41" s="417"/>
      <c r="CM41" s="51"/>
      <c r="CN41" s="248"/>
      <c r="CO41" s="51"/>
      <c r="CP41" s="51"/>
      <c r="CQ41" s="51"/>
      <c r="CR41" s="51"/>
      <c r="CS41" s="51"/>
      <c r="CT41" s="74"/>
      <c r="CU41" s="408"/>
      <c r="CV41" s="497"/>
      <c r="DB41" s="80"/>
      <c r="DC41" s="80"/>
      <c r="DD41" s="80"/>
      <c r="DE41" s="80"/>
      <c r="DF41" s="80"/>
      <c r="DG41" s="80"/>
      <c r="DH41" s="80"/>
      <c r="DI41" s="80"/>
      <c r="DJ41" s="80"/>
      <c r="DK41" s="80"/>
      <c r="DL41" s="80"/>
      <c r="DM41" s="80"/>
      <c r="DN41" s="80"/>
      <c r="DO41" s="190"/>
      <c r="DY41" s="407"/>
      <c r="DZ41" s="407"/>
      <c r="EA41" s="408"/>
      <c r="EB41" s="408"/>
      <c r="EC41" s="408"/>
      <c r="ED41" s="408"/>
      <c r="EE41" s="483"/>
      <c r="EF41" s="483"/>
      <c r="EG41" s="408"/>
      <c r="EH41" s="408"/>
      <c r="EI41" s="408"/>
      <c r="EJ41" s="470"/>
      <c r="EK41" s="483"/>
      <c r="EL41" s="470"/>
      <c r="EM41" s="470"/>
      <c r="EN41" s="470"/>
      <c r="EX41" s="80">
        <v>1094</v>
      </c>
      <c r="EY41" s="80">
        <v>48</v>
      </c>
      <c r="EZ41" s="80" t="s">
        <v>65</v>
      </c>
      <c r="FA41" s="80" t="s">
        <v>306</v>
      </c>
      <c r="FD41" s="427">
        <v>185</v>
      </c>
      <c r="FH41" s="407"/>
      <c r="FI41" s="407"/>
      <c r="FJ41" s="408"/>
      <c r="FK41" s="408"/>
      <c r="IC41" s="349"/>
      <c r="ID41" s="348"/>
      <c r="IE41" s="350"/>
      <c r="IF41" s="348"/>
      <c r="IG41" s="348"/>
      <c r="IH41" s="348"/>
      <c r="II41" s="311"/>
      <c r="IJ41" s="351"/>
      <c r="IK41" s="351"/>
      <c r="IL41" s="352"/>
      <c r="IM41" s="348"/>
      <c r="IN41" s="352"/>
      <c r="IO41" s="336"/>
      <c r="KG41" s="548">
        <v>694</v>
      </c>
      <c r="KH41" s="539">
        <v>24</v>
      </c>
      <c r="KI41" s="540" t="s">
        <v>171</v>
      </c>
      <c r="KJ41" s="540" t="s">
        <v>172</v>
      </c>
      <c r="KK41" s="540" t="s">
        <v>90</v>
      </c>
      <c r="KL41" s="540" t="s">
        <v>1956</v>
      </c>
      <c r="KM41" s="541"/>
      <c r="KN41" s="542"/>
      <c r="KO41" s="542"/>
      <c r="KP41" s="540"/>
      <c r="KQ41" s="543"/>
      <c r="KR41" s="543"/>
      <c r="KS41" s="543"/>
      <c r="KT41" s="543"/>
      <c r="KU41" s="543" t="str">
        <f>VLOOKUP(KH41,Data_Voogd!$C$1:$I$190,3,TRUE)</f>
        <v>Talhaoui</v>
      </c>
      <c r="KV41" s="543" t="str">
        <f>VLOOKUP(KH41,Data_Voogd!$C$1:$I$190,2,TRUE)</f>
        <v>Ismail</v>
      </c>
      <c r="KW41" s="549">
        <f>VLOOKUP(KH41,Data_Voogd!$C$1:$I$190,7,TRUE)</f>
        <v>611249067</v>
      </c>
    </row>
    <row r="42" spans="2:309" ht="20.100000000000001" customHeight="1" thickBot="1">
      <c r="B42" s="62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235"/>
      <c r="O42" s="241"/>
      <c r="P42" s="34"/>
      <c r="Q42" s="241"/>
      <c r="R42" s="492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190"/>
      <c r="AK42" s="80"/>
      <c r="AL42" s="80"/>
      <c r="AM42" s="80"/>
      <c r="AN42" s="190"/>
      <c r="AS42" s="48"/>
      <c r="AT42" s="51"/>
      <c r="AU42" s="248"/>
      <c r="AV42" s="248"/>
      <c r="AW42" s="51"/>
      <c r="AX42" s="51"/>
      <c r="AY42" s="51"/>
      <c r="AZ42" s="190"/>
      <c r="BA42" s="51"/>
      <c r="BB42" s="51"/>
      <c r="BC42" s="51"/>
      <c r="BD42" s="51"/>
      <c r="BE42" s="320"/>
      <c r="BF42" s="51"/>
      <c r="BG42" s="161"/>
      <c r="BH42" s="51"/>
      <c r="BI42" s="74"/>
      <c r="BJ42" s="570"/>
      <c r="BK42" s="427"/>
      <c r="BL42" s="427"/>
      <c r="BQ42" s="48"/>
      <c r="BR42" s="51"/>
      <c r="BS42" s="248"/>
      <c r="BT42" s="51"/>
      <c r="BU42" s="51"/>
      <c r="BV42" s="51"/>
      <c r="BW42" s="161"/>
      <c r="BX42" s="273"/>
      <c r="BY42" s="273"/>
      <c r="BZ42" s="74"/>
      <c r="CA42" s="51"/>
      <c r="CB42" s="74"/>
      <c r="CC42" s="570"/>
      <c r="CE42" s="417"/>
      <c r="CM42" s="51"/>
      <c r="CN42" s="248"/>
      <c r="CO42" s="51"/>
      <c r="CP42" s="51"/>
      <c r="CQ42" s="51"/>
      <c r="CR42" s="51"/>
      <c r="CS42" s="51"/>
      <c r="CT42" s="74"/>
      <c r="CU42" s="470"/>
      <c r="CV42" s="411"/>
      <c r="DB42" s="80"/>
      <c r="DC42" s="80"/>
      <c r="DD42" s="80"/>
      <c r="DE42" s="80"/>
      <c r="DF42" s="80"/>
      <c r="DG42" s="80"/>
      <c r="DH42" s="80"/>
      <c r="DI42" s="80"/>
      <c r="DJ42" s="80"/>
      <c r="DK42" s="80"/>
      <c r="DL42" s="80"/>
      <c r="DM42" s="80"/>
      <c r="DN42" s="80"/>
      <c r="DO42" s="190"/>
      <c r="DY42" s="407"/>
      <c r="DZ42" s="407"/>
      <c r="EA42" s="408"/>
      <c r="EB42" s="408"/>
      <c r="EC42" s="408"/>
      <c r="ED42" s="408"/>
      <c r="EE42" s="483"/>
      <c r="EF42" s="483"/>
      <c r="EG42" s="408"/>
      <c r="EH42" s="408"/>
      <c r="EI42" s="408"/>
      <c r="EJ42" s="470"/>
      <c r="EK42" s="483"/>
      <c r="EL42" s="470"/>
      <c r="EM42" s="470"/>
      <c r="EN42" s="470"/>
      <c r="EX42" s="80">
        <v>9002</v>
      </c>
      <c r="EY42" s="80">
        <v>50</v>
      </c>
      <c r="EZ42" s="80" t="s">
        <v>687</v>
      </c>
      <c r="FA42" s="80" t="s">
        <v>1959</v>
      </c>
      <c r="FD42" s="427">
        <v>189</v>
      </c>
      <c r="FH42" s="407"/>
      <c r="FI42" s="407"/>
      <c r="FJ42" s="408"/>
      <c r="FK42" s="408"/>
      <c r="IC42" s="353"/>
      <c r="ID42" s="354"/>
      <c r="IE42" s="355"/>
      <c r="IF42" s="354"/>
      <c r="IG42" s="354"/>
      <c r="IH42" s="354"/>
      <c r="II42" s="310"/>
      <c r="IJ42" s="356"/>
      <c r="IK42" s="356"/>
      <c r="IL42" s="357"/>
      <c r="IM42" s="354"/>
      <c r="IN42" s="357"/>
      <c r="IO42" s="337"/>
      <c r="KG42" s="548">
        <v>510</v>
      </c>
      <c r="KH42" s="539">
        <v>25</v>
      </c>
      <c r="KI42" s="540" t="s">
        <v>108</v>
      </c>
      <c r="KJ42" s="540" t="s">
        <v>177</v>
      </c>
      <c r="KK42" s="540" t="s">
        <v>122</v>
      </c>
      <c r="KL42" s="540" t="s">
        <v>1955</v>
      </c>
      <c r="KM42" s="541"/>
      <c r="KN42" s="542"/>
      <c r="KO42" s="542"/>
      <c r="KP42" s="540"/>
      <c r="KQ42" s="543"/>
      <c r="KR42" s="543"/>
      <c r="KS42" s="543"/>
      <c r="KT42" s="543"/>
      <c r="KU42" s="543" t="str">
        <f>VLOOKUP(KH42,Data_Voogd!$C$1:$I$190,3,TRUE)</f>
        <v>El kaydi</v>
      </c>
      <c r="KV42" s="543" t="str">
        <f>VLOOKUP(KH42,Data_Voogd!$C$1:$I$190,2,TRUE)</f>
        <v>Sadik</v>
      </c>
      <c r="KW42" s="549">
        <f>VLOOKUP(KH42,Data_Voogd!$C$1:$I$190,7,TRUE)</f>
        <v>640443444</v>
      </c>
    </row>
    <row r="43" spans="2:309" ht="20.100000000000001" customHeight="1" thickBot="1">
      <c r="B43" s="62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235"/>
      <c r="O43" s="241"/>
      <c r="P43" s="34"/>
      <c r="Q43" s="241"/>
      <c r="R43" s="492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190"/>
      <c r="AK43" s="80"/>
      <c r="AL43" s="80"/>
      <c r="AM43" s="80"/>
      <c r="AN43" s="190"/>
      <c r="AS43" s="48"/>
      <c r="AT43" s="323"/>
      <c r="AU43" s="324"/>
      <c r="AV43" s="324"/>
      <c r="AW43" s="323"/>
      <c r="AX43" s="323"/>
      <c r="AY43" s="323"/>
      <c r="AZ43" s="325"/>
      <c r="BA43" s="323"/>
      <c r="BB43" s="323"/>
      <c r="BC43" s="323"/>
      <c r="BD43" s="323"/>
      <c r="BE43" s="326"/>
      <c r="BF43" s="323"/>
      <c r="BG43" s="327"/>
      <c r="BH43" s="323"/>
      <c r="BI43" s="329"/>
      <c r="BJ43" s="572"/>
      <c r="BK43" s="427"/>
      <c r="BL43" s="427"/>
      <c r="BQ43" s="48"/>
      <c r="BR43" s="323"/>
      <c r="BS43" s="324"/>
      <c r="BT43" s="323"/>
      <c r="BU43" s="323"/>
      <c r="BV43" s="323"/>
      <c r="BW43" s="327"/>
      <c r="BX43" s="328"/>
      <c r="BY43" s="328"/>
      <c r="BZ43" s="329"/>
      <c r="CA43" s="323"/>
      <c r="CB43" s="329"/>
      <c r="CC43" s="572"/>
      <c r="CE43" s="418"/>
      <c r="CM43" s="51"/>
      <c r="CN43" s="248"/>
      <c r="CO43" s="51"/>
      <c r="CP43" s="51"/>
      <c r="CQ43" s="51"/>
      <c r="CR43" s="51"/>
      <c r="CS43" s="51"/>
      <c r="CT43" s="74"/>
      <c r="CU43" s="470"/>
      <c r="CV43" s="497"/>
      <c r="DB43" s="80"/>
      <c r="DC43" s="80"/>
      <c r="DD43" s="80"/>
      <c r="DE43" s="80"/>
      <c r="DF43" s="80"/>
      <c r="DG43" s="80"/>
      <c r="DH43" s="80"/>
      <c r="DI43" s="80"/>
      <c r="DJ43" s="80"/>
      <c r="DK43" s="80"/>
      <c r="DL43" s="80"/>
      <c r="DM43" s="80"/>
      <c r="DN43" s="80"/>
      <c r="DO43" s="190"/>
      <c r="DY43" s="407"/>
      <c r="DZ43" s="407"/>
      <c r="EA43" s="408"/>
      <c r="EB43" s="408"/>
      <c r="EC43" s="408"/>
      <c r="ED43" s="408"/>
      <c r="EE43" s="483"/>
      <c r="EF43" s="483"/>
      <c r="EG43" s="408"/>
      <c r="EH43" s="408"/>
      <c r="EI43" s="408"/>
      <c r="EJ43" s="470"/>
      <c r="EK43" s="483"/>
      <c r="EL43" s="470"/>
      <c r="EM43" s="470"/>
      <c r="EN43" s="470"/>
      <c r="EX43" s="80">
        <v>143</v>
      </c>
      <c r="EY43" s="80">
        <v>52</v>
      </c>
      <c r="EZ43" s="80" t="s">
        <v>136</v>
      </c>
      <c r="FA43" s="80" t="s">
        <v>1018</v>
      </c>
      <c r="FD43" s="427">
        <v>190</v>
      </c>
      <c r="FH43" s="407"/>
      <c r="FI43" s="407"/>
      <c r="FJ43" s="408"/>
      <c r="FK43" s="408"/>
      <c r="IC43" s="349"/>
      <c r="ID43" s="348"/>
      <c r="IE43" s="350"/>
      <c r="IF43" s="348"/>
      <c r="IG43" s="348"/>
      <c r="IH43" s="348"/>
      <c r="II43" s="311"/>
      <c r="IJ43" s="351"/>
      <c r="IK43" s="351"/>
      <c r="IL43" s="352"/>
      <c r="IM43" s="348"/>
      <c r="IN43" s="352"/>
      <c r="IO43" s="336"/>
      <c r="KG43" s="548">
        <v>510</v>
      </c>
      <c r="KH43" s="539">
        <v>25</v>
      </c>
      <c r="KI43" s="540" t="s">
        <v>161</v>
      </c>
      <c r="KJ43" s="540" t="s">
        <v>177</v>
      </c>
      <c r="KK43" s="540" t="s">
        <v>2457</v>
      </c>
      <c r="KL43" s="540" t="s">
        <v>1955</v>
      </c>
      <c r="KM43" s="541"/>
      <c r="KN43" s="542"/>
      <c r="KO43" s="542"/>
      <c r="KP43" s="540"/>
      <c r="KQ43" s="543"/>
      <c r="KR43" s="543"/>
      <c r="KS43" s="543"/>
      <c r="KT43" s="543"/>
      <c r="KU43" s="543" t="str">
        <f>VLOOKUP(KH43,Data_Voogd!$C$1:$I$190,3,TRUE)</f>
        <v>El kaydi</v>
      </c>
      <c r="KV43" s="543" t="str">
        <f>VLOOKUP(KH43,Data_Voogd!$C$1:$I$190,2,TRUE)</f>
        <v>Sadik</v>
      </c>
      <c r="KW43" s="549">
        <f>VLOOKUP(KH43,Data_Voogd!$C$1:$I$190,7,TRUE)</f>
        <v>640443444</v>
      </c>
    </row>
    <row r="44" spans="2:309" ht="20.100000000000001" customHeight="1" thickBot="1">
      <c r="B44" s="62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235"/>
      <c r="O44" s="241"/>
      <c r="P44" s="34"/>
      <c r="Q44" s="241"/>
      <c r="R44" s="492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190"/>
      <c r="AK44" s="80"/>
      <c r="AL44" s="80"/>
      <c r="AM44" s="80"/>
      <c r="AN44" s="190"/>
      <c r="AS44" s="48"/>
      <c r="AT44" s="51"/>
      <c r="AU44" s="248"/>
      <c r="AV44" s="248"/>
      <c r="AW44" s="51"/>
      <c r="AX44" s="51"/>
      <c r="AY44" s="51"/>
      <c r="AZ44" s="190"/>
      <c r="BA44" s="51"/>
      <c r="BB44" s="51"/>
      <c r="BC44" s="51"/>
      <c r="BD44" s="51"/>
      <c r="BE44" s="320"/>
      <c r="BF44" s="51"/>
      <c r="BG44" s="161"/>
      <c r="BH44" s="51"/>
      <c r="BI44" s="74"/>
      <c r="BJ44" s="570"/>
      <c r="BK44" s="427"/>
      <c r="BL44" s="427"/>
      <c r="BQ44" s="48"/>
      <c r="BR44" s="51"/>
      <c r="BS44" s="248"/>
      <c r="BT44" s="51"/>
      <c r="BU44" s="51"/>
      <c r="BV44" s="51"/>
      <c r="BW44" s="161"/>
      <c r="BX44" s="273"/>
      <c r="BY44" s="273"/>
      <c r="BZ44" s="74"/>
      <c r="CA44" s="51"/>
      <c r="CB44" s="74"/>
      <c r="CC44" s="570"/>
      <c r="CE44" s="418"/>
      <c r="CM44" s="51"/>
      <c r="CN44" s="248"/>
      <c r="CO44" s="51"/>
      <c r="CP44" s="51"/>
      <c r="CQ44" s="51"/>
      <c r="CR44" s="51"/>
      <c r="CS44" s="51"/>
      <c r="CT44" s="74"/>
      <c r="CU44" s="470"/>
      <c r="CV44" s="497"/>
      <c r="DB44" s="80"/>
      <c r="DC44" s="80"/>
      <c r="DD44" s="80"/>
      <c r="DE44" s="80"/>
      <c r="DF44" s="80"/>
      <c r="DG44" s="80"/>
      <c r="DH44" s="80"/>
      <c r="DI44" s="80"/>
      <c r="DJ44" s="80"/>
      <c r="DK44" s="80"/>
      <c r="DL44" s="80"/>
      <c r="DM44" s="80"/>
      <c r="DN44" s="80"/>
      <c r="DO44" s="190"/>
      <c r="DY44" s="407"/>
      <c r="DZ44" s="407"/>
      <c r="EA44" s="408"/>
      <c r="EB44" s="408"/>
      <c r="EC44" s="408"/>
      <c r="ED44" s="408"/>
      <c r="EE44" s="483"/>
      <c r="EF44" s="483"/>
      <c r="EG44" s="408"/>
      <c r="EH44" s="408"/>
      <c r="EI44" s="408"/>
      <c r="EJ44" s="470"/>
      <c r="EK44" s="483"/>
      <c r="EL44" s="470"/>
      <c r="EM44" s="470"/>
      <c r="EN44" s="470"/>
      <c r="EX44" s="80">
        <v>556</v>
      </c>
      <c r="EY44" s="80">
        <v>53</v>
      </c>
      <c r="EZ44" s="80" t="s">
        <v>334</v>
      </c>
      <c r="FA44" s="80" t="s">
        <v>336</v>
      </c>
      <c r="FD44" s="427">
        <v>193</v>
      </c>
      <c r="FH44" s="407"/>
      <c r="FI44" s="407"/>
      <c r="FJ44" s="408"/>
      <c r="FK44" s="408"/>
      <c r="IC44" s="353"/>
      <c r="ID44" s="354"/>
      <c r="IE44" s="355"/>
      <c r="IF44" s="354"/>
      <c r="IG44" s="354"/>
      <c r="IH44" s="354"/>
      <c r="II44" s="310"/>
      <c r="IJ44" s="356"/>
      <c r="IK44" s="356"/>
      <c r="IL44" s="357"/>
      <c r="IM44" s="359"/>
      <c r="IN44" s="352"/>
      <c r="IO44" s="336"/>
      <c r="KG44" s="548">
        <v>932</v>
      </c>
      <c r="KH44" s="539">
        <v>28</v>
      </c>
      <c r="KI44" s="540" t="s">
        <v>1548</v>
      </c>
      <c r="KJ44" s="540" t="s">
        <v>1546</v>
      </c>
      <c r="KK44" s="540" t="s">
        <v>2457</v>
      </c>
      <c r="KL44" s="540" t="s">
        <v>1955</v>
      </c>
      <c r="KM44" s="541"/>
      <c r="KN44" s="542"/>
      <c r="KO44" s="542"/>
      <c r="KP44" s="540"/>
      <c r="KQ44" s="543"/>
      <c r="KR44" s="543"/>
      <c r="KS44" s="543"/>
      <c r="KT44" s="543"/>
      <c r="KU44" s="543" t="str">
        <f>VLOOKUP(KH44,Data_Voogd!$C$1:$I$190,3,TRUE)</f>
        <v>Azzamouri</v>
      </c>
      <c r="KV44" s="543" t="str">
        <f>VLOOKUP(KH44,Data_Voogd!$C$1:$I$190,2,TRUE)</f>
        <v>Sanaa</v>
      </c>
      <c r="KW44" s="549">
        <f>VLOOKUP(KH44,Data_Voogd!$C$1:$I$190,7,TRUE)</f>
        <v>641638069</v>
      </c>
    </row>
    <row r="45" spans="2:309" ht="20.100000000000001" customHeight="1" thickBot="1">
      <c r="B45" s="62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235"/>
      <c r="O45" s="241"/>
      <c r="P45" s="34"/>
      <c r="Q45" s="241"/>
      <c r="R45" s="62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190"/>
      <c r="AK45" s="80"/>
      <c r="AL45" s="80"/>
      <c r="AM45" s="80"/>
      <c r="AN45" s="190"/>
      <c r="AS45" s="48"/>
      <c r="AT45" s="51"/>
      <c r="AU45" s="248"/>
      <c r="AV45" s="248"/>
      <c r="AW45" s="51"/>
      <c r="AX45" s="51"/>
      <c r="AY45" s="51"/>
      <c r="AZ45" s="190"/>
      <c r="BA45" s="51"/>
      <c r="BB45" s="51"/>
      <c r="BC45" s="51"/>
      <c r="BD45" s="51"/>
      <c r="BE45" s="320"/>
      <c r="BF45" s="51"/>
      <c r="BG45" s="161"/>
      <c r="BH45" s="51"/>
      <c r="BI45" s="74"/>
      <c r="BJ45" s="570"/>
      <c r="BK45" s="427"/>
      <c r="BL45" s="427"/>
      <c r="BQ45" s="48"/>
      <c r="BR45" s="51"/>
      <c r="BS45" s="248"/>
      <c r="BT45" s="51"/>
      <c r="BU45" s="51"/>
      <c r="BV45" s="51"/>
      <c r="BW45" s="161"/>
      <c r="BX45" s="273"/>
      <c r="BY45" s="273"/>
      <c r="BZ45" s="74"/>
      <c r="CA45" s="51"/>
      <c r="CB45" s="74"/>
      <c r="CC45" s="570"/>
      <c r="CE45" s="418"/>
      <c r="CM45" s="51"/>
      <c r="CN45" s="248"/>
      <c r="CO45" s="51"/>
      <c r="CP45" s="51"/>
      <c r="CQ45" s="51"/>
      <c r="CR45" s="51"/>
      <c r="CS45" s="51"/>
      <c r="CT45" s="74"/>
      <c r="CU45" s="470"/>
      <c r="CV45" s="497"/>
      <c r="DB45" s="80"/>
      <c r="DC45" s="80"/>
      <c r="DD45" s="80"/>
      <c r="DE45" s="80"/>
      <c r="DF45" s="80"/>
      <c r="DG45" s="80"/>
      <c r="DH45" s="80"/>
      <c r="DI45" s="80"/>
      <c r="DJ45" s="80"/>
      <c r="DK45" s="80"/>
      <c r="DL45" s="80"/>
      <c r="DM45" s="80"/>
      <c r="DN45" s="80"/>
      <c r="DO45" s="190"/>
      <c r="DY45" s="407"/>
      <c r="DZ45" s="407"/>
      <c r="EA45" s="408"/>
      <c r="EB45" s="408"/>
      <c r="EC45" s="408"/>
      <c r="ED45" s="408"/>
      <c r="EE45" s="483"/>
      <c r="EF45" s="483"/>
      <c r="EG45" s="408"/>
      <c r="EH45" s="408"/>
      <c r="EI45" s="408"/>
      <c r="EJ45" s="470"/>
      <c r="EK45" s="483"/>
      <c r="EL45" s="453"/>
      <c r="EM45" s="470"/>
      <c r="EN45" s="470"/>
      <c r="EX45" s="80">
        <v>9003</v>
      </c>
      <c r="EY45" s="80">
        <v>54</v>
      </c>
      <c r="EZ45" s="80" t="s">
        <v>340</v>
      </c>
      <c r="FA45" s="80" t="s">
        <v>340</v>
      </c>
      <c r="FD45" s="427">
        <v>199</v>
      </c>
      <c r="FH45" s="407"/>
      <c r="FI45" s="407"/>
      <c r="FJ45" s="408"/>
      <c r="FK45" s="408"/>
      <c r="IC45" s="349"/>
      <c r="ID45" s="348"/>
      <c r="IE45" s="350"/>
      <c r="IF45" s="348"/>
      <c r="IG45" s="348"/>
      <c r="IH45" s="348"/>
      <c r="II45" s="311"/>
      <c r="IJ45" s="351"/>
      <c r="IK45" s="351"/>
      <c r="IL45" s="352"/>
      <c r="IM45" s="348"/>
      <c r="IN45" s="352"/>
      <c r="IO45" s="336"/>
      <c r="KG45" s="548">
        <v>567</v>
      </c>
      <c r="KH45" s="539">
        <v>31</v>
      </c>
      <c r="KI45" s="540" t="s">
        <v>91</v>
      </c>
      <c r="KJ45" s="540" t="s">
        <v>99</v>
      </c>
      <c r="KK45" s="540" t="s">
        <v>30</v>
      </c>
      <c r="KL45" s="540" t="s">
        <v>1955</v>
      </c>
      <c r="KM45" s="541"/>
      <c r="KN45" s="542"/>
      <c r="KO45" s="542"/>
      <c r="KP45" s="540"/>
      <c r="KQ45" s="543"/>
      <c r="KR45" s="543"/>
      <c r="KS45" s="543"/>
      <c r="KT45" s="543"/>
      <c r="KU45" s="543" t="str">
        <f>VLOOKUP(KH45,Data_Voogd!$C$1:$I$190,3,TRUE)</f>
        <v>Boukhachkhach</v>
      </c>
      <c r="KV45" s="543" t="str">
        <f>VLOOKUP(KH45,Data_Voogd!$C$1:$I$190,2,TRUE)</f>
        <v>Abdelilah</v>
      </c>
      <c r="KW45" s="549">
        <f>VLOOKUP(KH45,Data_Voogd!$C$1:$I$190,7,TRUE)</f>
        <v>643187400</v>
      </c>
    </row>
    <row r="46" spans="2:309" ht="20.100000000000001" customHeight="1" thickBot="1">
      <c r="B46" s="62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235"/>
      <c r="O46" s="241"/>
      <c r="P46" s="34"/>
      <c r="Q46" s="241"/>
      <c r="R46" s="62"/>
      <c r="Z46" s="80"/>
      <c r="AA46" s="80"/>
      <c r="AB46" s="81"/>
      <c r="AC46" s="81"/>
      <c r="AD46" s="81"/>
      <c r="AE46" s="81"/>
      <c r="AF46" s="81"/>
      <c r="AG46" s="81"/>
      <c r="AH46" s="81"/>
      <c r="AI46" s="81"/>
      <c r="AJ46" s="190"/>
      <c r="AK46" s="81"/>
      <c r="AL46" s="80"/>
      <c r="AM46" s="80"/>
      <c r="AN46" s="190"/>
      <c r="AS46" s="48"/>
      <c r="AT46" s="51"/>
      <c r="AU46" s="248"/>
      <c r="AV46" s="248"/>
      <c r="AW46" s="51"/>
      <c r="AX46" s="51"/>
      <c r="AY46" s="51"/>
      <c r="AZ46" s="190"/>
      <c r="BA46" s="51"/>
      <c r="BB46" s="51"/>
      <c r="BC46" s="51"/>
      <c r="BD46" s="51"/>
      <c r="BE46" s="320"/>
      <c r="BF46" s="51"/>
      <c r="BG46" s="161"/>
      <c r="BH46" s="51"/>
      <c r="BI46" s="74"/>
      <c r="BJ46" s="570"/>
      <c r="BK46" s="427"/>
      <c r="BL46" s="427"/>
      <c r="BQ46" s="48"/>
      <c r="BR46" s="51"/>
      <c r="BS46" s="248"/>
      <c r="BT46" s="51"/>
      <c r="BU46" s="51"/>
      <c r="BV46" s="51"/>
      <c r="BW46" s="161"/>
      <c r="BX46" s="273"/>
      <c r="BY46" s="273"/>
      <c r="BZ46" s="74"/>
      <c r="CA46" s="51"/>
      <c r="CB46" s="74"/>
      <c r="CC46" s="570"/>
      <c r="CE46" s="417"/>
      <c r="CM46" s="51"/>
      <c r="CN46" s="248"/>
      <c r="CO46" s="51"/>
      <c r="CP46" s="51"/>
      <c r="CQ46" s="51"/>
      <c r="CR46" s="51"/>
      <c r="CS46" s="51"/>
      <c r="CT46" s="74"/>
      <c r="CU46" s="408"/>
      <c r="CV46" s="497"/>
      <c r="DB46" s="80"/>
      <c r="DC46" s="80"/>
      <c r="DD46" s="81"/>
      <c r="DE46" s="81"/>
      <c r="DF46" s="81"/>
      <c r="DG46" s="81"/>
      <c r="DH46" s="81"/>
      <c r="DI46" s="81"/>
      <c r="DJ46" s="81"/>
      <c r="DK46" s="81"/>
      <c r="DL46" s="81"/>
      <c r="DM46" s="80"/>
      <c r="DN46" s="80"/>
      <c r="DO46" s="190"/>
      <c r="DY46" s="407"/>
      <c r="DZ46" s="407"/>
      <c r="EA46" s="408"/>
      <c r="EB46" s="408"/>
      <c r="EC46" s="408"/>
      <c r="ED46" s="408"/>
      <c r="EE46" s="483"/>
      <c r="EF46" s="483"/>
      <c r="EG46" s="408"/>
      <c r="EH46" s="408"/>
      <c r="EI46" s="408"/>
      <c r="EJ46" s="470"/>
      <c r="EK46" s="483"/>
      <c r="EL46" s="453"/>
      <c r="EM46" s="470"/>
      <c r="EN46" s="470"/>
      <c r="EX46" s="80">
        <v>716</v>
      </c>
      <c r="EY46" s="80">
        <v>55</v>
      </c>
      <c r="EZ46" s="81" t="s">
        <v>347</v>
      </c>
      <c r="FA46" s="81" t="s">
        <v>349</v>
      </c>
      <c r="FD46" s="427">
        <v>202</v>
      </c>
      <c r="FH46" s="407"/>
      <c r="FI46" s="407"/>
      <c r="FJ46" s="408"/>
      <c r="FK46" s="408"/>
      <c r="IC46" s="353"/>
      <c r="ID46" s="354"/>
      <c r="IE46" s="355"/>
      <c r="IF46" s="354"/>
      <c r="IG46" s="354"/>
      <c r="IH46" s="354"/>
      <c r="II46" s="310"/>
      <c r="IJ46" s="356"/>
      <c r="IK46" s="356"/>
      <c r="IL46" s="357"/>
      <c r="IM46" s="354"/>
      <c r="IN46" s="352"/>
      <c r="IO46" s="336"/>
      <c r="KG46" s="548">
        <v>567</v>
      </c>
      <c r="KH46" s="539">
        <v>31</v>
      </c>
      <c r="KI46" s="540" t="s">
        <v>263</v>
      </c>
      <c r="KJ46" s="540" t="s">
        <v>99</v>
      </c>
      <c r="KK46" s="540" t="s">
        <v>65</v>
      </c>
      <c r="KL46" s="540" t="s">
        <v>1956</v>
      </c>
      <c r="KM46" s="541"/>
      <c r="KN46" s="542"/>
      <c r="KO46" s="542"/>
      <c r="KP46" s="547"/>
      <c r="KQ46" s="543"/>
      <c r="KR46" s="543"/>
      <c r="KS46" s="543"/>
      <c r="KT46" s="543"/>
      <c r="KU46" s="543" t="str">
        <f>VLOOKUP(KH46,Data_Voogd!$C$1:$I$190,3,TRUE)</f>
        <v>Boukhachkhach</v>
      </c>
      <c r="KV46" s="543" t="str">
        <f>VLOOKUP(KH46,Data_Voogd!$C$1:$I$190,2,TRUE)</f>
        <v>Abdelilah</v>
      </c>
      <c r="KW46" s="549">
        <f>VLOOKUP(KH46,Data_Voogd!$C$1:$I$190,7,TRUE)</f>
        <v>643187400</v>
      </c>
    </row>
    <row r="47" spans="2:309" ht="20.100000000000001" customHeight="1" thickBot="1">
      <c r="B47" s="62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235"/>
      <c r="O47" s="241"/>
      <c r="P47" s="34"/>
      <c r="Q47" s="241"/>
      <c r="R47" s="62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190"/>
      <c r="AK47" s="80"/>
      <c r="AL47" s="80"/>
      <c r="AM47" s="80"/>
      <c r="AN47" s="190"/>
      <c r="AS47" s="48"/>
      <c r="AT47" s="51"/>
      <c r="AU47" s="248"/>
      <c r="AV47" s="248"/>
      <c r="AW47" s="51"/>
      <c r="AX47" s="51"/>
      <c r="AY47" s="51"/>
      <c r="AZ47" s="190"/>
      <c r="BA47" s="51"/>
      <c r="BB47" s="51"/>
      <c r="BC47" s="51"/>
      <c r="BD47" s="51"/>
      <c r="BE47" s="320"/>
      <c r="BF47" s="51"/>
      <c r="BG47" s="161"/>
      <c r="BH47" s="51"/>
      <c r="BI47" s="74"/>
      <c r="BJ47" s="570"/>
      <c r="BK47" s="427"/>
      <c r="BL47" s="427"/>
      <c r="BQ47" s="48"/>
      <c r="BR47" s="51"/>
      <c r="BS47" s="248"/>
      <c r="BT47" s="51"/>
      <c r="BU47" s="51"/>
      <c r="BV47" s="51"/>
      <c r="BW47" s="161"/>
      <c r="BX47" s="273"/>
      <c r="BY47" s="273"/>
      <c r="BZ47" s="74"/>
      <c r="CA47" s="51"/>
      <c r="CB47" s="74"/>
      <c r="CC47" s="570"/>
      <c r="CE47" s="417"/>
      <c r="CM47" s="51"/>
      <c r="CN47" s="248"/>
      <c r="CO47" s="51"/>
      <c r="CP47" s="51"/>
      <c r="CQ47" s="51"/>
      <c r="CR47" s="51"/>
      <c r="CS47" s="51"/>
      <c r="CT47" s="74"/>
      <c r="CU47" s="470"/>
      <c r="CV47" s="497"/>
      <c r="DB47" s="80"/>
      <c r="DC47" s="80"/>
      <c r="DD47" s="80"/>
      <c r="DE47" s="80"/>
      <c r="DF47" s="80"/>
      <c r="DG47" s="80"/>
      <c r="DH47" s="80"/>
      <c r="DI47" s="80"/>
      <c r="DJ47" s="80"/>
      <c r="DK47" s="80"/>
      <c r="DL47" s="80"/>
      <c r="DM47" s="80"/>
      <c r="DN47" s="80"/>
      <c r="DO47" s="190"/>
      <c r="DY47" s="407"/>
      <c r="DZ47" s="407"/>
      <c r="EA47" s="408"/>
      <c r="EB47" s="408"/>
      <c r="EC47" s="408"/>
      <c r="ED47" s="408"/>
      <c r="EE47" s="483"/>
      <c r="EF47" s="483"/>
      <c r="EG47" s="408"/>
      <c r="EH47" s="408"/>
      <c r="EI47" s="408"/>
      <c r="EJ47" s="470"/>
      <c r="EK47" s="483"/>
      <c r="EL47" s="470"/>
      <c r="EM47" s="470"/>
      <c r="EN47" s="470"/>
      <c r="EX47" s="80">
        <v>1066</v>
      </c>
      <c r="EY47" s="80">
        <v>56</v>
      </c>
      <c r="EZ47" s="80" t="s">
        <v>353</v>
      </c>
      <c r="FA47" s="80" t="s">
        <v>2347</v>
      </c>
      <c r="FD47" s="427">
        <v>206</v>
      </c>
      <c r="FH47" s="407"/>
      <c r="FI47" s="407"/>
      <c r="FJ47" s="408"/>
      <c r="FK47" s="408"/>
      <c r="IC47" s="349"/>
      <c r="ID47" s="348"/>
      <c r="IE47" s="350"/>
      <c r="IF47" s="348"/>
      <c r="IG47" s="348"/>
      <c r="IH47" s="348"/>
      <c r="II47" s="311"/>
      <c r="IJ47" s="351"/>
      <c r="IK47" s="351"/>
      <c r="IL47" s="352"/>
      <c r="IM47" s="348"/>
      <c r="IN47" s="352"/>
      <c r="IO47" s="336"/>
      <c r="KG47" s="548">
        <v>567</v>
      </c>
      <c r="KH47" s="539">
        <v>31</v>
      </c>
      <c r="KI47" s="540" t="s">
        <v>216</v>
      </c>
      <c r="KJ47" s="540" t="s">
        <v>99</v>
      </c>
      <c r="KK47" s="540" t="s">
        <v>30</v>
      </c>
      <c r="KL47" s="540" t="s">
        <v>1955</v>
      </c>
      <c r="KM47" s="541"/>
      <c r="KN47" s="542"/>
      <c r="KO47" s="542"/>
      <c r="KP47" s="540"/>
      <c r="KQ47" s="543"/>
      <c r="KR47" s="543"/>
      <c r="KS47" s="543"/>
      <c r="KT47" s="543"/>
      <c r="KU47" s="543" t="str">
        <f>VLOOKUP(KH47,Data_Voogd!$C$1:$I$190,3,TRUE)</f>
        <v>Boukhachkhach</v>
      </c>
      <c r="KV47" s="543" t="str">
        <f>VLOOKUP(KH47,Data_Voogd!$C$1:$I$190,2,TRUE)</f>
        <v>Abdelilah</v>
      </c>
      <c r="KW47" s="549">
        <f>VLOOKUP(KH47,Data_Voogd!$C$1:$I$190,7,TRUE)</f>
        <v>643187400</v>
      </c>
    </row>
    <row r="48" spans="2:309" ht="20.100000000000001" customHeight="1" thickBot="1">
      <c r="B48" s="62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235"/>
      <c r="O48" s="241"/>
      <c r="P48" s="34"/>
      <c r="Q48" s="241"/>
      <c r="R48" s="62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190"/>
      <c r="AK48" s="80"/>
      <c r="AL48" s="80"/>
      <c r="AM48" s="80"/>
      <c r="AN48" s="190"/>
      <c r="AS48" s="48"/>
      <c r="AT48" s="51"/>
      <c r="AU48" s="248"/>
      <c r="AV48" s="248"/>
      <c r="AW48" s="51"/>
      <c r="AX48" s="51"/>
      <c r="AY48" s="51"/>
      <c r="AZ48" s="190"/>
      <c r="BA48" s="51"/>
      <c r="BB48" s="51"/>
      <c r="BC48" s="51"/>
      <c r="BD48" s="51"/>
      <c r="BE48" s="320"/>
      <c r="BF48" s="51"/>
      <c r="BG48" s="161"/>
      <c r="BH48" s="51"/>
      <c r="BI48" s="74"/>
      <c r="BJ48" s="570"/>
      <c r="BK48" s="427"/>
      <c r="BL48" s="427"/>
      <c r="BQ48" s="48"/>
      <c r="BR48" s="51"/>
      <c r="BS48" s="248"/>
      <c r="BT48" s="51"/>
      <c r="BU48" s="51"/>
      <c r="BV48" s="51"/>
      <c r="BW48" s="161"/>
      <c r="BX48" s="273"/>
      <c r="BY48" s="273"/>
      <c r="BZ48" s="74"/>
      <c r="CA48" s="51"/>
      <c r="CB48" s="74"/>
      <c r="CC48" s="570"/>
      <c r="CE48" s="418"/>
      <c r="CM48" s="51"/>
      <c r="CN48" s="248"/>
      <c r="CO48" s="51"/>
      <c r="CP48" s="51"/>
      <c r="CQ48" s="51"/>
      <c r="CR48" s="51"/>
      <c r="CS48" s="51"/>
      <c r="CT48" s="74"/>
      <c r="CU48" s="470"/>
      <c r="CV48" s="497"/>
      <c r="DB48" s="80"/>
      <c r="DC48" s="80"/>
      <c r="DD48" s="80"/>
      <c r="DE48" s="80"/>
      <c r="DF48" s="80"/>
      <c r="DG48" s="80"/>
      <c r="DH48" s="80"/>
      <c r="DI48" s="80"/>
      <c r="DJ48" s="80"/>
      <c r="DK48" s="80"/>
      <c r="DL48" s="80"/>
      <c r="DM48" s="80"/>
      <c r="DN48" s="80"/>
      <c r="DO48" s="190"/>
      <c r="DY48" s="407"/>
      <c r="DZ48" s="407"/>
      <c r="EA48" s="408"/>
      <c r="EB48" s="408"/>
      <c r="EC48" s="408"/>
      <c r="ED48" s="408"/>
      <c r="EE48" s="483"/>
      <c r="EF48" s="483"/>
      <c r="EG48" s="408"/>
      <c r="EH48" s="408"/>
      <c r="EI48" s="408"/>
      <c r="EJ48" s="470"/>
      <c r="EK48" s="483"/>
      <c r="EL48" s="470"/>
      <c r="EM48" s="470"/>
      <c r="EN48" s="470"/>
      <c r="EX48" s="80">
        <v>118</v>
      </c>
      <c r="EY48" s="80">
        <v>57</v>
      </c>
      <c r="EZ48" s="80" t="s">
        <v>156</v>
      </c>
      <c r="FA48" s="80" t="s">
        <v>1369</v>
      </c>
      <c r="FD48" s="427">
        <v>208</v>
      </c>
      <c r="FH48" s="407"/>
      <c r="FI48" s="407"/>
      <c r="FJ48" s="408"/>
      <c r="FK48" s="408"/>
      <c r="IC48" s="353"/>
      <c r="ID48" s="348"/>
      <c r="IE48" s="350"/>
      <c r="IF48" s="348"/>
      <c r="IG48" s="348"/>
      <c r="IH48" s="348"/>
      <c r="II48" s="311"/>
      <c r="IJ48" s="351"/>
      <c r="IK48" s="351"/>
      <c r="IL48" s="352"/>
      <c r="IM48" s="348"/>
      <c r="IN48" s="352"/>
      <c r="IO48" s="336"/>
      <c r="KG48" s="548">
        <v>983</v>
      </c>
      <c r="KH48" s="539">
        <v>33</v>
      </c>
      <c r="KI48" s="540" t="s">
        <v>224</v>
      </c>
      <c r="KJ48" s="540" t="s">
        <v>225</v>
      </c>
      <c r="KK48" s="540" t="s">
        <v>90</v>
      </c>
      <c r="KL48" s="540" t="s">
        <v>1956</v>
      </c>
      <c r="KM48" s="541"/>
      <c r="KN48" s="542"/>
      <c r="KO48" s="542"/>
      <c r="KP48" s="540"/>
      <c r="KQ48" s="543"/>
      <c r="KR48" s="543"/>
      <c r="KS48" s="543"/>
      <c r="KT48" s="543"/>
      <c r="KU48" s="543" t="str">
        <f>VLOOKUP(KH48,Data_Voogd!$C$1:$I$190,3,TRUE)</f>
        <v>Aouad</v>
      </c>
      <c r="KV48" s="543" t="str">
        <f>VLOOKUP(KH48,Data_Voogd!$C$1:$I$190,2,TRUE)</f>
        <v>Omar</v>
      </c>
      <c r="KW48" s="549">
        <f>VLOOKUP(KH48,Data_Voogd!$C$1:$I$190,7,TRUE)</f>
        <v>646664631</v>
      </c>
    </row>
    <row r="49" spans="2:309" ht="20.100000000000001" customHeight="1" thickBot="1">
      <c r="B49" s="62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235"/>
      <c r="O49" s="241"/>
      <c r="P49" s="34"/>
      <c r="Q49" s="241"/>
      <c r="R49" s="62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190"/>
      <c r="AK49" s="80"/>
      <c r="AL49" s="80"/>
      <c r="AM49" s="80"/>
      <c r="AN49" s="190"/>
      <c r="AS49" s="48"/>
      <c r="AT49" s="51"/>
      <c r="AU49" s="248"/>
      <c r="AV49" s="248"/>
      <c r="AW49" s="51"/>
      <c r="AX49" s="51"/>
      <c r="AY49" s="51"/>
      <c r="AZ49" s="190"/>
      <c r="BA49" s="51"/>
      <c r="BB49" s="51"/>
      <c r="BC49" s="51"/>
      <c r="BD49" s="51"/>
      <c r="BE49" s="320"/>
      <c r="BF49" s="51"/>
      <c r="BG49" s="161"/>
      <c r="BH49" s="51"/>
      <c r="BI49" s="74"/>
      <c r="BJ49" s="570"/>
      <c r="BK49" s="427"/>
      <c r="BL49" s="427"/>
      <c r="BQ49" s="48"/>
      <c r="BR49" s="51"/>
      <c r="BS49" s="248"/>
      <c r="BT49" s="51"/>
      <c r="BU49" s="51"/>
      <c r="BV49" s="51"/>
      <c r="BW49" s="161"/>
      <c r="BX49" s="273"/>
      <c r="BY49" s="273"/>
      <c r="BZ49" s="74"/>
      <c r="CA49" s="51"/>
      <c r="CB49" s="74"/>
      <c r="CC49" s="570"/>
      <c r="CE49" s="418"/>
      <c r="CM49" s="51"/>
      <c r="CN49" s="248"/>
      <c r="CO49" s="51"/>
      <c r="CP49" s="51"/>
      <c r="CQ49" s="51"/>
      <c r="CR49" s="51"/>
      <c r="CS49" s="51"/>
      <c r="CT49" s="74"/>
      <c r="CU49" s="470"/>
      <c r="CV49" s="497"/>
      <c r="DB49" s="80"/>
      <c r="DC49" s="80"/>
      <c r="DD49" s="80"/>
      <c r="DE49" s="80"/>
      <c r="DF49" s="80"/>
      <c r="DG49" s="80"/>
      <c r="DH49" s="80"/>
      <c r="DI49" s="80"/>
      <c r="DJ49" s="80"/>
      <c r="DK49" s="80"/>
      <c r="DL49" s="80"/>
      <c r="DM49" s="80"/>
      <c r="DN49" s="80"/>
      <c r="DO49" s="190"/>
      <c r="DY49" s="407"/>
      <c r="DZ49" s="407"/>
      <c r="EA49" s="408"/>
      <c r="EB49" s="408"/>
      <c r="EC49" s="408"/>
      <c r="ED49" s="408"/>
      <c r="EE49" s="483"/>
      <c r="EF49" s="483"/>
      <c r="EG49" s="408"/>
      <c r="EH49" s="411"/>
      <c r="EI49" s="408"/>
      <c r="EJ49" s="470"/>
      <c r="EK49" s="483"/>
      <c r="EL49" s="470"/>
      <c r="EM49" s="470"/>
      <c r="EN49" s="470"/>
      <c r="EX49" s="80">
        <v>612</v>
      </c>
      <c r="EY49" s="80">
        <v>59</v>
      </c>
      <c r="EZ49" s="80" t="s">
        <v>370</v>
      </c>
      <c r="FA49" s="80" t="s">
        <v>1370</v>
      </c>
      <c r="FD49" s="427">
        <v>212</v>
      </c>
      <c r="FH49" s="407"/>
      <c r="FI49" s="407"/>
      <c r="FJ49" s="408"/>
      <c r="FK49" s="408"/>
      <c r="IC49" s="349"/>
      <c r="ID49" s="354"/>
      <c r="IE49" s="355"/>
      <c r="IF49" s="354"/>
      <c r="IG49" s="354"/>
      <c r="IH49" s="354"/>
      <c r="II49" s="310"/>
      <c r="IJ49" s="356"/>
      <c r="IK49" s="356"/>
      <c r="IL49" s="357"/>
      <c r="IM49" s="354"/>
      <c r="IN49" s="352"/>
      <c r="IO49" s="336"/>
      <c r="KG49" s="548">
        <v>983</v>
      </c>
      <c r="KH49" s="539">
        <v>33</v>
      </c>
      <c r="KI49" s="540" t="s">
        <v>229</v>
      </c>
      <c r="KJ49" s="540" t="s">
        <v>225</v>
      </c>
      <c r="KK49" s="540" t="s">
        <v>114</v>
      </c>
      <c r="KL49" s="540" t="s">
        <v>1956</v>
      </c>
      <c r="KM49" s="541"/>
      <c r="KN49" s="542"/>
      <c r="KO49" s="542"/>
      <c r="KP49" s="540"/>
      <c r="KQ49" s="543"/>
      <c r="KR49" s="543"/>
      <c r="KS49" s="543"/>
      <c r="KT49" s="543"/>
      <c r="KU49" s="543" t="str">
        <f>VLOOKUP(KH49,Data_Voogd!$C$1:$I$190,3,TRUE)</f>
        <v>Aouad</v>
      </c>
      <c r="KV49" s="543" t="str">
        <f>VLOOKUP(KH49,Data_Voogd!$C$1:$I$190,2,TRUE)</f>
        <v>Omar</v>
      </c>
      <c r="KW49" s="549">
        <f>VLOOKUP(KH49,Data_Voogd!$C$1:$I$190,7,TRUE)</f>
        <v>646664631</v>
      </c>
    </row>
    <row r="50" spans="2:309" ht="20.100000000000001" customHeight="1" thickBot="1">
      <c r="B50" s="62"/>
      <c r="C50" s="34"/>
      <c r="D50" s="34"/>
      <c r="E50" s="34"/>
      <c r="F50" s="34"/>
      <c r="G50" s="34"/>
      <c r="H50" s="235"/>
      <c r="I50" s="241"/>
      <c r="J50" s="34"/>
      <c r="K50" s="241"/>
      <c r="L50" s="34"/>
      <c r="M50" s="34"/>
      <c r="N50" s="34"/>
      <c r="O50" s="34"/>
      <c r="P50" s="34"/>
      <c r="Q50" s="34"/>
      <c r="R50" s="62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190"/>
      <c r="AK50" s="80"/>
      <c r="AL50" s="80"/>
      <c r="AM50" s="80"/>
      <c r="AN50" s="190"/>
      <c r="AS50" s="48"/>
      <c r="AT50" s="51"/>
      <c r="AU50" s="248"/>
      <c r="AV50" s="248"/>
      <c r="AW50" s="51"/>
      <c r="AX50" s="51"/>
      <c r="AY50" s="51"/>
      <c r="AZ50" s="190"/>
      <c r="BA50" s="51"/>
      <c r="BB50" s="51"/>
      <c r="BC50" s="51"/>
      <c r="BD50" s="51"/>
      <c r="BE50" s="320"/>
      <c r="BF50" s="51"/>
      <c r="BG50" s="161"/>
      <c r="BH50" s="51"/>
      <c r="BI50" s="74"/>
      <c r="BJ50" s="570"/>
      <c r="BK50" s="427"/>
      <c r="BL50" s="427"/>
      <c r="BQ50" s="48"/>
      <c r="BR50" s="51"/>
      <c r="BS50" s="248"/>
      <c r="BT50" s="51"/>
      <c r="BU50" s="51"/>
      <c r="BV50" s="51"/>
      <c r="BW50" s="161"/>
      <c r="BX50" s="273"/>
      <c r="BY50" s="273"/>
      <c r="BZ50" s="74"/>
      <c r="CA50" s="51"/>
      <c r="CB50" s="74"/>
      <c r="CC50" s="570"/>
      <c r="CE50" s="502"/>
      <c r="CM50" s="51"/>
      <c r="CN50" s="248"/>
      <c r="CO50" s="51"/>
      <c r="CP50" s="51"/>
      <c r="CQ50" s="51"/>
      <c r="CR50" s="51"/>
      <c r="CS50" s="51"/>
      <c r="CT50" s="329"/>
      <c r="CU50" s="470"/>
      <c r="CV50" s="497"/>
      <c r="DB50" s="80"/>
      <c r="DC50" s="80"/>
      <c r="DD50" s="80"/>
      <c r="DE50" s="80"/>
      <c r="DF50" s="80"/>
      <c r="DG50" s="80"/>
      <c r="DH50" s="80"/>
      <c r="DI50" s="80"/>
      <c r="DJ50" s="80"/>
      <c r="DK50" s="80"/>
      <c r="DL50" s="80"/>
      <c r="DM50" s="80"/>
      <c r="DN50" s="80"/>
      <c r="DO50" s="190"/>
      <c r="DY50" s="407"/>
      <c r="DZ50" s="407"/>
      <c r="EA50" s="408"/>
      <c r="EB50" s="408"/>
      <c r="EC50" s="408"/>
      <c r="ED50" s="408"/>
      <c r="EE50" s="483"/>
      <c r="EF50" s="483"/>
      <c r="EG50" s="408"/>
      <c r="EH50" s="408"/>
      <c r="EI50" s="408"/>
      <c r="EJ50" s="470"/>
      <c r="EK50" s="483"/>
      <c r="EL50" s="453"/>
      <c r="EM50" s="470"/>
      <c r="EN50" s="470"/>
      <c r="EX50" s="80">
        <v>653</v>
      </c>
      <c r="EY50" s="80">
        <v>63</v>
      </c>
      <c r="EZ50" s="80" t="s">
        <v>389</v>
      </c>
      <c r="FA50" s="80" t="s">
        <v>391</v>
      </c>
      <c r="FD50" s="427">
        <v>217</v>
      </c>
      <c r="FH50" s="407"/>
      <c r="FI50" s="407"/>
      <c r="FJ50" s="408"/>
      <c r="FK50" s="408"/>
      <c r="IC50" s="353"/>
      <c r="ID50" s="348"/>
      <c r="IE50" s="350"/>
      <c r="IF50" s="348"/>
      <c r="IG50" s="348"/>
      <c r="IH50" s="348"/>
      <c r="II50" s="311"/>
      <c r="IJ50" s="351"/>
      <c r="IK50" s="351"/>
      <c r="IL50" s="352"/>
      <c r="IM50" s="348"/>
      <c r="IN50" s="352"/>
      <c r="IO50" s="336"/>
      <c r="KG50" s="548">
        <v>390</v>
      </c>
      <c r="KH50" s="539">
        <v>35</v>
      </c>
      <c r="KI50" s="540" t="s">
        <v>91</v>
      </c>
      <c r="KJ50" s="540" t="s">
        <v>237</v>
      </c>
      <c r="KK50" s="540" t="s">
        <v>2457</v>
      </c>
      <c r="KL50" s="540" t="s">
        <v>1955</v>
      </c>
      <c r="KM50" s="541"/>
      <c r="KN50" s="542"/>
      <c r="KO50" s="542"/>
      <c r="KP50" s="540"/>
      <c r="KQ50" s="543"/>
      <c r="KR50" s="543"/>
      <c r="KS50" s="543"/>
      <c r="KT50" s="543"/>
      <c r="KU50" s="543" t="str">
        <f>VLOOKUP(KH50,Data_Voogd!$C$1:$I$190,3,TRUE)</f>
        <v>Zoundri</v>
      </c>
      <c r="KV50" s="543" t="str">
        <f>VLOOKUP(KH50,Data_Voogd!$C$1:$I$190,2,TRUE)</f>
        <v>Samir</v>
      </c>
      <c r="KW50" s="549">
        <f>VLOOKUP(KH50,Data_Voogd!$C$1:$I$190,7,TRUE)</f>
        <v>614671900</v>
      </c>
    </row>
    <row r="51" spans="2:309" ht="20.100000000000001" customHeight="1" thickBot="1">
      <c r="B51" s="62"/>
      <c r="C51" s="34"/>
      <c r="D51" s="34"/>
      <c r="E51" s="34"/>
      <c r="F51" s="34"/>
      <c r="G51" s="34"/>
      <c r="H51" s="235"/>
      <c r="I51" s="241"/>
      <c r="J51" s="34"/>
      <c r="K51" s="241"/>
      <c r="L51" s="34"/>
      <c r="M51" s="34"/>
      <c r="N51" s="34"/>
      <c r="O51" s="34"/>
      <c r="P51" s="34"/>
      <c r="Q51" s="34"/>
      <c r="R51" s="62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190"/>
      <c r="AK51" s="80"/>
      <c r="AL51" s="80"/>
      <c r="AM51" s="80"/>
      <c r="AN51" s="190"/>
      <c r="AS51" s="48"/>
      <c r="AT51" s="51"/>
      <c r="AU51" s="248"/>
      <c r="AV51" s="248"/>
      <c r="AW51" s="51"/>
      <c r="AX51" s="51"/>
      <c r="AY51" s="51"/>
      <c r="AZ51" s="190"/>
      <c r="BA51" s="51"/>
      <c r="BB51" s="51"/>
      <c r="BC51" s="51"/>
      <c r="BD51" s="51"/>
      <c r="BE51" s="320"/>
      <c r="BF51" s="51"/>
      <c r="BG51" s="161"/>
      <c r="BH51" s="51"/>
      <c r="BI51" s="74"/>
      <c r="BJ51" s="570"/>
      <c r="BK51" s="427"/>
      <c r="BL51" s="427"/>
      <c r="BQ51" s="48"/>
      <c r="BR51" s="51"/>
      <c r="BS51" s="248"/>
      <c r="BT51" s="51"/>
      <c r="BU51" s="51"/>
      <c r="BV51" s="51"/>
      <c r="BW51" s="161"/>
      <c r="BX51" s="273"/>
      <c r="BY51" s="273"/>
      <c r="BZ51" s="74"/>
      <c r="CA51" s="51"/>
      <c r="CB51" s="74"/>
      <c r="CC51" s="570"/>
      <c r="CE51" s="418"/>
      <c r="CM51" s="51"/>
      <c r="CN51" s="248"/>
      <c r="CO51" s="51"/>
      <c r="CP51" s="51"/>
      <c r="CQ51" s="51"/>
      <c r="CR51" s="51"/>
      <c r="CS51" s="51"/>
      <c r="CT51" s="74"/>
      <c r="CU51" s="470"/>
      <c r="CV51" s="497"/>
      <c r="DB51" s="80"/>
      <c r="DC51" s="80"/>
      <c r="DD51" s="80"/>
      <c r="DE51" s="80"/>
      <c r="DF51" s="80"/>
      <c r="DG51" s="80"/>
      <c r="DH51" s="80"/>
      <c r="DI51" s="80"/>
      <c r="DJ51" s="80"/>
      <c r="DK51" s="80"/>
      <c r="DL51" s="80"/>
      <c r="DM51" s="80"/>
      <c r="DN51" s="80"/>
      <c r="DO51" s="190"/>
      <c r="DY51" s="407"/>
      <c r="DZ51" s="407"/>
      <c r="EA51" s="408"/>
      <c r="EB51" s="408"/>
      <c r="EC51" s="408"/>
      <c r="ED51" s="408"/>
      <c r="EE51" s="483"/>
      <c r="EF51" s="483"/>
      <c r="EG51" s="408"/>
      <c r="EH51" s="408"/>
      <c r="EI51" s="408"/>
      <c r="EJ51" s="470"/>
      <c r="EK51" s="483"/>
      <c r="EL51" s="453"/>
      <c r="EM51" s="470"/>
      <c r="EN51" s="470"/>
      <c r="EX51" s="80">
        <v>793</v>
      </c>
      <c r="EY51" s="80">
        <v>64</v>
      </c>
      <c r="EZ51" s="80" t="s">
        <v>395</v>
      </c>
      <c r="FA51" s="80" t="s">
        <v>396</v>
      </c>
      <c r="FD51" s="427">
        <v>219</v>
      </c>
      <c r="FH51" s="408"/>
      <c r="FI51" s="408"/>
      <c r="FJ51" s="411"/>
      <c r="FK51" s="411"/>
      <c r="IC51" s="349"/>
      <c r="ID51" s="354"/>
      <c r="IE51" s="355"/>
      <c r="IF51" s="354"/>
      <c r="IG51" s="354"/>
      <c r="IH51" s="354"/>
      <c r="II51" s="310"/>
      <c r="IJ51" s="356"/>
      <c r="IK51" s="356"/>
      <c r="IL51" s="357"/>
      <c r="IM51" s="354"/>
      <c r="IN51" s="352"/>
      <c r="IO51" s="337"/>
      <c r="KG51" s="548">
        <v>892</v>
      </c>
      <c r="KH51" s="539">
        <v>36</v>
      </c>
      <c r="KI51" s="540" t="s">
        <v>241</v>
      </c>
      <c r="KJ51" s="540" t="s">
        <v>242</v>
      </c>
      <c r="KK51" s="540" t="s">
        <v>30</v>
      </c>
      <c r="KL51" s="540" t="s">
        <v>1956</v>
      </c>
      <c r="KM51" s="541">
        <v>46335</v>
      </c>
      <c r="KN51" s="542">
        <v>115</v>
      </c>
      <c r="KO51" s="542">
        <v>0</v>
      </c>
      <c r="KP51" s="540"/>
      <c r="KQ51" s="543"/>
      <c r="KR51" s="543"/>
      <c r="KS51" s="543"/>
      <c r="KT51" s="543"/>
      <c r="KU51" s="543" t="str">
        <f>VLOOKUP(KH51,Data_Voogd!$C$1:$I$190,3,TRUE)</f>
        <v>Belhadi</v>
      </c>
      <c r="KV51" s="543" t="str">
        <f>VLOOKUP(KH51,Data_Voogd!$C$1:$I$190,2,TRUE)</f>
        <v>Rachid</v>
      </c>
      <c r="KW51" s="549">
        <f>VLOOKUP(KH51,Data_Voogd!$C$1:$I$190,7,TRUE)</f>
        <v>628713529</v>
      </c>
    </row>
    <row r="52" spans="2:309" ht="20.100000000000001" customHeight="1" thickBot="1">
      <c r="B52" s="62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235"/>
      <c r="O52" s="241"/>
      <c r="P52" s="34"/>
      <c r="Q52" s="241"/>
      <c r="R52" s="62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190"/>
      <c r="AK52" s="80"/>
      <c r="AL52" s="80"/>
      <c r="AM52" s="80"/>
      <c r="AN52" s="190"/>
      <c r="AS52" s="48"/>
      <c r="AT52" s="51"/>
      <c r="AU52" s="248"/>
      <c r="AV52" s="248"/>
      <c r="AW52" s="51"/>
      <c r="AX52" s="51"/>
      <c r="AY52" s="51"/>
      <c r="AZ52" s="190"/>
      <c r="BA52" s="51"/>
      <c r="BB52" s="51"/>
      <c r="BC52" s="51"/>
      <c r="BD52" s="51"/>
      <c r="BE52" s="320"/>
      <c r="BF52" s="51"/>
      <c r="BG52" s="161"/>
      <c r="BH52" s="51"/>
      <c r="BI52" s="74"/>
      <c r="BJ52" s="570"/>
      <c r="BK52" s="427"/>
      <c r="BL52" s="427"/>
      <c r="BQ52" s="48"/>
      <c r="BR52" s="51"/>
      <c r="BS52" s="248"/>
      <c r="BT52" s="51"/>
      <c r="BU52" s="51"/>
      <c r="BV52" s="51"/>
      <c r="BW52" s="161"/>
      <c r="BX52" s="273"/>
      <c r="BY52" s="273"/>
      <c r="BZ52" s="74"/>
      <c r="CA52" s="51"/>
      <c r="CB52" s="74"/>
      <c r="CC52" s="570"/>
      <c r="CE52" s="418"/>
      <c r="CM52" s="51"/>
      <c r="CN52" s="248"/>
      <c r="CO52" s="51"/>
      <c r="CP52" s="51"/>
      <c r="CQ52" s="51"/>
      <c r="CR52" s="51"/>
      <c r="CS52" s="51"/>
      <c r="CT52" s="74"/>
      <c r="CU52" s="470"/>
      <c r="CV52" s="497"/>
      <c r="DB52" s="80"/>
      <c r="DC52" s="80"/>
      <c r="DD52" s="80"/>
      <c r="DE52" s="80"/>
      <c r="DF52" s="80"/>
      <c r="DG52" s="80"/>
      <c r="DH52" s="80"/>
      <c r="DI52" s="80"/>
      <c r="DJ52" s="80"/>
      <c r="DK52" s="80"/>
      <c r="DL52" s="80"/>
      <c r="DM52" s="80"/>
      <c r="DN52" s="80"/>
      <c r="DO52" s="190"/>
      <c r="DY52" s="407"/>
      <c r="DZ52" s="407"/>
      <c r="EA52" s="408"/>
      <c r="EB52" s="408"/>
      <c r="EC52" s="408"/>
      <c r="ED52" s="408"/>
      <c r="EE52" s="483"/>
      <c r="EF52" s="483"/>
      <c r="EG52" s="408"/>
      <c r="EH52" s="408"/>
      <c r="EI52" s="408"/>
      <c r="EJ52" s="470"/>
      <c r="EK52" s="483"/>
      <c r="EL52" s="470"/>
      <c r="EM52" s="470"/>
      <c r="EN52" s="470"/>
      <c r="EX52" s="80">
        <v>777</v>
      </c>
      <c r="EY52" s="80">
        <v>66</v>
      </c>
      <c r="EZ52" s="80" t="s">
        <v>36</v>
      </c>
      <c r="FA52" s="80" t="s">
        <v>409</v>
      </c>
      <c r="FD52" s="427">
        <v>221</v>
      </c>
      <c r="FH52" s="407"/>
      <c r="FI52" s="407"/>
      <c r="FJ52" s="408"/>
      <c r="FK52" s="408"/>
      <c r="IC52" s="353"/>
      <c r="ID52" s="348"/>
      <c r="IE52" s="350"/>
      <c r="IF52" s="348"/>
      <c r="IG52" s="348"/>
      <c r="IH52" s="348"/>
      <c r="II52" s="311"/>
      <c r="IJ52" s="351"/>
      <c r="IK52" s="351"/>
      <c r="IL52" s="352"/>
      <c r="IM52" s="348"/>
      <c r="IN52" s="352"/>
      <c r="IO52" s="336"/>
      <c r="KG52" s="548">
        <v>892</v>
      </c>
      <c r="KH52" s="539">
        <v>36</v>
      </c>
      <c r="KI52" s="540" t="s">
        <v>246</v>
      </c>
      <c r="KJ52" s="540" t="s">
        <v>242</v>
      </c>
      <c r="KK52" s="540" t="s">
        <v>30</v>
      </c>
      <c r="KL52" s="540" t="s">
        <v>1956</v>
      </c>
      <c r="KM52" s="541">
        <v>46335</v>
      </c>
      <c r="KN52" s="542">
        <v>115</v>
      </c>
      <c r="KO52" s="542">
        <v>0</v>
      </c>
      <c r="KP52" s="540"/>
      <c r="KQ52" s="543"/>
      <c r="KR52" s="543"/>
      <c r="KS52" s="543"/>
      <c r="KT52" s="543"/>
      <c r="KU52" s="543" t="str">
        <f>VLOOKUP(KH52,Data_Voogd!$C$1:$I$190,3,TRUE)</f>
        <v>Belhadi</v>
      </c>
      <c r="KV52" s="543" t="str">
        <f>VLOOKUP(KH52,Data_Voogd!$C$1:$I$190,2,TRUE)</f>
        <v>Rachid</v>
      </c>
      <c r="KW52" s="549">
        <f>VLOOKUP(KH52,Data_Voogd!$C$1:$I$190,7,TRUE)</f>
        <v>628713529</v>
      </c>
    </row>
    <row r="53" spans="2:309" ht="20.100000000000001" customHeight="1" thickBot="1"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Z53" s="85"/>
      <c r="AA53" s="80"/>
      <c r="AB53" s="80"/>
      <c r="AC53" s="80"/>
      <c r="AD53" s="80"/>
      <c r="AE53" s="80"/>
      <c r="AF53" s="80"/>
      <c r="AG53" s="80"/>
      <c r="AH53" s="80"/>
      <c r="AI53" s="80"/>
      <c r="AJ53" s="190"/>
      <c r="AK53" s="80"/>
      <c r="AL53" s="80"/>
      <c r="AM53" s="80"/>
      <c r="AN53" s="190"/>
      <c r="AS53" s="48"/>
      <c r="AT53" s="51"/>
      <c r="AU53" s="248"/>
      <c r="AV53" s="248"/>
      <c r="AW53" s="51"/>
      <c r="AX53" s="51"/>
      <c r="AY53" s="51"/>
      <c r="AZ53" s="190"/>
      <c r="BA53" s="51"/>
      <c r="BB53" s="51"/>
      <c r="BC53" s="51"/>
      <c r="BD53" s="51"/>
      <c r="BE53" s="320"/>
      <c r="BF53" s="51"/>
      <c r="BG53" s="161"/>
      <c r="BH53" s="51"/>
      <c r="BI53" s="74"/>
      <c r="BJ53" s="570"/>
      <c r="BK53" s="427"/>
      <c r="BL53" s="427"/>
      <c r="BQ53" s="48"/>
      <c r="BR53" s="51"/>
      <c r="BS53" s="248"/>
      <c r="BT53" s="51"/>
      <c r="BU53" s="51"/>
      <c r="BV53" s="51"/>
      <c r="BW53" s="161"/>
      <c r="BX53" s="273"/>
      <c r="BY53" s="273"/>
      <c r="BZ53" s="74"/>
      <c r="CA53" s="51"/>
      <c r="CB53" s="74"/>
      <c r="CC53" s="570"/>
      <c r="CE53" s="417"/>
      <c r="CM53" s="51"/>
      <c r="CN53" s="248"/>
      <c r="CO53" s="51"/>
      <c r="CP53" s="51"/>
      <c r="CQ53" s="51"/>
      <c r="CR53" s="51"/>
      <c r="CS53" s="51"/>
      <c r="CT53" s="74"/>
      <c r="CU53" s="470"/>
      <c r="CV53" s="503"/>
      <c r="DB53" s="85"/>
      <c r="DC53" s="80"/>
      <c r="DD53" s="80"/>
      <c r="DE53" s="80"/>
      <c r="DF53" s="80"/>
      <c r="DG53" s="80"/>
      <c r="DH53" s="80"/>
      <c r="DI53" s="80"/>
      <c r="DJ53" s="80"/>
      <c r="DK53" s="80"/>
      <c r="DL53" s="80"/>
      <c r="DM53" s="80"/>
      <c r="DN53" s="80"/>
      <c r="DO53" s="190"/>
      <c r="DY53" s="407"/>
      <c r="DZ53" s="407"/>
      <c r="EA53" s="408"/>
      <c r="EB53" s="408"/>
      <c r="EC53" s="408"/>
      <c r="ED53" s="408"/>
      <c r="EE53" s="483"/>
      <c r="EF53" s="483"/>
      <c r="EG53" s="408"/>
      <c r="EH53" s="408"/>
      <c r="EI53" s="408"/>
      <c r="EJ53" s="470"/>
      <c r="EK53" s="483"/>
      <c r="EL53" s="470"/>
      <c r="EM53" s="470"/>
      <c r="EN53" s="470"/>
      <c r="EX53" s="85">
        <v>231</v>
      </c>
      <c r="EY53" s="80">
        <v>67</v>
      </c>
      <c r="EZ53" s="80" t="s">
        <v>1767</v>
      </c>
      <c r="FA53" s="80" t="s">
        <v>1695</v>
      </c>
      <c r="FD53" s="427">
        <v>223</v>
      </c>
      <c r="FH53" s="408"/>
      <c r="FI53" s="407"/>
      <c r="FJ53" s="408"/>
      <c r="FK53" s="408"/>
      <c r="IC53" s="349"/>
      <c r="ID53" s="354"/>
      <c r="IE53" s="355"/>
      <c r="IF53" s="354"/>
      <c r="IG53" s="354"/>
      <c r="IH53" s="354"/>
      <c r="II53" s="310"/>
      <c r="IJ53" s="356"/>
      <c r="IK53" s="356"/>
      <c r="IL53" s="357"/>
      <c r="IM53" s="354"/>
      <c r="IN53" s="352"/>
      <c r="IO53" s="337"/>
      <c r="KG53" s="548">
        <v>951</v>
      </c>
      <c r="KH53" s="539">
        <v>37</v>
      </c>
      <c r="KI53" s="540" t="s">
        <v>1381</v>
      </c>
      <c r="KJ53" s="540" t="s">
        <v>1889</v>
      </c>
      <c r="KK53" s="540" t="s">
        <v>65</v>
      </c>
      <c r="KL53" s="540" t="s">
        <v>1956</v>
      </c>
      <c r="KM53" s="541"/>
      <c r="KN53" s="542"/>
      <c r="KO53" s="542"/>
      <c r="KP53" s="540"/>
      <c r="KQ53" s="543"/>
      <c r="KR53" s="543"/>
      <c r="KS53" s="543"/>
      <c r="KT53" s="543"/>
      <c r="KU53" s="543" t="str">
        <f>VLOOKUP(KH53,Data_Voogd!$C$1:$I$190,3,TRUE)</f>
        <v>Lakbiach</v>
      </c>
      <c r="KV53" s="543" t="str">
        <f>VLOOKUP(KH53,Data_Voogd!$C$1:$I$190,2,TRUE)</f>
        <v>Abdelhakim</v>
      </c>
      <c r="KW53" s="549">
        <f>VLOOKUP(KH53,Data_Voogd!$C$1:$I$190,7,TRUE)</f>
        <v>641950255</v>
      </c>
    </row>
    <row r="54" spans="2:309" ht="20.100000000000001" customHeight="1" thickBot="1"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190"/>
      <c r="AK54" s="80"/>
      <c r="AL54" s="80"/>
      <c r="AM54" s="80"/>
      <c r="AN54" s="190"/>
      <c r="AS54" s="48"/>
      <c r="AT54" s="51"/>
      <c r="AU54" s="248"/>
      <c r="AV54" s="248"/>
      <c r="AW54" s="51"/>
      <c r="AX54" s="51"/>
      <c r="AY54" s="51"/>
      <c r="AZ54" s="190"/>
      <c r="BA54" s="51"/>
      <c r="BB54" s="51"/>
      <c r="BC54" s="51"/>
      <c r="BD54" s="51"/>
      <c r="BE54" s="320"/>
      <c r="BF54" s="51"/>
      <c r="BG54" s="161"/>
      <c r="BH54" s="51"/>
      <c r="BI54" s="74"/>
      <c r="BJ54" s="570"/>
      <c r="BK54" s="427"/>
      <c r="BL54" s="427"/>
      <c r="BQ54" s="48"/>
      <c r="BR54" s="51"/>
      <c r="BS54" s="248"/>
      <c r="BT54" s="51"/>
      <c r="BU54" s="51"/>
      <c r="BV54" s="51"/>
      <c r="BW54" s="161"/>
      <c r="BX54" s="273"/>
      <c r="BY54" s="273"/>
      <c r="BZ54" s="74"/>
      <c r="CA54" s="51"/>
      <c r="CB54" s="74"/>
      <c r="CC54" s="570"/>
      <c r="CE54" s="417"/>
      <c r="CM54" s="51"/>
      <c r="CN54" s="248"/>
      <c r="CO54" s="51"/>
      <c r="CP54" s="51"/>
      <c r="CQ54" s="51"/>
      <c r="CR54" s="163"/>
      <c r="CS54" s="51"/>
      <c r="CT54" s="74"/>
      <c r="CU54" s="470"/>
      <c r="CV54" s="497"/>
      <c r="DB54" s="80"/>
      <c r="DC54" s="80"/>
      <c r="DD54" s="80"/>
      <c r="DE54" s="80"/>
      <c r="DF54" s="80"/>
      <c r="DG54" s="80"/>
      <c r="DH54" s="80"/>
      <c r="DI54" s="80"/>
      <c r="DJ54" s="80"/>
      <c r="DK54" s="80"/>
      <c r="DL54" s="80"/>
      <c r="DM54" s="80"/>
      <c r="DN54" s="80"/>
      <c r="DO54" s="190"/>
      <c r="DY54" s="407"/>
      <c r="DZ54" s="407"/>
      <c r="EA54" s="408"/>
      <c r="EB54" s="408"/>
      <c r="EC54" s="408"/>
      <c r="ED54" s="408"/>
      <c r="EE54" s="483"/>
      <c r="EF54" s="483"/>
      <c r="EG54" s="408"/>
      <c r="EH54" s="408"/>
      <c r="EI54" s="408"/>
      <c r="EJ54" s="470"/>
      <c r="EK54" s="483"/>
      <c r="EL54" s="504"/>
      <c r="EM54" s="470"/>
      <c r="EN54" s="470"/>
      <c r="EX54" s="80">
        <v>929</v>
      </c>
      <c r="EY54" s="80">
        <v>68</v>
      </c>
      <c r="EZ54" s="80" t="s">
        <v>1425</v>
      </c>
      <c r="FA54" s="80" t="s">
        <v>1424</v>
      </c>
      <c r="FD54" s="427">
        <v>226</v>
      </c>
      <c r="FH54" s="407"/>
      <c r="FI54" s="407"/>
      <c r="FJ54" s="408"/>
      <c r="FK54" s="408"/>
      <c r="IC54" s="353"/>
      <c r="ID54" s="348"/>
      <c r="IE54" s="350"/>
      <c r="IF54" s="348"/>
      <c r="IG54" s="348"/>
      <c r="IH54" s="348"/>
      <c r="II54" s="311"/>
      <c r="IJ54" s="351"/>
      <c r="IK54" s="351"/>
      <c r="IL54" s="352"/>
      <c r="IM54" s="348"/>
      <c r="IN54" s="352"/>
      <c r="IO54" s="336"/>
      <c r="KG54" s="548">
        <v>951</v>
      </c>
      <c r="KH54" s="539">
        <v>37</v>
      </c>
      <c r="KI54" s="540" t="s">
        <v>248</v>
      </c>
      <c r="KJ54" s="540" t="s">
        <v>1468</v>
      </c>
      <c r="KK54" s="540" t="s">
        <v>57</v>
      </c>
      <c r="KL54" s="540" t="s">
        <v>1958</v>
      </c>
      <c r="KM54" s="541"/>
      <c r="KN54" s="542"/>
      <c r="KO54" s="542"/>
      <c r="KP54" s="540"/>
      <c r="KQ54" s="543"/>
      <c r="KR54" s="543"/>
      <c r="KS54" s="543"/>
      <c r="KT54" s="543"/>
      <c r="KU54" s="543" t="str">
        <f>VLOOKUP(KH54,Data_Voogd!$C$1:$I$190,3,TRUE)</f>
        <v>Lakbiach</v>
      </c>
      <c r="KV54" s="543" t="str">
        <f>VLOOKUP(KH54,Data_Voogd!$C$1:$I$190,2,TRUE)</f>
        <v>Abdelhakim</v>
      </c>
      <c r="KW54" s="549">
        <f>VLOOKUP(KH54,Data_Voogd!$C$1:$I$190,7,TRUE)</f>
        <v>641950255</v>
      </c>
    </row>
    <row r="55" spans="2:309" ht="20.100000000000001" customHeight="1" thickBot="1"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190"/>
      <c r="AK55" s="80"/>
      <c r="AL55" s="80"/>
      <c r="AM55" s="80"/>
      <c r="AN55" s="190"/>
      <c r="AS55" s="48"/>
      <c r="AT55" s="51"/>
      <c r="AU55" s="248"/>
      <c r="AV55" s="248"/>
      <c r="AW55" s="51"/>
      <c r="AX55" s="51"/>
      <c r="AY55" s="51"/>
      <c r="AZ55" s="190"/>
      <c r="BA55" s="51"/>
      <c r="BB55" s="51"/>
      <c r="BC55" s="51"/>
      <c r="BD55" s="51"/>
      <c r="BE55" s="320"/>
      <c r="BF55" s="51"/>
      <c r="BG55" s="161"/>
      <c r="BH55" s="51"/>
      <c r="BI55" s="74"/>
      <c r="BJ55" s="570"/>
      <c r="BK55" s="427"/>
      <c r="BL55" s="427"/>
      <c r="BQ55" s="48"/>
      <c r="BR55" s="51"/>
      <c r="BS55" s="248"/>
      <c r="BT55" s="51"/>
      <c r="BU55" s="51"/>
      <c r="BV55" s="51"/>
      <c r="BW55" s="161"/>
      <c r="BX55" s="273"/>
      <c r="BY55" s="273"/>
      <c r="BZ55" s="74"/>
      <c r="CA55" s="51"/>
      <c r="CB55" s="74"/>
      <c r="CC55" s="570"/>
      <c r="CE55" s="417"/>
      <c r="CM55" s="51"/>
      <c r="CN55" s="248"/>
      <c r="CO55" s="51"/>
      <c r="CP55" s="51"/>
      <c r="CQ55" s="51"/>
      <c r="CR55" s="163"/>
      <c r="CS55" s="51"/>
      <c r="CT55" s="74"/>
      <c r="CU55" s="470"/>
      <c r="CV55" s="497"/>
      <c r="DB55" s="80"/>
      <c r="DC55" s="80"/>
      <c r="DD55" s="80"/>
      <c r="DE55" s="80"/>
      <c r="DF55" s="80"/>
      <c r="DG55" s="80"/>
      <c r="DH55" s="80"/>
      <c r="DI55" s="80"/>
      <c r="DJ55" s="80"/>
      <c r="DK55" s="80"/>
      <c r="DL55" s="80"/>
      <c r="DM55" s="80"/>
      <c r="DN55" s="80"/>
      <c r="DO55" s="190"/>
      <c r="DY55" s="407"/>
      <c r="DZ55" s="407"/>
      <c r="EA55" s="408"/>
      <c r="EB55" s="408"/>
      <c r="EC55" s="408"/>
      <c r="ED55" s="408"/>
      <c r="EE55" s="483"/>
      <c r="EF55" s="483"/>
      <c r="EG55" s="408"/>
      <c r="EH55" s="408"/>
      <c r="EI55" s="408"/>
      <c r="EJ55" s="470"/>
      <c r="EK55" s="483"/>
      <c r="EL55" s="470"/>
      <c r="EM55" s="470"/>
      <c r="EN55" s="470"/>
      <c r="EX55" s="80">
        <v>575</v>
      </c>
      <c r="EY55" s="80">
        <v>69</v>
      </c>
      <c r="EZ55" s="80" t="s">
        <v>40</v>
      </c>
      <c r="FA55" s="80" t="s">
        <v>1048</v>
      </c>
      <c r="FD55" s="427">
        <v>227</v>
      </c>
      <c r="FH55" s="407"/>
      <c r="FI55" s="407"/>
      <c r="FJ55" s="408"/>
      <c r="FK55" s="408"/>
      <c r="IC55" s="349"/>
      <c r="ID55" s="354"/>
      <c r="IE55" s="355"/>
      <c r="IF55" s="354"/>
      <c r="IG55" s="354"/>
      <c r="IH55" s="354"/>
      <c r="II55" s="310"/>
      <c r="IJ55" s="356"/>
      <c r="IK55" s="356"/>
      <c r="IL55" s="357"/>
      <c r="IM55" s="354"/>
      <c r="IN55" s="352"/>
      <c r="IO55" s="337"/>
      <c r="KG55" s="548">
        <v>48</v>
      </c>
      <c r="KH55" s="539">
        <v>38</v>
      </c>
      <c r="KI55" s="540" t="s">
        <v>137</v>
      </c>
      <c r="KJ55" s="540" t="s">
        <v>253</v>
      </c>
      <c r="KK55" s="540" t="s">
        <v>1406</v>
      </c>
      <c r="KL55" s="540" t="s">
        <v>1957</v>
      </c>
      <c r="KM55" s="541"/>
      <c r="KN55" s="542"/>
      <c r="KO55" s="542"/>
      <c r="KP55" s="540"/>
      <c r="KQ55" s="543"/>
      <c r="KR55" s="543"/>
      <c r="KS55" s="543"/>
      <c r="KT55" s="543"/>
      <c r="KU55" s="543" t="str">
        <f>VLOOKUP(KH55,Data_Voogd!$C$1:$I$190,3,TRUE)</f>
        <v>Bouhjira</v>
      </c>
      <c r="KV55" s="543" t="str">
        <f>VLOOKUP(KH55,Data_Voogd!$C$1:$I$190,2,TRUE)</f>
        <v>Aziz</v>
      </c>
      <c r="KW55" s="549">
        <f>VLOOKUP(KH55,Data_Voogd!$C$1:$I$190,7,TRUE)</f>
        <v>642808820</v>
      </c>
    </row>
    <row r="56" spans="2:309" ht="20.100000000000001" customHeight="1" thickBot="1"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190"/>
      <c r="AK56" s="80"/>
      <c r="AL56" s="80"/>
      <c r="AM56" s="80"/>
      <c r="AN56" s="190"/>
      <c r="AS56" s="48"/>
      <c r="AT56" s="51"/>
      <c r="AU56" s="248"/>
      <c r="AV56" s="248"/>
      <c r="AW56" s="51"/>
      <c r="AX56" s="51"/>
      <c r="AY56" s="51"/>
      <c r="AZ56" s="190"/>
      <c r="BA56" s="51"/>
      <c r="BB56" s="51"/>
      <c r="BC56" s="51"/>
      <c r="BD56" s="51"/>
      <c r="BE56" s="320"/>
      <c r="BF56" s="51"/>
      <c r="BG56" s="161"/>
      <c r="BH56" s="51"/>
      <c r="BI56" s="74"/>
      <c r="BJ56" s="570"/>
      <c r="BK56" s="427"/>
      <c r="BL56" s="427"/>
      <c r="BQ56" s="48"/>
      <c r="BR56" s="51"/>
      <c r="BS56" s="248"/>
      <c r="BT56" s="51"/>
      <c r="BU56" s="51"/>
      <c r="BV56" s="51"/>
      <c r="BW56" s="161"/>
      <c r="BX56" s="273"/>
      <c r="BY56" s="273"/>
      <c r="BZ56" s="74"/>
      <c r="CA56" s="51"/>
      <c r="CB56" s="74"/>
      <c r="CC56" s="570"/>
      <c r="CE56" s="417"/>
      <c r="CM56" s="51"/>
      <c r="CN56" s="248"/>
      <c r="CO56" s="51"/>
      <c r="CP56" s="51"/>
      <c r="CQ56" s="51"/>
      <c r="CR56" s="163"/>
      <c r="CS56" s="51"/>
      <c r="CT56" s="74"/>
      <c r="CU56" s="470"/>
      <c r="CV56" s="497"/>
      <c r="DB56" s="80"/>
      <c r="DC56" s="80"/>
      <c r="DD56" s="80"/>
      <c r="DE56" s="80"/>
      <c r="DF56" s="80"/>
      <c r="DG56" s="80"/>
      <c r="DH56" s="80"/>
      <c r="DI56" s="80"/>
      <c r="DJ56" s="80"/>
      <c r="DK56" s="80"/>
      <c r="DL56" s="80"/>
      <c r="DM56" s="80"/>
      <c r="DN56" s="80"/>
      <c r="DO56" s="190"/>
      <c r="DY56" s="407"/>
      <c r="DZ56" s="407"/>
      <c r="EA56" s="408"/>
      <c r="EB56" s="408"/>
      <c r="EC56" s="408"/>
      <c r="ED56" s="408"/>
      <c r="EE56" s="483"/>
      <c r="EF56" s="483"/>
      <c r="EG56" s="408"/>
      <c r="EH56" s="408"/>
      <c r="EI56" s="408"/>
      <c r="EJ56" s="470"/>
      <c r="EK56" s="483"/>
      <c r="EL56" s="470"/>
      <c r="EM56" s="470"/>
      <c r="EN56" s="470"/>
      <c r="EX56" s="80">
        <v>531</v>
      </c>
      <c r="EY56" s="80">
        <v>71</v>
      </c>
      <c r="EZ56" s="80" t="s">
        <v>432</v>
      </c>
      <c r="FA56" s="80" t="s">
        <v>237</v>
      </c>
      <c r="FD56" s="427">
        <v>229</v>
      </c>
      <c r="FH56" s="407"/>
      <c r="FI56" s="407"/>
      <c r="FJ56" s="408"/>
      <c r="FK56" s="408"/>
      <c r="IC56" s="353"/>
      <c r="ID56" s="348"/>
      <c r="IE56" s="350"/>
      <c r="IF56" s="348"/>
      <c r="IG56" s="348"/>
      <c r="IH56" s="348"/>
      <c r="II56" s="311"/>
      <c r="IJ56" s="351"/>
      <c r="IK56" s="351"/>
      <c r="IL56" s="352"/>
      <c r="IM56" s="348"/>
      <c r="IN56" s="352"/>
      <c r="IO56" s="336"/>
      <c r="KG56" s="548">
        <v>48</v>
      </c>
      <c r="KH56" s="539">
        <v>38</v>
      </c>
      <c r="KI56" s="540" t="s">
        <v>252</v>
      </c>
      <c r="KJ56" s="540" t="s">
        <v>253</v>
      </c>
      <c r="KK56" s="540" t="s">
        <v>1477</v>
      </c>
      <c r="KL56" s="540" t="s">
        <v>1957</v>
      </c>
      <c r="KM56" s="541"/>
      <c r="KN56" s="542"/>
      <c r="KO56" s="542"/>
      <c r="KP56" s="540"/>
      <c r="KQ56" s="543"/>
      <c r="KR56" s="543"/>
      <c r="KS56" s="543"/>
      <c r="KT56" s="543"/>
      <c r="KU56" s="543" t="str">
        <f>VLOOKUP(KH56,Data_Voogd!$C$1:$I$190,3,TRUE)</f>
        <v>Bouhjira</v>
      </c>
      <c r="KV56" s="543" t="str">
        <f>VLOOKUP(KH56,Data_Voogd!$C$1:$I$190,2,TRUE)</f>
        <v>Aziz</v>
      </c>
      <c r="KW56" s="549">
        <f>VLOOKUP(KH56,Data_Voogd!$C$1:$I$190,7,TRUE)</f>
        <v>642808820</v>
      </c>
    </row>
    <row r="57" spans="2:309" ht="20.100000000000001" customHeight="1" thickBot="1"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190"/>
      <c r="AK57" s="80"/>
      <c r="AL57" s="80"/>
      <c r="AM57" s="80"/>
      <c r="AN57" s="190"/>
      <c r="AS57" s="48"/>
      <c r="AT57" s="51"/>
      <c r="AU57" s="248"/>
      <c r="AV57" s="248"/>
      <c r="AW57" s="51"/>
      <c r="AX57" s="51"/>
      <c r="AY57" s="51"/>
      <c r="AZ57" s="190"/>
      <c r="BA57" s="51"/>
      <c r="BB57" s="51"/>
      <c r="BC57" s="51"/>
      <c r="BD57" s="51"/>
      <c r="BE57" s="320"/>
      <c r="BF57" s="51"/>
      <c r="BG57" s="161"/>
      <c r="BH57" s="51"/>
      <c r="BI57" s="74"/>
      <c r="BJ57" s="570"/>
      <c r="BK57" s="427"/>
      <c r="BL57" s="427"/>
      <c r="BQ57" s="48"/>
      <c r="BR57" s="51"/>
      <c r="BS57" s="248"/>
      <c r="BT57" s="51"/>
      <c r="BU57" s="51"/>
      <c r="BV57" s="51"/>
      <c r="BW57" s="161"/>
      <c r="BX57" s="273"/>
      <c r="BY57" s="273"/>
      <c r="BZ57" s="74"/>
      <c r="CA57" s="51"/>
      <c r="CB57" s="74"/>
      <c r="CC57" s="570"/>
      <c r="CE57" s="417"/>
      <c r="CM57" s="51"/>
      <c r="CN57" s="248"/>
      <c r="CO57" s="51"/>
      <c r="CP57" s="51"/>
      <c r="CQ57" s="51"/>
      <c r="CR57" s="51"/>
      <c r="CS57" s="51"/>
      <c r="CT57" s="74"/>
      <c r="CU57" s="470"/>
      <c r="CV57" s="505"/>
      <c r="DB57" s="80"/>
      <c r="DC57" s="80"/>
      <c r="DD57" s="80"/>
      <c r="DE57" s="80"/>
      <c r="DF57" s="80"/>
      <c r="DG57" s="80"/>
      <c r="DH57" s="80"/>
      <c r="DI57" s="80"/>
      <c r="DJ57" s="80"/>
      <c r="DK57" s="80"/>
      <c r="DL57" s="80"/>
      <c r="DM57" s="80"/>
      <c r="DN57" s="80"/>
      <c r="DO57" s="190"/>
      <c r="DY57" s="407"/>
      <c r="DZ57" s="407"/>
      <c r="EA57" s="408"/>
      <c r="EB57" s="408"/>
      <c r="EC57" s="408"/>
      <c r="ED57" s="408"/>
      <c r="EE57" s="483"/>
      <c r="EF57" s="483"/>
      <c r="EG57" s="408"/>
      <c r="EH57" s="408"/>
      <c r="EI57" s="408"/>
      <c r="EJ57" s="470"/>
      <c r="EK57" s="483"/>
      <c r="EL57" s="453"/>
      <c r="EM57" s="506"/>
      <c r="EN57" s="470"/>
      <c r="EX57" s="80">
        <v>595</v>
      </c>
      <c r="EY57" s="80">
        <v>73</v>
      </c>
      <c r="EZ57" s="80" t="s">
        <v>40</v>
      </c>
      <c r="FA57" s="80" t="s">
        <v>1497</v>
      </c>
      <c r="FD57" s="427">
        <v>233</v>
      </c>
      <c r="FH57" s="407"/>
      <c r="FI57" s="407"/>
      <c r="FJ57" s="408"/>
      <c r="FK57" s="408"/>
      <c r="IC57" s="349"/>
      <c r="ID57" s="354"/>
      <c r="IE57" s="355"/>
      <c r="IF57" s="354"/>
      <c r="IG57" s="354"/>
      <c r="IH57" s="354"/>
      <c r="II57" s="310"/>
      <c r="IJ57" s="356"/>
      <c r="IK57" s="356"/>
      <c r="IL57" s="357"/>
      <c r="IM57" s="354"/>
      <c r="IN57" s="352"/>
      <c r="IO57" s="337"/>
      <c r="KG57" s="548">
        <v>286</v>
      </c>
      <c r="KH57" s="539">
        <v>39</v>
      </c>
      <c r="KI57" s="540" t="s">
        <v>23</v>
      </c>
      <c r="KJ57" s="540" t="s">
        <v>258</v>
      </c>
      <c r="KK57" s="540" t="s">
        <v>90</v>
      </c>
      <c r="KL57" s="540" t="s">
        <v>1957</v>
      </c>
      <c r="KM57" s="541"/>
      <c r="KN57" s="542"/>
      <c r="KO57" s="542"/>
      <c r="KP57" s="540"/>
      <c r="KQ57" s="543"/>
      <c r="KR57" s="543"/>
      <c r="KS57" s="543"/>
      <c r="KT57" s="543"/>
      <c r="KU57" s="543" t="str">
        <f>VLOOKUP(KH57,Data_Voogd!$C$1:$I$190,3,TRUE)</f>
        <v>Loukili</v>
      </c>
      <c r="KV57" s="543" t="str">
        <f>VLOOKUP(KH57,Data_Voogd!$C$1:$I$190,2,TRUE)</f>
        <v>Jamil</v>
      </c>
      <c r="KW57" s="549">
        <f>VLOOKUP(KH57,Data_Voogd!$C$1:$I$190,7,TRUE)</f>
        <v>653765992</v>
      </c>
    </row>
    <row r="58" spans="2:309" ht="20.100000000000001" customHeight="1" thickBot="1"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190"/>
      <c r="AK58" s="80"/>
      <c r="AL58" s="80"/>
      <c r="AM58" s="80"/>
      <c r="AN58" s="190"/>
      <c r="AS58" s="48"/>
      <c r="AT58" s="51"/>
      <c r="AU58" s="248"/>
      <c r="AV58" s="248"/>
      <c r="AW58" s="51"/>
      <c r="AX58" s="51"/>
      <c r="AY58" s="51"/>
      <c r="AZ58" s="190"/>
      <c r="BA58" s="51"/>
      <c r="BB58" s="51"/>
      <c r="BC58" s="51"/>
      <c r="BD58" s="51"/>
      <c r="BE58" s="320"/>
      <c r="BF58" s="51"/>
      <c r="BG58" s="161"/>
      <c r="BH58" s="51"/>
      <c r="BI58" s="74"/>
      <c r="BJ58" s="570"/>
      <c r="BK58" s="427"/>
      <c r="BL58" s="427"/>
      <c r="BQ58" s="48"/>
      <c r="BR58" s="51"/>
      <c r="BS58" s="248"/>
      <c r="BT58" s="51"/>
      <c r="BU58" s="51"/>
      <c r="BV58" s="51"/>
      <c r="BW58" s="161"/>
      <c r="BX58" s="273"/>
      <c r="BY58" s="273"/>
      <c r="BZ58" s="74"/>
      <c r="CA58" s="51"/>
      <c r="CB58" s="74"/>
      <c r="CC58" s="570"/>
      <c r="CE58" s="417"/>
      <c r="CM58" s="406"/>
      <c r="CN58" s="479"/>
      <c r="CO58" s="406"/>
      <c r="CP58" s="406"/>
      <c r="CQ58" s="406"/>
      <c r="CR58" s="406"/>
      <c r="CS58" s="406"/>
      <c r="CT58" s="418"/>
      <c r="CU58" s="470"/>
      <c r="CV58" s="505"/>
      <c r="DB58" s="80"/>
      <c r="DC58" s="80"/>
      <c r="DD58" s="80"/>
      <c r="DE58" s="80"/>
      <c r="DF58" s="80"/>
      <c r="DG58" s="80"/>
      <c r="DH58" s="80"/>
      <c r="DI58" s="80"/>
      <c r="DJ58" s="80"/>
      <c r="DK58" s="80"/>
      <c r="DL58" s="80"/>
      <c r="DM58" s="80"/>
      <c r="DN58" s="80"/>
      <c r="DO58" s="190"/>
      <c r="DY58" s="407"/>
      <c r="DZ58" s="407"/>
      <c r="EA58" s="408"/>
      <c r="EB58" s="408"/>
      <c r="EC58" s="408"/>
      <c r="ED58" s="408"/>
      <c r="EE58" s="483"/>
      <c r="EF58" s="483"/>
      <c r="EG58" s="408"/>
      <c r="EH58" s="408"/>
      <c r="EI58" s="408"/>
      <c r="EJ58" s="470"/>
      <c r="EK58" s="483"/>
      <c r="EL58" s="453"/>
      <c r="EM58" s="506"/>
      <c r="EN58" s="470"/>
      <c r="EX58" s="80">
        <v>978</v>
      </c>
      <c r="EY58" s="80">
        <v>74</v>
      </c>
      <c r="EZ58" s="80" t="s">
        <v>156</v>
      </c>
      <c r="FA58" s="80" t="s">
        <v>446</v>
      </c>
      <c r="FD58" s="427">
        <v>234</v>
      </c>
      <c r="FH58" s="407"/>
      <c r="FI58" s="407"/>
      <c r="FJ58" s="408"/>
      <c r="FK58" s="408"/>
      <c r="IC58" s="353"/>
      <c r="ID58" s="348"/>
      <c r="IE58" s="350"/>
      <c r="IF58" s="348"/>
      <c r="IG58" s="348"/>
      <c r="IH58" s="348"/>
      <c r="II58" s="311"/>
      <c r="IJ58" s="351"/>
      <c r="IK58" s="351"/>
      <c r="IL58" s="352"/>
      <c r="IM58" s="348"/>
      <c r="IN58" s="352"/>
      <c r="IO58" s="336"/>
      <c r="KG58" s="548">
        <v>286</v>
      </c>
      <c r="KH58" s="539">
        <v>39</v>
      </c>
      <c r="KI58" s="540" t="s">
        <v>262</v>
      </c>
      <c r="KJ58" s="540" t="s">
        <v>258</v>
      </c>
      <c r="KK58" s="540" t="s">
        <v>122</v>
      </c>
      <c r="KL58" s="540" t="s">
        <v>1955</v>
      </c>
      <c r="KM58" s="541"/>
      <c r="KN58" s="542"/>
      <c r="KO58" s="542"/>
      <c r="KP58" s="540"/>
      <c r="KQ58" s="543"/>
      <c r="KR58" s="543"/>
      <c r="KS58" s="543"/>
      <c r="KT58" s="543"/>
      <c r="KU58" s="543" t="str">
        <f>VLOOKUP(KH58,Data_Voogd!$C$1:$I$190,3,TRUE)</f>
        <v>Loukili</v>
      </c>
      <c r="KV58" s="543" t="str">
        <f>VLOOKUP(KH58,Data_Voogd!$C$1:$I$190,2,TRUE)</f>
        <v>Jamil</v>
      </c>
      <c r="KW58" s="549">
        <f>VLOOKUP(KH58,Data_Voogd!$C$1:$I$190,7,TRUE)</f>
        <v>653765992</v>
      </c>
    </row>
    <row r="59" spans="2:309" ht="20.100000000000001" customHeight="1" thickBot="1"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190"/>
      <c r="AK59" s="80"/>
      <c r="AL59" s="80"/>
      <c r="AM59" s="80"/>
      <c r="AN59" s="190"/>
      <c r="AS59" s="48"/>
      <c r="AT59" s="51"/>
      <c r="AU59" s="248"/>
      <c r="AV59" s="248"/>
      <c r="AW59" s="51"/>
      <c r="AX59" s="51"/>
      <c r="AY59" s="51"/>
      <c r="AZ59" s="190"/>
      <c r="BA59" s="51"/>
      <c r="BB59" s="51"/>
      <c r="BC59" s="51"/>
      <c r="BD59" s="51"/>
      <c r="BE59" s="320"/>
      <c r="BF59" s="51"/>
      <c r="BG59" s="161"/>
      <c r="BH59" s="51"/>
      <c r="BI59" s="74"/>
      <c r="BJ59" s="570"/>
      <c r="BK59" s="427"/>
      <c r="BL59" s="427"/>
      <c r="BQ59" s="48"/>
      <c r="BR59" s="51"/>
      <c r="BS59" s="248"/>
      <c r="BT59" s="51"/>
      <c r="BU59" s="51"/>
      <c r="BV59" s="51"/>
      <c r="BW59" s="161"/>
      <c r="BX59" s="273"/>
      <c r="BY59" s="273"/>
      <c r="BZ59" s="74"/>
      <c r="CA59" s="51"/>
      <c r="CB59" s="74"/>
      <c r="CC59" s="570"/>
      <c r="CE59" s="418"/>
      <c r="CM59" s="406"/>
      <c r="CN59" s="479"/>
      <c r="CO59" s="406"/>
      <c r="CP59" s="406"/>
      <c r="CQ59" s="406"/>
      <c r="CR59" s="406"/>
      <c r="CS59" s="406"/>
      <c r="CT59" s="418"/>
      <c r="CU59" s="470"/>
      <c r="CV59" s="497"/>
      <c r="DB59" s="80"/>
      <c r="DC59" s="80"/>
      <c r="DD59" s="80"/>
      <c r="DE59" s="80"/>
      <c r="DF59" s="80"/>
      <c r="DG59" s="80"/>
      <c r="DH59" s="80"/>
      <c r="DI59" s="80"/>
      <c r="DJ59" s="80"/>
      <c r="DK59" s="80"/>
      <c r="DL59" s="80"/>
      <c r="DM59" s="80"/>
      <c r="DN59" s="80"/>
      <c r="DO59" s="190"/>
      <c r="DY59" s="407"/>
      <c r="DZ59" s="407"/>
      <c r="EA59" s="408"/>
      <c r="EB59" s="408"/>
      <c r="EC59" s="408"/>
      <c r="ED59" s="408"/>
      <c r="EE59" s="483"/>
      <c r="EF59" s="483"/>
      <c r="EG59" s="408"/>
      <c r="EH59" s="408"/>
      <c r="EI59" s="408"/>
      <c r="EJ59" s="470"/>
      <c r="EK59" s="483"/>
      <c r="EL59" s="453"/>
      <c r="EM59" s="470"/>
      <c r="EN59" s="470"/>
      <c r="EX59" s="80">
        <v>146</v>
      </c>
      <c r="EY59" s="80">
        <v>75</v>
      </c>
      <c r="EZ59" s="80" t="s">
        <v>1612</v>
      </c>
      <c r="FA59" s="80" t="s">
        <v>1611</v>
      </c>
      <c r="FD59" s="427">
        <v>236</v>
      </c>
      <c r="FH59" s="407"/>
      <c r="FI59" s="407"/>
      <c r="FJ59" s="408"/>
      <c r="FK59" s="408"/>
      <c r="IC59" s="353"/>
      <c r="ID59" s="348"/>
      <c r="IE59" s="350"/>
      <c r="IF59" s="348"/>
      <c r="IG59" s="348"/>
      <c r="IH59" s="348"/>
      <c r="II59" s="311"/>
      <c r="IJ59" s="351"/>
      <c r="IK59" s="351"/>
      <c r="IL59" s="352"/>
      <c r="IM59" s="348"/>
      <c r="IN59" s="352"/>
      <c r="IO59" s="336"/>
      <c r="KG59" s="548">
        <v>606</v>
      </c>
      <c r="KH59" s="539">
        <v>42</v>
      </c>
      <c r="KI59" s="540" t="s">
        <v>1642</v>
      </c>
      <c r="KJ59" s="540" t="s">
        <v>1891</v>
      </c>
      <c r="KK59" s="540" t="s">
        <v>2458</v>
      </c>
      <c r="KL59" s="540" t="s">
        <v>1955</v>
      </c>
      <c r="KM59" s="541">
        <v>46335</v>
      </c>
      <c r="KN59" s="542">
        <v>115</v>
      </c>
      <c r="KO59" s="542">
        <v>0</v>
      </c>
      <c r="KP59" s="540"/>
      <c r="KQ59" s="543"/>
      <c r="KR59" s="543"/>
      <c r="KS59" s="543"/>
      <c r="KT59" s="543"/>
      <c r="KU59" s="543" t="str">
        <f>VLOOKUP(KH59,Data_Voogd!$C$1:$I$190,3,TRUE)</f>
        <v>Hamidi</v>
      </c>
      <c r="KV59" s="543" t="str">
        <f>VLOOKUP(KH59,Data_Voogd!$C$1:$I$190,2,TRUE)</f>
        <v>Hamza</v>
      </c>
      <c r="KW59" s="549">
        <f>VLOOKUP(KH59,Data_Voogd!$C$1:$I$190,7,TRUE)</f>
        <v>624363623</v>
      </c>
    </row>
    <row r="60" spans="2:309" ht="20.100000000000001" customHeight="1" thickBot="1"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190"/>
      <c r="AK60" s="80"/>
      <c r="AL60" s="80"/>
      <c r="AM60" s="80"/>
      <c r="AN60" s="190"/>
      <c r="AS60" s="48"/>
      <c r="AT60" s="51"/>
      <c r="AU60" s="248"/>
      <c r="AV60" s="248"/>
      <c r="AW60" s="51"/>
      <c r="AX60" s="51"/>
      <c r="AY60" s="51"/>
      <c r="AZ60" s="190"/>
      <c r="BA60" s="51"/>
      <c r="BB60" s="51"/>
      <c r="BC60" s="51"/>
      <c r="BD60" s="51"/>
      <c r="BE60" s="320"/>
      <c r="BF60" s="51"/>
      <c r="BG60" s="161"/>
      <c r="BH60" s="51"/>
      <c r="BI60" s="74"/>
      <c r="BJ60" s="570"/>
      <c r="BK60" s="427"/>
      <c r="BL60" s="427"/>
      <c r="BQ60" s="48"/>
      <c r="BR60" s="51"/>
      <c r="BS60" s="248"/>
      <c r="BT60" s="51"/>
      <c r="BU60" s="51"/>
      <c r="BV60" s="51"/>
      <c r="BW60" s="161"/>
      <c r="BX60" s="273"/>
      <c r="BY60" s="273"/>
      <c r="BZ60" s="74"/>
      <c r="CA60" s="51"/>
      <c r="CB60" s="74"/>
      <c r="CC60" s="570"/>
      <c r="CE60" s="418"/>
      <c r="CM60" s="406"/>
      <c r="CN60" s="479"/>
      <c r="CO60" s="406"/>
      <c r="CP60" s="406"/>
      <c r="CQ60" s="406"/>
      <c r="CR60" s="406"/>
      <c r="CS60" s="406"/>
      <c r="CT60" s="418"/>
      <c r="CU60" s="470"/>
      <c r="CV60" s="497"/>
      <c r="DB60" s="80"/>
      <c r="DC60" s="80"/>
      <c r="DD60" s="80"/>
      <c r="DE60" s="80"/>
      <c r="DF60" s="80"/>
      <c r="DG60" s="80"/>
      <c r="DH60" s="80"/>
      <c r="DI60" s="80"/>
      <c r="DJ60" s="80"/>
      <c r="DK60" s="80"/>
      <c r="DL60" s="80"/>
      <c r="DM60" s="80"/>
      <c r="DN60" s="80"/>
      <c r="DO60" s="190"/>
      <c r="DY60" s="407"/>
      <c r="DZ60" s="407"/>
      <c r="EA60" s="408"/>
      <c r="EB60" s="408"/>
      <c r="EC60" s="408"/>
      <c r="ED60" s="408"/>
      <c r="EE60" s="483"/>
      <c r="EF60" s="483"/>
      <c r="EG60" s="408"/>
      <c r="EH60" s="408"/>
      <c r="EI60" s="408"/>
      <c r="EJ60" s="470"/>
      <c r="EK60" s="483"/>
      <c r="EL60" s="453"/>
      <c r="EM60" s="470"/>
      <c r="EN60" s="470"/>
      <c r="EX60" s="80">
        <v>871</v>
      </c>
      <c r="EY60" s="80">
        <v>76</v>
      </c>
      <c r="EZ60" s="80" t="s">
        <v>204</v>
      </c>
      <c r="FA60" s="80" t="s">
        <v>459</v>
      </c>
      <c r="FD60" s="427">
        <v>237</v>
      </c>
      <c r="FH60" s="407"/>
      <c r="FI60" s="407"/>
      <c r="FJ60" s="408"/>
      <c r="FK60" s="408"/>
      <c r="IC60" s="349"/>
      <c r="ID60" s="354"/>
      <c r="IE60" s="355"/>
      <c r="IF60" s="354"/>
      <c r="IG60" s="354"/>
      <c r="IH60" s="354"/>
      <c r="II60" s="310"/>
      <c r="IJ60" s="356"/>
      <c r="IK60" s="356"/>
      <c r="IL60" s="357"/>
      <c r="IM60" s="354"/>
      <c r="IN60" s="352"/>
      <c r="IO60" s="337"/>
      <c r="KG60" s="548">
        <v>1081</v>
      </c>
      <c r="KH60" s="539">
        <v>43</v>
      </c>
      <c r="KI60" s="540" t="s">
        <v>285</v>
      </c>
      <c r="KJ60" s="540" t="s">
        <v>283</v>
      </c>
      <c r="KK60" s="540" t="s">
        <v>30</v>
      </c>
      <c r="KL60" s="540" t="s">
        <v>1956</v>
      </c>
      <c r="KM60" s="541"/>
      <c r="KN60" s="542"/>
      <c r="KO60" s="542"/>
      <c r="KP60" s="540"/>
      <c r="KQ60" s="543"/>
      <c r="KR60" s="543"/>
      <c r="KS60" s="543"/>
      <c r="KT60" s="543"/>
      <c r="KU60" s="543" t="str">
        <f>VLOOKUP(KH60,Data_Voogd!$C$1:$I$190,3,TRUE)</f>
        <v>Azerkaan</v>
      </c>
      <c r="KV60" s="543" t="str">
        <f>VLOOKUP(KH60,Data_Voogd!$C$1:$I$190,2,TRUE)</f>
        <v>Abdoulhamid</v>
      </c>
      <c r="KW60" s="549">
        <f>VLOOKUP(KH60,Data_Voogd!$C$1:$I$190,7,TRUE)</f>
        <v>645767787</v>
      </c>
    </row>
    <row r="61" spans="2:309" ht="20.100000000000001" customHeight="1" thickBot="1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190"/>
      <c r="AK61" s="80"/>
      <c r="AL61" s="80"/>
      <c r="AM61" s="80"/>
      <c r="AN61" s="190"/>
      <c r="AS61" s="48"/>
      <c r="AT61" s="51"/>
      <c r="AU61" s="248"/>
      <c r="AV61" s="248"/>
      <c r="AW61" s="51"/>
      <c r="AX61" s="51"/>
      <c r="AY61" s="51"/>
      <c r="AZ61" s="190"/>
      <c r="BA61" s="51"/>
      <c r="BB61" s="51"/>
      <c r="BC61" s="51"/>
      <c r="BD61" s="51"/>
      <c r="BE61" s="320"/>
      <c r="BF61" s="51"/>
      <c r="BG61" s="161"/>
      <c r="BH61" s="51"/>
      <c r="BI61" s="74"/>
      <c r="BJ61" s="570"/>
      <c r="BK61" s="427"/>
      <c r="BL61" s="427"/>
      <c r="BQ61" s="48"/>
      <c r="BR61" s="51"/>
      <c r="BS61" s="248"/>
      <c r="BT61" s="51"/>
      <c r="BU61" s="51"/>
      <c r="BV61" s="51"/>
      <c r="BW61" s="161"/>
      <c r="BX61" s="273"/>
      <c r="BY61" s="273"/>
      <c r="BZ61" s="74"/>
      <c r="CA61" s="51"/>
      <c r="CB61" s="74"/>
      <c r="CC61" s="570"/>
      <c r="CE61" s="417"/>
      <c r="CM61" s="406"/>
      <c r="CN61" s="479"/>
      <c r="CO61" s="406"/>
      <c r="CP61" s="406"/>
      <c r="CQ61" s="406"/>
      <c r="CR61" s="406"/>
      <c r="CS61" s="406"/>
      <c r="CT61" s="418"/>
      <c r="CU61" s="470"/>
      <c r="CV61" s="497"/>
      <c r="DB61" s="80"/>
      <c r="DC61" s="80"/>
      <c r="DD61" s="80"/>
      <c r="DE61" s="80"/>
      <c r="DF61" s="80"/>
      <c r="DG61" s="80"/>
      <c r="DH61" s="80"/>
      <c r="DI61" s="80"/>
      <c r="DJ61" s="80"/>
      <c r="DK61" s="80"/>
      <c r="DL61" s="80"/>
      <c r="DM61" s="80"/>
      <c r="DN61" s="80"/>
      <c r="DO61" s="190"/>
      <c r="DY61" s="407"/>
      <c r="DZ61" s="407"/>
      <c r="EA61" s="408"/>
      <c r="EB61" s="408"/>
      <c r="EC61" s="408"/>
      <c r="ED61" s="408"/>
      <c r="EE61" s="483"/>
      <c r="EF61" s="483"/>
      <c r="EG61" s="408"/>
      <c r="EH61" s="408"/>
      <c r="EI61" s="408"/>
      <c r="EJ61" s="470"/>
      <c r="EK61" s="483"/>
      <c r="EL61" s="453"/>
      <c r="EM61" s="470"/>
      <c r="EN61" s="470"/>
      <c r="EX61" s="80">
        <v>1210</v>
      </c>
      <c r="EY61" s="80">
        <v>77</v>
      </c>
      <c r="EZ61" s="80" t="s">
        <v>464</v>
      </c>
      <c r="FA61" s="80" t="s">
        <v>466</v>
      </c>
      <c r="FD61" s="427">
        <v>238</v>
      </c>
      <c r="FH61" s="411"/>
      <c r="FI61" s="408"/>
      <c r="FJ61" s="408"/>
      <c r="FK61" s="408"/>
      <c r="IC61" s="353"/>
      <c r="ID61" s="348"/>
      <c r="IE61" s="350"/>
      <c r="IF61" s="348"/>
      <c r="IG61" s="348"/>
      <c r="IH61" s="348"/>
      <c r="II61" s="311"/>
      <c r="IJ61" s="351"/>
      <c r="IK61" s="351"/>
      <c r="IL61" s="352"/>
      <c r="IM61" s="348"/>
      <c r="IN61" s="352"/>
      <c r="IO61" s="336"/>
      <c r="KG61" s="548">
        <v>1081</v>
      </c>
      <c r="KH61" s="539">
        <v>43</v>
      </c>
      <c r="KI61" s="540" t="s">
        <v>282</v>
      </c>
      <c r="KJ61" s="540" t="s">
        <v>283</v>
      </c>
      <c r="KK61" s="540" t="s">
        <v>30</v>
      </c>
      <c r="KL61" s="540" t="s">
        <v>1956</v>
      </c>
      <c r="KM61" s="541"/>
      <c r="KN61" s="542"/>
      <c r="KO61" s="542"/>
      <c r="KP61" s="540"/>
      <c r="KQ61" s="543"/>
      <c r="KR61" s="543"/>
      <c r="KS61" s="543"/>
      <c r="KT61" s="543"/>
      <c r="KU61" s="543" t="str">
        <f>VLOOKUP(KH61,Data_Voogd!$C$1:$I$190,3,TRUE)</f>
        <v>Azerkaan</v>
      </c>
      <c r="KV61" s="543" t="str">
        <f>VLOOKUP(KH61,Data_Voogd!$C$1:$I$190,2,TRUE)</f>
        <v>Abdoulhamid</v>
      </c>
      <c r="KW61" s="549">
        <f>VLOOKUP(KH61,Data_Voogd!$C$1:$I$190,7,TRUE)</f>
        <v>645767787</v>
      </c>
    </row>
    <row r="62" spans="2:309" ht="20.100000000000001" customHeight="1" thickBot="1"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190"/>
      <c r="AK62" s="80"/>
      <c r="AL62" s="80"/>
      <c r="AM62" s="80"/>
      <c r="AN62" s="190"/>
      <c r="AS62" s="48"/>
      <c r="AT62" s="51"/>
      <c r="AU62" s="248"/>
      <c r="AV62" s="248"/>
      <c r="AW62" s="51"/>
      <c r="AX62" s="51"/>
      <c r="AY62" s="51"/>
      <c r="AZ62" s="190"/>
      <c r="BA62" s="51"/>
      <c r="BB62" s="51"/>
      <c r="BC62" s="51"/>
      <c r="BD62" s="51"/>
      <c r="BE62" s="320"/>
      <c r="BF62" s="51"/>
      <c r="BG62" s="161"/>
      <c r="BH62" s="51"/>
      <c r="BI62" s="74"/>
      <c r="BJ62" s="570"/>
      <c r="BK62" s="427"/>
      <c r="BL62" s="427"/>
      <c r="BQ62" s="48"/>
      <c r="BR62" s="51"/>
      <c r="BS62" s="248"/>
      <c r="BT62" s="51"/>
      <c r="BU62" s="51"/>
      <c r="BV62" s="51"/>
      <c r="BW62" s="161"/>
      <c r="BX62" s="273"/>
      <c r="BY62" s="273"/>
      <c r="BZ62" s="74"/>
      <c r="CA62" s="51"/>
      <c r="CB62" s="74"/>
      <c r="CC62" s="570"/>
      <c r="CE62" s="417"/>
      <c r="CM62" s="406"/>
      <c r="CN62" s="479"/>
      <c r="CO62" s="406"/>
      <c r="CP62" s="406"/>
      <c r="CQ62" s="406"/>
      <c r="CR62" s="406"/>
      <c r="CS62" s="406"/>
      <c r="CT62" s="418"/>
      <c r="CU62" s="453"/>
      <c r="CV62" s="497"/>
      <c r="DB62" s="80"/>
      <c r="DC62" s="80"/>
      <c r="DD62" s="80"/>
      <c r="DE62" s="80"/>
      <c r="DF62" s="80"/>
      <c r="DG62" s="80"/>
      <c r="DH62" s="80"/>
      <c r="DI62" s="80"/>
      <c r="DJ62" s="80"/>
      <c r="DK62" s="80"/>
      <c r="DL62" s="80"/>
      <c r="DM62" s="80"/>
      <c r="DN62" s="80"/>
      <c r="DO62" s="190"/>
      <c r="DY62" s="407"/>
      <c r="DZ62" s="407"/>
      <c r="EA62" s="408"/>
      <c r="EB62" s="408"/>
      <c r="EC62" s="408"/>
      <c r="ED62" s="408"/>
      <c r="EE62" s="483"/>
      <c r="EF62" s="483"/>
      <c r="EG62" s="408"/>
      <c r="EH62" s="408"/>
      <c r="EI62" s="408"/>
      <c r="EJ62" s="470"/>
      <c r="EK62" s="483"/>
      <c r="EL62" s="470"/>
      <c r="EM62" s="470"/>
      <c r="EN62" s="418"/>
      <c r="EX62" s="80">
        <v>425</v>
      </c>
      <c r="EY62" s="80">
        <v>78</v>
      </c>
      <c r="EZ62" s="80" t="s">
        <v>156</v>
      </c>
      <c r="FA62" s="80" t="s">
        <v>1683</v>
      </c>
      <c r="FD62" s="427">
        <v>239</v>
      </c>
      <c r="FH62" s="407"/>
      <c r="FI62" s="407"/>
      <c r="FJ62" s="408"/>
      <c r="FK62" s="408"/>
      <c r="IC62" s="349"/>
      <c r="ID62" s="354"/>
      <c r="IE62" s="355"/>
      <c r="IF62" s="354"/>
      <c r="IG62" s="354"/>
      <c r="IH62" s="354"/>
      <c r="II62" s="310"/>
      <c r="IJ62" s="356"/>
      <c r="IK62" s="356"/>
      <c r="IL62" s="357"/>
      <c r="IM62" s="354"/>
      <c r="IN62" s="352"/>
      <c r="IO62" s="337"/>
      <c r="KG62" s="548">
        <v>1178</v>
      </c>
      <c r="KH62" s="539">
        <v>45</v>
      </c>
      <c r="KI62" s="540" t="s">
        <v>263</v>
      </c>
      <c r="KJ62" s="540" t="s">
        <v>292</v>
      </c>
      <c r="KK62" s="540" t="s">
        <v>57</v>
      </c>
      <c r="KL62" s="540" t="s">
        <v>1958</v>
      </c>
      <c r="KM62" s="541"/>
      <c r="KN62" s="542"/>
      <c r="KO62" s="542"/>
      <c r="KP62" s="540" t="s">
        <v>2507</v>
      </c>
      <c r="KQ62" s="543"/>
      <c r="KR62" s="543"/>
      <c r="KS62" s="543"/>
      <c r="KT62" s="543"/>
      <c r="KU62" s="543" t="str">
        <f>VLOOKUP(KH62,Data_Voogd!$C$1:$I$190,3,TRUE)</f>
        <v>Assarraj</v>
      </c>
      <c r="KV62" s="543" t="str">
        <f>VLOOKUP(KH62,Data_Voogd!$C$1:$I$190,2,TRUE)</f>
        <v>Mustapha</v>
      </c>
      <c r="KW62" s="549">
        <f>VLOOKUP(KH62,Data_Voogd!$C$1:$I$190,7,TRUE)</f>
        <v>685317570</v>
      </c>
    </row>
    <row r="63" spans="2:309" ht="20.100000000000001" customHeight="1" thickBot="1"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190"/>
      <c r="AK63" s="80"/>
      <c r="AL63" s="80"/>
      <c r="AM63" s="80"/>
      <c r="AN63" s="190"/>
      <c r="AS63" s="48"/>
      <c r="AT63" s="51"/>
      <c r="AU63" s="248"/>
      <c r="AV63" s="248"/>
      <c r="AW63" s="51"/>
      <c r="AX63" s="51"/>
      <c r="AY63" s="51"/>
      <c r="AZ63" s="190"/>
      <c r="BA63" s="51"/>
      <c r="BB63" s="51"/>
      <c r="BC63" s="51"/>
      <c r="BD63" s="51"/>
      <c r="BE63" s="320"/>
      <c r="BF63" s="51"/>
      <c r="BG63" s="161"/>
      <c r="BH63" s="51"/>
      <c r="BI63" s="74"/>
      <c r="BJ63" s="570"/>
      <c r="BK63" s="427"/>
      <c r="BL63" s="427"/>
      <c r="BQ63" s="48"/>
      <c r="BR63" s="51"/>
      <c r="BS63" s="248"/>
      <c r="BT63" s="51"/>
      <c r="BU63" s="51"/>
      <c r="BV63" s="51"/>
      <c r="BW63" s="161"/>
      <c r="BX63" s="273"/>
      <c r="BY63" s="273"/>
      <c r="BZ63" s="74"/>
      <c r="CA63" s="51"/>
      <c r="CB63" s="74"/>
      <c r="CC63" s="570"/>
      <c r="CE63" s="417"/>
      <c r="CM63" s="406"/>
      <c r="CN63" s="479"/>
      <c r="CO63" s="406"/>
      <c r="CP63" s="406"/>
      <c r="CQ63" s="406"/>
      <c r="CR63" s="406"/>
      <c r="CS63" s="406"/>
      <c r="CT63" s="418"/>
      <c r="CU63" s="470"/>
      <c r="CV63" s="497"/>
      <c r="DB63" s="80"/>
      <c r="DC63" s="80"/>
      <c r="DD63" s="80"/>
      <c r="DE63" s="80"/>
      <c r="DF63" s="80"/>
      <c r="DG63" s="80"/>
      <c r="DH63" s="80"/>
      <c r="DI63" s="80"/>
      <c r="DJ63" s="80"/>
      <c r="DK63" s="80"/>
      <c r="DL63" s="80"/>
      <c r="DM63" s="80"/>
      <c r="DN63" s="80"/>
      <c r="DO63" s="190"/>
      <c r="DY63" s="407"/>
      <c r="DZ63" s="407"/>
      <c r="EA63" s="408"/>
      <c r="EB63" s="408"/>
      <c r="EC63" s="408"/>
      <c r="ED63" s="408"/>
      <c r="EE63" s="483"/>
      <c r="EF63" s="483"/>
      <c r="EG63" s="408"/>
      <c r="EH63" s="408"/>
      <c r="EI63" s="408"/>
      <c r="EJ63" s="470"/>
      <c r="EK63" s="483"/>
      <c r="EL63" s="470"/>
      <c r="EM63" s="470"/>
      <c r="EN63" s="418"/>
      <c r="EX63" s="80">
        <v>1074</v>
      </c>
      <c r="EY63" s="80">
        <v>79</v>
      </c>
      <c r="EZ63" s="80" t="s">
        <v>136</v>
      </c>
      <c r="FA63" s="80" t="s">
        <v>474</v>
      </c>
      <c r="FD63" s="427">
        <v>240</v>
      </c>
      <c r="FH63" s="407"/>
      <c r="FI63" s="407"/>
      <c r="FJ63" s="408"/>
      <c r="FK63" s="408"/>
      <c r="IC63" s="353"/>
      <c r="ID63" s="348"/>
      <c r="IE63" s="350"/>
      <c r="IF63" s="348"/>
      <c r="IG63" s="348"/>
      <c r="IH63" s="348"/>
      <c r="II63" s="311"/>
      <c r="IJ63" s="351"/>
      <c r="IK63" s="351"/>
      <c r="IL63" s="352"/>
      <c r="IM63" s="348"/>
      <c r="IN63" s="352"/>
      <c r="IO63" s="336"/>
      <c r="KG63" s="548">
        <v>1028</v>
      </c>
      <c r="KH63" s="539">
        <v>46</v>
      </c>
      <c r="KI63" s="540" t="s">
        <v>296</v>
      </c>
      <c r="KJ63" s="540" t="s">
        <v>297</v>
      </c>
      <c r="KK63" s="540" t="s">
        <v>122</v>
      </c>
      <c r="KL63" s="540" t="s">
        <v>1956</v>
      </c>
      <c r="KM63" s="541"/>
      <c r="KN63" s="542"/>
      <c r="KO63" s="542"/>
      <c r="KP63" s="540"/>
      <c r="KQ63" s="543"/>
      <c r="KR63" s="543"/>
      <c r="KS63" s="543"/>
      <c r="KT63" s="543"/>
      <c r="KU63" s="543" t="str">
        <f>VLOOKUP(KH63,Data_Voogd!$C$1:$I$190,3,TRUE)</f>
        <v>Sajie</v>
      </c>
      <c r="KV63" s="543" t="str">
        <f>VLOOKUP(KH63,Data_Voogd!$C$1:$I$190,2,TRUE)</f>
        <v>Abdelouhab</v>
      </c>
      <c r="KW63" s="549">
        <f>VLOOKUP(KH63,Data_Voogd!$C$1:$I$190,7,TRUE)</f>
        <v>684304185</v>
      </c>
    </row>
    <row r="64" spans="2:309" ht="20.100000000000001" customHeight="1" thickBot="1"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190"/>
      <c r="AK64" s="80"/>
      <c r="AL64" s="80"/>
      <c r="AM64" s="80"/>
      <c r="AN64" s="190"/>
      <c r="AS64" s="48"/>
      <c r="AT64" s="51"/>
      <c r="AU64" s="248"/>
      <c r="AV64" s="248"/>
      <c r="AW64" s="51"/>
      <c r="AX64" s="51"/>
      <c r="AY64" s="51"/>
      <c r="AZ64" s="190"/>
      <c r="BA64" s="51"/>
      <c r="BB64" s="51"/>
      <c r="BC64" s="51"/>
      <c r="BD64" s="51"/>
      <c r="BE64" s="320"/>
      <c r="BF64" s="51"/>
      <c r="BG64" s="161"/>
      <c r="BH64" s="51"/>
      <c r="BI64" s="74"/>
      <c r="BJ64" s="570"/>
      <c r="BK64" s="427"/>
      <c r="BL64" s="427"/>
      <c r="BQ64" s="48"/>
      <c r="BR64" s="51"/>
      <c r="BS64" s="248"/>
      <c r="BT64" s="51"/>
      <c r="BU64" s="51"/>
      <c r="BV64" s="51"/>
      <c r="BW64" s="161"/>
      <c r="BX64" s="273"/>
      <c r="BY64" s="273"/>
      <c r="BZ64" s="74"/>
      <c r="CA64" s="51"/>
      <c r="CB64" s="74"/>
      <c r="CC64" s="570"/>
      <c r="CE64" s="417"/>
      <c r="CM64" s="406"/>
      <c r="CN64" s="479"/>
      <c r="CO64" s="406"/>
      <c r="CP64" s="406"/>
      <c r="CQ64" s="406"/>
      <c r="CR64" s="406"/>
      <c r="CS64" s="406"/>
      <c r="CT64" s="418"/>
      <c r="CU64" s="470"/>
      <c r="CV64" s="505"/>
      <c r="DB64" s="80"/>
      <c r="DC64" s="80"/>
      <c r="DD64" s="80"/>
      <c r="DE64" s="80"/>
      <c r="DF64" s="80"/>
      <c r="DG64" s="80"/>
      <c r="DH64" s="80"/>
      <c r="DI64" s="80"/>
      <c r="DJ64" s="80"/>
      <c r="DK64" s="80"/>
      <c r="DL64" s="80"/>
      <c r="DM64" s="80"/>
      <c r="DN64" s="80"/>
      <c r="DO64" s="190"/>
      <c r="DY64" s="407"/>
      <c r="DZ64" s="407"/>
      <c r="EA64" s="408"/>
      <c r="EB64" s="408"/>
      <c r="EC64" s="408"/>
      <c r="ED64" s="408"/>
      <c r="EE64" s="483"/>
      <c r="EF64" s="483"/>
      <c r="EG64" s="408"/>
      <c r="EH64" s="408"/>
      <c r="EI64" s="408"/>
      <c r="EJ64" s="470"/>
      <c r="EK64" s="483"/>
      <c r="EM64" s="506"/>
      <c r="EN64" s="399"/>
      <c r="EX64" s="80">
        <v>713</v>
      </c>
      <c r="EY64" s="80">
        <v>80</v>
      </c>
      <c r="EZ64" s="80" t="s">
        <v>136</v>
      </c>
      <c r="FA64" s="80" t="s">
        <v>479</v>
      </c>
      <c r="FD64" s="427">
        <v>241</v>
      </c>
      <c r="FH64" s="408"/>
      <c r="FI64" s="407"/>
      <c r="FJ64" s="408"/>
      <c r="FK64" s="408"/>
      <c r="IC64" s="349"/>
      <c r="ID64" s="354"/>
      <c r="IE64" s="355"/>
      <c r="IF64" s="354"/>
      <c r="IG64" s="354"/>
      <c r="IH64" s="354"/>
      <c r="II64" s="310"/>
      <c r="IJ64" s="356"/>
      <c r="IK64" s="356"/>
      <c r="IL64" s="357"/>
      <c r="IM64" s="354"/>
      <c r="IN64" s="352"/>
      <c r="IO64" s="337"/>
      <c r="KG64" s="548">
        <v>651</v>
      </c>
      <c r="KH64" s="539">
        <v>47</v>
      </c>
      <c r="KI64" s="540" t="s">
        <v>301</v>
      </c>
      <c r="KJ64" s="540" t="s">
        <v>302</v>
      </c>
      <c r="KK64" s="540" t="s">
        <v>114</v>
      </c>
      <c r="KL64" s="540" t="s">
        <v>1956</v>
      </c>
      <c r="KM64" s="541"/>
      <c r="KN64" s="542"/>
      <c r="KO64" s="542"/>
      <c r="KP64" s="540"/>
      <c r="KQ64" s="543"/>
      <c r="KR64" s="543"/>
      <c r="KS64" s="543"/>
      <c r="KT64" s="543"/>
      <c r="KU64" s="543" t="str">
        <f>VLOOKUP(KH64,Data_Voogd!$C$1:$I$190,3,TRUE)</f>
        <v>Sajie</v>
      </c>
      <c r="KV64" s="543" t="str">
        <f>VLOOKUP(KH64,Data_Voogd!$C$1:$I$190,2,TRUE)</f>
        <v>Abdelouhab</v>
      </c>
      <c r="KW64" s="549">
        <f>VLOOKUP(KH64,Data_Voogd!$C$1:$I$190,7,TRUE)</f>
        <v>684304185</v>
      </c>
    </row>
    <row r="65" spans="2:309" ht="20.100000000000001" customHeight="1" thickBot="1"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190"/>
      <c r="AK65" s="86"/>
      <c r="AL65" s="80"/>
      <c r="AM65" s="80"/>
      <c r="AN65" s="190"/>
      <c r="AS65" s="48"/>
      <c r="AT65" s="51"/>
      <c r="AU65" s="248"/>
      <c r="AV65" s="248"/>
      <c r="AW65" s="51"/>
      <c r="AX65" s="51"/>
      <c r="AY65" s="51"/>
      <c r="AZ65" s="190"/>
      <c r="BA65" s="51"/>
      <c r="BB65" s="51"/>
      <c r="BC65" s="51"/>
      <c r="BD65" s="51"/>
      <c r="BE65" s="320"/>
      <c r="BF65" s="51"/>
      <c r="BG65" s="161"/>
      <c r="BH65" s="51"/>
      <c r="BI65" s="74"/>
      <c r="BJ65" s="570"/>
      <c r="BK65" s="427"/>
      <c r="BL65" s="427"/>
      <c r="BQ65" s="48"/>
      <c r="BR65" s="51"/>
      <c r="BS65" s="248"/>
      <c r="BT65" s="51"/>
      <c r="BU65" s="51"/>
      <c r="BV65" s="51"/>
      <c r="BW65" s="161"/>
      <c r="BX65" s="273"/>
      <c r="BY65" s="273"/>
      <c r="BZ65" s="74"/>
      <c r="CA65" s="51"/>
      <c r="CB65" s="74"/>
      <c r="CC65" s="570"/>
      <c r="CE65" s="418"/>
      <c r="CM65" s="406"/>
      <c r="CN65" s="479"/>
      <c r="CO65" s="406"/>
      <c r="CP65" s="406"/>
      <c r="CQ65" s="406"/>
      <c r="CR65" s="406"/>
      <c r="CS65" s="406"/>
      <c r="CT65" s="418"/>
      <c r="CU65" s="470"/>
      <c r="CV65" s="497"/>
      <c r="DB65" s="86"/>
      <c r="DC65" s="86"/>
      <c r="DD65" s="86"/>
      <c r="DE65" s="86"/>
      <c r="DF65" s="86"/>
      <c r="DG65" s="86"/>
      <c r="DH65" s="86"/>
      <c r="DI65" s="86"/>
      <c r="DJ65" s="86"/>
      <c r="DK65" s="86"/>
      <c r="DL65" s="86"/>
      <c r="DM65" s="80"/>
      <c r="DN65" s="80"/>
      <c r="DO65" s="190"/>
      <c r="DY65" s="407"/>
      <c r="DZ65" s="407"/>
      <c r="EA65" s="408"/>
      <c r="EB65" s="408"/>
      <c r="EC65" s="408"/>
      <c r="ED65" s="408"/>
      <c r="EE65" s="483"/>
      <c r="EF65" s="483"/>
      <c r="EG65" s="408"/>
      <c r="EH65" s="408"/>
      <c r="EI65" s="408"/>
      <c r="EJ65" s="470"/>
      <c r="EK65" s="483"/>
      <c r="EL65" s="470"/>
      <c r="EM65" s="470"/>
      <c r="EN65" s="470"/>
      <c r="EX65" s="86">
        <v>9004</v>
      </c>
      <c r="EY65" s="86">
        <v>81</v>
      </c>
      <c r="EZ65" s="86" t="s">
        <v>136</v>
      </c>
      <c r="FA65" s="86" t="s">
        <v>483</v>
      </c>
      <c r="FD65" s="427">
        <v>242</v>
      </c>
      <c r="FH65" s="407"/>
      <c r="FI65" s="407"/>
      <c r="FJ65" s="408"/>
      <c r="FK65" s="408"/>
      <c r="IC65" s="353"/>
      <c r="ID65" s="348"/>
      <c r="IE65" s="350"/>
      <c r="IF65" s="348"/>
      <c r="IG65" s="348"/>
      <c r="IH65" s="348"/>
      <c r="II65" s="311"/>
      <c r="IJ65" s="351"/>
      <c r="IK65" s="351"/>
      <c r="IL65" s="352"/>
      <c r="IM65" s="348"/>
      <c r="IN65" s="352"/>
      <c r="IO65" s="336"/>
      <c r="KG65" s="548">
        <v>1094</v>
      </c>
      <c r="KH65" s="539">
        <v>48</v>
      </c>
      <c r="KI65" s="540" t="s">
        <v>108</v>
      </c>
      <c r="KJ65" s="540" t="s">
        <v>306</v>
      </c>
      <c r="KK65" s="540" t="s">
        <v>114</v>
      </c>
      <c r="KL65" s="540" t="s">
        <v>1956</v>
      </c>
      <c r="KM65" s="541"/>
      <c r="KN65" s="542"/>
      <c r="KO65" s="542"/>
      <c r="KP65" s="540"/>
      <c r="KQ65" s="543"/>
      <c r="KR65" s="543"/>
      <c r="KS65" s="543"/>
      <c r="KT65" s="543"/>
      <c r="KU65" s="543" t="str">
        <f>VLOOKUP(KH65,Data_Voogd!$C$1:$I$190,3,TRUE)</f>
        <v>Akalai</v>
      </c>
      <c r="KV65" s="543" t="str">
        <f>VLOOKUP(KH65,Data_Voogd!$C$1:$I$190,2,TRUE)</f>
        <v>Mohammed</v>
      </c>
      <c r="KW65" s="549">
        <f>VLOOKUP(KH65,Data_Voogd!$C$1:$I$190,7,TRUE)</f>
        <v>641119770</v>
      </c>
    </row>
    <row r="66" spans="2:309" ht="20.100000000000001" customHeight="1" thickBot="1"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Z66" s="80"/>
      <c r="AA66" s="80"/>
      <c r="AB66" s="80"/>
      <c r="AC66" s="80"/>
      <c r="AD66" s="80"/>
      <c r="AE66" s="86"/>
      <c r="AF66" s="80"/>
      <c r="AG66" s="80"/>
      <c r="AH66" s="80"/>
      <c r="AI66" s="80"/>
      <c r="AJ66" s="190"/>
      <c r="AK66" s="80"/>
      <c r="AL66" s="80"/>
      <c r="AM66" s="80"/>
      <c r="AN66" s="190"/>
      <c r="AS66" s="48"/>
      <c r="AT66" s="51"/>
      <c r="AU66" s="248"/>
      <c r="AV66" s="248"/>
      <c r="AW66" s="51"/>
      <c r="AX66" s="51"/>
      <c r="AY66" s="51"/>
      <c r="AZ66" s="190"/>
      <c r="BA66" s="51"/>
      <c r="BB66" s="51"/>
      <c r="BC66" s="51"/>
      <c r="BD66" s="51"/>
      <c r="BE66" s="320"/>
      <c r="BF66" s="51"/>
      <c r="BG66" s="161"/>
      <c r="BH66" s="51"/>
      <c r="BI66" s="74"/>
      <c r="BJ66" s="570"/>
      <c r="BK66" s="427"/>
      <c r="BL66" s="427"/>
      <c r="BQ66" s="48"/>
      <c r="BR66" s="51"/>
      <c r="BS66" s="248"/>
      <c r="BT66" s="51"/>
      <c r="BU66" s="51"/>
      <c r="BV66" s="51"/>
      <c r="BW66" s="161"/>
      <c r="BX66" s="273"/>
      <c r="BY66" s="273"/>
      <c r="BZ66" s="74"/>
      <c r="CA66" s="51"/>
      <c r="CB66" s="74"/>
      <c r="CC66" s="570"/>
      <c r="CE66" s="418"/>
      <c r="CM66" s="406"/>
      <c r="CN66" s="479"/>
      <c r="CO66" s="406"/>
      <c r="CP66" s="406"/>
      <c r="CQ66" s="406"/>
      <c r="CR66" s="406"/>
      <c r="CS66" s="406"/>
      <c r="CT66" s="418"/>
      <c r="CU66" s="470"/>
      <c r="CV66" s="497"/>
      <c r="DB66" s="80"/>
      <c r="DC66" s="80"/>
      <c r="DD66" s="80"/>
      <c r="DE66" s="80"/>
      <c r="DF66" s="80"/>
      <c r="DG66" s="86"/>
      <c r="DH66" s="80"/>
      <c r="DI66" s="80"/>
      <c r="DJ66" s="80"/>
      <c r="DK66" s="80"/>
      <c r="DL66" s="80"/>
      <c r="DM66" s="80"/>
      <c r="DN66" s="80"/>
      <c r="DO66" s="190"/>
      <c r="DY66" s="407"/>
      <c r="DZ66" s="407"/>
      <c r="EA66" s="408"/>
      <c r="EB66" s="408"/>
      <c r="EC66" s="408"/>
      <c r="ED66" s="408"/>
      <c r="EE66" s="483"/>
      <c r="EF66" s="483"/>
      <c r="EG66" s="408"/>
      <c r="EH66" s="408"/>
      <c r="EI66" s="408"/>
      <c r="EJ66" s="470"/>
      <c r="EK66" s="483"/>
      <c r="EL66" s="470"/>
      <c r="EM66" s="470"/>
      <c r="EN66" s="470"/>
      <c r="EX66" s="80">
        <v>479</v>
      </c>
      <c r="EY66" s="80">
        <v>83</v>
      </c>
      <c r="EZ66" s="80" t="s">
        <v>489</v>
      </c>
      <c r="FA66" s="80" t="s">
        <v>1489</v>
      </c>
      <c r="FD66" s="427">
        <v>244</v>
      </c>
      <c r="FH66" s="407"/>
      <c r="FI66" s="407"/>
      <c r="FJ66" s="408"/>
      <c r="FK66" s="408"/>
      <c r="IC66" s="349"/>
      <c r="ID66" s="354"/>
      <c r="IE66" s="355"/>
      <c r="IF66" s="354"/>
      <c r="IG66" s="354"/>
      <c r="IH66" s="354"/>
      <c r="II66" s="310"/>
      <c r="IJ66" s="356"/>
      <c r="IK66" s="356"/>
      <c r="IL66" s="357"/>
      <c r="IM66" s="354"/>
      <c r="IN66" s="352"/>
      <c r="IO66" s="337"/>
      <c r="KG66" s="548">
        <v>1094</v>
      </c>
      <c r="KH66" s="539">
        <v>48</v>
      </c>
      <c r="KI66" s="540" t="s">
        <v>161</v>
      </c>
      <c r="KJ66" s="540" t="s">
        <v>306</v>
      </c>
      <c r="KK66" s="540" t="s">
        <v>90</v>
      </c>
      <c r="KL66" s="540" t="s">
        <v>1956</v>
      </c>
      <c r="KM66" s="541"/>
      <c r="KN66" s="542"/>
      <c r="KO66" s="542"/>
      <c r="KP66" s="540"/>
      <c r="KQ66" s="543"/>
      <c r="KR66" s="543"/>
      <c r="KS66" s="543"/>
      <c r="KT66" s="543"/>
      <c r="KU66" s="543" t="str">
        <f>VLOOKUP(KH66,Data_Voogd!$C$1:$I$190,3,TRUE)</f>
        <v>Akalai</v>
      </c>
      <c r="KV66" s="543" t="str">
        <f>VLOOKUP(KH66,Data_Voogd!$C$1:$I$190,2,TRUE)</f>
        <v>Mohammed</v>
      </c>
      <c r="KW66" s="549">
        <f>VLOOKUP(KH66,Data_Voogd!$C$1:$I$190,7,TRUE)</f>
        <v>641119770</v>
      </c>
    </row>
    <row r="67" spans="2:309" ht="20.100000000000001" customHeight="1" thickBot="1"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190"/>
      <c r="AK67" s="80"/>
      <c r="AL67" s="80"/>
      <c r="AM67" s="80"/>
      <c r="AN67" s="190"/>
      <c r="AS67" s="48"/>
      <c r="AT67" s="51"/>
      <c r="AU67" s="248"/>
      <c r="AV67" s="248"/>
      <c r="AW67" s="51"/>
      <c r="AX67" s="51"/>
      <c r="AY67" s="51"/>
      <c r="AZ67" s="318"/>
      <c r="BA67" s="163"/>
      <c r="BB67" s="51"/>
      <c r="BC67" s="51"/>
      <c r="BD67" s="51"/>
      <c r="BE67" s="321"/>
      <c r="BF67" s="51"/>
      <c r="BG67" s="270"/>
      <c r="BH67" s="75"/>
      <c r="BI67" s="74"/>
      <c r="BJ67" s="570"/>
      <c r="BK67" s="427"/>
      <c r="BL67" s="427"/>
      <c r="BQ67" s="48"/>
      <c r="BR67" s="51"/>
      <c r="BS67" s="248"/>
      <c r="BT67" s="51"/>
      <c r="BU67" s="51"/>
      <c r="BV67" s="51"/>
      <c r="BW67" s="161"/>
      <c r="BX67" s="273"/>
      <c r="BY67" s="273"/>
      <c r="BZ67" s="74"/>
      <c r="CA67" s="75"/>
      <c r="CB67" s="74"/>
      <c r="CC67" s="570"/>
      <c r="CE67" s="418"/>
      <c r="CM67" s="406"/>
      <c r="CN67" s="479"/>
      <c r="CO67" s="406"/>
      <c r="CP67" s="406"/>
      <c r="CQ67" s="406"/>
      <c r="CR67" s="406"/>
      <c r="CS67" s="406"/>
      <c r="CT67" s="418"/>
      <c r="CU67" s="470"/>
      <c r="CV67" s="497"/>
      <c r="DB67" s="80"/>
      <c r="DC67" s="80"/>
      <c r="DD67" s="80"/>
      <c r="DE67" s="80"/>
      <c r="DF67" s="80"/>
      <c r="DG67" s="80"/>
      <c r="DH67" s="80"/>
      <c r="DI67" s="80"/>
      <c r="DJ67" s="80"/>
      <c r="DK67" s="80"/>
      <c r="DL67" s="80"/>
      <c r="DM67" s="80"/>
      <c r="DN67" s="80"/>
      <c r="DO67" s="190"/>
      <c r="DY67" s="407"/>
      <c r="DZ67" s="407"/>
      <c r="EA67" s="408"/>
      <c r="EB67" s="408"/>
      <c r="EC67" s="408"/>
      <c r="ED67" s="408"/>
      <c r="EE67" s="483"/>
      <c r="EF67" s="483"/>
      <c r="EG67" s="408"/>
      <c r="EH67" s="408"/>
      <c r="EI67" s="408"/>
      <c r="EJ67" s="470"/>
      <c r="EK67" s="483"/>
      <c r="EL67" s="453"/>
      <c r="EM67" s="470"/>
      <c r="EN67" s="470"/>
      <c r="EX67" s="80">
        <v>84</v>
      </c>
      <c r="EY67" s="80">
        <v>84</v>
      </c>
      <c r="EZ67" s="80" t="s">
        <v>290</v>
      </c>
      <c r="FA67" s="80" t="s">
        <v>496</v>
      </c>
      <c r="FD67" s="427">
        <v>245</v>
      </c>
      <c r="FH67" s="407"/>
      <c r="FI67" s="407"/>
      <c r="FJ67" s="408"/>
      <c r="FK67" s="408"/>
      <c r="IC67" s="353"/>
      <c r="ID67" s="348"/>
      <c r="IE67" s="350"/>
      <c r="IF67" s="348"/>
      <c r="IG67" s="348"/>
      <c r="IH67" s="348"/>
      <c r="II67" s="311"/>
      <c r="IJ67" s="351"/>
      <c r="IK67" s="351"/>
      <c r="IL67" s="352"/>
      <c r="IM67" s="348"/>
      <c r="IN67" s="352"/>
      <c r="IO67" s="336"/>
      <c r="KG67" s="548">
        <v>372</v>
      </c>
      <c r="KH67" s="539">
        <v>49</v>
      </c>
      <c r="KI67" s="540" t="s">
        <v>316</v>
      </c>
      <c r="KJ67" s="540" t="s">
        <v>312</v>
      </c>
      <c r="KK67" s="540" t="s">
        <v>1406</v>
      </c>
      <c r="KL67" s="540" t="s">
        <v>1957</v>
      </c>
      <c r="KM67" s="541"/>
      <c r="KN67" s="542"/>
      <c r="KO67" s="542"/>
      <c r="KP67" s="540"/>
      <c r="KQ67" s="543"/>
      <c r="KR67" s="543"/>
      <c r="KS67" s="543"/>
      <c r="KT67" s="543"/>
      <c r="KU67" s="543" t="str">
        <f>VLOOKUP(KH67,Data_Voogd!$C$1:$I$190,3,TRUE)</f>
        <v>Akalai</v>
      </c>
      <c r="KV67" s="543" t="str">
        <f>VLOOKUP(KH67,Data_Voogd!$C$1:$I$190,2,TRUE)</f>
        <v>Mohammed</v>
      </c>
      <c r="KW67" s="549">
        <f>VLOOKUP(KH67,Data_Voogd!$C$1:$I$190,7,TRUE)</f>
        <v>641119770</v>
      </c>
    </row>
    <row r="68" spans="2:309" ht="20.100000000000001" customHeight="1" thickBot="1"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190"/>
      <c r="AK68" s="80"/>
      <c r="AL68" s="80"/>
      <c r="AM68" s="80"/>
      <c r="AN68" s="190"/>
      <c r="AS68" s="48"/>
      <c r="AT68" s="51"/>
      <c r="AU68" s="248"/>
      <c r="AV68" s="248"/>
      <c r="AW68" s="51"/>
      <c r="AX68" s="51"/>
      <c r="AY68" s="51"/>
      <c r="AZ68" s="190"/>
      <c r="BA68" s="51"/>
      <c r="BB68" s="51"/>
      <c r="BC68" s="51"/>
      <c r="BD68" s="51"/>
      <c r="BE68" s="320"/>
      <c r="BF68" s="51"/>
      <c r="BG68" s="161"/>
      <c r="BH68" s="51"/>
      <c r="BI68" s="74"/>
      <c r="BJ68" s="570"/>
      <c r="BK68" s="427"/>
      <c r="BL68" s="427"/>
      <c r="BQ68" s="48"/>
      <c r="BR68" s="51"/>
      <c r="BS68" s="248"/>
      <c r="BT68" s="51"/>
      <c r="BU68" s="51"/>
      <c r="BV68" s="51"/>
      <c r="BW68" s="161"/>
      <c r="BX68" s="273"/>
      <c r="BY68" s="273"/>
      <c r="BZ68" s="74"/>
      <c r="CA68" s="51"/>
      <c r="CB68" s="74"/>
      <c r="CC68" s="570"/>
      <c r="CE68" s="418"/>
      <c r="CM68" s="406"/>
      <c r="CN68" s="479"/>
      <c r="CO68" s="406"/>
      <c r="CP68" s="406"/>
      <c r="CQ68" s="406"/>
      <c r="CR68" s="406"/>
      <c r="CS68" s="406"/>
      <c r="CT68" s="418"/>
      <c r="CU68" s="470"/>
      <c r="CV68" s="497"/>
      <c r="DB68" s="80"/>
      <c r="DC68" s="80"/>
      <c r="DD68" s="80"/>
      <c r="DE68" s="80"/>
      <c r="DF68" s="80"/>
      <c r="DG68" s="80"/>
      <c r="DH68" s="80"/>
      <c r="DI68" s="80"/>
      <c r="DJ68" s="80"/>
      <c r="DK68" s="80"/>
      <c r="DL68" s="80"/>
      <c r="DM68" s="80"/>
      <c r="DN68" s="80"/>
      <c r="DO68" s="190"/>
      <c r="DY68" s="407"/>
      <c r="DZ68" s="407"/>
      <c r="EA68" s="408"/>
      <c r="EB68" s="408"/>
      <c r="EC68" s="408"/>
      <c r="ED68" s="408"/>
      <c r="EE68" s="483"/>
      <c r="EF68" s="483"/>
      <c r="EG68" s="408"/>
      <c r="EH68" s="408"/>
      <c r="EI68" s="408"/>
      <c r="EJ68" s="470"/>
      <c r="EK68" s="483"/>
      <c r="EL68" s="453"/>
      <c r="EM68" s="470"/>
      <c r="EN68" s="470"/>
      <c r="EX68" s="80">
        <v>416</v>
      </c>
      <c r="EY68" s="80">
        <v>86</v>
      </c>
      <c r="EZ68" s="80" t="s">
        <v>53</v>
      </c>
      <c r="FA68" s="80" t="s">
        <v>503</v>
      </c>
      <c r="FD68" s="427">
        <v>246</v>
      </c>
      <c r="FH68" s="407"/>
      <c r="FI68" s="408"/>
      <c r="FJ68" s="408"/>
      <c r="FK68" s="408"/>
      <c r="IC68" s="353"/>
      <c r="ID68" s="348"/>
      <c r="IE68" s="350"/>
      <c r="IF68" s="348"/>
      <c r="IG68" s="348"/>
      <c r="IH68" s="348"/>
      <c r="II68" s="311"/>
      <c r="IJ68" s="351"/>
      <c r="IK68" s="351"/>
      <c r="IL68" s="352"/>
      <c r="IM68" s="348"/>
      <c r="IN68" s="352"/>
      <c r="IO68" s="336"/>
      <c r="KG68" s="548">
        <v>9002</v>
      </c>
      <c r="KH68" s="539">
        <v>50</v>
      </c>
      <c r="KI68" s="540" t="s">
        <v>2051</v>
      </c>
      <c r="KJ68" s="540" t="s">
        <v>1959</v>
      </c>
      <c r="KK68" s="540" t="s">
        <v>2458</v>
      </c>
      <c r="KL68" s="540" t="s">
        <v>1955</v>
      </c>
      <c r="KM68" s="541"/>
      <c r="KN68" s="542"/>
      <c r="KO68" s="542"/>
      <c r="KP68" s="540"/>
      <c r="KQ68" s="543"/>
      <c r="KR68" s="543"/>
      <c r="KS68" s="543"/>
      <c r="KT68" s="543"/>
      <c r="KU68" s="543" t="str">
        <f>VLOOKUP(KH68,Data_Voogd!$C$1:$I$190,3,TRUE)</f>
        <v>Özgör</v>
      </c>
      <c r="KV68" s="543" t="str">
        <f>VLOOKUP(KH68,Data_Voogd!$C$1:$I$190,2,TRUE)</f>
        <v>Mariam</v>
      </c>
      <c r="KW68" s="549">
        <f>VLOOKUP(KH68,Data_Voogd!$C$1:$I$190,7,TRUE)</f>
        <v>618868786</v>
      </c>
    </row>
    <row r="69" spans="2:309" ht="20.100000000000001" customHeight="1" thickBot="1"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190"/>
      <c r="AK69" s="80"/>
      <c r="AL69" s="80"/>
      <c r="AM69" s="80"/>
      <c r="AN69" s="190"/>
      <c r="AS69" s="48"/>
      <c r="AT69" s="51"/>
      <c r="AU69" s="248"/>
      <c r="AV69" s="248"/>
      <c r="AW69" s="51"/>
      <c r="AX69" s="51"/>
      <c r="AY69" s="51"/>
      <c r="AZ69" s="190"/>
      <c r="BA69" s="51"/>
      <c r="BB69" s="51"/>
      <c r="BC69" s="51"/>
      <c r="BD69" s="51"/>
      <c r="BE69" s="320"/>
      <c r="BF69" s="51"/>
      <c r="BG69" s="161"/>
      <c r="BH69" s="51"/>
      <c r="BI69" s="74"/>
      <c r="BJ69" s="570"/>
      <c r="BK69" s="427"/>
      <c r="BL69" s="427"/>
      <c r="BQ69" s="48"/>
      <c r="BR69" s="51"/>
      <c r="BS69" s="248"/>
      <c r="BT69" s="51"/>
      <c r="BU69" s="51"/>
      <c r="BV69" s="51"/>
      <c r="BW69" s="161"/>
      <c r="BX69" s="273"/>
      <c r="BY69" s="273"/>
      <c r="BZ69" s="74"/>
      <c r="CA69" s="51"/>
      <c r="CB69" s="74"/>
      <c r="CC69" s="570"/>
      <c r="CE69" s="418"/>
      <c r="CM69" s="406"/>
      <c r="CN69" s="479"/>
      <c r="CO69" s="406"/>
      <c r="CP69" s="406"/>
      <c r="CQ69" s="406"/>
      <c r="CR69" s="406"/>
      <c r="CS69" s="406"/>
      <c r="CT69" s="418"/>
      <c r="CU69" s="470"/>
      <c r="CV69" s="497"/>
      <c r="DB69" s="80"/>
      <c r="DC69" s="80"/>
      <c r="DD69" s="80"/>
      <c r="DE69" s="80"/>
      <c r="DF69" s="80"/>
      <c r="DG69" s="80"/>
      <c r="DH69" s="80"/>
      <c r="DI69" s="80"/>
      <c r="DJ69" s="80"/>
      <c r="DK69" s="80"/>
      <c r="DL69" s="80"/>
      <c r="DM69" s="80"/>
      <c r="DN69" s="80"/>
      <c r="DO69" s="190"/>
      <c r="DY69" s="407"/>
      <c r="DZ69" s="407"/>
      <c r="EA69" s="408"/>
      <c r="EB69" s="408"/>
      <c r="EC69" s="408"/>
      <c r="ED69" s="408"/>
      <c r="EE69" s="483"/>
      <c r="EF69" s="483"/>
      <c r="EG69" s="408"/>
      <c r="EH69" s="408"/>
      <c r="EI69" s="408"/>
      <c r="EJ69" s="470"/>
      <c r="EK69" s="483"/>
      <c r="EL69" s="470"/>
      <c r="EM69" s="470"/>
      <c r="EN69" s="470"/>
      <c r="EX69" s="80">
        <v>354</v>
      </c>
      <c r="EY69" s="80">
        <v>87</v>
      </c>
      <c r="EZ69" s="80" t="s">
        <v>507</v>
      </c>
      <c r="FA69" s="80" t="s">
        <v>509</v>
      </c>
      <c r="FD69" s="427">
        <v>247</v>
      </c>
      <c r="FH69" s="407"/>
      <c r="FI69" s="407"/>
      <c r="FJ69" s="408"/>
      <c r="FK69" s="408"/>
      <c r="IC69" s="349"/>
      <c r="ID69" s="354"/>
      <c r="IE69" s="355"/>
      <c r="IF69" s="354"/>
      <c r="IG69" s="354"/>
      <c r="IH69" s="354"/>
      <c r="II69" s="310"/>
      <c r="IJ69" s="356"/>
      <c r="IK69" s="356"/>
      <c r="IL69" s="357"/>
      <c r="IM69" s="354"/>
      <c r="IN69" s="352"/>
      <c r="IO69" s="337"/>
      <c r="KG69" s="548">
        <v>9002</v>
      </c>
      <c r="KH69" s="539">
        <v>50</v>
      </c>
      <c r="KI69" s="540" t="s">
        <v>2053</v>
      </c>
      <c r="KJ69" s="540" t="s">
        <v>1959</v>
      </c>
      <c r="KK69" s="540" t="s">
        <v>2458</v>
      </c>
      <c r="KL69" s="540" t="s">
        <v>1955</v>
      </c>
      <c r="KM69" s="541"/>
      <c r="KN69" s="542"/>
      <c r="KO69" s="542"/>
      <c r="KP69" s="540"/>
      <c r="KQ69" s="543"/>
      <c r="KR69" s="543"/>
      <c r="KS69" s="543"/>
      <c r="KT69" s="543"/>
      <c r="KU69" s="543" t="str">
        <f>VLOOKUP(KH69,Data_Voogd!$C$1:$I$190,3,TRUE)</f>
        <v>Özgör</v>
      </c>
      <c r="KV69" s="543" t="str">
        <f>VLOOKUP(KH69,Data_Voogd!$C$1:$I$190,2,TRUE)</f>
        <v>Mariam</v>
      </c>
      <c r="KW69" s="549">
        <f>VLOOKUP(KH69,Data_Voogd!$C$1:$I$190,7,TRUE)</f>
        <v>618868786</v>
      </c>
    </row>
    <row r="70" spans="2:309" ht="20.100000000000001" customHeight="1" thickBot="1"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190"/>
      <c r="AK70" s="80"/>
      <c r="AL70" s="80"/>
      <c r="AM70" s="80"/>
      <c r="AN70" s="190"/>
      <c r="AS70" s="48"/>
      <c r="AT70" s="51"/>
      <c r="AU70" s="248"/>
      <c r="AV70" s="248"/>
      <c r="AW70" s="51"/>
      <c r="AX70" s="51"/>
      <c r="AY70" s="51"/>
      <c r="AZ70" s="190"/>
      <c r="BA70" s="51"/>
      <c r="BB70" s="51"/>
      <c r="BC70" s="51"/>
      <c r="BD70" s="51"/>
      <c r="BE70" s="320"/>
      <c r="BF70" s="51"/>
      <c r="BG70" s="161"/>
      <c r="BH70" s="51"/>
      <c r="BI70" s="74"/>
      <c r="BJ70" s="570"/>
      <c r="BK70" s="427"/>
      <c r="BL70" s="427"/>
      <c r="BQ70" s="48"/>
      <c r="BR70" s="51"/>
      <c r="BS70" s="248"/>
      <c r="BT70" s="51"/>
      <c r="BU70" s="51"/>
      <c r="BV70" s="51"/>
      <c r="BW70" s="161"/>
      <c r="BX70" s="273"/>
      <c r="BY70" s="273"/>
      <c r="BZ70" s="74"/>
      <c r="CA70" s="51"/>
      <c r="CB70" s="74"/>
      <c r="CC70" s="570"/>
      <c r="CE70" s="418"/>
      <c r="CM70" s="406"/>
      <c r="CN70" s="479"/>
      <c r="CO70" s="406"/>
      <c r="CP70" s="406"/>
      <c r="CQ70" s="406"/>
      <c r="CR70" s="406"/>
      <c r="CS70" s="406"/>
      <c r="CT70" s="418"/>
      <c r="CU70" s="453"/>
      <c r="CV70" s="497"/>
      <c r="DB70" s="80"/>
      <c r="DC70" s="80"/>
      <c r="DD70" s="80"/>
      <c r="DE70" s="80"/>
      <c r="DF70" s="80"/>
      <c r="DG70" s="80"/>
      <c r="DH70" s="80"/>
      <c r="DI70" s="80"/>
      <c r="DJ70" s="80"/>
      <c r="DK70" s="80"/>
      <c r="DL70" s="80"/>
      <c r="DM70" s="80"/>
      <c r="DN70" s="80"/>
      <c r="DO70" s="190"/>
      <c r="DY70" s="407"/>
      <c r="DZ70" s="407"/>
      <c r="EA70" s="408"/>
      <c r="EB70" s="408"/>
      <c r="EC70" s="408"/>
      <c r="ED70" s="408"/>
      <c r="EE70" s="483"/>
      <c r="EF70" s="483"/>
      <c r="EG70" s="408"/>
      <c r="EH70" s="408"/>
      <c r="EI70" s="408"/>
      <c r="EJ70" s="470"/>
      <c r="EK70" s="483"/>
      <c r="EL70" s="470"/>
      <c r="EM70" s="470"/>
      <c r="EN70" s="470"/>
      <c r="EX70" s="80">
        <v>1213</v>
      </c>
      <c r="EY70" s="80">
        <v>90</v>
      </c>
      <c r="EZ70" s="80" t="s">
        <v>524</v>
      </c>
      <c r="FA70" s="80" t="s">
        <v>526</v>
      </c>
      <c r="FD70" s="427">
        <v>248</v>
      </c>
      <c r="FH70" s="407"/>
      <c r="FI70" s="407"/>
      <c r="FJ70" s="408"/>
      <c r="FK70" s="408"/>
      <c r="IC70" s="353"/>
      <c r="ID70" s="348"/>
      <c r="IE70" s="350"/>
      <c r="IF70" s="348"/>
      <c r="IG70" s="348"/>
      <c r="IH70" s="348"/>
      <c r="II70" s="311"/>
      <c r="IJ70" s="351"/>
      <c r="IK70" s="351"/>
      <c r="IL70" s="352"/>
      <c r="IM70" s="348"/>
      <c r="IN70" s="352"/>
      <c r="IO70" s="336"/>
      <c r="KG70" s="548">
        <v>143</v>
      </c>
      <c r="KH70" s="539">
        <v>52</v>
      </c>
      <c r="KI70" s="540" t="s">
        <v>1017</v>
      </c>
      <c r="KJ70" s="540" t="s">
        <v>1018</v>
      </c>
      <c r="KK70" s="540" t="s">
        <v>90</v>
      </c>
      <c r="KL70" s="540" t="s">
        <v>1956</v>
      </c>
      <c r="KM70" s="541"/>
      <c r="KN70" s="542"/>
      <c r="KO70" s="542"/>
      <c r="KP70" s="540"/>
      <c r="KQ70" s="543"/>
      <c r="KR70" s="543"/>
      <c r="KS70" s="543"/>
      <c r="KT70" s="543"/>
      <c r="KU70" s="543" t="str">
        <f>VLOOKUP(KH70,Data_Voogd!$C$1:$I$190,3,TRUE)</f>
        <v>Hemmit</v>
      </c>
      <c r="KV70" s="543" t="str">
        <f>VLOOKUP(KH70,Data_Voogd!$C$1:$I$190,2,TRUE)</f>
        <v>Mohamed</v>
      </c>
      <c r="KW70" s="549">
        <f>VLOOKUP(KH70,Data_Voogd!$C$1:$I$190,7,TRUE)</f>
        <v>684126402</v>
      </c>
    </row>
    <row r="71" spans="2:309" ht="20.100000000000001" customHeight="1" thickBot="1"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190"/>
      <c r="AK71" s="80"/>
      <c r="AL71" s="80"/>
      <c r="AM71" s="80"/>
      <c r="AN71" s="190"/>
      <c r="AS71" s="48"/>
      <c r="AT71" s="51"/>
      <c r="AU71" s="248"/>
      <c r="AV71" s="248"/>
      <c r="AW71" s="51"/>
      <c r="AX71" s="51"/>
      <c r="AY71" s="51"/>
      <c r="AZ71" s="190"/>
      <c r="BA71" s="51"/>
      <c r="BB71" s="51"/>
      <c r="BC71" s="51"/>
      <c r="BD71" s="51"/>
      <c r="BE71" s="320"/>
      <c r="BF71" s="51"/>
      <c r="BG71" s="161"/>
      <c r="BH71" s="51"/>
      <c r="BI71" s="74"/>
      <c r="BJ71" s="570"/>
      <c r="BK71" s="427"/>
      <c r="BL71" s="427"/>
      <c r="BQ71" s="48"/>
      <c r="BR71" s="51"/>
      <c r="BS71" s="248"/>
      <c r="BT71" s="51"/>
      <c r="BU71" s="51"/>
      <c r="BV71" s="51"/>
      <c r="BW71" s="161"/>
      <c r="BX71" s="273"/>
      <c r="BY71" s="273"/>
      <c r="BZ71" s="74"/>
      <c r="CA71" s="51"/>
      <c r="CB71" s="74"/>
      <c r="CC71" s="570"/>
      <c r="CE71" s="417"/>
      <c r="CM71" s="406"/>
      <c r="CN71" s="479"/>
      <c r="CO71" s="406"/>
      <c r="CP71" s="406"/>
      <c r="CQ71" s="406"/>
      <c r="CR71" s="406"/>
      <c r="CS71" s="406"/>
      <c r="CT71" s="418"/>
      <c r="CU71" s="470"/>
      <c r="CV71" s="497"/>
      <c r="DB71" s="80"/>
      <c r="DC71" s="80"/>
      <c r="DD71" s="80"/>
      <c r="DE71" s="80"/>
      <c r="DF71" s="80"/>
      <c r="DG71" s="80"/>
      <c r="DH71" s="80"/>
      <c r="DI71" s="80"/>
      <c r="DJ71" s="80"/>
      <c r="DK71" s="80"/>
      <c r="DL71" s="80"/>
      <c r="DM71" s="80"/>
      <c r="DN71" s="80"/>
      <c r="DO71" s="190"/>
      <c r="DY71" s="407"/>
      <c r="DZ71" s="407"/>
      <c r="EA71" s="408"/>
      <c r="EB71" s="408"/>
      <c r="EC71" s="408"/>
      <c r="ED71" s="408"/>
      <c r="EE71" s="483"/>
      <c r="EF71" s="483"/>
      <c r="EG71" s="408"/>
      <c r="EH71" s="408"/>
      <c r="EI71" s="408"/>
      <c r="EJ71" s="470"/>
      <c r="EK71" s="483"/>
      <c r="EL71" s="470"/>
      <c r="EM71" s="470"/>
      <c r="EN71" s="470"/>
      <c r="EX71" s="80">
        <v>878</v>
      </c>
      <c r="EY71" s="80">
        <v>91</v>
      </c>
      <c r="EZ71" s="80" t="s">
        <v>107</v>
      </c>
      <c r="FA71" s="80" t="s">
        <v>533</v>
      </c>
      <c r="FD71" s="427">
        <v>249</v>
      </c>
      <c r="FH71" s="407"/>
      <c r="FI71" s="407"/>
      <c r="FJ71" s="408"/>
      <c r="FK71" s="408"/>
      <c r="IC71" s="349"/>
      <c r="ID71" s="354"/>
      <c r="IE71" s="355"/>
      <c r="IF71" s="354"/>
      <c r="IG71" s="354"/>
      <c r="IH71" s="354"/>
      <c r="II71" s="310"/>
      <c r="IJ71" s="356"/>
      <c r="IK71" s="356"/>
      <c r="IL71" s="357"/>
      <c r="IM71" s="354"/>
      <c r="IN71" s="352"/>
      <c r="IO71" s="337"/>
      <c r="KG71" s="548">
        <v>143</v>
      </c>
      <c r="KH71" s="539">
        <v>52</v>
      </c>
      <c r="KI71" s="540" t="s">
        <v>564</v>
      </c>
      <c r="KJ71" s="540" t="s">
        <v>1018</v>
      </c>
      <c r="KK71" s="540" t="s">
        <v>30</v>
      </c>
      <c r="KL71" s="540" t="s">
        <v>1956</v>
      </c>
      <c r="KM71" s="541"/>
      <c r="KN71" s="542"/>
      <c r="KO71" s="542"/>
      <c r="KP71" s="540"/>
      <c r="KQ71" s="543"/>
      <c r="KR71" s="543"/>
      <c r="KS71" s="543"/>
      <c r="KT71" s="543"/>
      <c r="KU71" s="543" t="str">
        <f>VLOOKUP(KH71,Data_Voogd!$C$1:$I$190,3,TRUE)</f>
        <v>Hemmit</v>
      </c>
      <c r="KV71" s="543" t="str">
        <f>VLOOKUP(KH71,Data_Voogd!$C$1:$I$190,2,TRUE)</f>
        <v>Mohamed</v>
      </c>
      <c r="KW71" s="549">
        <f>VLOOKUP(KH71,Data_Voogd!$C$1:$I$190,7,TRUE)</f>
        <v>684126402</v>
      </c>
    </row>
    <row r="72" spans="2:309" ht="20.100000000000001" customHeight="1" thickBot="1"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190"/>
      <c r="AK72" s="80"/>
      <c r="AL72" s="80"/>
      <c r="AM72" s="80"/>
      <c r="AN72" s="190"/>
      <c r="AS72" s="48"/>
      <c r="AT72" s="51"/>
      <c r="AU72" s="248"/>
      <c r="AV72" s="248"/>
      <c r="AW72" s="51"/>
      <c r="AX72" s="51"/>
      <c r="AY72" s="51"/>
      <c r="AZ72" s="190"/>
      <c r="BA72" s="51"/>
      <c r="BB72" s="51"/>
      <c r="BC72" s="51"/>
      <c r="BD72" s="51"/>
      <c r="BE72" s="320"/>
      <c r="BF72" s="51"/>
      <c r="BG72" s="161"/>
      <c r="BH72" s="51"/>
      <c r="BI72" s="74"/>
      <c r="BJ72" s="570"/>
      <c r="BK72" s="427"/>
      <c r="BL72" s="427"/>
      <c r="BQ72" s="48"/>
      <c r="BR72" s="51"/>
      <c r="BS72" s="248"/>
      <c r="BT72" s="51"/>
      <c r="BU72" s="51"/>
      <c r="BV72" s="51"/>
      <c r="BW72" s="161"/>
      <c r="BX72" s="273"/>
      <c r="BY72" s="273"/>
      <c r="BZ72" s="74"/>
      <c r="CA72" s="51"/>
      <c r="CB72" s="74"/>
      <c r="CC72" s="570"/>
      <c r="CE72" s="417"/>
      <c r="CM72" s="406"/>
      <c r="CN72" s="479"/>
      <c r="CO72" s="406"/>
      <c r="CP72" s="406"/>
      <c r="CQ72" s="406"/>
      <c r="CR72" s="406"/>
      <c r="CS72" s="406"/>
      <c r="CT72" s="418"/>
      <c r="CU72" s="453"/>
      <c r="CV72" s="497"/>
      <c r="DB72" s="80"/>
      <c r="DC72" s="80"/>
      <c r="DD72" s="80"/>
      <c r="DE72" s="80"/>
      <c r="DF72" s="80"/>
      <c r="DG72" s="80"/>
      <c r="DH72" s="80"/>
      <c r="DI72" s="80"/>
      <c r="DJ72" s="80"/>
      <c r="DK72" s="80"/>
      <c r="DL72" s="80"/>
      <c r="DM72" s="80"/>
      <c r="DN72" s="80"/>
      <c r="DO72" s="190"/>
      <c r="DY72" s="407"/>
      <c r="DZ72" s="407"/>
      <c r="EA72" s="408"/>
      <c r="EB72" s="408"/>
      <c r="EC72" s="408"/>
      <c r="ED72" s="408"/>
      <c r="EE72" s="483"/>
      <c r="EF72" s="483"/>
      <c r="EG72" s="408"/>
      <c r="EH72" s="408"/>
      <c r="EI72" s="408"/>
      <c r="EJ72" s="470"/>
      <c r="EK72" s="483"/>
      <c r="EL72" s="470"/>
      <c r="EM72" s="470"/>
      <c r="EN72" s="470"/>
      <c r="EX72" s="80">
        <v>574</v>
      </c>
      <c r="EY72" s="80">
        <v>93</v>
      </c>
      <c r="EZ72" s="80" t="s">
        <v>136</v>
      </c>
      <c r="FA72" s="80" t="s">
        <v>1418</v>
      </c>
      <c r="FD72" s="427">
        <v>250</v>
      </c>
      <c r="FH72" s="407"/>
      <c r="FI72" s="407"/>
      <c r="FJ72" s="408"/>
      <c r="FK72" s="408"/>
      <c r="IC72" s="353"/>
      <c r="ID72" s="348"/>
      <c r="IE72" s="350"/>
      <c r="IF72" s="348"/>
      <c r="IG72" s="348"/>
      <c r="IH72" s="348"/>
      <c r="II72" s="311"/>
      <c r="IJ72" s="351"/>
      <c r="IK72" s="351"/>
      <c r="IL72" s="352"/>
      <c r="IM72" s="348"/>
      <c r="IN72" s="352"/>
      <c r="IO72" s="336"/>
      <c r="KG72" s="548">
        <v>143</v>
      </c>
      <c r="KH72" s="539">
        <v>52</v>
      </c>
      <c r="KI72" s="540" t="s">
        <v>508</v>
      </c>
      <c r="KJ72" s="540" t="s">
        <v>1018</v>
      </c>
      <c r="KK72" s="540" t="s">
        <v>30</v>
      </c>
      <c r="KL72" s="540" t="s">
        <v>1956</v>
      </c>
      <c r="KM72" s="541"/>
      <c r="KN72" s="542"/>
      <c r="KO72" s="542"/>
      <c r="KP72" s="540"/>
      <c r="KQ72" s="543"/>
      <c r="KR72" s="543"/>
      <c r="KS72" s="543"/>
      <c r="KT72" s="543"/>
      <c r="KU72" s="543" t="str">
        <f>VLOOKUP(KH72,Data_Voogd!$C$1:$I$190,3,TRUE)</f>
        <v>Hemmit</v>
      </c>
      <c r="KV72" s="543" t="str">
        <f>VLOOKUP(KH72,Data_Voogd!$C$1:$I$190,2,TRUE)</f>
        <v>Mohamed</v>
      </c>
      <c r="KW72" s="549">
        <f>VLOOKUP(KH72,Data_Voogd!$C$1:$I$190,7,TRUE)</f>
        <v>684126402</v>
      </c>
    </row>
    <row r="73" spans="2:309" ht="20.100000000000001" customHeight="1" thickBot="1"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190"/>
      <c r="AK73" s="80"/>
      <c r="AL73" s="80"/>
      <c r="AM73" s="80"/>
      <c r="AN73" s="190"/>
      <c r="AS73" s="48"/>
      <c r="AT73" s="323"/>
      <c r="AU73" s="324"/>
      <c r="AV73" s="324"/>
      <c r="AW73" s="323"/>
      <c r="AX73" s="323"/>
      <c r="AY73" s="323"/>
      <c r="AZ73" s="371"/>
      <c r="BA73" s="372"/>
      <c r="BB73" s="323"/>
      <c r="BC73" s="323"/>
      <c r="BD73" s="323"/>
      <c r="BE73" s="373"/>
      <c r="BF73" s="323"/>
      <c r="BG73" s="374"/>
      <c r="BH73" s="375"/>
      <c r="BI73" s="329"/>
      <c r="BJ73" s="572"/>
      <c r="BK73" s="427"/>
      <c r="BL73" s="427"/>
      <c r="BQ73" s="48"/>
      <c r="BR73" s="323"/>
      <c r="BS73" s="324"/>
      <c r="BT73" s="323"/>
      <c r="BU73" s="323"/>
      <c r="BV73" s="323"/>
      <c r="BW73" s="327"/>
      <c r="BX73" s="328"/>
      <c r="BY73" s="328"/>
      <c r="BZ73" s="329"/>
      <c r="CA73" s="375"/>
      <c r="CB73" s="329"/>
      <c r="CC73" s="572"/>
      <c r="CE73" s="417"/>
      <c r="CM73" s="406"/>
      <c r="CN73" s="479"/>
      <c r="CO73" s="406"/>
      <c r="CP73" s="406"/>
      <c r="CQ73" s="406"/>
      <c r="CR73" s="406"/>
      <c r="CS73" s="406"/>
      <c r="CT73" s="418"/>
      <c r="CU73" s="470"/>
      <c r="CV73" s="497"/>
      <c r="DB73" s="80"/>
      <c r="DC73" s="80"/>
      <c r="DD73" s="80"/>
      <c r="DE73" s="80"/>
      <c r="DF73" s="80"/>
      <c r="DG73" s="80"/>
      <c r="DH73" s="80"/>
      <c r="DI73" s="80"/>
      <c r="DJ73" s="80"/>
      <c r="DK73" s="80"/>
      <c r="DL73" s="80"/>
      <c r="DM73" s="80"/>
      <c r="DN73" s="80"/>
      <c r="DO73" s="190"/>
      <c r="DY73" s="407"/>
      <c r="DZ73" s="407"/>
      <c r="EA73" s="408"/>
      <c r="EB73" s="408"/>
      <c r="EC73" s="408"/>
      <c r="ED73" s="408"/>
      <c r="EE73" s="483"/>
      <c r="EF73" s="483"/>
      <c r="EG73" s="408"/>
      <c r="EH73" s="408"/>
      <c r="EI73" s="408"/>
      <c r="EJ73" s="470"/>
      <c r="EK73" s="483"/>
      <c r="EL73" s="470"/>
      <c r="EM73" s="470"/>
      <c r="EN73" s="470"/>
      <c r="EX73" s="80">
        <v>95</v>
      </c>
      <c r="EY73" s="80">
        <v>95</v>
      </c>
      <c r="EZ73" s="80" t="s">
        <v>1392</v>
      </c>
      <c r="FA73" s="80" t="s">
        <v>1206</v>
      </c>
      <c r="FD73" s="427" t="e">
        <v>#N/A</v>
      </c>
      <c r="FH73" s="407"/>
      <c r="FI73" s="407"/>
      <c r="FJ73" s="408"/>
      <c r="FK73" s="408"/>
      <c r="IC73" s="349"/>
      <c r="ID73" s="354"/>
      <c r="IE73" s="355"/>
      <c r="IF73" s="354"/>
      <c r="IG73" s="354"/>
      <c r="IH73" s="354"/>
      <c r="II73" s="310"/>
      <c r="IJ73" s="356"/>
      <c r="IK73" s="356"/>
      <c r="IL73" s="357"/>
      <c r="IM73" s="359"/>
      <c r="IN73" s="352"/>
      <c r="IO73" s="336"/>
      <c r="KG73" s="548">
        <v>556</v>
      </c>
      <c r="KH73" s="539">
        <v>53</v>
      </c>
      <c r="KI73" s="540" t="s">
        <v>335</v>
      </c>
      <c r="KJ73" s="540" t="s">
        <v>336</v>
      </c>
      <c r="KK73" s="540" t="s">
        <v>57</v>
      </c>
      <c r="KL73" s="540" t="s">
        <v>1958</v>
      </c>
      <c r="KM73" s="541"/>
      <c r="KN73" s="542"/>
      <c r="KO73" s="542"/>
      <c r="KP73" s="540"/>
      <c r="KQ73" s="543"/>
      <c r="KR73" s="543"/>
      <c r="KS73" s="543"/>
      <c r="KT73" s="543"/>
      <c r="KU73" s="543" t="str">
        <f>VLOOKUP(KH73,Data_Voogd!$C$1:$I$190,3,TRUE)</f>
        <v>Abbou</v>
      </c>
      <c r="KV73" s="543" t="str">
        <f>VLOOKUP(KH73,Data_Voogd!$C$1:$I$190,2,TRUE)</f>
        <v>Driss</v>
      </c>
      <c r="KW73" s="549">
        <f>VLOOKUP(KH73,Data_Voogd!$C$1:$I$190,7,TRUE)</f>
        <v>646875570</v>
      </c>
    </row>
    <row r="74" spans="2:309" ht="20.100000000000001" customHeight="1" thickBot="1"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190"/>
      <c r="AK74" s="80"/>
      <c r="AL74" s="80"/>
      <c r="AM74" s="80"/>
      <c r="AN74" s="190"/>
      <c r="AS74" s="48"/>
      <c r="AT74" s="51"/>
      <c r="AU74" s="248"/>
      <c r="AV74" s="248"/>
      <c r="AW74" s="51"/>
      <c r="AX74" s="51"/>
      <c r="AY74" s="51"/>
      <c r="AZ74" s="190"/>
      <c r="BA74" s="51"/>
      <c r="BB74" s="51"/>
      <c r="BC74" s="51"/>
      <c r="BD74" s="51"/>
      <c r="BE74" s="320"/>
      <c r="BF74" s="51"/>
      <c r="BG74" s="161"/>
      <c r="BH74" s="51"/>
      <c r="BI74" s="74"/>
      <c r="BJ74" s="570"/>
      <c r="BK74" s="427"/>
      <c r="BL74" s="427"/>
      <c r="BQ74" s="48"/>
      <c r="BR74" s="51"/>
      <c r="BS74" s="248"/>
      <c r="BT74" s="51"/>
      <c r="BU74" s="51"/>
      <c r="BV74" s="51"/>
      <c r="BW74" s="161"/>
      <c r="BX74" s="273"/>
      <c r="BY74" s="273"/>
      <c r="BZ74" s="74"/>
      <c r="CA74" s="51"/>
      <c r="CB74" s="74"/>
      <c r="CC74" s="570"/>
      <c r="CE74" s="417"/>
      <c r="CM74" s="406"/>
      <c r="CN74" s="479"/>
      <c r="CO74" s="406"/>
      <c r="CP74" s="406"/>
      <c r="CQ74" s="406"/>
      <c r="CR74" s="406"/>
      <c r="CS74" s="406"/>
      <c r="CT74" s="418"/>
      <c r="CU74" s="470"/>
      <c r="CV74" s="497"/>
      <c r="DB74" s="80"/>
      <c r="DC74" s="80"/>
      <c r="DD74" s="80"/>
      <c r="DE74" s="80"/>
      <c r="DF74" s="80"/>
      <c r="DG74" s="80"/>
      <c r="DH74" s="80"/>
      <c r="DI74" s="80"/>
      <c r="DJ74" s="80"/>
      <c r="DK74" s="80"/>
      <c r="DL74" s="80"/>
      <c r="DM74" s="80"/>
      <c r="DN74" s="80"/>
      <c r="DO74" s="190"/>
      <c r="DY74" s="407"/>
      <c r="DZ74" s="407"/>
      <c r="EA74" s="408"/>
      <c r="EB74" s="408"/>
      <c r="EC74" s="408"/>
      <c r="ED74" s="408"/>
      <c r="EE74" s="483"/>
      <c r="EF74" s="483"/>
      <c r="EG74" s="408"/>
      <c r="EH74" s="408"/>
      <c r="EI74" s="408"/>
      <c r="EJ74" s="470"/>
      <c r="EK74" s="483"/>
      <c r="EL74" s="470"/>
      <c r="EM74" s="470"/>
      <c r="EN74" s="470"/>
      <c r="EX74" s="80">
        <v>1076</v>
      </c>
      <c r="EY74" s="80">
        <v>97</v>
      </c>
      <c r="EZ74" s="80" t="s">
        <v>554</v>
      </c>
      <c r="FA74" s="80" t="s">
        <v>555</v>
      </c>
      <c r="FD74" s="427" t="e">
        <v>#N/A</v>
      </c>
      <c r="FH74" s="407"/>
      <c r="FI74" s="407"/>
      <c r="FJ74" s="408"/>
      <c r="FK74" s="408"/>
      <c r="IC74" s="353"/>
      <c r="ID74" s="348"/>
      <c r="IE74" s="350"/>
      <c r="IF74" s="348"/>
      <c r="IG74" s="348"/>
      <c r="IH74" s="348"/>
      <c r="II74" s="311"/>
      <c r="IJ74" s="351"/>
      <c r="IK74" s="351"/>
      <c r="IL74" s="352"/>
      <c r="IM74" s="348"/>
      <c r="IN74" s="352"/>
      <c r="IO74" s="336"/>
      <c r="KG74" s="548">
        <v>9003</v>
      </c>
      <c r="KH74" s="539">
        <v>54</v>
      </c>
      <c r="KI74" s="540" t="s">
        <v>345</v>
      </c>
      <c r="KJ74" s="540" t="s">
        <v>340</v>
      </c>
      <c r="KK74" s="540" t="s">
        <v>1477</v>
      </c>
      <c r="KL74" s="540" t="s">
        <v>1957</v>
      </c>
      <c r="KM74" s="541"/>
      <c r="KN74" s="542"/>
      <c r="KO74" s="542"/>
      <c r="KP74" s="540"/>
      <c r="KQ74" s="543"/>
      <c r="KR74" s="543"/>
      <c r="KS74" s="543"/>
      <c r="KT74" s="543"/>
      <c r="KU74" s="543" t="str">
        <f>VLOOKUP(KH74,Data_Voogd!$C$1:$I$190,3,TRUE)</f>
        <v>Abdi</v>
      </c>
      <c r="KV74" s="543" t="str">
        <f>VLOOKUP(KH74,Data_Voogd!$C$1:$I$190,2,TRUE)</f>
        <v>Abdi</v>
      </c>
      <c r="KW74" s="549">
        <f>VLOOKUP(KH74,Data_Voogd!$C$1:$I$190,7,TRUE)</f>
        <v>687175400</v>
      </c>
    </row>
    <row r="75" spans="2:309" ht="20.100000000000001" customHeight="1" thickBot="1"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190"/>
      <c r="AK75" s="80"/>
      <c r="AL75" s="80"/>
      <c r="AM75" s="80"/>
      <c r="AN75" s="190"/>
      <c r="AS75" s="48"/>
      <c r="AT75" s="323"/>
      <c r="AU75" s="324"/>
      <c r="AV75" s="324"/>
      <c r="AW75" s="323"/>
      <c r="AX75" s="323"/>
      <c r="AY75" s="323"/>
      <c r="AZ75" s="371"/>
      <c r="BA75" s="372"/>
      <c r="BB75" s="323"/>
      <c r="BC75" s="323"/>
      <c r="BD75" s="323"/>
      <c r="BE75" s="373"/>
      <c r="BF75" s="323"/>
      <c r="BG75" s="374"/>
      <c r="BH75" s="375"/>
      <c r="BI75" s="329"/>
      <c r="BJ75" s="572"/>
      <c r="BK75" s="427"/>
      <c r="BL75" s="427"/>
      <c r="BQ75" s="48"/>
      <c r="BR75" s="323"/>
      <c r="BS75" s="324"/>
      <c r="BT75" s="323"/>
      <c r="BU75" s="323"/>
      <c r="BV75" s="323"/>
      <c r="BW75" s="327"/>
      <c r="BX75" s="328"/>
      <c r="BY75" s="328"/>
      <c r="BZ75" s="329"/>
      <c r="CA75" s="375"/>
      <c r="CB75" s="329"/>
      <c r="CC75" s="572"/>
      <c r="CE75" s="418"/>
      <c r="CM75" s="406"/>
      <c r="CN75" s="479"/>
      <c r="CO75" s="406"/>
      <c r="CP75" s="406"/>
      <c r="CQ75" s="406"/>
      <c r="CR75" s="406"/>
      <c r="CS75" s="406"/>
      <c r="CT75" s="418"/>
      <c r="CU75" s="470"/>
      <c r="CV75" s="497"/>
      <c r="DB75" s="80"/>
      <c r="DC75" s="80"/>
      <c r="DD75" s="80"/>
      <c r="DE75" s="80"/>
      <c r="DF75" s="80"/>
      <c r="DG75" s="80"/>
      <c r="DH75" s="80"/>
      <c r="DI75" s="80"/>
      <c r="DJ75" s="80"/>
      <c r="DK75" s="80"/>
      <c r="DL75" s="80"/>
      <c r="DM75" s="80"/>
      <c r="DN75" s="80"/>
      <c r="DO75" s="190"/>
      <c r="DY75" s="407"/>
      <c r="DZ75" s="407"/>
      <c r="EA75" s="408"/>
      <c r="EB75" s="408"/>
      <c r="EC75" s="408"/>
      <c r="ED75" s="408"/>
      <c r="EE75" s="483"/>
      <c r="EF75" s="483"/>
      <c r="EG75" s="408"/>
      <c r="EH75" s="411"/>
      <c r="EI75" s="408"/>
      <c r="EJ75" s="470"/>
      <c r="EK75" s="483"/>
      <c r="EL75" s="453"/>
      <c r="EM75" s="470"/>
      <c r="EN75" s="470"/>
      <c r="EX75" s="80">
        <v>115</v>
      </c>
      <c r="EY75" s="80">
        <v>98</v>
      </c>
      <c r="EZ75" s="80" t="s">
        <v>1650</v>
      </c>
      <c r="FA75" s="80" t="s">
        <v>1641</v>
      </c>
      <c r="FD75" s="427" t="e">
        <v>#N/A</v>
      </c>
      <c r="FH75" s="407"/>
      <c r="FI75" s="407"/>
      <c r="FJ75" s="408"/>
      <c r="FK75" s="408"/>
      <c r="IC75" s="349"/>
      <c r="ID75" s="354"/>
      <c r="IE75" s="355"/>
      <c r="IF75" s="354"/>
      <c r="IG75" s="354"/>
      <c r="IH75" s="354"/>
      <c r="II75" s="310"/>
      <c r="IJ75" s="356"/>
      <c r="IK75" s="356"/>
      <c r="IL75" s="357"/>
      <c r="IM75" s="354"/>
      <c r="IN75" s="352"/>
      <c r="IO75" s="336"/>
      <c r="KG75" s="548">
        <v>9003</v>
      </c>
      <c r="KH75" s="539">
        <v>54</v>
      </c>
      <c r="KI75" s="540" t="s">
        <v>346</v>
      </c>
      <c r="KJ75" s="540" t="s">
        <v>340</v>
      </c>
      <c r="KK75" s="540" t="s">
        <v>1477</v>
      </c>
      <c r="KL75" s="540" t="s">
        <v>1957</v>
      </c>
      <c r="KM75" s="541"/>
      <c r="KN75" s="542"/>
      <c r="KO75" s="542"/>
      <c r="KP75" s="540"/>
      <c r="KQ75" s="543"/>
      <c r="KR75" s="543"/>
      <c r="KS75" s="543"/>
      <c r="KT75" s="543"/>
      <c r="KU75" s="543" t="str">
        <f>VLOOKUP(KH75,Data_Voogd!$C$1:$I$190,3,TRUE)</f>
        <v>Abdi</v>
      </c>
      <c r="KV75" s="543" t="str">
        <f>VLOOKUP(KH75,Data_Voogd!$C$1:$I$190,2,TRUE)</f>
        <v>Abdi</v>
      </c>
      <c r="KW75" s="549">
        <f>VLOOKUP(KH75,Data_Voogd!$C$1:$I$190,7,TRUE)</f>
        <v>687175400</v>
      </c>
    </row>
    <row r="76" spans="2:309" ht="20.100000000000001" customHeight="1" thickBot="1"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190"/>
      <c r="AK76" s="80"/>
      <c r="AL76" s="80"/>
      <c r="AM76" s="80"/>
      <c r="AN76" s="190"/>
      <c r="AS76" s="48"/>
      <c r="AT76" s="51"/>
      <c r="AU76" s="248"/>
      <c r="AV76" s="248"/>
      <c r="AW76" s="51"/>
      <c r="AX76" s="51"/>
      <c r="AY76" s="51"/>
      <c r="AZ76" s="190"/>
      <c r="BA76" s="51"/>
      <c r="BB76" s="51"/>
      <c r="BC76" s="51"/>
      <c r="BD76" s="51"/>
      <c r="BE76" s="320"/>
      <c r="BF76" s="51"/>
      <c r="BG76" s="161"/>
      <c r="BH76" s="51"/>
      <c r="BI76" s="74"/>
      <c r="BJ76" s="570"/>
      <c r="BK76" s="427"/>
      <c r="BL76" s="427"/>
      <c r="BQ76" s="48"/>
      <c r="BR76" s="51"/>
      <c r="BS76" s="248"/>
      <c r="BT76" s="51"/>
      <c r="BU76" s="51"/>
      <c r="BV76" s="51"/>
      <c r="BW76" s="161"/>
      <c r="BX76" s="273"/>
      <c r="BY76" s="273"/>
      <c r="BZ76" s="74"/>
      <c r="CA76" s="51"/>
      <c r="CB76" s="74"/>
      <c r="CC76" s="570"/>
      <c r="CE76" s="418"/>
      <c r="CM76" s="406"/>
      <c r="CN76" s="479"/>
      <c r="CO76" s="406"/>
      <c r="CP76" s="406"/>
      <c r="CQ76" s="406"/>
      <c r="CR76" s="406"/>
      <c r="CS76" s="406"/>
      <c r="CT76" s="418"/>
      <c r="CU76" s="470"/>
      <c r="CV76" s="497"/>
      <c r="DB76" s="80"/>
      <c r="DC76" s="80"/>
      <c r="DD76" s="80"/>
      <c r="DE76" s="80"/>
      <c r="DF76" s="80"/>
      <c r="DG76" s="80"/>
      <c r="DH76" s="80"/>
      <c r="DI76" s="80"/>
      <c r="DJ76" s="80"/>
      <c r="DK76" s="80"/>
      <c r="DL76" s="80"/>
      <c r="DM76" s="80"/>
      <c r="DN76" s="80"/>
      <c r="DO76" s="190"/>
      <c r="DY76" s="407"/>
      <c r="DZ76" s="407"/>
      <c r="EA76" s="408"/>
      <c r="EB76" s="408"/>
      <c r="EC76" s="408"/>
      <c r="ED76" s="408"/>
      <c r="EE76" s="483"/>
      <c r="EF76" s="483"/>
      <c r="EG76" s="408"/>
      <c r="EH76" s="408"/>
      <c r="EI76" s="408"/>
      <c r="EJ76" s="470"/>
      <c r="EK76" s="483"/>
      <c r="EL76" s="453"/>
      <c r="EM76" s="470"/>
      <c r="EN76" s="470"/>
      <c r="EX76" s="80">
        <v>767</v>
      </c>
      <c r="EY76" s="80">
        <v>99</v>
      </c>
      <c r="EZ76" s="80" t="s">
        <v>61</v>
      </c>
      <c r="FA76" s="80" t="s">
        <v>253</v>
      </c>
      <c r="FD76" s="427" t="e">
        <v>#N/A</v>
      </c>
      <c r="FH76" s="408"/>
      <c r="FI76" s="408"/>
      <c r="FJ76" s="408"/>
      <c r="FK76" s="408"/>
      <c r="IC76" s="353"/>
      <c r="ID76" s="348"/>
      <c r="IE76" s="350"/>
      <c r="IF76" s="348"/>
      <c r="IG76" s="348"/>
      <c r="IH76" s="348"/>
      <c r="II76" s="311"/>
      <c r="IJ76" s="351"/>
      <c r="IK76" s="351"/>
      <c r="IL76" s="352"/>
      <c r="IM76" s="348"/>
      <c r="IN76" s="352"/>
      <c r="IO76" s="336"/>
      <c r="KG76" s="548">
        <v>716</v>
      </c>
      <c r="KH76" s="539">
        <v>55</v>
      </c>
      <c r="KI76" s="540" t="s">
        <v>348</v>
      </c>
      <c r="KJ76" s="540" t="s">
        <v>349</v>
      </c>
      <c r="KK76" s="540" t="s">
        <v>114</v>
      </c>
      <c r="KL76" s="540" t="s">
        <v>1956</v>
      </c>
      <c r="KM76" s="541"/>
      <c r="KN76" s="542"/>
      <c r="KO76" s="542"/>
      <c r="KP76" s="540"/>
      <c r="KQ76" s="543"/>
      <c r="KR76" s="543"/>
      <c r="KS76" s="543"/>
      <c r="KT76" s="543"/>
      <c r="KU76" s="543" t="str">
        <f>VLOOKUP(KH76,Data_Voogd!$C$1:$I$190,3,TRUE)</f>
        <v>Assou</v>
      </c>
      <c r="KV76" s="543" t="str">
        <f>VLOOKUP(KH76,Data_Voogd!$C$1:$I$190,2,TRUE)</f>
        <v>Jamaal</v>
      </c>
      <c r="KW76" s="549">
        <f>VLOOKUP(KH76,Data_Voogd!$C$1:$I$190,7,TRUE)</f>
        <v>641896763</v>
      </c>
    </row>
    <row r="77" spans="2:309" ht="20.100000000000001" customHeight="1" thickBot="1"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190"/>
      <c r="AK77" s="80"/>
      <c r="AL77" s="80"/>
      <c r="AM77" s="80"/>
      <c r="AN77" s="190"/>
      <c r="AS77" s="48"/>
      <c r="AT77" s="51"/>
      <c r="AU77" s="248"/>
      <c r="AV77" s="248"/>
      <c r="AW77" s="51"/>
      <c r="AX77" s="51"/>
      <c r="AY77" s="51"/>
      <c r="AZ77" s="190"/>
      <c r="BA77" s="51"/>
      <c r="BB77" s="51"/>
      <c r="BC77" s="51"/>
      <c r="BD77" s="51"/>
      <c r="BE77" s="320"/>
      <c r="BF77" s="51"/>
      <c r="BG77" s="161"/>
      <c r="BH77" s="51"/>
      <c r="BI77" s="74"/>
      <c r="BJ77" s="570"/>
      <c r="BK77" s="427"/>
      <c r="BL77" s="427"/>
      <c r="BQ77" s="48"/>
      <c r="BR77" s="51"/>
      <c r="BS77" s="248"/>
      <c r="BT77" s="51"/>
      <c r="BU77" s="51"/>
      <c r="BV77" s="51"/>
      <c r="BW77" s="161"/>
      <c r="BX77" s="273"/>
      <c r="BY77" s="273"/>
      <c r="BZ77" s="74"/>
      <c r="CA77" s="51"/>
      <c r="CB77" s="74"/>
      <c r="CC77" s="570"/>
      <c r="CE77" s="418"/>
      <c r="CM77" s="406"/>
      <c r="CN77" s="479"/>
      <c r="CO77" s="406"/>
      <c r="CP77" s="406"/>
      <c r="CQ77" s="406"/>
      <c r="CR77" s="406"/>
      <c r="CS77" s="406"/>
      <c r="CT77" s="418"/>
      <c r="CU77" s="470"/>
      <c r="CV77" s="497"/>
      <c r="DB77" s="80"/>
      <c r="DC77" s="80"/>
      <c r="DD77" s="80"/>
      <c r="DE77" s="80"/>
      <c r="DF77" s="80"/>
      <c r="DG77" s="80"/>
      <c r="DH77" s="80"/>
      <c r="DI77" s="80"/>
      <c r="DJ77" s="80"/>
      <c r="DK77" s="80"/>
      <c r="DL77" s="80"/>
      <c r="DM77" s="80"/>
      <c r="DN77" s="80"/>
      <c r="DO77" s="190"/>
      <c r="DY77" s="407"/>
      <c r="DZ77" s="407"/>
      <c r="EA77" s="408"/>
      <c r="EB77" s="408"/>
      <c r="EC77" s="408"/>
      <c r="ED77" s="408"/>
      <c r="EE77" s="483"/>
      <c r="EF77" s="483"/>
      <c r="EG77" s="408"/>
      <c r="EH77" s="408"/>
      <c r="EI77" s="408"/>
      <c r="EJ77" s="470"/>
      <c r="EK77" s="483"/>
      <c r="EL77" s="453"/>
      <c r="EM77" s="470"/>
      <c r="EN77" s="470"/>
      <c r="EX77" s="80">
        <v>66</v>
      </c>
      <c r="EY77" s="80">
        <v>100</v>
      </c>
      <c r="EZ77" s="80" t="s">
        <v>1357</v>
      </c>
      <c r="FA77" s="80" t="s">
        <v>575</v>
      </c>
      <c r="FD77" s="427" t="e">
        <v>#N/A</v>
      </c>
      <c r="FH77" s="407"/>
      <c r="FI77" s="407"/>
      <c r="FJ77" s="408"/>
      <c r="FK77" s="408"/>
      <c r="IC77" s="349"/>
      <c r="ID77" s="354"/>
      <c r="IE77" s="355"/>
      <c r="IF77" s="354"/>
      <c r="IG77" s="354"/>
      <c r="IH77" s="354"/>
      <c r="II77" s="310"/>
      <c r="IJ77" s="356"/>
      <c r="IK77" s="356"/>
      <c r="IL77" s="357"/>
      <c r="IM77" s="354"/>
      <c r="IN77" s="352"/>
      <c r="IO77" s="336"/>
      <c r="KG77" s="548">
        <v>1066</v>
      </c>
      <c r="KH77" s="539">
        <v>56</v>
      </c>
      <c r="KI77" s="540" t="s">
        <v>354</v>
      </c>
      <c r="KJ77" s="540" t="s">
        <v>2347</v>
      </c>
      <c r="KK77" s="540" t="s">
        <v>114</v>
      </c>
      <c r="KL77" s="540" t="s">
        <v>1956</v>
      </c>
      <c r="KM77" s="541"/>
      <c r="KN77" s="542"/>
      <c r="KO77" s="542"/>
      <c r="KP77" s="540"/>
      <c r="KQ77" s="543"/>
      <c r="KR77" s="543"/>
      <c r="KS77" s="543"/>
      <c r="KT77" s="543"/>
      <c r="KU77" s="543" t="str">
        <f>VLOOKUP(KH77,Data_Voogd!$C$1:$I$190,3,TRUE)</f>
        <v>Ouadou</v>
      </c>
      <c r="KV77" s="543" t="str">
        <f>VLOOKUP(KH77,Data_Voogd!$C$1:$I$190,2,TRUE)</f>
        <v>Abdeoulrazzak</v>
      </c>
      <c r="KW77" s="549">
        <f>VLOOKUP(KH77,Data_Voogd!$C$1:$I$190,7,TRUE)</f>
        <v>626041411</v>
      </c>
    </row>
    <row r="78" spans="2:309" ht="20.100000000000001" customHeight="1" thickBot="1"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190"/>
      <c r="AK78" s="80"/>
      <c r="AL78" s="80"/>
      <c r="AM78" s="80"/>
      <c r="AN78" s="190"/>
      <c r="AS78" s="48"/>
      <c r="AT78" s="51"/>
      <c r="AU78" s="248"/>
      <c r="AV78" s="248"/>
      <c r="AW78" s="51"/>
      <c r="AX78" s="51"/>
      <c r="AY78" s="51"/>
      <c r="AZ78" s="190"/>
      <c r="BA78" s="51"/>
      <c r="BB78" s="51"/>
      <c r="BC78" s="51"/>
      <c r="BD78" s="51"/>
      <c r="BE78" s="320"/>
      <c r="BF78" s="51"/>
      <c r="BG78" s="161"/>
      <c r="BH78" s="51"/>
      <c r="BI78" s="74"/>
      <c r="BJ78" s="570"/>
      <c r="BK78" s="427"/>
      <c r="BL78" s="427"/>
      <c r="BQ78" s="48"/>
      <c r="BR78" s="51"/>
      <c r="BS78" s="248"/>
      <c r="BT78" s="51"/>
      <c r="BU78" s="51"/>
      <c r="BV78" s="51"/>
      <c r="BW78" s="161"/>
      <c r="BX78" s="273"/>
      <c r="BY78" s="273"/>
      <c r="BZ78" s="74"/>
      <c r="CA78" s="51"/>
      <c r="CB78" s="74"/>
      <c r="CC78" s="570"/>
      <c r="CE78" s="418"/>
      <c r="CM78" s="406"/>
      <c r="CN78" s="479"/>
      <c r="CO78" s="406"/>
      <c r="CP78" s="406"/>
      <c r="CQ78" s="406"/>
      <c r="CR78" s="406"/>
      <c r="CS78" s="406"/>
      <c r="CT78" s="418"/>
      <c r="CU78" s="470"/>
      <c r="CV78" s="497"/>
      <c r="DB78" s="80"/>
      <c r="DC78" s="80"/>
      <c r="DD78" s="80"/>
      <c r="DE78" s="80"/>
      <c r="DF78" s="80"/>
      <c r="DG78" s="80"/>
      <c r="DH78" s="80"/>
      <c r="DI78" s="80"/>
      <c r="DJ78" s="80"/>
      <c r="DK78" s="80"/>
      <c r="DL78" s="80"/>
      <c r="DM78" s="80"/>
      <c r="DN78" s="80"/>
      <c r="DO78" s="190"/>
      <c r="DY78" s="407"/>
      <c r="DZ78" s="407"/>
      <c r="EA78" s="408"/>
      <c r="EB78" s="408"/>
      <c r="EC78" s="408"/>
      <c r="ED78" s="408"/>
      <c r="EE78" s="483"/>
      <c r="EF78" s="487"/>
      <c r="EG78" s="408"/>
      <c r="EH78" s="408"/>
      <c r="EI78" s="408"/>
      <c r="EJ78" s="470"/>
      <c r="EK78" s="483"/>
      <c r="EL78" s="470"/>
      <c r="EM78" s="470"/>
      <c r="EN78" s="470"/>
      <c r="EX78" s="80">
        <v>23</v>
      </c>
      <c r="EY78" s="80">
        <v>101</v>
      </c>
      <c r="EZ78" s="80" t="s">
        <v>580</v>
      </c>
      <c r="FA78" s="80" t="s">
        <v>466</v>
      </c>
      <c r="FD78" s="427" t="e">
        <v>#N/A</v>
      </c>
      <c r="FH78" s="407"/>
      <c r="FI78" s="407"/>
      <c r="FJ78" s="408"/>
      <c r="FK78" s="408"/>
      <c r="IC78" s="353"/>
      <c r="ID78" s="348"/>
      <c r="IE78" s="350"/>
      <c r="IF78" s="348"/>
      <c r="IG78" s="348"/>
      <c r="IH78" s="348"/>
      <c r="II78" s="311"/>
      <c r="IJ78" s="351"/>
      <c r="IK78" s="351"/>
      <c r="IL78" s="352"/>
      <c r="IM78" s="348"/>
      <c r="IN78" s="352"/>
      <c r="IO78" s="336"/>
      <c r="KG78" s="548">
        <v>1066</v>
      </c>
      <c r="KH78" s="539">
        <v>56</v>
      </c>
      <c r="KI78" s="540" t="s">
        <v>1677</v>
      </c>
      <c r="KJ78" s="540" t="s">
        <v>2347</v>
      </c>
      <c r="KK78" s="540" t="s">
        <v>65</v>
      </c>
      <c r="KL78" s="540" t="s">
        <v>1956</v>
      </c>
      <c r="KM78" s="541"/>
      <c r="KN78" s="542"/>
      <c r="KO78" s="542"/>
      <c r="KP78" s="547"/>
      <c r="KQ78" s="543"/>
      <c r="KR78" s="543"/>
      <c r="KS78" s="543"/>
      <c r="KT78" s="543"/>
      <c r="KU78" s="543" t="str">
        <f>VLOOKUP(KH78,Data_Voogd!$C$1:$I$190,3,TRUE)</f>
        <v>Ouadou</v>
      </c>
      <c r="KV78" s="543" t="str">
        <f>VLOOKUP(KH78,Data_Voogd!$C$1:$I$190,2,TRUE)</f>
        <v>Abdeoulrazzak</v>
      </c>
      <c r="KW78" s="549">
        <f>VLOOKUP(KH78,Data_Voogd!$C$1:$I$190,7,TRUE)</f>
        <v>626041411</v>
      </c>
    </row>
    <row r="79" spans="2:309" ht="20.100000000000001" customHeight="1" thickBot="1"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Z79" s="80"/>
      <c r="AA79" s="80"/>
      <c r="AB79" s="80"/>
      <c r="AC79" s="80"/>
      <c r="AD79" s="80"/>
      <c r="AE79" s="80"/>
      <c r="AF79" s="80"/>
      <c r="AG79" s="83"/>
      <c r="AH79" s="83"/>
      <c r="AI79" s="80"/>
      <c r="AJ79" s="190"/>
      <c r="AK79" s="80"/>
      <c r="AL79" s="80"/>
      <c r="AM79" s="80"/>
      <c r="AN79" s="190"/>
      <c r="AS79" s="48"/>
      <c r="AT79" s="51"/>
      <c r="AU79" s="248"/>
      <c r="AV79" s="248"/>
      <c r="AW79" s="51"/>
      <c r="AX79" s="51"/>
      <c r="AY79" s="51"/>
      <c r="AZ79" s="190"/>
      <c r="BA79" s="51"/>
      <c r="BB79" s="51"/>
      <c r="BC79" s="51"/>
      <c r="BD79" s="51"/>
      <c r="BE79" s="320"/>
      <c r="BF79" s="51"/>
      <c r="BG79" s="161"/>
      <c r="BH79" s="51"/>
      <c r="BI79" s="74"/>
      <c r="BJ79" s="570"/>
      <c r="BK79" s="427"/>
      <c r="BL79" s="427"/>
      <c r="BQ79" s="48"/>
      <c r="BR79" s="51"/>
      <c r="BS79" s="248"/>
      <c r="BT79" s="51"/>
      <c r="BU79" s="51"/>
      <c r="BV79" s="51"/>
      <c r="BW79" s="161"/>
      <c r="BX79" s="273"/>
      <c r="BY79" s="273"/>
      <c r="BZ79" s="74"/>
      <c r="CA79" s="51"/>
      <c r="CB79" s="74"/>
      <c r="CC79" s="570"/>
      <c r="CE79" s="418"/>
      <c r="CM79" s="406"/>
      <c r="CN79" s="479"/>
      <c r="CO79" s="406"/>
      <c r="CP79" s="406"/>
      <c r="CQ79" s="406"/>
      <c r="CR79" s="406"/>
      <c r="CS79" s="406"/>
      <c r="CT79" s="418"/>
      <c r="CU79" s="411"/>
      <c r="CV79" s="497"/>
      <c r="DB79" s="80"/>
      <c r="DC79" s="80"/>
      <c r="DD79" s="80"/>
      <c r="DE79" s="80"/>
      <c r="DF79" s="80"/>
      <c r="DG79" s="80"/>
      <c r="DH79" s="80"/>
      <c r="DI79" s="83"/>
      <c r="DJ79" s="83"/>
      <c r="DK79" s="80"/>
      <c r="DL79" s="80"/>
      <c r="DM79" s="80"/>
      <c r="DN79" s="80"/>
      <c r="DO79" s="190"/>
      <c r="DY79" s="407"/>
      <c r="DZ79" s="407"/>
      <c r="EA79" s="408"/>
      <c r="EB79" s="408"/>
      <c r="EC79" s="408"/>
      <c r="ED79" s="408"/>
      <c r="EE79" s="483"/>
      <c r="EF79" s="487"/>
      <c r="EG79" s="408"/>
      <c r="EH79" s="408"/>
      <c r="EI79" s="408"/>
      <c r="EJ79" s="470"/>
      <c r="EK79" s="483"/>
      <c r="EL79" s="470"/>
      <c r="EM79" s="470"/>
      <c r="EN79" s="470"/>
      <c r="EX79" s="80">
        <v>427</v>
      </c>
      <c r="EY79" s="80">
        <v>102</v>
      </c>
      <c r="EZ79" s="80" t="s">
        <v>80</v>
      </c>
      <c r="FA79" s="80" t="s">
        <v>585</v>
      </c>
      <c r="FD79" s="427" t="e">
        <v>#N/A</v>
      </c>
      <c r="FH79" s="407"/>
      <c r="FI79" s="407"/>
      <c r="FJ79" s="408"/>
      <c r="FK79" s="408"/>
      <c r="IC79" s="349"/>
      <c r="ID79" s="354"/>
      <c r="IE79" s="355"/>
      <c r="IF79" s="354"/>
      <c r="IG79" s="354"/>
      <c r="IH79" s="354"/>
      <c r="II79" s="310"/>
      <c r="IJ79" s="356"/>
      <c r="IK79" s="356"/>
      <c r="IL79" s="357"/>
      <c r="IM79" s="354"/>
      <c r="IN79" s="352"/>
      <c r="IO79" s="336"/>
      <c r="KG79" s="548">
        <v>118</v>
      </c>
      <c r="KH79" s="539">
        <v>57</v>
      </c>
      <c r="KI79" s="540" t="s">
        <v>1413</v>
      </c>
      <c r="KJ79" s="540" t="s">
        <v>1369</v>
      </c>
      <c r="KK79" s="540" t="s">
        <v>122</v>
      </c>
      <c r="KL79" s="540" t="s">
        <v>1955</v>
      </c>
      <c r="KM79" s="541"/>
      <c r="KN79" s="542"/>
      <c r="KO79" s="542"/>
      <c r="KP79" s="540"/>
      <c r="KQ79" s="543"/>
      <c r="KR79" s="543"/>
      <c r="KS79" s="543"/>
      <c r="KT79" s="543"/>
      <c r="KU79" s="543" t="str">
        <f>VLOOKUP(KH79,Data_Voogd!$C$1:$I$190,3,TRUE)</f>
        <v>Elmousaoui</v>
      </c>
      <c r="KV79" s="543" t="str">
        <f>VLOOKUP(KH79,Data_Voogd!$C$1:$I$190,2,TRUE)</f>
        <v>Ali</v>
      </c>
      <c r="KW79" s="549">
        <f>VLOOKUP(KH79,Data_Voogd!$C$1:$I$190,7,TRUE)</f>
        <v>643545232</v>
      </c>
    </row>
    <row r="80" spans="2:309" ht="20.100000000000001" customHeight="1" thickBot="1"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190"/>
      <c r="AK80" s="80"/>
      <c r="AL80" s="80"/>
      <c r="AM80" s="80"/>
      <c r="AN80" s="190"/>
      <c r="AS80" s="48"/>
      <c r="AT80" s="51"/>
      <c r="AU80" s="248"/>
      <c r="AV80" s="248"/>
      <c r="AW80" s="51"/>
      <c r="AX80" s="51"/>
      <c r="AY80" s="51"/>
      <c r="AZ80" s="190"/>
      <c r="BA80" s="51"/>
      <c r="BB80" s="51"/>
      <c r="BC80" s="51"/>
      <c r="BD80" s="51"/>
      <c r="BE80" s="320"/>
      <c r="BF80" s="51"/>
      <c r="BG80" s="161"/>
      <c r="BH80" s="51"/>
      <c r="BI80" s="74"/>
      <c r="BJ80" s="570"/>
      <c r="BK80" s="427"/>
      <c r="BL80" s="427"/>
      <c r="BQ80" s="48"/>
      <c r="BR80" s="51"/>
      <c r="BS80" s="248"/>
      <c r="BT80" s="51"/>
      <c r="BU80" s="51"/>
      <c r="BV80" s="51"/>
      <c r="BW80" s="161"/>
      <c r="BX80" s="273"/>
      <c r="BY80" s="273"/>
      <c r="BZ80" s="74"/>
      <c r="CA80" s="51"/>
      <c r="CB80" s="74"/>
      <c r="CC80" s="570"/>
      <c r="CE80" s="418"/>
      <c r="CM80" s="406"/>
      <c r="CN80" s="479"/>
      <c r="CO80" s="406"/>
      <c r="CP80" s="406"/>
      <c r="CQ80" s="406"/>
      <c r="CR80" s="406"/>
      <c r="CS80" s="406"/>
      <c r="CT80" s="418"/>
      <c r="CU80" s="470"/>
      <c r="CV80" s="497"/>
      <c r="DB80" s="80"/>
      <c r="DC80" s="80"/>
      <c r="DD80" s="80"/>
      <c r="DE80" s="80"/>
      <c r="DF80" s="80"/>
      <c r="DG80" s="80"/>
      <c r="DH80" s="80"/>
      <c r="DI80" s="80"/>
      <c r="DJ80" s="80"/>
      <c r="DK80" s="80"/>
      <c r="DL80" s="80"/>
      <c r="DM80" s="80"/>
      <c r="DN80" s="80"/>
      <c r="DO80" s="190"/>
      <c r="DY80" s="407"/>
      <c r="DZ80" s="407"/>
      <c r="EA80" s="408"/>
      <c r="EB80" s="408"/>
      <c r="EC80" s="408"/>
      <c r="ED80" s="408"/>
      <c r="EE80" s="483"/>
      <c r="EF80" s="487"/>
      <c r="EG80" s="408"/>
      <c r="EH80" s="408"/>
      <c r="EI80" s="408"/>
      <c r="EJ80" s="470"/>
      <c r="EK80" s="483"/>
      <c r="EL80" s="470"/>
      <c r="EM80" s="470"/>
      <c r="EN80" s="470"/>
      <c r="EX80" s="80">
        <v>659</v>
      </c>
      <c r="EY80" s="80">
        <v>104</v>
      </c>
      <c r="EZ80" s="80" t="s">
        <v>136</v>
      </c>
      <c r="FA80" s="80" t="s">
        <v>1417</v>
      </c>
      <c r="FD80" s="427" t="e">
        <v>#N/A</v>
      </c>
      <c r="FH80" s="407"/>
      <c r="FI80" s="407"/>
      <c r="FJ80" s="408"/>
      <c r="FK80" s="408"/>
      <c r="IC80" s="353"/>
      <c r="ID80" s="348"/>
      <c r="IE80" s="350"/>
      <c r="IF80" s="348"/>
      <c r="IG80" s="348"/>
      <c r="IH80" s="348"/>
      <c r="II80" s="311"/>
      <c r="IJ80" s="351"/>
      <c r="IK80" s="351"/>
      <c r="IL80" s="352"/>
      <c r="IM80" s="348"/>
      <c r="IN80" s="352"/>
      <c r="IO80" s="336"/>
      <c r="KG80" s="548">
        <v>118</v>
      </c>
      <c r="KH80" s="539">
        <v>57</v>
      </c>
      <c r="KI80" s="540" t="s">
        <v>248</v>
      </c>
      <c r="KJ80" s="540" t="s">
        <v>1369</v>
      </c>
      <c r="KK80" s="540" t="s">
        <v>2457</v>
      </c>
      <c r="KL80" s="540" t="s">
        <v>1955</v>
      </c>
      <c r="KM80" s="541"/>
      <c r="KN80" s="542"/>
      <c r="KO80" s="542"/>
      <c r="KP80" s="540"/>
      <c r="KQ80" s="543"/>
      <c r="KR80" s="543"/>
      <c r="KS80" s="543"/>
      <c r="KT80" s="543"/>
      <c r="KU80" s="543" t="str">
        <f>VLOOKUP(KH80,Data_Voogd!$C$1:$I$190,3,TRUE)</f>
        <v>Elmousaoui</v>
      </c>
      <c r="KV80" s="543" t="str">
        <f>VLOOKUP(KH80,Data_Voogd!$C$1:$I$190,2,TRUE)</f>
        <v>Ali</v>
      </c>
      <c r="KW80" s="549">
        <f>VLOOKUP(KH80,Data_Voogd!$C$1:$I$190,7,TRUE)</f>
        <v>643545232</v>
      </c>
    </row>
    <row r="81" spans="2:309" ht="20.100000000000001" customHeight="1" thickBot="1"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190"/>
      <c r="AK81" s="80"/>
      <c r="AL81" s="80"/>
      <c r="AM81" s="80"/>
      <c r="AN81" s="190"/>
      <c r="AS81" s="48"/>
      <c r="AT81" s="51"/>
      <c r="AU81" s="248"/>
      <c r="AV81" s="248"/>
      <c r="AW81" s="51"/>
      <c r="AX81" s="51"/>
      <c r="AY81" s="51"/>
      <c r="AZ81" s="190"/>
      <c r="BA81" s="51"/>
      <c r="BB81" s="51"/>
      <c r="BC81" s="51"/>
      <c r="BD81" s="51"/>
      <c r="BE81" s="320"/>
      <c r="BF81" s="51"/>
      <c r="BG81" s="161"/>
      <c r="BH81" s="51"/>
      <c r="BI81" s="74"/>
      <c r="BJ81" s="570"/>
      <c r="BK81" s="427"/>
      <c r="BL81" s="427"/>
      <c r="BQ81" s="48"/>
      <c r="BR81" s="51"/>
      <c r="BS81" s="248"/>
      <c r="BT81" s="51"/>
      <c r="BU81" s="51"/>
      <c r="BV81" s="51"/>
      <c r="BW81" s="161"/>
      <c r="BX81" s="273"/>
      <c r="BY81" s="273"/>
      <c r="BZ81" s="74"/>
      <c r="CA81" s="51"/>
      <c r="CB81" s="74"/>
      <c r="CC81" s="570"/>
      <c r="CE81" s="418"/>
      <c r="CM81" s="406"/>
      <c r="CN81" s="479"/>
      <c r="CO81" s="406"/>
      <c r="CP81" s="406"/>
      <c r="CQ81" s="406"/>
      <c r="CR81" s="406"/>
      <c r="CS81" s="406"/>
      <c r="CT81" s="418"/>
      <c r="CU81" s="470"/>
      <c r="CV81" s="497"/>
      <c r="DB81" s="80"/>
      <c r="DC81" s="80"/>
      <c r="DD81" s="80"/>
      <c r="DE81" s="80"/>
      <c r="DF81" s="80"/>
      <c r="DG81" s="80"/>
      <c r="DH81" s="80"/>
      <c r="DI81" s="80"/>
      <c r="DJ81" s="80"/>
      <c r="DK81" s="80"/>
      <c r="DL81" s="80"/>
      <c r="DM81" s="80"/>
      <c r="DN81" s="80"/>
      <c r="DO81" s="190"/>
      <c r="DY81" s="407"/>
      <c r="DZ81" s="407"/>
      <c r="EA81" s="408"/>
      <c r="EB81" s="408"/>
      <c r="EC81" s="408"/>
      <c r="ED81" s="408"/>
      <c r="EE81" s="483"/>
      <c r="EF81" s="483"/>
      <c r="EG81" s="408"/>
      <c r="EH81" s="408"/>
      <c r="EI81" s="408"/>
      <c r="EJ81" s="470"/>
      <c r="EK81" s="483"/>
      <c r="EL81" s="470"/>
      <c r="EM81" s="470"/>
      <c r="EN81" s="470"/>
      <c r="EX81" s="80">
        <v>917</v>
      </c>
      <c r="EY81" s="80">
        <v>105</v>
      </c>
      <c r="EZ81" s="80" t="s">
        <v>470</v>
      </c>
      <c r="FA81" s="80" t="s">
        <v>1472</v>
      </c>
      <c r="FD81" s="427" t="e">
        <v>#N/A</v>
      </c>
      <c r="FH81" s="407"/>
      <c r="FI81" s="407"/>
      <c r="FJ81" s="408"/>
      <c r="FK81" s="408"/>
      <c r="IC81" s="349"/>
      <c r="ID81" s="354"/>
      <c r="IE81" s="355"/>
      <c r="IF81" s="354"/>
      <c r="IG81" s="354"/>
      <c r="IH81" s="354"/>
      <c r="II81" s="310"/>
      <c r="IJ81" s="356"/>
      <c r="IK81" s="356"/>
      <c r="IL81" s="357"/>
      <c r="IM81" s="354"/>
      <c r="IN81" s="352"/>
      <c r="IO81" s="336"/>
      <c r="KG81" s="548">
        <v>612</v>
      </c>
      <c r="KH81" s="539">
        <v>59</v>
      </c>
      <c r="KI81" s="540" t="s">
        <v>371</v>
      </c>
      <c r="KJ81" s="540" t="s">
        <v>1370</v>
      </c>
      <c r="KK81" s="540" t="s">
        <v>114</v>
      </c>
      <c r="KL81" s="540" t="s">
        <v>1956</v>
      </c>
      <c r="KM81" s="541"/>
      <c r="KN81" s="542"/>
      <c r="KO81" s="542"/>
      <c r="KP81" s="540"/>
      <c r="KQ81" s="543"/>
      <c r="KR81" s="543"/>
      <c r="KS81" s="543"/>
      <c r="KT81" s="543"/>
      <c r="KU81" s="543" t="str">
        <f>VLOOKUP(KH81,Data_Voogd!$C$1:$I$190,3,TRUE)</f>
        <v>Sabti</v>
      </c>
      <c r="KV81" s="543" t="str">
        <f>VLOOKUP(KH81,Data_Voogd!$C$1:$I$190,2,TRUE)</f>
        <v>Toufik</v>
      </c>
      <c r="KW81" s="549">
        <f>VLOOKUP(KH81,Data_Voogd!$C$1:$I$190,7,TRUE)</f>
        <v>616234517</v>
      </c>
    </row>
    <row r="82" spans="2:309" ht="20.100000000000001" customHeight="1" thickBot="1"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190"/>
      <c r="AK82" s="80"/>
      <c r="AL82" s="80"/>
      <c r="AM82" s="80"/>
      <c r="AN82" s="190"/>
      <c r="AS82" s="48"/>
      <c r="AT82" s="51"/>
      <c r="AU82" s="248"/>
      <c r="AV82" s="248"/>
      <c r="AW82" s="51"/>
      <c r="AX82" s="51"/>
      <c r="AY82" s="51"/>
      <c r="AZ82" s="190"/>
      <c r="BA82" s="51"/>
      <c r="BB82" s="51"/>
      <c r="BC82" s="51"/>
      <c r="BD82" s="51"/>
      <c r="BE82" s="320"/>
      <c r="BF82" s="51"/>
      <c r="BG82" s="161"/>
      <c r="BH82" s="51"/>
      <c r="BI82" s="74"/>
      <c r="BJ82" s="570"/>
      <c r="BK82" s="427"/>
      <c r="BL82" s="427"/>
      <c r="BQ82" s="48"/>
      <c r="BR82" s="51"/>
      <c r="BS82" s="248"/>
      <c r="BT82" s="51"/>
      <c r="BU82" s="51"/>
      <c r="BV82" s="51"/>
      <c r="BW82" s="161"/>
      <c r="BX82" s="273"/>
      <c r="BY82" s="273"/>
      <c r="BZ82" s="74"/>
      <c r="CA82" s="51"/>
      <c r="CB82" s="74"/>
      <c r="CC82" s="570"/>
      <c r="CE82" s="418"/>
      <c r="CM82" s="406"/>
      <c r="CN82" s="479"/>
      <c r="CO82" s="406"/>
      <c r="CP82" s="406"/>
      <c r="CQ82" s="406"/>
      <c r="CR82" s="406"/>
      <c r="CS82" s="406"/>
      <c r="CT82" s="418"/>
      <c r="CU82" s="470"/>
      <c r="CV82" s="497"/>
      <c r="DB82" s="80"/>
      <c r="DC82" s="80"/>
      <c r="DD82" s="80"/>
      <c r="DE82" s="80"/>
      <c r="DF82" s="80"/>
      <c r="DG82" s="80"/>
      <c r="DH82" s="80"/>
      <c r="DI82" s="80"/>
      <c r="DJ82" s="80"/>
      <c r="DK82" s="80"/>
      <c r="DL82" s="80"/>
      <c r="DM82" s="80"/>
      <c r="DN82" s="80"/>
      <c r="DO82" s="190"/>
      <c r="DY82" s="407"/>
      <c r="DZ82" s="407"/>
      <c r="EA82" s="408"/>
      <c r="EB82" s="408"/>
      <c r="EC82" s="408"/>
      <c r="ED82" s="408"/>
      <c r="EE82" s="483"/>
      <c r="EF82" s="483"/>
      <c r="EG82" s="408"/>
      <c r="EH82" s="408"/>
      <c r="EI82" s="408"/>
      <c r="EJ82" s="470"/>
      <c r="EK82" s="483"/>
      <c r="EL82" s="470"/>
      <c r="EM82" s="470"/>
      <c r="EN82" s="470"/>
      <c r="EX82" s="80">
        <v>160</v>
      </c>
      <c r="EY82" s="80">
        <v>106</v>
      </c>
      <c r="EZ82" s="80" t="s">
        <v>90</v>
      </c>
      <c r="FA82" s="80" t="s">
        <v>601</v>
      </c>
      <c r="FD82" s="427" t="e">
        <v>#N/A</v>
      </c>
      <c r="FH82" s="407"/>
      <c r="FI82" s="407"/>
      <c r="FJ82" s="408"/>
      <c r="FK82" s="408"/>
      <c r="IC82" s="353"/>
      <c r="ID82" s="348"/>
      <c r="IE82" s="350"/>
      <c r="IF82" s="348"/>
      <c r="IG82" s="348"/>
      <c r="IH82" s="348"/>
      <c r="II82" s="311"/>
      <c r="IJ82" s="351"/>
      <c r="IK82" s="351"/>
      <c r="IL82" s="352"/>
      <c r="IM82" s="358"/>
      <c r="IN82" s="352"/>
      <c r="IO82" s="336"/>
      <c r="KG82" s="548">
        <v>612</v>
      </c>
      <c r="KH82" s="539">
        <v>59</v>
      </c>
      <c r="KI82" s="540" t="s">
        <v>376</v>
      </c>
      <c r="KJ82" s="540" t="s">
        <v>1370</v>
      </c>
      <c r="KK82" s="540" t="s">
        <v>30</v>
      </c>
      <c r="KL82" s="540" t="s">
        <v>1956</v>
      </c>
      <c r="KM82" s="541"/>
      <c r="KN82" s="542"/>
      <c r="KO82" s="542"/>
      <c r="KP82" s="540"/>
      <c r="KQ82" s="543"/>
      <c r="KR82" s="543"/>
      <c r="KS82" s="543"/>
      <c r="KT82" s="543"/>
      <c r="KU82" s="543" t="str">
        <f>VLOOKUP(KH82,Data_Voogd!$C$1:$I$190,3,TRUE)</f>
        <v>Sabti</v>
      </c>
      <c r="KV82" s="543" t="str">
        <f>VLOOKUP(KH82,Data_Voogd!$C$1:$I$190,2,TRUE)</f>
        <v>Toufik</v>
      </c>
      <c r="KW82" s="549">
        <f>VLOOKUP(KH82,Data_Voogd!$C$1:$I$190,7,TRUE)</f>
        <v>616234517</v>
      </c>
    </row>
    <row r="83" spans="2:309" ht="20.100000000000001" customHeight="1" thickBot="1"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190"/>
      <c r="AK83" s="80"/>
      <c r="AL83" s="80"/>
      <c r="AM83" s="80"/>
      <c r="AN83" s="190"/>
      <c r="AS83" s="48"/>
      <c r="AT83" s="51"/>
      <c r="AU83" s="248"/>
      <c r="AV83" s="248"/>
      <c r="AW83" s="51"/>
      <c r="AX83" s="51"/>
      <c r="AY83" s="51"/>
      <c r="AZ83" s="190"/>
      <c r="BA83" s="51"/>
      <c r="BB83" s="51"/>
      <c r="BC83" s="51"/>
      <c r="BD83" s="51"/>
      <c r="BE83" s="320"/>
      <c r="BF83" s="51"/>
      <c r="BG83" s="161"/>
      <c r="BH83" s="51"/>
      <c r="BI83" s="74"/>
      <c r="BJ83" s="570"/>
      <c r="BK83" s="427"/>
      <c r="BL83" s="427"/>
      <c r="BQ83" s="48"/>
      <c r="BR83" s="51"/>
      <c r="BS83" s="248"/>
      <c r="BT83" s="51"/>
      <c r="BU83" s="51"/>
      <c r="BV83" s="51"/>
      <c r="BW83" s="161"/>
      <c r="BX83" s="273"/>
      <c r="BY83" s="273"/>
      <c r="BZ83" s="74"/>
      <c r="CA83" s="51"/>
      <c r="CB83" s="74"/>
      <c r="CC83" s="570"/>
      <c r="CE83" s="418"/>
      <c r="CM83" s="406"/>
      <c r="CN83" s="479"/>
      <c r="CO83" s="406"/>
      <c r="CP83" s="406"/>
      <c r="CQ83" s="406"/>
      <c r="CR83" s="406"/>
      <c r="CS83" s="406"/>
      <c r="CT83" s="418"/>
      <c r="CU83" s="470"/>
      <c r="CV83" s="497"/>
      <c r="DB83" s="80"/>
      <c r="DC83" s="80"/>
      <c r="DD83" s="80"/>
      <c r="DE83" s="80"/>
      <c r="DF83" s="80"/>
      <c r="DG83" s="80"/>
      <c r="DH83" s="80"/>
      <c r="DI83" s="80"/>
      <c r="DJ83" s="80"/>
      <c r="DK83" s="80"/>
      <c r="DL83" s="80"/>
      <c r="DM83" s="80"/>
      <c r="DN83" s="80"/>
      <c r="DO83" s="190"/>
      <c r="DY83" s="407"/>
      <c r="DZ83" s="407"/>
      <c r="EA83" s="408"/>
      <c r="EB83" s="408"/>
      <c r="EC83" s="408"/>
      <c r="ED83" s="408"/>
      <c r="EE83" s="483"/>
      <c r="EF83" s="483"/>
      <c r="EG83" s="408"/>
      <c r="EH83" s="408"/>
      <c r="EI83" s="408"/>
      <c r="EJ83" s="470"/>
      <c r="EK83" s="483"/>
      <c r="EL83" s="470"/>
      <c r="EM83" s="470"/>
      <c r="EN83" s="470"/>
      <c r="EX83" s="80">
        <v>457</v>
      </c>
      <c r="EY83" s="80">
        <v>107</v>
      </c>
      <c r="EZ83" s="80" t="s">
        <v>605</v>
      </c>
      <c r="FA83" s="80" t="s">
        <v>607</v>
      </c>
      <c r="FD83" s="427" t="e">
        <v>#N/A</v>
      </c>
      <c r="FH83" s="407"/>
      <c r="FI83" s="407"/>
      <c r="FJ83" s="408"/>
      <c r="FK83" s="408"/>
      <c r="IC83" s="349"/>
      <c r="ID83" s="354"/>
      <c r="IE83" s="355"/>
      <c r="IF83" s="354"/>
      <c r="IG83" s="354"/>
      <c r="IH83" s="354"/>
      <c r="II83" s="310"/>
      <c r="IJ83" s="356"/>
      <c r="IK83" s="356"/>
      <c r="IL83" s="357"/>
      <c r="IM83" s="354"/>
      <c r="IN83" s="352"/>
      <c r="IO83" s="337"/>
      <c r="KG83" s="548">
        <v>860</v>
      </c>
      <c r="KH83" s="539">
        <v>60</v>
      </c>
      <c r="KI83" s="540" t="s">
        <v>379</v>
      </c>
      <c r="KJ83" s="540" t="s">
        <v>380</v>
      </c>
      <c r="KK83" s="540" t="s">
        <v>90</v>
      </c>
      <c r="KL83" s="540" t="s">
        <v>1956</v>
      </c>
      <c r="KM83" s="541"/>
      <c r="KN83" s="542"/>
      <c r="KO83" s="542"/>
      <c r="KP83" s="540"/>
      <c r="KQ83" s="543"/>
      <c r="KR83" s="543"/>
      <c r="KS83" s="543"/>
      <c r="KT83" s="543"/>
      <c r="KU83" s="543" t="str">
        <f>VLOOKUP(KH83,Data_Voogd!$C$1:$I$190,3,TRUE)</f>
        <v>Sabti</v>
      </c>
      <c r="KV83" s="543" t="str">
        <f>VLOOKUP(KH83,Data_Voogd!$C$1:$I$190,2,TRUE)</f>
        <v>Toufik</v>
      </c>
      <c r="KW83" s="549">
        <f>VLOOKUP(KH83,Data_Voogd!$C$1:$I$190,7,TRUE)</f>
        <v>616234517</v>
      </c>
    </row>
    <row r="84" spans="2:309" ht="20.100000000000001" customHeight="1" thickBot="1"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190"/>
      <c r="AK84" s="80"/>
      <c r="AL84" s="80"/>
      <c r="AM84" s="80"/>
      <c r="AN84" s="190"/>
      <c r="AS84" s="48"/>
      <c r="AT84" s="51"/>
      <c r="AU84" s="248"/>
      <c r="AV84" s="248"/>
      <c r="AW84" s="51"/>
      <c r="AX84" s="51"/>
      <c r="AY84" s="51"/>
      <c r="AZ84" s="190"/>
      <c r="BA84" s="51"/>
      <c r="BB84" s="51"/>
      <c r="BC84" s="51"/>
      <c r="BD84" s="51"/>
      <c r="BE84" s="320"/>
      <c r="BF84" s="51"/>
      <c r="BG84" s="161"/>
      <c r="BH84" s="51"/>
      <c r="BI84" s="74"/>
      <c r="BJ84" s="570"/>
      <c r="BK84" s="427"/>
      <c r="BL84" s="427"/>
      <c r="BQ84" s="48"/>
      <c r="BR84" s="51"/>
      <c r="BS84" s="248"/>
      <c r="BT84" s="51"/>
      <c r="BU84" s="51"/>
      <c r="BV84" s="51"/>
      <c r="BW84" s="161"/>
      <c r="BX84" s="273"/>
      <c r="BY84" s="273"/>
      <c r="BZ84" s="74"/>
      <c r="CA84" s="51"/>
      <c r="CB84" s="74"/>
      <c r="CC84" s="570"/>
      <c r="CE84" s="418"/>
      <c r="CM84" s="406"/>
      <c r="CN84" s="479"/>
      <c r="CO84" s="406"/>
      <c r="CP84" s="406"/>
      <c r="CQ84" s="406"/>
      <c r="CR84" s="406"/>
      <c r="CS84" s="406"/>
      <c r="CT84" s="418"/>
      <c r="CU84" s="411"/>
      <c r="CV84" s="497"/>
      <c r="DB84" s="80"/>
      <c r="DC84" s="80"/>
      <c r="DD84" s="80"/>
      <c r="DE84" s="80"/>
      <c r="DF84" s="80"/>
      <c r="DG84" s="80"/>
      <c r="DH84" s="80"/>
      <c r="DI84" s="80"/>
      <c r="DJ84" s="80"/>
      <c r="DK84" s="80"/>
      <c r="DL84" s="80"/>
      <c r="DM84" s="80"/>
      <c r="DN84" s="80"/>
      <c r="DO84" s="190"/>
      <c r="DY84" s="407"/>
      <c r="DZ84" s="407"/>
      <c r="EA84" s="408"/>
      <c r="EB84" s="408"/>
      <c r="EC84" s="408"/>
      <c r="ED84" s="408"/>
      <c r="EE84" s="483"/>
      <c r="EF84" s="483"/>
      <c r="EG84" s="408"/>
      <c r="EH84" s="408"/>
      <c r="EI84" s="408"/>
      <c r="EJ84" s="470"/>
      <c r="EK84" s="483"/>
      <c r="EL84" s="470"/>
      <c r="EM84" s="470"/>
      <c r="EN84" s="470"/>
      <c r="EX84" s="80">
        <v>401</v>
      </c>
      <c r="EY84" s="80">
        <v>108</v>
      </c>
      <c r="EZ84" s="80" t="s">
        <v>53</v>
      </c>
      <c r="FA84" s="80" t="s">
        <v>612</v>
      </c>
      <c r="FD84" s="427" t="e">
        <v>#N/A</v>
      </c>
      <c r="FH84" s="407"/>
      <c r="FI84" s="407"/>
      <c r="FJ84" s="408"/>
      <c r="FK84" s="408"/>
      <c r="IC84" s="353"/>
      <c r="ID84" s="354"/>
      <c r="IE84" s="355"/>
      <c r="IF84" s="354"/>
      <c r="IG84" s="354"/>
      <c r="IH84" s="354"/>
      <c r="II84" s="310"/>
      <c r="IJ84" s="356"/>
      <c r="IK84" s="356"/>
      <c r="IL84" s="357"/>
      <c r="IM84" s="354"/>
      <c r="IN84" s="352"/>
      <c r="IO84" s="337"/>
      <c r="KG84" s="548">
        <v>1012</v>
      </c>
      <c r="KH84" s="539">
        <v>61</v>
      </c>
      <c r="KI84" s="540" t="s">
        <v>136</v>
      </c>
      <c r="KJ84" s="540" t="s">
        <v>1480</v>
      </c>
      <c r="KK84" s="540" t="s">
        <v>90</v>
      </c>
      <c r="KL84" s="540" t="s">
        <v>1956</v>
      </c>
      <c r="KM84" s="541"/>
      <c r="KN84" s="542"/>
      <c r="KO84" s="542"/>
      <c r="KP84" s="540"/>
      <c r="KQ84" s="543"/>
      <c r="KR84" s="543"/>
      <c r="KS84" s="543"/>
      <c r="KT84" s="543"/>
      <c r="KU84" s="543" t="str">
        <f>VLOOKUP(KH84,Data_Voogd!$C$1:$I$190,3,TRUE)</f>
        <v>Sabti</v>
      </c>
      <c r="KV84" s="543" t="str">
        <f>VLOOKUP(KH84,Data_Voogd!$C$1:$I$190,2,TRUE)</f>
        <v>Toufik</v>
      </c>
      <c r="KW84" s="549">
        <f>VLOOKUP(KH84,Data_Voogd!$C$1:$I$190,7,TRUE)</f>
        <v>616234517</v>
      </c>
    </row>
    <row r="85" spans="2:309" ht="20.100000000000001" customHeight="1" thickBot="1"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190"/>
      <c r="AK85" s="80"/>
      <c r="AL85" s="80"/>
      <c r="AM85" s="80"/>
      <c r="AN85" s="190"/>
      <c r="AS85" s="48"/>
      <c r="AT85" s="51"/>
      <c r="AU85" s="248"/>
      <c r="AV85" s="248"/>
      <c r="AW85" s="51"/>
      <c r="AX85" s="51"/>
      <c r="AY85" s="51"/>
      <c r="AZ85" s="190"/>
      <c r="BA85" s="51"/>
      <c r="BB85" s="51"/>
      <c r="BC85" s="51"/>
      <c r="BD85" s="51"/>
      <c r="BE85" s="320"/>
      <c r="BF85" s="51"/>
      <c r="BG85" s="161"/>
      <c r="BH85" s="51"/>
      <c r="BI85" s="74"/>
      <c r="BJ85" s="570"/>
      <c r="BK85" s="427"/>
      <c r="BL85" s="427"/>
      <c r="BQ85" s="48"/>
      <c r="BR85" s="51"/>
      <c r="BS85" s="248"/>
      <c r="BT85" s="51"/>
      <c r="BU85" s="51"/>
      <c r="BV85" s="51"/>
      <c r="BW85" s="161"/>
      <c r="BX85" s="273"/>
      <c r="BY85" s="273"/>
      <c r="BZ85" s="74"/>
      <c r="CA85" s="51"/>
      <c r="CB85" s="74"/>
      <c r="CC85" s="570"/>
      <c r="CE85" s="418"/>
      <c r="CM85" s="406"/>
      <c r="CN85" s="479"/>
      <c r="CO85" s="406"/>
      <c r="CP85" s="406"/>
      <c r="CQ85" s="406"/>
      <c r="CR85" s="406"/>
      <c r="CS85" s="406"/>
      <c r="CT85" s="418"/>
      <c r="CU85" s="470"/>
      <c r="CV85" s="497"/>
      <c r="DB85" s="80"/>
      <c r="DC85" s="80"/>
      <c r="DD85" s="80"/>
      <c r="DE85" s="80"/>
      <c r="DF85" s="80"/>
      <c r="DG85" s="80"/>
      <c r="DH85" s="80"/>
      <c r="DI85" s="80"/>
      <c r="DJ85" s="80"/>
      <c r="DK85" s="80"/>
      <c r="DL85" s="80"/>
      <c r="DM85" s="80"/>
      <c r="DN85" s="80"/>
      <c r="DO85" s="190"/>
      <c r="DY85" s="407"/>
      <c r="DZ85" s="407"/>
      <c r="EA85" s="408"/>
      <c r="EB85" s="408"/>
      <c r="EC85" s="408"/>
      <c r="ED85" s="408"/>
      <c r="EE85" s="483"/>
      <c r="EF85" s="483"/>
      <c r="EG85" s="408"/>
      <c r="EH85" s="408"/>
      <c r="EI85" s="408"/>
      <c r="EJ85" s="470"/>
      <c r="EK85" s="483"/>
      <c r="EL85" s="470"/>
      <c r="EM85" s="470"/>
      <c r="EN85" s="470"/>
      <c r="EX85" s="80">
        <v>753</v>
      </c>
      <c r="EY85" s="80">
        <v>110</v>
      </c>
      <c r="EZ85" s="80" t="s">
        <v>251</v>
      </c>
      <c r="FA85" s="80" t="s">
        <v>620</v>
      </c>
      <c r="FD85" s="427" t="e">
        <v>#N/A</v>
      </c>
      <c r="FH85" s="407"/>
      <c r="FI85" s="407"/>
      <c r="FJ85" s="408"/>
      <c r="FK85" s="408"/>
      <c r="IC85" s="349"/>
      <c r="ID85" s="354"/>
      <c r="IE85" s="355"/>
      <c r="IF85" s="354"/>
      <c r="IG85" s="354"/>
      <c r="IH85" s="354"/>
      <c r="II85" s="310"/>
      <c r="IJ85" s="356"/>
      <c r="IK85" s="356"/>
      <c r="IL85" s="357"/>
      <c r="IM85" s="354"/>
      <c r="IN85" s="352"/>
      <c r="IO85" s="337"/>
      <c r="KG85" s="548">
        <v>653</v>
      </c>
      <c r="KH85" s="539">
        <v>63</v>
      </c>
      <c r="KI85" s="540" t="s">
        <v>390</v>
      </c>
      <c r="KJ85" s="540" t="s">
        <v>391</v>
      </c>
      <c r="KK85" s="540" t="s">
        <v>114</v>
      </c>
      <c r="KL85" s="540" t="s">
        <v>1956</v>
      </c>
      <c r="KM85" s="541"/>
      <c r="KN85" s="542"/>
      <c r="KO85" s="542"/>
      <c r="KP85" s="540"/>
      <c r="KQ85" s="543"/>
      <c r="KR85" s="543"/>
      <c r="KS85" s="543"/>
      <c r="KT85" s="543"/>
      <c r="KU85" s="543" t="str">
        <f>VLOOKUP(KH85,Data_Voogd!$C$1:$I$190,3,TRUE)</f>
        <v>El Bounayi</v>
      </c>
      <c r="KV85" s="543" t="str">
        <f>VLOOKUP(KH85,Data_Voogd!$C$1:$I$190,2,TRUE)</f>
        <v>Soufiane</v>
      </c>
      <c r="KW85" s="549">
        <f>VLOOKUP(KH85,Data_Voogd!$C$1:$I$190,7,TRUE)</f>
        <v>641604400</v>
      </c>
    </row>
    <row r="86" spans="2:309" ht="20.100000000000001" customHeight="1" thickBot="1"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190"/>
      <c r="AK86" s="80"/>
      <c r="AL86" s="80"/>
      <c r="AM86" s="80"/>
      <c r="AN86" s="190"/>
      <c r="AS86" s="48"/>
      <c r="AT86" s="51"/>
      <c r="AU86" s="248"/>
      <c r="AV86" s="248"/>
      <c r="AW86" s="51"/>
      <c r="AX86" s="51"/>
      <c r="AY86" s="51"/>
      <c r="AZ86" s="190"/>
      <c r="BA86" s="51"/>
      <c r="BB86" s="51"/>
      <c r="BC86" s="51"/>
      <c r="BD86" s="51"/>
      <c r="BE86" s="320"/>
      <c r="BF86" s="51"/>
      <c r="BG86" s="161"/>
      <c r="BH86" s="51"/>
      <c r="BI86" s="74"/>
      <c r="BJ86" s="570"/>
      <c r="BK86" s="427"/>
      <c r="BL86" s="427"/>
      <c r="BQ86" s="48"/>
      <c r="BR86" s="51"/>
      <c r="BS86" s="248"/>
      <c r="BT86" s="51"/>
      <c r="BU86" s="51"/>
      <c r="BV86" s="51"/>
      <c r="BW86" s="161"/>
      <c r="BX86" s="273"/>
      <c r="BY86" s="273"/>
      <c r="BZ86" s="74"/>
      <c r="CA86" s="51"/>
      <c r="CB86" s="74"/>
      <c r="CC86" s="570"/>
      <c r="CE86" s="418"/>
      <c r="CM86" s="406"/>
      <c r="CN86" s="479"/>
      <c r="CO86" s="406"/>
      <c r="CP86" s="406"/>
      <c r="CQ86" s="406"/>
      <c r="CR86" s="406"/>
      <c r="CS86" s="406"/>
      <c r="CT86" s="418"/>
      <c r="CU86" s="453"/>
      <c r="CV86" s="497"/>
      <c r="DB86" s="80"/>
      <c r="DC86" s="80"/>
      <c r="DD86" s="80"/>
      <c r="DE86" s="80"/>
      <c r="DF86" s="80"/>
      <c r="DG86" s="80"/>
      <c r="DH86" s="80"/>
      <c r="DI86" s="80"/>
      <c r="DJ86" s="80"/>
      <c r="DK86" s="80"/>
      <c r="DL86" s="80"/>
      <c r="DM86" s="80"/>
      <c r="DN86" s="80"/>
      <c r="DO86" s="190"/>
      <c r="DY86" s="407"/>
      <c r="DZ86" s="407"/>
      <c r="EA86" s="408"/>
      <c r="EB86" s="408"/>
      <c r="EC86" s="408"/>
      <c r="ED86" s="408"/>
      <c r="EE86" s="483"/>
      <c r="EF86" s="483"/>
      <c r="EG86" s="408"/>
      <c r="EH86" s="408"/>
      <c r="EI86" s="408"/>
      <c r="EJ86" s="470"/>
      <c r="EK86" s="483"/>
      <c r="EL86" s="470"/>
      <c r="EM86" s="470"/>
      <c r="EN86" s="470"/>
      <c r="EX86" s="80">
        <v>507</v>
      </c>
      <c r="EY86" s="80">
        <v>112</v>
      </c>
      <c r="EZ86" s="80" t="s">
        <v>136</v>
      </c>
      <c r="FA86" s="80" t="s">
        <v>2419</v>
      </c>
      <c r="FD86" s="427" t="e">
        <v>#N/A</v>
      </c>
      <c r="FH86" s="407"/>
      <c r="FI86" s="407"/>
      <c r="FJ86" s="408"/>
      <c r="FK86" s="408"/>
      <c r="IC86" s="353"/>
      <c r="ID86" s="348"/>
      <c r="IE86" s="350"/>
      <c r="IF86" s="348"/>
      <c r="IG86" s="348"/>
      <c r="IH86" s="348"/>
      <c r="II86" s="311"/>
      <c r="IJ86" s="351"/>
      <c r="IK86" s="351"/>
      <c r="IL86" s="352"/>
      <c r="IM86" s="348"/>
      <c r="IN86" s="352"/>
      <c r="IO86" s="336"/>
      <c r="KG86" s="548">
        <v>793</v>
      </c>
      <c r="KH86" s="539">
        <v>64</v>
      </c>
      <c r="KI86" s="540" t="s">
        <v>161</v>
      </c>
      <c r="KJ86" s="540" t="s">
        <v>396</v>
      </c>
      <c r="KK86" s="540" t="s">
        <v>114</v>
      </c>
      <c r="KL86" s="540" t="s">
        <v>1956</v>
      </c>
      <c r="KM86" s="541"/>
      <c r="KN86" s="542"/>
      <c r="KO86" s="542"/>
      <c r="KP86" s="540"/>
      <c r="KQ86" s="543"/>
      <c r="KR86" s="543"/>
      <c r="KS86" s="543"/>
      <c r="KT86" s="543"/>
      <c r="KU86" s="543" t="str">
        <f>VLOOKUP(KH86,Data_Voogd!$C$1:$I$190,3,TRUE)</f>
        <v>Moussi</v>
      </c>
      <c r="KV86" s="543" t="str">
        <f>VLOOKUP(KH86,Data_Voogd!$C$1:$I$190,2,TRUE)</f>
        <v>Abdellah</v>
      </c>
      <c r="KW86" s="549">
        <f>VLOOKUP(KH86,Data_Voogd!$C$1:$I$190,7,TRUE)</f>
        <v>624686582</v>
      </c>
    </row>
    <row r="87" spans="2:309" ht="20.100000000000001" customHeight="1" thickBot="1"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190"/>
      <c r="AK87" s="80"/>
      <c r="AL87" s="80"/>
      <c r="AM87" s="80"/>
      <c r="AN87" s="190"/>
      <c r="AS87" s="48"/>
      <c r="AT87" s="51"/>
      <c r="AU87" s="248"/>
      <c r="AV87" s="248"/>
      <c r="AW87" s="51"/>
      <c r="AX87" s="51"/>
      <c r="AY87" s="51"/>
      <c r="AZ87" s="190"/>
      <c r="BA87" s="51"/>
      <c r="BB87" s="51"/>
      <c r="BC87" s="51"/>
      <c r="BD87" s="51"/>
      <c r="BE87" s="320"/>
      <c r="BF87" s="51"/>
      <c r="BG87" s="161"/>
      <c r="BH87" s="51"/>
      <c r="BI87" s="74"/>
      <c r="BJ87" s="570"/>
      <c r="BK87" s="427"/>
      <c r="BL87" s="427"/>
      <c r="BQ87" s="48"/>
      <c r="BR87" s="51"/>
      <c r="BS87" s="248"/>
      <c r="BT87" s="51"/>
      <c r="BU87" s="51"/>
      <c r="BV87" s="51"/>
      <c r="BW87" s="161"/>
      <c r="BX87" s="273"/>
      <c r="BY87" s="273"/>
      <c r="BZ87" s="74"/>
      <c r="CA87" s="51"/>
      <c r="CB87" s="74"/>
      <c r="CC87" s="570"/>
      <c r="CE87" s="417"/>
      <c r="CM87" s="406"/>
      <c r="CN87" s="479"/>
      <c r="CO87" s="406"/>
      <c r="CP87" s="406"/>
      <c r="CQ87" s="406"/>
      <c r="CR87" s="420"/>
      <c r="CS87" s="406"/>
      <c r="CT87" s="400"/>
      <c r="CU87" s="470"/>
      <c r="CV87" s="497"/>
      <c r="DB87" s="80"/>
      <c r="DC87" s="80"/>
      <c r="DD87" s="80"/>
      <c r="DE87" s="80"/>
      <c r="DF87" s="80"/>
      <c r="DG87" s="80"/>
      <c r="DH87" s="80"/>
      <c r="DI87" s="80"/>
      <c r="DJ87" s="80"/>
      <c r="DK87" s="80"/>
      <c r="DL87" s="80"/>
      <c r="DM87" s="80"/>
      <c r="DN87" s="80"/>
      <c r="DO87" s="190"/>
      <c r="DY87" s="407"/>
      <c r="DZ87" s="407"/>
      <c r="EA87" s="408"/>
      <c r="EB87" s="408"/>
      <c r="EC87" s="408"/>
      <c r="ED87" s="408"/>
      <c r="EE87" s="483"/>
      <c r="EF87" s="483"/>
      <c r="EG87" s="408"/>
      <c r="EH87" s="408"/>
      <c r="EI87" s="408"/>
      <c r="EJ87" s="470"/>
      <c r="EK87" s="483"/>
      <c r="EL87" s="470"/>
      <c r="EM87" s="470"/>
      <c r="EN87" s="470"/>
      <c r="EX87" s="80">
        <v>9007</v>
      </c>
      <c r="EY87" s="80">
        <v>114</v>
      </c>
      <c r="EZ87" s="80" t="s">
        <v>511</v>
      </c>
      <c r="FA87" s="80" t="s">
        <v>637</v>
      </c>
      <c r="FD87" s="427" t="e">
        <v>#N/A</v>
      </c>
      <c r="FH87" s="407"/>
      <c r="FI87" s="407"/>
      <c r="FJ87" s="408"/>
      <c r="FK87" s="408"/>
      <c r="IC87" s="349"/>
      <c r="ID87" s="354"/>
      <c r="IE87" s="355"/>
      <c r="IF87" s="354"/>
      <c r="IG87" s="354"/>
      <c r="IH87" s="354"/>
      <c r="II87" s="310"/>
      <c r="IJ87" s="356"/>
      <c r="IK87" s="356"/>
      <c r="IL87" s="357"/>
      <c r="IM87" s="354"/>
      <c r="IN87" s="352"/>
      <c r="IO87" s="337"/>
      <c r="KG87" s="548">
        <v>279</v>
      </c>
      <c r="KH87" s="539">
        <v>65</v>
      </c>
      <c r="KI87" s="540" t="s">
        <v>1204</v>
      </c>
      <c r="KJ87" s="540" t="s">
        <v>2364</v>
      </c>
      <c r="KK87" s="540" t="s">
        <v>65</v>
      </c>
      <c r="KL87" s="540" t="s">
        <v>1956</v>
      </c>
      <c r="KM87" s="541"/>
      <c r="KN87" s="542"/>
      <c r="KO87" s="542"/>
      <c r="KP87" s="547"/>
      <c r="KQ87" s="543"/>
      <c r="KR87" s="543"/>
      <c r="KS87" s="543"/>
      <c r="KT87" s="543"/>
      <c r="KU87" s="543" t="str">
        <f>VLOOKUP(KH87,Data_Voogd!$C$1:$I$190,3,TRUE)</f>
        <v>Moussi</v>
      </c>
      <c r="KV87" s="543" t="str">
        <f>VLOOKUP(KH87,Data_Voogd!$C$1:$I$190,2,TRUE)</f>
        <v>Abdellah</v>
      </c>
      <c r="KW87" s="549">
        <f>VLOOKUP(KH87,Data_Voogd!$C$1:$I$190,7,TRUE)</f>
        <v>624686582</v>
      </c>
    </row>
    <row r="88" spans="2:309" ht="20.100000000000001" customHeight="1" thickBot="1"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190"/>
      <c r="AK88" s="80"/>
      <c r="AL88" s="80"/>
      <c r="AM88" s="80"/>
      <c r="AN88" s="190"/>
      <c r="AS88" s="48"/>
      <c r="AT88" s="51"/>
      <c r="AU88" s="248"/>
      <c r="AV88" s="248"/>
      <c r="AW88" s="51"/>
      <c r="AX88" s="51"/>
      <c r="AY88" s="51"/>
      <c r="AZ88" s="190"/>
      <c r="BA88" s="51"/>
      <c r="BB88" s="51"/>
      <c r="BC88" s="51"/>
      <c r="BD88" s="51"/>
      <c r="BE88" s="320"/>
      <c r="BF88" s="51"/>
      <c r="BG88" s="161"/>
      <c r="BH88" s="51"/>
      <c r="BI88" s="74"/>
      <c r="BJ88" s="570"/>
      <c r="BK88" s="427"/>
      <c r="BL88" s="427"/>
      <c r="BQ88" s="48"/>
      <c r="BR88" s="51"/>
      <c r="BS88" s="248"/>
      <c r="BT88" s="51"/>
      <c r="BU88" s="51"/>
      <c r="BV88" s="51"/>
      <c r="BW88" s="161"/>
      <c r="BX88" s="273"/>
      <c r="BY88" s="273"/>
      <c r="BZ88" s="74"/>
      <c r="CA88" s="51"/>
      <c r="CB88" s="74"/>
      <c r="CC88" s="570"/>
      <c r="CE88" s="417"/>
      <c r="CM88" s="406"/>
      <c r="CN88" s="479"/>
      <c r="CO88" s="406"/>
      <c r="CP88" s="406"/>
      <c r="CQ88" s="406"/>
      <c r="CR88" s="406"/>
      <c r="CS88" s="406"/>
      <c r="CT88" s="418"/>
      <c r="CU88" s="470"/>
      <c r="CV88" s="497"/>
      <c r="DB88" s="80"/>
      <c r="DC88" s="80"/>
      <c r="DD88" s="80"/>
      <c r="DE88" s="80"/>
      <c r="DF88" s="80"/>
      <c r="DG88" s="80"/>
      <c r="DH88" s="80"/>
      <c r="DI88" s="80"/>
      <c r="DJ88" s="80"/>
      <c r="DK88" s="80"/>
      <c r="DL88" s="80"/>
      <c r="DM88" s="80"/>
      <c r="DN88" s="80"/>
      <c r="DO88" s="190"/>
      <c r="DY88" s="407"/>
      <c r="DZ88" s="407"/>
      <c r="EA88" s="408"/>
      <c r="EB88" s="408"/>
      <c r="EC88" s="408"/>
      <c r="ED88" s="408"/>
      <c r="EE88" s="483"/>
      <c r="EF88" s="483"/>
      <c r="EG88" s="408"/>
      <c r="EH88" s="408"/>
      <c r="EI88" s="408"/>
      <c r="EJ88" s="470"/>
      <c r="EK88" s="483"/>
      <c r="EL88" s="470"/>
      <c r="EM88" s="470"/>
      <c r="EN88" s="470"/>
      <c r="EX88" s="80">
        <v>922</v>
      </c>
      <c r="EY88" s="80">
        <v>115</v>
      </c>
      <c r="EZ88" s="80" t="s">
        <v>136</v>
      </c>
      <c r="FA88" s="80" t="s">
        <v>1773</v>
      </c>
      <c r="FD88" s="427" t="e">
        <v>#N/A</v>
      </c>
      <c r="FH88" s="407"/>
      <c r="FI88" s="407"/>
      <c r="FJ88" s="408"/>
      <c r="FK88" s="408"/>
      <c r="IC88" s="349"/>
      <c r="ID88" s="348"/>
      <c r="IE88" s="350"/>
      <c r="IF88" s="348"/>
      <c r="IG88" s="348"/>
      <c r="IH88" s="348"/>
      <c r="II88" s="311"/>
      <c r="IJ88" s="351"/>
      <c r="IK88" s="351"/>
      <c r="IL88" s="352"/>
      <c r="IM88" s="348"/>
      <c r="IN88" s="352"/>
      <c r="IO88" s="336"/>
      <c r="KG88" s="548">
        <v>279</v>
      </c>
      <c r="KH88" s="539">
        <v>65</v>
      </c>
      <c r="KI88" s="540" t="s">
        <v>65</v>
      </c>
      <c r="KJ88" s="540" t="s">
        <v>1388</v>
      </c>
      <c r="KK88" s="540" t="s">
        <v>90</v>
      </c>
      <c r="KL88" s="540" t="s">
        <v>1957</v>
      </c>
      <c r="KM88" s="541"/>
      <c r="KN88" s="542"/>
      <c r="KO88" s="542"/>
      <c r="KP88" s="540"/>
      <c r="KQ88" s="543"/>
      <c r="KR88" s="543"/>
      <c r="KS88" s="543"/>
      <c r="KT88" s="543"/>
      <c r="KU88" s="543" t="str">
        <f>VLOOKUP(KH88,Data_Voogd!$C$1:$I$190,3,TRUE)</f>
        <v>Moussi</v>
      </c>
      <c r="KV88" s="543" t="str">
        <f>VLOOKUP(KH88,Data_Voogd!$C$1:$I$190,2,TRUE)</f>
        <v>Abdellah</v>
      </c>
      <c r="KW88" s="549">
        <f>VLOOKUP(KH88,Data_Voogd!$C$1:$I$190,7,TRUE)</f>
        <v>624686582</v>
      </c>
    </row>
    <row r="89" spans="2:309" ht="20.100000000000001" customHeight="1" thickBot="1"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190"/>
      <c r="AK89" s="80"/>
      <c r="AL89" s="80"/>
      <c r="AM89" s="80"/>
      <c r="AN89" s="190"/>
      <c r="AS89" s="48"/>
      <c r="AT89" s="51"/>
      <c r="AU89" s="248"/>
      <c r="AV89" s="248"/>
      <c r="AW89" s="51"/>
      <c r="AX89" s="51"/>
      <c r="AY89" s="51"/>
      <c r="AZ89" s="190"/>
      <c r="BA89" s="51"/>
      <c r="BB89" s="51"/>
      <c r="BC89" s="51"/>
      <c r="BD89" s="51"/>
      <c r="BE89" s="320"/>
      <c r="BF89" s="51"/>
      <c r="BG89" s="161"/>
      <c r="BH89" s="51"/>
      <c r="BI89" s="74"/>
      <c r="BJ89" s="570"/>
      <c r="BK89" s="427"/>
      <c r="BL89" s="427"/>
      <c r="BQ89" s="48"/>
      <c r="BR89" s="51"/>
      <c r="BS89" s="248"/>
      <c r="BT89" s="51"/>
      <c r="BU89" s="51"/>
      <c r="BV89" s="51"/>
      <c r="BW89" s="161"/>
      <c r="BX89" s="273"/>
      <c r="BY89" s="273"/>
      <c r="BZ89" s="74"/>
      <c r="CA89" s="51"/>
      <c r="CB89" s="74"/>
      <c r="CC89" s="570"/>
      <c r="CE89" s="418"/>
      <c r="CM89" s="406"/>
      <c r="CN89" s="479"/>
      <c r="CO89" s="406"/>
      <c r="CP89" s="406"/>
      <c r="CQ89" s="406"/>
      <c r="CR89" s="406"/>
      <c r="CS89" s="406"/>
      <c r="CT89" s="418"/>
      <c r="CU89" s="470"/>
      <c r="CV89" s="497"/>
      <c r="DB89" s="80"/>
      <c r="DC89" s="80"/>
      <c r="DD89" s="80"/>
      <c r="DE89" s="80"/>
      <c r="DF89" s="80"/>
      <c r="DG89" s="80"/>
      <c r="DH89" s="80"/>
      <c r="DI89" s="80"/>
      <c r="DJ89" s="80"/>
      <c r="DK89" s="80"/>
      <c r="DL89" s="80"/>
      <c r="DM89" s="80"/>
      <c r="DN89" s="80"/>
      <c r="DO89" s="190"/>
      <c r="DY89" s="407"/>
      <c r="DZ89" s="407"/>
      <c r="EA89" s="408"/>
      <c r="EB89" s="408"/>
      <c r="EC89" s="408"/>
      <c r="ED89" s="408"/>
      <c r="EE89" s="483"/>
      <c r="EF89" s="483"/>
      <c r="EG89" s="408"/>
      <c r="EH89" s="408"/>
      <c r="EI89" s="408"/>
      <c r="EJ89" s="470"/>
      <c r="EK89" s="483"/>
      <c r="EL89" s="470"/>
      <c r="EM89" s="470"/>
      <c r="EN89" s="470"/>
      <c r="EX89" s="80">
        <v>736</v>
      </c>
      <c r="EY89" s="80">
        <v>116</v>
      </c>
      <c r="EZ89" s="80" t="s">
        <v>2525</v>
      </c>
      <c r="FA89" s="80" t="s">
        <v>646</v>
      </c>
      <c r="FD89" s="427" t="e">
        <v>#N/A</v>
      </c>
      <c r="FH89" s="407"/>
      <c r="FI89" s="407"/>
      <c r="FJ89" s="408"/>
      <c r="FK89" s="408"/>
      <c r="IC89" s="353"/>
      <c r="ID89" s="354"/>
      <c r="IE89" s="355"/>
      <c r="IF89" s="354"/>
      <c r="IG89" s="354"/>
      <c r="IH89" s="354"/>
      <c r="II89" s="310"/>
      <c r="IJ89" s="356"/>
      <c r="IK89" s="356"/>
      <c r="IL89" s="357"/>
      <c r="IM89" s="354"/>
      <c r="IN89" s="352"/>
      <c r="IO89" s="337"/>
      <c r="KG89" s="548">
        <v>777</v>
      </c>
      <c r="KH89" s="539">
        <v>66</v>
      </c>
      <c r="KI89" s="540" t="s">
        <v>1928</v>
      </c>
      <c r="KJ89" s="540" t="s">
        <v>409</v>
      </c>
      <c r="KK89" s="540" t="s">
        <v>114</v>
      </c>
      <c r="KL89" s="540" t="s">
        <v>1956</v>
      </c>
      <c r="KM89" s="541"/>
      <c r="KN89" s="542"/>
      <c r="KO89" s="542"/>
      <c r="KP89" s="547"/>
      <c r="KQ89" s="543"/>
      <c r="KR89" s="543"/>
      <c r="KS89" s="543"/>
      <c r="KT89" s="543"/>
      <c r="KU89" s="543" t="str">
        <f>VLOOKUP(KH89,Data_Voogd!$C$1:$I$190,3,TRUE)</f>
        <v>Asfad</v>
      </c>
      <c r="KV89" s="543" t="str">
        <f>VLOOKUP(KH89,Data_Voogd!$C$1:$I$190,2,TRUE)</f>
        <v>Mimoun</v>
      </c>
      <c r="KW89" s="549">
        <f>VLOOKUP(KH89,Data_Voogd!$C$1:$I$190,7,TRUE)</f>
        <v>641125289</v>
      </c>
    </row>
    <row r="90" spans="2:309" ht="20.100000000000001" customHeight="1" thickBot="1"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190"/>
      <c r="AK90" s="80"/>
      <c r="AL90" s="80"/>
      <c r="AM90" s="80"/>
      <c r="AN90" s="190"/>
      <c r="AS90" s="48"/>
      <c r="AT90" s="51"/>
      <c r="AU90" s="248"/>
      <c r="AV90" s="248"/>
      <c r="AW90" s="51"/>
      <c r="AX90" s="51"/>
      <c r="AY90" s="51"/>
      <c r="AZ90" s="190"/>
      <c r="BA90" s="51"/>
      <c r="BB90" s="51"/>
      <c r="BC90" s="51"/>
      <c r="BD90" s="51"/>
      <c r="BE90" s="320"/>
      <c r="BF90" s="51"/>
      <c r="BG90" s="161"/>
      <c r="BH90" s="51"/>
      <c r="BI90" s="74"/>
      <c r="BJ90" s="570"/>
      <c r="BK90" s="427"/>
      <c r="BL90" s="427"/>
      <c r="BQ90" s="48"/>
      <c r="BR90" s="51"/>
      <c r="BS90" s="248"/>
      <c r="BT90" s="51"/>
      <c r="BU90" s="51"/>
      <c r="BV90" s="51"/>
      <c r="BW90" s="161"/>
      <c r="BX90" s="273"/>
      <c r="BY90" s="273"/>
      <c r="BZ90" s="74"/>
      <c r="CA90" s="51"/>
      <c r="CB90" s="74"/>
      <c r="CC90" s="570"/>
      <c r="CE90" s="418"/>
      <c r="CM90" s="406"/>
      <c r="CN90" s="479"/>
      <c r="CO90" s="406"/>
      <c r="CP90" s="406"/>
      <c r="CQ90" s="406"/>
      <c r="CR90" s="406"/>
      <c r="CS90" s="406"/>
      <c r="CT90" s="418"/>
      <c r="CU90" s="470"/>
      <c r="CV90" s="497"/>
      <c r="DB90" s="80"/>
      <c r="DC90" s="80"/>
      <c r="DD90" s="80"/>
      <c r="DE90" s="80"/>
      <c r="DF90" s="80"/>
      <c r="DG90" s="80"/>
      <c r="DH90" s="80"/>
      <c r="DI90" s="80"/>
      <c r="DJ90" s="80"/>
      <c r="DK90" s="80"/>
      <c r="DL90" s="80"/>
      <c r="DM90" s="80"/>
      <c r="DN90" s="80"/>
      <c r="DO90" s="190"/>
      <c r="DY90" s="407"/>
      <c r="DZ90" s="407"/>
      <c r="EA90" s="408"/>
      <c r="EB90" s="408"/>
      <c r="EC90" s="408"/>
      <c r="ED90" s="408"/>
      <c r="EE90" s="483"/>
      <c r="EF90" s="483"/>
      <c r="EG90" s="408"/>
      <c r="EH90" s="408"/>
      <c r="EI90" s="408"/>
      <c r="EJ90" s="470"/>
      <c r="EK90" s="483"/>
      <c r="EL90" s="470"/>
      <c r="EM90" s="470"/>
      <c r="EN90" s="470"/>
      <c r="EX90" s="80">
        <v>936</v>
      </c>
      <c r="EY90" s="80">
        <v>117</v>
      </c>
      <c r="EZ90" s="80" t="s">
        <v>300</v>
      </c>
      <c r="FA90" s="80" t="s">
        <v>1437</v>
      </c>
      <c r="FD90" s="427" t="e">
        <v>#N/A</v>
      </c>
      <c r="FH90" s="408"/>
      <c r="FI90" s="407"/>
      <c r="FJ90" s="408"/>
      <c r="FK90" s="408"/>
      <c r="IC90" s="349"/>
      <c r="ID90" s="348"/>
      <c r="IE90" s="350"/>
      <c r="IF90" s="348"/>
      <c r="IG90" s="348"/>
      <c r="IH90" s="348"/>
      <c r="II90" s="311"/>
      <c r="IJ90" s="351"/>
      <c r="IK90" s="351"/>
      <c r="IL90" s="352"/>
      <c r="IM90" s="348"/>
      <c r="IN90" s="352"/>
      <c r="IO90" s="336"/>
      <c r="KG90" s="548">
        <v>777</v>
      </c>
      <c r="KH90" s="539">
        <v>66</v>
      </c>
      <c r="KI90" s="540" t="s">
        <v>408</v>
      </c>
      <c r="KJ90" s="540" t="s">
        <v>409</v>
      </c>
      <c r="KK90" s="540" t="s">
        <v>90</v>
      </c>
      <c r="KL90" s="540" t="s">
        <v>1956</v>
      </c>
      <c r="KM90" s="541"/>
      <c r="KN90" s="542"/>
      <c r="KO90" s="542"/>
      <c r="KP90" s="540"/>
      <c r="KQ90" s="543"/>
      <c r="KR90" s="543"/>
      <c r="KS90" s="543"/>
      <c r="KT90" s="543"/>
      <c r="KU90" s="543" t="str">
        <f>VLOOKUP(KH90,Data_Voogd!$C$1:$I$190,3,TRUE)</f>
        <v>Asfad</v>
      </c>
      <c r="KV90" s="543" t="str">
        <f>VLOOKUP(KH90,Data_Voogd!$C$1:$I$190,2,TRUE)</f>
        <v>Mimoun</v>
      </c>
      <c r="KW90" s="549">
        <f>VLOOKUP(KH90,Data_Voogd!$C$1:$I$190,7,TRUE)</f>
        <v>641125289</v>
      </c>
    </row>
    <row r="91" spans="2:309" ht="20.100000000000001" customHeight="1" thickBot="1"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190"/>
      <c r="AK91" s="80"/>
      <c r="AL91" s="80"/>
      <c r="AM91" s="80"/>
      <c r="AN91" s="190"/>
      <c r="AS91" s="48"/>
      <c r="AT91" s="51"/>
      <c r="AU91" s="248"/>
      <c r="AV91" s="248"/>
      <c r="AW91" s="51"/>
      <c r="AX91" s="51"/>
      <c r="AY91" s="51"/>
      <c r="AZ91" s="190"/>
      <c r="BA91" s="51"/>
      <c r="BB91" s="51"/>
      <c r="BC91" s="51"/>
      <c r="BD91" s="51"/>
      <c r="BE91" s="320"/>
      <c r="BF91" s="51"/>
      <c r="BG91" s="161"/>
      <c r="BH91" s="51"/>
      <c r="BI91" s="74"/>
      <c r="BJ91" s="570"/>
      <c r="BK91" s="427"/>
      <c r="BL91" s="427"/>
      <c r="BQ91" s="48"/>
      <c r="BR91" s="51"/>
      <c r="BS91" s="248"/>
      <c r="BT91" s="51"/>
      <c r="BU91" s="51"/>
      <c r="BV91" s="51"/>
      <c r="BW91" s="161"/>
      <c r="BX91" s="273"/>
      <c r="BY91" s="273"/>
      <c r="BZ91" s="74"/>
      <c r="CA91" s="51"/>
      <c r="CB91" s="74"/>
      <c r="CC91" s="570"/>
      <c r="CE91" s="417"/>
      <c r="CM91" s="406"/>
      <c r="CN91" s="479"/>
      <c r="CO91" s="406"/>
      <c r="CP91" s="406"/>
      <c r="CQ91" s="406"/>
      <c r="CR91" s="406"/>
      <c r="CS91" s="406"/>
      <c r="CT91" s="418"/>
      <c r="CU91" s="470"/>
      <c r="CV91" s="497"/>
      <c r="DB91" s="80"/>
      <c r="DC91" s="80"/>
      <c r="DD91" s="80"/>
      <c r="DE91" s="80"/>
      <c r="DF91" s="80"/>
      <c r="DG91" s="80"/>
      <c r="DH91" s="80"/>
      <c r="DI91" s="80"/>
      <c r="DJ91" s="80"/>
      <c r="DK91" s="80"/>
      <c r="DL91" s="80"/>
      <c r="DM91" s="80"/>
      <c r="DN91" s="80"/>
      <c r="DO91" s="190"/>
      <c r="DY91" s="407"/>
      <c r="DZ91" s="407"/>
      <c r="EA91" s="408"/>
      <c r="EB91" s="408"/>
      <c r="EC91" s="408"/>
      <c r="ED91" s="408"/>
      <c r="EE91" s="483"/>
      <c r="EF91" s="483"/>
      <c r="EG91" s="408"/>
      <c r="EH91" s="408"/>
      <c r="EI91" s="408"/>
      <c r="EJ91" s="470"/>
      <c r="EK91" s="483"/>
      <c r="EL91" s="453"/>
      <c r="EM91" s="470"/>
      <c r="EN91" s="470"/>
      <c r="EX91" s="80">
        <v>122</v>
      </c>
      <c r="EY91" s="80">
        <v>120</v>
      </c>
      <c r="EZ91" s="80" t="s">
        <v>727</v>
      </c>
      <c r="FA91" s="80" t="s">
        <v>1454</v>
      </c>
      <c r="FD91" s="427" t="e">
        <v>#N/A</v>
      </c>
      <c r="FH91" s="408"/>
      <c r="FI91" s="408"/>
      <c r="FJ91" s="408"/>
      <c r="FK91" s="408"/>
      <c r="IC91" s="353"/>
      <c r="ID91" s="354"/>
      <c r="IE91" s="355"/>
      <c r="IF91" s="354"/>
      <c r="IG91" s="354"/>
      <c r="IH91" s="354"/>
      <c r="II91" s="310"/>
      <c r="IJ91" s="356"/>
      <c r="IK91" s="356"/>
      <c r="IL91" s="357"/>
      <c r="IM91" s="354"/>
      <c r="IN91" s="352"/>
      <c r="IO91" s="337"/>
      <c r="KG91" s="548">
        <v>777</v>
      </c>
      <c r="KH91" s="539">
        <v>66</v>
      </c>
      <c r="KI91" s="540" t="s">
        <v>1933</v>
      </c>
      <c r="KJ91" s="540" t="s">
        <v>409</v>
      </c>
      <c r="KK91" s="540" t="s">
        <v>65</v>
      </c>
      <c r="KL91" s="540" t="s">
        <v>1956</v>
      </c>
      <c r="KM91" s="541"/>
      <c r="KN91" s="542"/>
      <c r="KO91" s="542"/>
      <c r="KP91" s="547"/>
      <c r="KQ91" s="543"/>
      <c r="KR91" s="543"/>
      <c r="KS91" s="543"/>
      <c r="KT91" s="543"/>
      <c r="KU91" s="543" t="str">
        <f>VLOOKUP(KH91,Data_Voogd!$C$1:$I$190,3,TRUE)</f>
        <v>Asfad</v>
      </c>
      <c r="KV91" s="543" t="str">
        <f>VLOOKUP(KH91,Data_Voogd!$C$1:$I$190,2,TRUE)</f>
        <v>Mimoun</v>
      </c>
      <c r="KW91" s="549">
        <f>VLOOKUP(KH91,Data_Voogd!$C$1:$I$190,7,TRUE)</f>
        <v>641125289</v>
      </c>
    </row>
    <row r="92" spans="2:309" ht="20.100000000000001" customHeight="1" thickBot="1"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190"/>
      <c r="AK92" s="80"/>
      <c r="AL92" s="80"/>
      <c r="AM92" s="80"/>
      <c r="AN92" s="190"/>
      <c r="AS92" s="48"/>
      <c r="AT92" s="51"/>
      <c r="AU92" s="248"/>
      <c r="AV92" s="248"/>
      <c r="AW92" s="51"/>
      <c r="AX92" s="51"/>
      <c r="AY92" s="51"/>
      <c r="AZ92" s="190"/>
      <c r="BA92" s="51"/>
      <c r="BB92" s="51"/>
      <c r="BC92" s="51"/>
      <c r="BD92" s="51"/>
      <c r="BE92" s="320"/>
      <c r="BF92" s="51"/>
      <c r="BG92" s="161"/>
      <c r="BH92" s="51"/>
      <c r="BI92" s="74"/>
      <c r="BJ92" s="570"/>
      <c r="BK92" s="427"/>
      <c r="BL92" s="427"/>
      <c r="BQ92" s="48"/>
      <c r="BR92" s="51"/>
      <c r="BS92" s="248"/>
      <c r="BT92" s="51"/>
      <c r="BU92" s="51"/>
      <c r="BV92" s="51"/>
      <c r="BW92" s="161"/>
      <c r="BX92" s="273"/>
      <c r="BY92" s="273"/>
      <c r="BZ92" s="74"/>
      <c r="CA92" s="51"/>
      <c r="CB92" s="74"/>
      <c r="CC92" s="570"/>
      <c r="CE92" s="417"/>
      <c r="CM92" s="406"/>
      <c r="CN92" s="479"/>
      <c r="CO92" s="406"/>
      <c r="CP92" s="406"/>
      <c r="CQ92" s="406"/>
      <c r="CR92" s="406"/>
      <c r="CS92" s="406"/>
      <c r="CT92" s="418"/>
      <c r="CU92" s="470"/>
      <c r="CV92" s="497"/>
      <c r="DB92" s="80"/>
      <c r="DC92" s="80"/>
      <c r="DD92" s="80"/>
      <c r="DE92" s="80"/>
      <c r="DF92" s="80"/>
      <c r="DG92" s="80"/>
      <c r="DH92" s="80"/>
      <c r="DI92" s="80"/>
      <c r="DJ92" s="80"/>
      <c r="DK92" s="80"/>
      <c r="DL92" s="80"/>
      <c r="DM92" s="80"/>
      <c r="DN92" s="80"/>
      <c r="DO92" s="190"/>
      <c r="DY92" s="407"/>
      <c r="DZ92" s="407"/>
      <c r="EA92" s="408"/>
      <c r="EB92" s="408"/>
      <c r="EC92" s="408"/>
      <c r="ED92" s="408"/>
      <c r="EE92" s="483"/>
      <c r="EF92" s="483"/>
      <c r="EG92" s="408"/>
      <c r="EH92" s="408"/>
      <c r="EI92" s="408"/>
      <c r="EJ92" s="470"/>
      <c r="EK92" s="483"/>
      <c r="EL92" s="453"/>
      <c r="EM92" s="470"/>
      <c r="EN92" s="470"/>
      <c r="EX92" s="80">
        <v>337</v>
      </c>
      <c r="EY92" s="80">
        <v>122</v>
      </c>
      <c r="EZ92" s="80" t="s">
        <v>675</v>
      </c>
      <c r="FA92" s="80" t="s">
        <v>253</v>
      </c>
      <c r="FD92" s="427" t="e">
        <v>#N/A</v>
      </c>
      <c r="FH92" s="407"/>
      <c r="FI92" s="407"/>
      <c r="FJ92" s="408"/>
      <c r="FK92" s="408"/>
      <c r="IC92" s="349"/>
      <c r="ID92" s="348"/>
      <c r="IE92" s="350"/>
      <c r="IF92" s="348"/>
      <c r="IG92" s="348"/>
      <c r="IH92" s="348"/>
      <c r="II92" s="311"/>
      <c r="IJ92" s="351"/>
      <c r="IK92" s="351"/>
      <c r="IL92" s="352"/>
      <c r="IM92" s="348"/>
      <c r="IN92" s="352"/>
      <c r="IO92" s="336"/>
      <c r="KG92" s="548">
        <v>231</v>
      </c>
      <c r="KH92" s="539">
        <v>67</v>
      </c>
      <c r="KI92" s="540" t="s">
        <v>1794</v>
      </c>
      <c r="KJ92" s="540" t="s">
        <v>1695</v>
      </c>
      <c r="KK92" s="540" t="s">
        <v>65</v>
      </c>
      <c r="KL92" s="540" t="s">
        <v>1955</v>
      </c>
      <c r="KM92" s="541"/>
      <c r="KN92" s="542"/>
      <c r="KO92" s="542"/>
      <c r="KP92" s="540"/>
      <c r="KQ92" s="543"/>
      <c r="KR92" s="543"/>
      <c r="KS92" s="543"/>
      <c r="KT92" s="543"/>
      <c r="KU92" s="543" t="str">
        <f>VLOOKUP(KH92,Data_Voogd!$C$1:$I$190,3,TRUE)</f>
        <v>KhaddamAllah</v>
      </c>
      <c r="KV92" s="543" t="str">
        <f>VLOOKUP(KH92,Data_Voogd!$C$1:$I$190,2,TRUE)</f>
        <v>Elkhadir</v>
      </c>
      <c r="KW92" s="549">
        <f>VLOOKUP(KH92,Data_Voogd!$C$1:$I$190,7,TRUE)</f>
        <v>644639877</v>
      </c>
    </row>
    <row r="93" spans="2:309" ht="20.100000000000001" customHeight="1" thickBot="1">
      <c r="J93" s="427"/>
      <c r="M93" s="469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190"/>
      <c r="AK93" s="80"/>
      <c r="AL93" s="80"/>
      <c r="AM93" s="80"/>
      <c r="AN93" s="190"/>
      <c r="AS93" s="48"/>
      <c r="AT93" s="51"/>
      <c r="AU93" s="248"/>
      <c r="AV93" s="248"/>
      <c r="AW93" s="51"/>
      <c r="AX93" s="51"/>
      <c r="AY93" s="51"/>
      <c r="AZ93" s="190"/>
      <c r="BA93" s="51"/>
      <c r="BB93" s="51"/>
      <c r="BC93" s="51"/>
      <c r="BD93" s="51"/>
      <c r="BE93" s="320"/>
      <c r="BF93" s="51"/>
      <c r="BG93" s="161"/>
      <c r="BH93" s="51"/>
      <c r="BI93" s="74"/>
      <c r="BJ93" s="570"/>
      <c r="BK93" s="427"/>
      <c r="BL93" s="427"/>
      <c r="BQ93" s="48"/>
      <c r="BR93" s="51"/>
      <c r="BS93" s="248"/>
      <c r="BT93" s="51"/>
      <c r="BU93" s="51"/>
      <c r="BV93" s="51"/>
      <c r="BW93" s="161"/>
      <c r="BX93" s="273"/>
      <c r="BY93" s="273"/>
      <c r="BZ93" s="74"/>
      <c r="CA93" s="51"/>
      <c r="CB93" s="74"/>
      <c r="CC93" s="570"/>
      <c r="CE93" s="417"/>
      <c r="CM93" s="406"/>
      <c r="CN93" s="479"/>
      <c r="CO93" s="406"/>
      <c r="CP93" s="406"/>
      <c r="CQ93" s="406"/>
      <c r="CR93" s="406"/>
      <c r="CS93" s="406"/>
      <c r="CT93" s="418"/>
      <c r="CU93" s="496"/>
      <c r="CV93" s="497"/>
      <c r="DB93" s="80"/>
      <c r="DC93" s="80"/>
      <c r="DD93" s="80"/>
      <c r="DE93" s="80"/>
      <c r="DF93" s="80"/>
      <c r="DG93" s="80"/>
      <c r="DH93" s="80"/>
      <c r="DI93" s="80"/>
      <c r="DJ93" s="80"/>
      <c r="DK93" s="80"/>
      <c r="DL93" s="80"/>
      <c r="DM93" s="80"/>
      <c r="DN93" s="80"/>
      <c r="DO93" s="190"/>
      <c r="DY93" s="407"/>
      <c r="DZ93" s="407"/>
      <c r="EA93" s="408"/>
      <c r="EB93" s="408"/>
      <c r="EC93" s="408"/>
      <c r="ED93" s="408"/>
      <c r="EE93" s="483"/>
      <c r="EF93" s="483"/>
      <c r="EG93" s="408"/>
      <c r="EH93" s="408"/>
      <c r="EI93" s="408"/>
      <c r="EJ93" s="470"/>
      <c r="EK93" s="483"/>
      <c r="EL93" s="470"/>
      <c r="EM93" s="470"/>
      <c r="EN93" s="470"/>
      <c r="EX93" s="80">
        <v>242</v>
      </c>
      <c r="EY93" s="80">
        <v>123</v>
      </c>
      <c r="EZ93" s="80" t="s">
        <v>364</v>
      </c>
      <c r="FA93" s="80" t="s">
        <v>172</v>
      </c>
      <c r="FD93" s="427" t="e">
        <v>#N/A</v>
      </c>
      <c r="FH93" s="407"/>
      <c r="FI93" s="407"/>
      <c r="FJ93" s="408"/>
      <c r="FK93" s="408"/>
      <c r="IC93" s="353"/>
      <c r="ID93" s="354"/>
      <c r="IE93" s="355"/>
      <c r="IF93" s="354"/>
      <c r="IG93" s="354"/>
      <c r="IH93" s="354"/>
      <c r="II93" s="310"/>
      <c r="IJ93" s="356"/>
      <c r="IK93" s="356"/>
      <c r="IL93" s="357"/>
      <c r="IM93" s="354"/>
      <c r="IN93" s="352"/>
      <c r="IO93" s="337"/>
      <c r="KG93" s="548">
        <v>231</v>
      </c>
      <c r="KH93" s="539">
        <v>67</v>
      </c>
      <c r="KI93" s="540" t="s">
        <v>1007</v>
      </c>
      <c r="KJ93" s="540" t="s">
        <v>1695</v>
      </c>
      <c r="KK93" s="540" t="s">
        <v>2458</v>
      </c>
      <c r="KL93" s="540" t="s">
        <v>1955</v>
      </c>
      <c r="KM93" s="541"/>
      <c r="KN93" s="542"/>
      <c r="KO93" s="542"/>
      <c r="KP93" s="540"/>
      <c r="KQ93" s="543"/>
      <c r="KR93" s="543"/>
      <c r="KS93" s="543"/>
      <c r="KT93" s="543"/>
      <c r="KU93" s="543" t="str">
        <f>VLOOKUP(KH93,Data_Voogd!$C$1:$I$190,3,TRUE)</f>
        <v>KhaddamAllah</v>
      </c>
      <c r="KV93" s="543" t="str">
        <f>VLOOKUP(KH93,Data_Voogd!$C$1:$I$190,2,TRUE)</f>
        <v>Elkhadir</v>
      </c>
      <c r="KW93" s="549">
        <f>VLOOKUP(KH93,Data_Voogd!$C$1:$I$190,7,TRUE)</f>
        <v>644639877</v>
      </c>
    </row>
    <row r="94" spans="2:309" ht="20.100000000000001" customHeight="1" thickBot="1">
      <c r="J94" s="427"/>
      <c r="M94" s="469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190"/>
      <c r="AK94" s="80"/>
      <c r="AL94" s="80"/>
      <c r="AM94" s="80"/>
      <c r="AN94" s="190"/>
      <c r="AS94" s="48"/>
      <c r="AT94" s="51"/>
      <c r="AU94" s="248"/>
      <c r="AV94" s="248"/>
      <c r="AW94" s="51"/>
      <c r="AX94" s="51"/>
      <c r="AY94" s="51"/>
      <c r="AZ94" s="190"/>
      <c r="BA94" s="51"/>
      <c r="BB94" s="51"/>
      <c r="BC94" s="51"/>
      <c r="BD94" s="51"/>
      <c r="BE94" s="320"/>
      <c r="BF94" s="51"/>
      <c r="BG94" s="161"/>
      <c r="BH94" s="51"/>
      <c r="BI94" s="74"/>
      <c r="BJ94" s="570"/>
      <c r="BK94" s="427"/>
      <c r="BL94" s="427"/>
      <c r="BQ94" s="48"/>
      <c r="BR94" s="51"/>
      <c r="BS94" s="248"/>
      <c r="BT94" s="51"/>
      <c r="BU94" s="51"/>
      <c r="BV94" s="51"/>
      <c r="BW94" s="161"/>
      <c r="BX94" s="273"/>
      <c r="BY94" s="273"/>
      <c r="BZ94" s="74"/>
      <c r="CA94" s="51"/>
      <c r="CB94" s="74"/>
      <c r="CC94" s="570"/>
      <c r="CE94" s="418"/>
      <c r="CM94" s="406"/>
      <c r="CN94" s="479"/>
      <c r="CO94" s="406"/>
      <c r="CP94" s="406"/>
      <c r="CQ94" s="406"/>
      <c r="CR94" s="406"/>
      <c r="CS94" s="406"/>
      <c r="CT94" s="418"/>
      <c r="CU94" s="470"/>
      <c r="CV94" s="497"/>
      <c r="DB94" s="80"/>
      <c r="DC94" s="80"/>
      <c r="DD94" s="80"/>
      <c r="DE94" s="80"/>
      <c r="DF94" s="80"/>
      <c r="DG94" s="80"/>
      <c r="DH94" s="80"/>
      <c r="DI94" s="80"/>
      <c r="DJ94" s="80"/>
      <c r="DK94" s="80"/>
      <c r="DL94" s="80"/>
      <c r="DM94" s="80"/>
      <c r="DN94" s="80"/>
      <c r="DO94" s="190"/>
      <c r="DY94" s="407"/>
      <c r="DZ94" s="407"/>
      <c r="EA94" s="408"/>
      <c r="EB94" s="408"/>
      <c r="EC94" s="408"/>
      <c r="ED94" s="408"/>
      <c r="EE94" s="483"/>
      <c r="EF94" s="483"/>
      <c r="EG94" s="408"/>
      <c r="EH94" s="408"/>
      <c r="EI94" s="408"/>
      <c r="EJ94" s="470"/>
      <c r="EK94" s="483"/>
      <c r="EL94" s="470"/>
      <c r="EM94" s="470"/>
      <c r="EN94" s="470"/>
      <c r="EX94" s="80">
        <v>200</v>
      </c>
      <c r="EY94" s="80">
        <v>124</v>
      </c>
      <c r="EZ94" s="80" t="s">
        <v>524</v>
      </c>
      <c r="FA94" s="80" t="s">
        <v>1031</v>
      </c>
      <c r="FD94" s="427" t="e">
        <v>#N/A</v>
      </c>
      <c r="FH94" s="407"/>
      <c r="FI94" s="407"/>
      <c r="FJ94" s="408"/>
      <c r="FK94" s="408"/>
      <c r="IC94" s="349"/>
      <c r="ID94" s="348"/>
      <c r="IE94" s="350"/>
      <c r="IF94" s="348"/>
      <c r="IG94" s="348"/>
      <c r="IH94" s="348"/>
      <c r="II94" s="311"/>
      <c r="IJ94" s="351"/>
      <c r="IK94" s="351"/>
      <c r="IL94" s="352"/>
      <c r="IM94" s="348"/>
      <c r="IN94" s="352"/>
      <c r="IO94" s="336"/>
      <c r="KG94" s="548">
        <v>929</v>
      </c>
      <c r="KH94" s="539">
        <v>68</v>
      </c>
      <c r="KI94" s="540" t="s">
        <v>1426</v>
      </c>
      <c r="KJ94" s="540" t="s">
        <v>1424</v>
      </c>
      <c r="KK94" s="540" t="s">
        <v>122</v>
      </c>
      <c r="KL94" s="540" t="s">
        <v>1956</v>
      </c>
      <c r="KM94" s="541"/>
      <c r="KN94" s="542"/>
      <c r="KO94" s="542"/>
      <c r="KP94" s="540"/>
      <c r="KQ94" s="543"/>
      <c r="KR94" s="543"/>
      <c r="KS94" s="543"/>
      <c r="KT94" s="543"/>
      <c r="KU94" s="543" t="str">
        <f>VLOOKUP(KH94,Data_Voogd!$C$1:$I$190,3,TRUE)</f>
        <v xml:space="preserve">Elmonjed </v>
      </c>
      <c r="KV94" s="543" t="str">
        <f>VLOOKUP(KH94,Data_Voogd!$C$1:$I$190,2,TRUE)</f>
        <v>Hafid</v>
      </c>
      <c r="KW94" s="549">
        <f>VLOOKUP(KH94,Data_Voogd!$C$1:$I$190,7,TRUE)</f>
        <v>624440142</v>
      </c>
    </row>
    <row r="95" spans="2:309" ht="20.100000000000001" customHeight="1" thickBot="1">
      <c r="J95" s="427"/>
      <c r="M95" s="469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190"/>
      <c r="AK95" s="80"/>
      <c r="AL95" s="80"/>
      <c r="AM95" s="80"/>
      <c r="AN95" s="190"/>
      <c r="AS95" s="48"/>
      <c r="AT95" s="51"/>
      <c r="AU95" s="248"/>
      <c r="AV95" s="248"/>
      <c r="AW95" s="51"/>
      <c r="AX95" s="51"/>
      <c r="AY95" s="51"/>
      <c r="AZ95" s="190"/>
      <c r="BA95" s="51"/>
      <c r="BB95" s="51"/>
      <c r="BC95" s="51"/>
      <c r="BD95" s="51"/>
      <c r="BE95" s="320"/>
      <c r="BF95" s="51"/>
      <c r="BG95" s="161"/>
      <c r="BH95" s="51"/>
      <c r="BI95" s="74"/>
      <c r="BJ95" s="570"/>
      <c r="BK95" s="427"/>
      <c r="BL95" s="427"/>
      <c r="BQ95" s="48"/>
      <c r="BR95" s="51"/>
      <c r="BS95" s="248"/>
      <c r="BT95" s="51"/>
      <c r="BU95" s="51"/>
      <c r="BV95" s="51"/>
      <c r="BW95" s="161"/>
      <c r="BX95" s="273"/>
      <c r="BY95" s="273"/>
      <c r="BZ95" s="74"/>
      <c r="CA95" s="51"/>
      <c r="CB95" s="74"/>
      <c r="CC95" s="570"/>
      <c r="CE95" s="418"/>
      <c r="CM95" s="406"/>
      <c r="CN95" s="479"/>
      <c r="CO95" s="406"/>
      <c r="CP95" s="406"/>
      <c r="CQ95" s="406"/>
      <c r="CR95" s="406"/>
      <c r="CS95" s="406"/>
      <c r="CT95" s="418"/>
      <c r="CU95" s="453"/>
      <c r="CV95" s="497"/>
      <c r="DB95" s="80"/>
      <c r="DC95" s="80"/>
      <c r="DD95" s="80"/>
      <c r="DE95" s="80"/>
      <c r="DF95" s="80"/>
      <c r="DG95" s="80"/>
      <c r="DH95" s="80"/>
      <c r="DI95" s="80"/>
      <c r="DJ95" s="80"/>
      <c r="DK95" s="80"/>
      <c r="DL95" s="80"/>
      <c r="DM95" s="80"/>
      <c r="DN95" s="80"/>
      <c r="DO95" s="190"/>
      <c r="DY95" s="407"/>
      <c r="DZ95" s="407"/>
      <c r="EA95" s="408"/>
      <c r="EB95" s="408"/>
      <c r="EC95" s="408"/>
      <c r="ED95" s="408"/>
      <c r="EE95" s="483"/>
      <c r="EF95" s="483"/>
      <c r="EG95" s="408"/>
      <c r="EH95" s="408"/>
      <c r="EI95" s="408"/>
      <c r="EJ95" s="470"/>
      <c r="EK95" s="483"/>
      <c r="EL95" s="470"/>
      <c r="EM95" s="470"/>
      <c r="EN95" s="470"/>
      <c r="EX95" s="80">
        <v>326</v>
      </c>
      <c r="EY95" s="80">
        <v>125</v>
      </c>
      <c r="EZ95" s="80" t="s">
        <v>686</v>
      </c>
      <c r="FA95" s="80" t="s">
        <v>688</v>
      </c>
      <c r="FD95" s="427" t="e">
        <v>#N/A</v>
      </c>
      <c r="FH95" s="407"/>
      <c r="FI95" s="407"/>
      <c r="FJ95" s="408"/>
      <c r="FK95" s="408"/>
      <c r="IC95" s="353"/>
      <c r="ID95" s="354"/>
      <c r="IE95" s="355"/>
      <c r="IF95" s="354"/>
      <c r="IG95" s="354"/>
      <c r="IH95" s="354"/>
      <c r="II95" s="310"/>
      <c r="IJ95" s="356"/>
      <c r="IK95" s="356"/>
      <c r="IL95" s="357"/>
      <c r="IM95" s="354"/>
      <c r="IN95" s="352"/>
      <c r="IO95" s="337"/>
      <c r="KG95" s="548">
        <v>531</v>
      </c>
      <c r="KH95" s="539">
        <v>71</v>
      </c>
      <c r="KI95" s="540" t="s">
        <v>23</v>
      </c>
      <c r="KJ95" s="540" t="s">
        <v>237</v>
      </c>
      <c r="KK95" s="540" t="s">
        <v>30</v>
      </c>
      <c r="KL95" s="540" t="s">
        <v>1956</v>
      </c>
      <c r="KM95" s="541"/>
      <c r="KN95" s="542"/>
      <c r="KO95" s="542"/>
      <c r="KP95" s="540"/>
      <c r="KQ95" s="543"/>
      <c r="KR95" s="543"/>
      <c r="KS95" s="543"/>
      <c r="KT95" s="543"/>
      <c r="KU95" s="543" t="str">
        <f>VLOOKUP(KH95,Data_Voogd!$C$1:$I$190,3,TRUE)</f>
        <v>Zoundri</v>
      </c>
      <c r="KV95" s="543" t="str">
        <f>VLOOKUP(KH95,Data_Voogd!$C$1:$I$190,2,TRUE)</f>
        <v>Abdelkadir</v>
      </c>
      <c r="KW95" s="549">
        <f>VLOOKUP(KH95,Data_Voogd!$C$1:$I$190,7,TRUE)</f>
        <v>684360144</v>
      </c>
    </row>
    <row r="96" spans="2:309" ht="20.100000000000001" customHeight="1" thickBot="1">
      <c r="J96" s="427"/>
      <c r="M96" s="469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190"/>
      <c r="AK96" s="80"/>
      <c r="AL96" s="80"/>
      <c r="AM96" s="80"/>
      <c r="AN96" s="190"/>
      <c r="AS96" s="48"/>
      <c r="AT96" s="51"/>
      <c r="AU96" s="248"/>
      <c r="AV96" s="248"/>
      <c r="AW96" s="51"/>
      <c r="AX96" s="51"/>
      <c r="AY96" s="51"/>
      <c r="AZ96" s="190"/>
      <c r="BA96" s="51"/>
      <c r="BB96" s="51"/>
      <c r="BC96" s="51"/>
      <c r="BD96" s="51"/>
      <c r="BE96" s="320"/>
      <c r="BF96" s="51"/>
      <c r="BG96" s="161"/>
      <c r="BH96" s="51"/>
      <c r="BI96" s="74"/>
      <c r="BJ96" s="570"/>
      <c r="BK96" s="427"/>
      <c r="BL96" s="427"/>
      <c r="BQ96" s="48"/>
      <c r="BR96" s="51"/>
      <c r="BS96" s="248"/>
      <c r="BT96" s="51"/>
      <c r="BU96" s="51"/>
      <c r="BV96" s="51"/>
      <c r="BW96" s="161"/>
      <c r="BX96" s="273"/>
      <c r="BY96" s="273"/>
      <c r="BZ96" s="74"/>
      <c r="CA96" s="51"/>
      <c r="CB96" s="74"/>
      <c r="CC96" s="570"/>
      <c r="CE96" s="417"/>
      <c r="CM96" s="406"/>
      <c r="CN96" s="479"/>
      <c r="CO96" s="406"/>
      <c r="CP96" s="406"/>
      <c r="CQ96" s="406"/>
      <c r="CR96" s="406"/>
      <c r="CS96" s="406"/>
      <c r="CT96" s="418"/>
      <c r="CU96" s="470"/>
      <c r="CV96" s="497"/>
      <c r="DB96" s="80"/>
      <c r="DC96" s="80"/>
      <c r="DD96" s="80"/>
      <c r="DE96" s="80"/>
      <c r="DF96" s="80"/>
      <c r="DG96" s="80"/>
      <c r="DH96" s="80"/>
      <c r="DI96" s="80"/>
      <c r="DJ96" s="80"/>
      <c r="DK96" s="80"/>
      <c r="DL96" s="80"/>
      <c r="DM96" s="80"/>
      <c r="DN96" s="80"/>
      <c r="DO96" s="190"/>
      <c r="DY96" s="407"/>
      <c r="DZ96" s="407"/>
      <c r="EA96" s="408"/>
      <c r="EB96" s="408"/>
      <c r="EC96" s="408"/>
      <c r="ED96" s="408"/>
      <c r="EE96" s="483"/>
      <c r="EF96" s="483"/>
      <c r="EG96" s="408"/>
      <c r="EH96" s="408"/>
      <c r="EI96" s="408"/>
      <c r="EJ96" s="470"/>
      <c r="EK96" s="483"/>
      <c r="EL96" s="453"/>
      <c r="EM96" s="470"/>
      <c r="EN96" s="470"/>
      <c r="EX96" s="80">
        <v>125</v>
      </c>
      <c r="EY96" s="80">
        <v>126</v>
      </c>
      <c r="EZ96" s="80" t="s">
        <v>97</v>
      </c>
      <c r="FA96" s="80" t="s">
        <v>1389</v>
      </c>
      <c r="FD96" s="427" t="e">
        <v>#N/A</v>
      </c>
      <c r="FH96" s="407"/>
      <c r="FI96" s="407"/>
      <c r="FJ96" s="408"/>
      <c r="FK96" s="408"/>
      <c r="IC96" s="349"/>
      <c r="ID96" s="348"/>
      <c r="IE96" s="350"/>
      <c r="IF96" s="348"/>
      <c r="IG96" s="348"/>
      <c r="IH96" s="348"/>
      <c r="II96" s="311"/>
      <c r="IJ96" s="351"/>
      <c r="IK96" s="351"/>
      <c r="IL96" s="352"/>
      <c r="IM96" s="348"/>
      <c r="IN96" s="352"/>
      <c r="IO96" s="336"/>
      <c r="KG96" s="548">
        <v>531</v>
      </c>
      <c r="KH96" s="539">
        <v>71</v>
      </c>
      <c r="KI96" s="540" t="s">
        <v>195</v>
      </c>
      <c r="KJ96" s="540" t="s">
        <v>237</v>
      </c>
      <c r="KK96" s="540" t="s">
        <v>90</v>
      </c>
      <c r="KL96" s="540" t="s">
        <v>1956</v>
      </c>
      <c r="KM96" s="541"/>
      <c r="KN96" s="542"/>
      <c r="KO96" s="542"/>
      <c r="KP96" s="540"/>
      <c r="KQ96" s="543"/>
      <c r="KR96" s="543"/>
      <c r="KS96" s="543"/>
      <c r="KT96" s="543"/>
      <c r="KU96" s="543" t="str">
        <f>VLOOKUP(KH96,Data_Voogd!$C$1:$I$190,3,TRUE)</f>
        <v>Zoundri</v>
      </c>
      <c r="KV96" s="543" t="str">
        <f>VLOOKUP(KH96,Data_Voogd!$C$1:$I$190,2,TRUE)</f>
        <v>Abdelkadir</v>
      </c>
      <c r="KW96" s="549">
        <f>VLOOKUP(KH96,Data_Voogd!$C$1:$I$190,7,TRUE)</f>
        <v>684360144</v>
      </c>
    </row>
    <row r="97" spans="10:309" ht="20.100000000000001" customHeight="1" thickBot="1">
      <c r="J97" s="427"/>
      <c r="M97" s="469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190"/>
      <c r="AK97" s="80"/>
      <c r="AL97" s="80"/>
      <c r="AM97" s="80"/>
      <c r="AN97" s="190"/>
      <c r="AS97" s="48"/>
      <c r="AT97" s="51"/>
      <c r="AU97" s="248"/>
      <c r="AV97" s="248"/>
      <c r="AW97" s="51"/>
      <c r="AX97" s="51"/>
      <c r="AY97" s="51"/>
      <c r="AZ97" s="190"/>
      <c r="BA97" s="51"/>
      <c r="BB97" s="51"/>
      <c r="BC97" s="51"/>
      <c r="BD97" s="51"/>
      <c r="BE97" s="320"/>
      <c r="BF97" s="51"/>
      <c r="BG97" s="161"/>
      <c r="BH97" s="51"/>
      <c r="BI97" s="74"/>
      <c r="BJ97" s="570"/>
      <c r="BK97" s="427"/>
      <c r="BL97" s="427"/>
      <c r="BQ97" s="48"/>
      <c r="BR97" s="51"/>
      <c r="BS97" s="248"/>
      <c r="BT97" s="51"/>
      <c r="BU97" s="51"/>
      <c r="BV97" s="51"/>
      <c r="BW97" s="161"/>
      <c r="BX97" s="273"/>
      <c r="BY97" s="273"/>
      <c r="BZ97" s="74"/>
      <c r="CA97" s="51"/>
      <c r="CB97" s="74"/>
      <c r="CC97" s="570"/>
      <c r="CE97" s="417"/>
      <c r="CM97" s="406"/>
      <c r="CN97" s="479"/>
      <c r="CO97" s="406"/>
      <c r="CP97" s="406"/>
      <c r="CQ97" s="406"/>
      <c r="CR97" s="406"/>
      <c r="CS97" s="406"/>
      <c r="CT97" s="418"/>
      <c r="CU97" s="489"/>
      <c r="CV97" s="497"/>
      <c r="DB97" s="80"/>
      <c r="DC97" s="80"/>
      <c r="DD97" s="80"/>
      <c r="DE97" s="80"/>
      <c r="DF97" s="80"/>
      <c r="DG97" s="80"/>
      <c r="DH97" s="80"/>
      <c r="DI97" s="80"/>
      <c r="DJ97" s="80"/>
      <c r="DK97" s="80"/>
      <c r="DL97" s="80"/>
      <c r="DM97" s="80"/>
      <c r="DN97" s="80"/>
      <c r="DO97" s="190"/>
      <c r="DY97" s="407"/>
      <c r="DZ97" s="407"/>
      <c r="EA97" s="408"/>
      <c r="EB97" s="408"/>
      <c r="EC97" s="408"/>
      <c r="ED97" s="408"/>
      <c r="EE97" s="483"/>
      <c r="EF97" s="483"/>
      <c r="EG97" s="408"/>
      <c r="EH97" s="408"/>
      <c r="EI97" s="408"/>
      <c r="EJ97" s="470"/>
      <c r="EK97" s="483"/>
      <c r="EL97" s="453"/>
      <c r="EM97" s="470"/>
      <c r="EN97" s="470"/>
      <c r="EX97" s="80">
        <v>1050</v>
      </c>
      <c r="EY97" s="80">
        <v>127</v>
      </c>
      <c r="EZ97" s="80" t="s">
        <v>498</v>
      </c>
      <c r="FA97" s="80" t="s">
        <v>696</v>
      </c>
      <c r="FD97" s="427" t="e">
        <v>#N/A</v>
      </c>
      <c r="FH97" s="407"/>
      <c r="FI97" s="407"/>
      <c r="FJ97" s="408"/>
      <c r="FK97" s="408"/>
      <c r="IC97" s="353"/>
      <c r="ID97" s="354"/>
      <c r="IE97" s="355"/>
      <c r="IF97" s="354"/>
      <c r="IG97" s="354"/>
      <c r="IH97" s="354"/>
      <c r="II97" s="310"/>
      <c r="IJ97" s="356"/>
      <c r="IK97" s="356"/>
      <c r="IL97" s="357"/>
      <c r="IM97" s="354"/>
      <c r="IN97" s="352"/>
      <c r="IO97" s="337"/>
      <c r="KG97" s="548">
        <v>182</v>
      </c>
      <c r="KH97" s="539">
        <v>72</v>
      </c>
      <c r="KI97" s="540" t="s">
        <v>441</v>
      </c>
      <c r="KJ97" s="540" t="s">
        <v>437</v>
      </c>
      <c r="KK97" s="540" t="s">
        <v>57</v>
      </c>
      <c r="KL97" s="540" t="s">
        <v>1958</v>
      </c>
      <c r="KM97" s="541"/>
      <c r="KN97" s="542"/>
      <c r="KO97" s="542"/>
      <c r="KP97" s="540"/>
      <c r="KQ97" s="543"/>
      <c r="KR97" s="543"/>
      <c r="KS97" s="543"/>
      <c r="KT97" s="543"/>
      <c r="KU97" s="543" t="str">
        <f>VLOOKUP(KH97,Data_Voogd!$C$1:$I$190,3,TRUE)</f>
        <v>Zoundri</v>
      </c>
      <c r="KV97" s="543" t="str">
        <f>VLOOKUP(KH97,Data_Voogd!$C$1:$I$190,2,TRUE)</f>
        <v>Abdelkadir</v>
      </c>
      <c r="KW97" s="549">
        <f>VLOOKUP(KH97,Data_Voogd!$C$1:$I$190,7,TRUE)</f>
        <v>684360144</v>
      </c>
    </row>
    <row r="98" spans="10:309" ht="20.100000000000001" customHeight="1" thickBot="1">
      <c r="J98" s="427"/>
      <c r="M98" s="469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190"/>
      <c r="AK98" s="80"/>
      <c r="AL98" s="80"/>
      <c r="AM98" s="80"/>
      <c r="AN98" s="190"/>
      <c r="AS98" s="48"/>
      <c r="AT98" s="51"/>
      <c r="AU98" s="248"/>
      <c r="AV98" s="248"/>
      <c r="AW98" s="51"/>
      <c r="AX98" s="51"/>
      <c r="AY98" s="51"/>
      <c r="AZ98" s="190"/>
      <c r="BA98" s="51"/>
      <c r="BB98" s="51"/>
      <c r="BC98" s="51"/>
      <c r="BD98" s="51"/>
      <c r="BE98" s="320"/>
      <c r="BF98" s="51"/>
      <c r="BG98" s="161"/>
      <c r="BH98" s="51"/>
      <c r="BI98" s="74"/>
      <c r="BJ98" s="570"/>
      <c r="BK98" s="427"/>
      <c r="BL98" s="427"/>
      <c r="BQ98" s="48"/>
      <c r="BR98" s="51"/>
      <c r="BS98" s="248"/>
      <c r="BT98" s="51"/>
      <c r="BU98" s="51"/>
      <c r="BV98" s="51"/>
      <c r="BW98" s="161"/>
      <c r="BX98" s="273"/>
      <c r="BY98" s="273"/>
      <c r="BZ98" s="74"/>
      <c r="CA98" s="51"/>
      <c r="CB98" s="74"/>
      <c r="CC98" s="570"/>
      <c r="CE98" s="417"/>
      <c r="CM98" s="406"/>
      <c r="CN98" s="479"/>
      <c r="CO98" s="406"/>
      <c r="CP98" s="406"/>
      <c r="CQ98" s="406"/>
      <c r="CR98" s="420"/>
      <c r="CS98" s="406"/>
      <c r="CT98" s="400"/>
      <c r="CU98" s="470"/>
      <c r="CV98" s="497"/>
      <c r="DB98" s="80"/>
      <c r="DC98" s="80"/>
      <c r="DD98" s="80"/>
      <c r="DE98" s="80"/>
      <c r="DF98" s="80"/>
      <c r="DG98" s="80"/>
      <c r="DH98" s="80"/>
      <c r="DI98" s="80"/>
      <c r="DJ98" s="80"/>
      <c r="DK98" s="80"/>
      <c r="DL98" s="80"/>
      <c r="DM98" s="80"/>
      <c r="DN98" s="80"/>
      <c r="DO98" s="190"/>
      <c r="DY98" s="407"/>
      <c r="DZ98" s="407"/>
      <c r="EA98" s="408"/>
      <c r="EB98" s="408"/>
      <c r="EC98" s="408"/>
      <c r="ED98" s="408"/>
      <c r="EE98" s="483"/>
      <c r="EF98" s="483"/>
      <c r="EG98" s="408"/>
      <c r="EH98" s="408"/>
      <c r="EI98" s="408"/>
      <c r="EJ98" s="470"/>
      <c r="EK98" s="483"/>
      <c r="EL98" s="470"/>
      <c r="EM98" s="470"/>
      <c r="EN98" s="470"/>
      <c r="EX98" s="80">
        <v>147</v>
      </c>
      <c r="EY98" s="80">
        <v>128</v>
      </c>
      <c r="EZ98" s="80" t="s">
        <v>698</v>
      </c>
      <c r="FA98" s="80" t="s">
        <v>700</v>
      </c>
      <c r="FD98" s="427" t="e">
        <v>#N/A</v>
      </c>
      <c r="FH98" s="407"/>
      <c r="FI98" s="407"/>
      <c r="FJ98" s="408"/>
      <c r="FK98" s="408"/>
      <c r="IC98" s="349"/>
      <c r="ID98" s="348"/>
      <c r="IE98" s="350"/>
      <c r="IF98" s="348"/>
      <c r="IG98" s="348"/>
      <c r="IH98" s="348"/>
      <c r="II98" s="311"/>
      <c r="IJ98" s="351"/>
      <c r="IK98" s="351"/>
      <c r="IL98" s="352"/>
      <c r="IM98" s="348"/>
      <c r="IN98" s="352"/>
      <c r="IO98" s="336"/>
      <c r="KG98" s="548">
        <v>595</v>
      </c>
      <c r="KH98" s="539">
        <v>73</v>
      </c>
      <c r="KI98" s="540" t="s">
        <v>1642</v>
      </c>
      <c r="KJ98" s="540" t="s">
        <v>1497</v>
      </c>
      <c r="KK98" s="540" t="s">
        <v>2458</v>
      </c>
      <c r="KL98" s="540" t="s">
        <v>1955</v>
      </c>
      <c r="KM98" s="541"/>
      <c r="KN98" s="542"/>
      <c r="KO98" s="542"/>
      <c r="KP98" s="540"/>
      <c r="KQ98" s="543"/>
      <c r="KR98" s="543"/>
      <c r="KS98" s="543"/>
      <c r="KT98" s="543"/>
      <c r="KU98" s="543" t="str">
        <f>VLOOKUP(KH98,Data_Voogd!$C$1:$I$190,3,TRUE)</f>
        <v>Azaroual</v>
      </c>
      <c r="KV98" s="543" t="str">
        <f>VLOOKUP(KH98,Data_Voogd!$C$1:$I$190,2,TRUE)</f>
        <v>Khalid</v>
      </c>
      <c r="KW98" s="549">
        <f>VLOOKUP(KH98,Data_Voogd!$C$1:$I$190,7,TRUE)</f>
        <v>641165819</v>
      </c>
    </row>
    <row r="99" spans="10:309" ht="20.100000000000001" customHeight="1" thickBot="1">
      <c r="J99" s="427"/>
      <c r="M99" s="469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190"/>
      <c r="AK99" s="80"/>
      <c r="AL99" s="80"/>
      <c r="AM99" s="80"/>
      <c r="AN99" s="190"/>
      <c r="AS99" s="48"/>
      <c r="AT99" s="323"/>
      <c r="AU99" s="324"/>
      <c r="AV99" s="324"/>
      <c r="AW99" s="323"/>
      <c r="AX99" s="323"/>
      <c r="AY99" s="323"/>
      <c r="AZ99" s="325"/>
      <c r="BA99" s="323"/>
      <c r="BB99" s="323"/>
      <c r="BC99" s="323"/>
      <c r="BD99" s="323"/>
      <c r="BE99" s="326"/>
      <c r="BF99" s="323"/>
      <c r="BG99" s="327"/>
      <c r="BH99" s="323"/>
      <c r="BI99" s="329"/>
      <c r="BJ99" s="572"/>
      <c r="BK99" s="427"/>
      <c r="BL99" s="427"/>
      <c r="BQ99" s="48"/>
      <c r="BR99" s="323"/>
      <c r="BS99" s="324"/>
      <c r="BT99" s="323"/>
      <c r="BU99" s="323"/>
      <c r="BV99" s="323"/>
      <c r="BW99" s="327"/>
      <c r="BX99" s="328"/>
      <c r="BY99" s="328"/>
      <c r="BZ99" s="329"/>
      <c r="CA99" s="323"/>
      <c r="CB99" s="329"/>
      <c r="CC99" s="572"/>
      <c r="CE99" s="417"/>
      <c r="CM99" s="406"/>
      <c r="CN99" s="479"/>
      <c r="CO99" s="406"/>
      <c r="CP99" s="406"/>
      <c r="CQ99" s="406"/>
      <c r="CR99" s="406"/>
      <c r="CS99" s="406"/>
      <c r="CT99" s="418"/>
      <c r="CU99" s="453"/>
      <c r="CV99" s="497"/>
      <c r="DB99" s="80"/>
      <c r="DC99" s="80"/>
      <c r="DD99" s="80"/>
      <c r="DE99" s="80"/>
      <c r="DF99" s="80"/>
      <c r="DG99" s="80"/>
      <c r="DH99" s="80"/>
      <c r="DI99" s="80"/>
      <c r="DJ99" s="80"/>
      <c r="DK99" s="80"/>
      <c r="DL99" s="80"/>
      <c r="DM99" s="80"/>
      <c r="DN99" s="80"/>
      <c r="DO99" s="190"/>
      <c r="DY99" s="407"/>
      <c r="DZ99" s="407"/>
      <c r="EA99" s="408"/>
      <c r="EB99" s="408"/>
      <c r="EC99" s="408"/>
      <c r="ED99" s="408"/>
      <c r="EE99" s="483"/>
      <c r="EF99" s="483"/>
      <c r="EG99" s="408"/>
      <c r="EH99" s="408"/>
      <c r="EI99" s="408"/>
      <c r="EJ99" s="470"/>
      <c r="EK99" s="483"/>
      <c r="EL99" s="470"/>
      <c r="EM99" s="470"/>
      <c r="EN99" s="470"/>
      <c r="EX99" s="80">
        <v>514</v>
      </c>
      <c r="EY99" s="80">
        <v>129</v>
      </c>
      <c r="EZ99" s="80" t="s">
        <v>1965</v>
      </c>
      <c r="FA99" s="80" t="s">
        <v>707</v>
      </c>
      <c r="FD99" s="427" t="e">
        <v>#N/A</v>
      </c>
      <c r="FH99" s="407"/>
      <c r="FI99" s="408"/>
      <c r="FJ99" s="408"/>
      <c r="FK99" s="408"/>
      <c r="IC99" s="353"/>
      <c r="ID99" s="354"/>
      <c r="IE99" s="355"/>
      <c r="IF99" s="354"/>
      <c r="IG99" s="354"/>
      <c r="IH99" s="354"/>
      <c r="II99" s="310"/>
      <c r="IJ99" s="356"/>
      <c r="IK99" s="356"/>
      <c r="IL99" s="357"/>
      <c r="IM99" s="354"/>
      <c r="IN99" s="352"/>
      <c r="IO99" s="337"/>
      <c r="KG99" s="548">
        <v>978</v>
      </c>
      <c r="KH99" s="539">
        <v>74</v>
      </c>
      <c r="KI99" s="540" t="s">
        <v>445</v>
      </c>
      <c r="KJ99" s="540" t="s">
        <v>446</v>
      </c>
      <c r="KK99" s="540" t="s">
        <v>30</v>
      </c>
      <c r="KL99" s="540" t="s">
        <v>1955</v>
      </c>
      <c r="KM99" s="541"/>
      <c r="KN99" s="542"/>
      <c r="KO99" s="542"/>
      <c r="KP99" s="540"/>
      <c r="KQ99" s="543"/>
      <c r="KR99" s="543"/>
      <c r="KS99" s="543"/>
      <c r="KT99" s="543"/>
      <c r="KU99" s="543" t="str">
        <f>VLOOKUP(KH99,Data_Voogd!$C$1:$I$190,3,TRUE)</f>
        <v>Bendriss</v>
      </c>
      <c r="KV99" s="543" t="str">
        <f>VLOOKUP(KH99,Data_Voogd!$C$1:$I$190,2,TRUE)</f>
        <v>Ali</v>
      </c>
      <c r="KW99" s="549">
        <f>VLOOKUP(KH99,Data_Voogd!$C$1:$I$190,7,TRUE)</f>
        <v>624815202</v>
      </c>
    </row>
    <row r="100" spans="10:309" ht="20.100000000000001" customHeight="1" thickBot="1"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190"/>
      <c r="AK100" s="80"/>
      <c r="AL100" s="80"/>
      <c r="AM100" s="80"/>
      <c r="AN100" s="190"/>
      <c r="AS100" s="48"/>
      <c r="AT100" s="51"/>
      <c r="AU100" s="248"/>
      <c r="AV100" s="248"/>
      <c r="AW100" s="51"/>
      <c r="AX100" s="51"/>
      <c r="AY100" s="51"/>
      <c r="AZ100" s="190"/>
      <c r="BA100" s="51"/>
      <c r="BB100" s="51"/>
      <c r="BC100" s="51"/>
      <c r="BD100" s="51"/>
      <c r="BE100" s="320"/>
      <c r="BF100" s="51"/>
      <c r="BG100" s="161"/>
      <c r="BH100" s="51"/>
      <c r="BI100" s="74"/>
      <c r="BJ100" s="570"/>
      <c r="BK100" s="427"/>
      <c r="BL100" s="427"/>
      <c r="BQ100" s="48"/>
      <c r="BR100" s="51"/>
      <c r="BS100" s="248"/>
      <c r="BT100" s="51"/>
      <c r="BU100" s="51"/>
      <c r="BV100" s="51"/>
      <c r="BW100" s="161"/>
      <c r="BX100" s="273"/>
      <c r="BY100" s="273"/>
      <c r="BZ100" s="74"/>
      <c r="CA100" s="51"/>
      <c r="CB100" s="74"/>
      <c r="CC100" s="570"/>
      <c r="CE100" s="417"/>
      <c r="CM100" s="406"/>
      <c r="CN100" s="479"/>
      <c r="CO100" s="406"/>
      <c r="CP100" s="406"/>
      <c r="CQ100" s="406"/>
      <c r="CR100" s="406"/>
      <c r="CS100" s="406"/>
      <c r="CT100" s="418"/>
      <c r="CU100" s="470"/>
      <c r="CV100" s="497"/>
      <c r="DB100" s="80"/>
      <c r="DC100" s="80"/>
      <c r="DD100" s="80"/>
      <c r="DE100" s="80"/>
      <c r="DF100" s="80"/>
      <c r="DG100" s="80"/>
      <c r="DH100" s="80"/>
      <c r="DI100" s="80"/>
      <c r="DJ100" s="80"/>
      <c r="DK100" s="80"/>
      <c r="DL100" s="80"/>
      <c r="DM100" s="80"/>
      <c r="DN100" s="80"/>
      <c r="DO100" s="190"/>
      <c r="DY100" s="407"/>
      <c r="DZ100" s="407"/>
      <c r="EA100" s="408"/>
      <c r="EB100" s="408"/>
      <c r="EC100" s="408"/>
      <c r="ED100" s="408"/>
      <c r="EE100" s="483"/>
      <c r="EF100" s="483"/>
      <c r="EG100" s="408"/>
      <c r="EH100" s="408"/>
      <c r="EI100" s="408"/>
      <c r="EJ100" s="470"/>
      <c r="EK100" s="483"/>
      <c r="EL100" s="453"/>
      <c r="EM100" s="470"/>
      <c r="EN100" s="470"/>
      <c r="EX100" s="80">
        <v>733</v>
      </c>
      <c r="EY100" s="80">
        <v>131</v>
      </c>
      <c r="EZ100" s="80" t="s">
        <v>36</v>
      </c>
      <c r="FA100" s="80" t="s">
        <v>1476</v>
      </c>
      <c r="FD100" s="427" t="e">
        <v>#N/A</v>
      </c>
      <c r="FH100" s="407"/>
      <c r="FI100" s="407"/>
      <c r="FJ100" s="408"/>
      <c r="FK100" s="408"/>
      <c r="IC100" s="349"/>
      <c r="ID100" s="348"/>
      <c r="IE100" s="350"/>
      <c r="IF100" s="348"/>
      <c r="IG100" s="348"/>
      <c r="IH100" s="348"/>
      <c r="II100" s="311"/>
      <c r="IJ100" s="351"/>
      <c r="IK100" s="351"/>
      <c r="IL100" s="352"/>
      <c r="IM100" s="348"/>
      <c r="IN100" s="352"/>
      <c r="IO100" s="336"/>
      <c r="KG100" s="548">
        <v>978</v>
      </c>
      <c r="KH100" s="539">
        <v>74</v>
      </c>
      <c r="KI100" s="540" t="s">
        <v>449</v>
      </c>
      <c r="KJ100" s="540" t="s">
        <v>446</v>
      </c>
      <c r="KK100" s="540" t="s">
        <v>57</v>
      </c>
      <c r="KL100" s="540" t="s">
        <v>1958</v>
      </c>
      <c r="KM100" s="541"/>
      <c r="KN100" s="542"/>
      <c r="KO100" s="542"/>
      <c r="KP100" s="540"/>
      <c r="KQ100" s="543"/>
      <c r="KR100" s="543"/>
      <c r="KS100" s="543"/>
      <c r="KT100" s="543"/>
      <c r="KU100" s="543" t="str">
        <f>VLOOKUP(KH100,Data_Voogd!$C$1:$I$190,3,TRUE)</f>
        <v>Bendriss</v>
      </c>
      <c r="KV100" s="543" t="str">
        <f>VLOOKUP(KH100,Data_Voogd!$C$1:$I$190,2,TRUE)</f>
        <v>Ali</v>
      </c>
      <c r="KW100" s="549">
        <f>VLOOKUP(KH100,Data_Voogd!$C$1:$I$190,7,TRUE)</f>
        <v>624815202</v>
      </c>
    </row>
    <row r="101" spans="10:309" ht="20.100000000000001" customHeight="1" thickBot="1"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190"/>
      <c r="AK101" s="80"/>
      <c r="AL101" s="80"/>
      <c r="AM101" s="80"/>
      <c r="AN101" s="190"/>
      <c r="AS101" s="48"/>
      <c r="AT101" s="323"/>
      <c r="AU101" s="324"/>
      <c r="AV101" s="324"/>
      <c r="AW101" s="323"/>
      <c r="AX101" s="323"/>
      <c r="AY101" s="323"/>
      <c r="AZ101" s="325"/>
      <c r="BA101" s="323"/>
      <c r="BB101" s="323"/>
      <c r="BC101" s="323"/>
      <c r="BD101" s="323"/>
      <c r="BE101" s="326"/>
      <c r="BF101" s="323"/>
      <c r="BG101" s="327"/>
      <c r="BH101" s="323"/>
      <c r="BI101" s="329"/>
      <c r="BJ101" s="572"/>
      <c r="BK101" s="427"/>
      <c r="BL101" s="427"/>
      <c r="BQ101" s="48"/>
      <c r="BR101" s="323"/>
      <c r="BS101" s="324"/>
      <c r="BT101" s="323"/>
      <c r="BU101" s="323"/>
      <c r="BV101" s="323"/>
      <c r="BW101" s="327"/>
      <c r="BX101" s="328"/>
      <c r="BY101" s="328"/>
      <c r="BZ101" s="329"/>
      <c r="CA101" s="323"/>
      <c r="CB101" s="329"/>
      <c r="CC101" s="572"/>
      <c r="CE101" s="417"/>
      <c r="CM101" s="406"/>
      <c r="CN101" s="479"/>
      <c r="CO101" s="406"/>
      <c r="CP101" s="406"/>
      <c r="CQ101" s="406"/>
      <c r="CR101" s="420"/>
      <c r="CS101" s="406"/>
      <c r="CT101" s="400"/>
      <c r="CU101" s="489"/>
      <c r="CV101" s="497"/>
      <c r="DB101" s="80"/>
      <c r="DC101" s="80"/>
      <c r="DD101" s="80"/>
      <c r="DE101" s="80"/>
      <c r="DF101" s="80"/>
      <c r="DG101" s="80"/>
      <c r="DH101" s="80"/>
      <c r="DI101" s="80"/>
      <c r="DJ101" s="80"/>
      <c r="DK101" s="80"/>
      <c r="DL101" s="80"/>
      <c r="DM101" s="80"/>
      <c r="DN101" s="80"/>
      <c r="DO101" s="190"/>
      <c r="DY101" s="407"/>
      <c r="DZ101" s="407"/>
      <c r="EA101" s="408"/>
      <c r="EB101" s="408"/>
      <c r="EC101" s="408"/>
      <c r="ED101" s="408"/>
      <c r="EE101" s="483"/>
      <c r="EF101" s="483"/>
      <c r="EG101" s="408"/>
      <c r="EH101" s="408"/>
      <c r="EI101" s="408"/>
      <c r="EJ101" s="470"/>
      <c r="EK101" s="483"/>
      <c r="EL101" s="453"/>
      <c r="EM101" s="470"/>
      <c r="EN101" s="470"/>
      <c r="EX101" s="80">
        <v>414</v>
      </c>
      <c r="EY101" s="80">
        <v>132</v>
      </c>
      <c r="EZ101" s="80" t="s">
        <v>136</v>
      </c>
      <c r="FA101" s="80" t="s">
        <v>1008</v>
      </c>
      <c r="FD101" s="427" t="e">
        <v>#N/A</v>
      </c>
      <c r="FH101" s="407"/>
      <c r="FI101" s="407"/>
      <c r="FJ101" s="408"/>
      <c r="FK101" s="408"/>
      <c r="IC101" s="353"/>
      <c r="ID101" s="354"/>
      <c r="IE101" s="355"/>
      <c r="IF101" s="354"/>
      <c r="IG101" s="354"/>
      <c r="IH101" s="354"/>
      <c r="II101" s="310"/>
      <c r="IJ101" s="356"/>
      <c r="IK101" s="356"/>
      <c r="IL101" s="357"/>
      <c r="IM101" s="354"/>
      <c r="IN101" s="352"/>
      <c r="IO101" s="337"/>
      <c r="KG101" s="548">
        <v>978</v>
      </c>
      <c r="KH101" s="539">
        <v>74</v>
      </c>
      <c r="KI101" s="540" t="s">
        <v>451</v>
      </c>
      <c r="KJ101" s="540" t="s">
        <v>446</v>
      </c>
      <c r="KK101" s="540" t="s">
        <v>57</v>
      </c>
      <c r="KL101" s="540" t="s">
        <v>1958</v>
      </c>
      <c r="KM101" s="541"/>
      <c r="KN101" s="542"/>
      <c r="KO101" s="542"/>
      <c r="KP101" s="540"/>
      <c r="KQ101" s="543"/>
      <c r="KR101" s="543"/>
      <c r="KS101" s="543"/>
      <c r="KT101" s="543"/>
      <c r="KU101" s="543" t="str">
        <f>VLOOKUP(KH101,Data_Voogd!$C$1:$I$190,3,TRUE)</f>
        <v>Bendriss</v>
      </c>
      <c r="KV101" s="543" t="str">
        <f>VLOOKUP(KH101,Data_Voogd!$C$1:$I$190,2,TRUE)</f>
        <v>Ali</v>
      </c>
      <c r="KW101" s="549">
        <f>VLOOKUP(KH101,Data_Voogd!$C$1:$I$190,7,TRUE)</f>
        <v>624815202</v>
      </c>
    </row>
    <row r="102" spans="10:309" ht="20.100000000000001" customHeight="1" thickBot="1"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190"/>
      <c r="AK102" s="80"/>
      <c r="AL102" s="80"/>
      <c r="AM102" s="80"/>
      <c r="AN102" s="190"/>
      <c r="AS102" s="48"/>
      <c r="AT102" s="51"/>
      <c r="AU102" s="248"/>
      <c r="AV102" s="248"/>
      <c r="AW102" s="51"/>
      <c r="AX102" s="51"/>
      <c r="AY102" s="51"/>
      <c r="AZ102" s="190"/>
      <c r="BA102" s="51"/>
      <c r="BB102" s="51"/>
      <c r="BC102" s="51"/>
      <c r="BD102" s="51"/>
      <c r="BE102" s="320"/>
      <c r="BF102" s="51"/>
      <c r="BG102" s="161"/>
      <c r="BH102" s="51"/>
      <c r="BI102" s="74"/>
      <c r="BJ102" s="570"/>
      <c r="BK102" s="427"/>
      <c r="BL102" s="427"/>
      <c r="BQ102" s="48"/>
      <c r="BR102" s="51"/>
      <c r="BS102" s="248"/>
      <c r="BT102" s="51"/>
      <c r="BU102" s="51"/>
      <c r="BV102" s="51"/>
      <c r="BW102" s="161"/>
      <c r="BX102" s="273"/>
      <c r="BY102" s="273"/>
      <c r="BZ102" s="74"/>
      <c r="CA102" s="51"/>
      <c r="CB102" s="74"/>
      <c r="CC102" s="570"/>
      <c r="CE102" s="417"/>
      <c r="CM102" s="406"/>
      <c r="CN102" s="479"/>
      <c r="CO102" s="406"/>
      <c r="CP102" s="406"/>
      <c r="CQ102" s="406"/>
      <c r="CR102" s="420"/>
      <c r="CS102" s="406"/>
      <c r="CT102" s="400"/>
      <c r="CU102" s="453"/>
      <c r="CV102" s="497"/>
      <c r="DB102" s="80"/>
      <c r="DC102" s="80"/>
      <c r="DD102" s="80"/>
      <c r="DE102" s="80"/>
      <c r="DF102" s="80"/>
      <c r="DG102" s="80"/>
      <c r="DH102" s="80"/>
      <c r="DI102" s="80"/>
      <c r="DJ102" s="80"/>
      <c r="DK102" s="80"/>
      <c r="DL102" s="80"/>
      <c r="DM102" s="80"/>
      <c r="DN102" s="80"/>
      <c r="DO102" s="190"/>
      <c r="DY102" s="407"/>
      <c r="DZ102" s="407"/>
      <c r="EA102" s="408"/>
      <c r="EB102" s="408"/>
      <c r="EC102" s="408"/>
      <c r="ED102" s="408"/>
      <c r="EE102" s="483"/>
      <c r="EF102" s="483"/>
      <c r="EG102" s="408"/>
      <c r="EH102" s="408"/>
      <c r="EI102" s="408"/>
      <c r="EJ102" s="470"/>
      <c r="EK102" s="483"/>
      <c r="EL102" s="453"/>
      <c r="EM102" s="470"/>
      <c r="EN102" s="470"/>
      <c r="EX102" s="80">
        <v>918</v>
      </c>
      <c r="EY102" s="80">
        <v>133</v>
      </c>
      <c r="EZ102" s="80" t="s">
        <v>53</v>
      </c>
      <c r="FA102" s="80" t="s">
        <v>242</v>
      </c>
      <c r="FD102" s="427" t="e">
        <v>#N/A</v>
      </c>
      <c r="FH102" s="407"/>
      <c r="FI102" s="407"/>
      <c r="FJ102" s="408"/>
      <c r="FK102" s="408"/>
      <c r="IC102" s="349"/>
      <c r="ID102" s="348"/>
      <c r="IE102" s="350"/>
      <c r="IF102" s="348"/>
      <c r="IG102" s="348"/>
      <c r="IH102" s="348"/>
      <c r="II102" s="311"/>
      <c r="IJ102" s="351"/>
      <c r="IK102" s="351"/>
      <c r="IL102" s="352"/>
      <c r="IM102" s="348"/>
      <c r="IN102" s="352"/>
      <c r="IO102" s="336"/>
      <c r="KG102" s="548">
        <v>146</v>
      </c>
      <c r="KH102" s="539">
        <v>75</v>
      </c>
      <c r="KI102" s="540" t="s">
        <v>2084</v>
      </c>
      <c r="KJ102" s="540" t="s">
        <v>1611</v>
      </c>
      <c r="KK102" s="540" t="s">
        <v>65</v>
      </c>
      <c r="KL102" s="540" t="s">
        <v>1956</v>
      </c>
      <c r="KM102" s="541"/>
      <c r="KN102" s="542"/>
      <c r="KO102" s="542"/>
      <c r="KP102" s="540"/>
      <c r="KQ102" s="543"/>
      <c r="KR102" s="543"/>
      <c r="KS102" s="543"/>
      <c r="KT102" s="543"/>
      <c r="KU102" s="543" t="str">
        <f>VLOOKUP(KH102,Data_Voogd!$C$1:$I$190,3,TRUE)</f>
        <v>Azeroual</v>
      </c>
      <c r="KV102" s="543" t="str">
        <f>VLOOKUP(KH102,Data_Voogd!$C$1:$I$190,2,TRUE)</f>
        <v>Fouad</v>
      </c>
      <c r="KW102" s="549">
        <f>VLOOKUP(KH102,Data_Voogd!$C$1:$I$190,7,TRUE)</f>
        <v>685542743</v>
      </c>
    </row>
    <row r="103" spans="10:309" ht="20.100000000000001" customHeight="1" thickBot="1"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190"/>
      <c r="AK103" s="80"/>
      <c r="AL103" s="80"/>
      <c r="AM103" s="80"/>
      <c r="AN103" s="190"/>
      <c r="AS103" s="48"/>
      <c r="AT103" s="51"/>
      <c r="AU103" s="248"/>
      <c r="AV103" s="248"/>
      <c r="AW103" s="51"/>
      <c r="AX103" s="51"/>
      <c r="AY103" s="51"/>
      <c r="AZ103" s="190"/>
      <c r="BA103" s="51"/>
      <c r="BB103" s="51"/>
      <c r="BC103" s="51"/>
      <c r="BD103" s="51"/>
      <c r="BE103" s="320"/>
      <c r="BF103" s="51"/>
      <c r="BG103" s="161"/>
      <c r="BH103" s="51"/>
      <c r="BI103" s="74"/>
      <c r="BJ103" s="570"/>
      <c r="BK103" s="427"/>
      <c r="BL103" s="427"/>
      <c r="BQ103" s="48"/>
      <c r="BR103" s="51"/>
      <c r="BS103" s="248"/>
      <c r="BT103" s="51"/>
      <c r="BU103" s="51"/>
      <c r="BV103" s="51"/>
      <c r="BW103" s="161"/>
      <c r="BX103" s="273"/>
      <c r="BY103" s="273"/>
      <c r="BZ103" s="74"/>
      <c r="CA103" s="51"/>
      <c r="CB103" s="74"/>
      <c r="CC103" s="570"/>
      <c r="CE103" s="418"/>
      <c r="CM103" s="406"/>
      <c r="CN103" s="479"/>
      <c r="CO103" s="406"/>
      <c r="CP103" s="406"/>
      <c r="CQ103" s="406"/>
      <c r="CR103" s="406"/>
      <c r="CS103" s="406"/>
      <c r="CT103" s="418"/>
      <c r="CU103" s="453"/>
      <c r="CV103" s="497"/>
      <c r="DB103" s="80"/>
      <c r="DC103" s="80"/>
      <c r="DD103" s="80"/>
      <c r="DE103" s="80"/>
      <c r="DF103" s="80"/>
      <c r="DG103" s="80"/>
      <c r="DH103" s="80"/>
      <c r="DI103" s="80"/>
      <c r="DJ103" s="80"/>
      <c r="DK103" s="80"/>
      <c r="DL103" s="80"/>
      <c r="DM103" s="80"/>
      <c r="DN103" s="80"/>
      <c r="DO103" s="190"/>
      <c r="DY103" s="407"/>
      <c r="DZ103" s="407"/>
      <c r="EA103" s="408"/>
      <c r="EB103" s="408"/>
      <c r="EC103" s="408"/>
      <c r="ED103" s="411"/>
      <c r="EE103" s="483"/>
      <c r="EF103" s="483"/>
      <c r="EG103" s="408"/>
      <c r="EH103" s="408"/>
      <c r="EI103" s="408"/>
      <c r="EJ103" s="470"/>
      <c r="EK103" s="483"/>
      <c r="EL103" s="453"/>
      <c r="EM103" s="470"/>
      <c r="EN103" s="470"/>
      <c r="EX103" s="80">
        <v>794</v>
      </c>
      <c r="EY103" s="80">
        <v>135</v>
      </c>
      <c r="EZ103" s="80" t="s">
        <v>1470</v>
      </c>
      <c r="FA103" s="80" t="s">
        <v>728</v>
      </c>
      <c r="FD103" s="427" t="e">
        <v>#N/A</v>
      </c>
      <c r="FH103" s="407"/>
      <c r="FI103" s="407"/>
      <c r="FJ103" s="408"/>
      <c r="FK103" s="408"/>
      <c r="IC103" s="353"/>
      <c r="ID103" s="354"/>
      <c r="IE103" s="355"/>
      <c r="IF103" s="354"/>
      <c r="IG103" s="354"/>
      <c r="IH103" s="354"/>
      <c r="II103" s="310"/>
      <c r="IJ103" s="356"/>
      <c r="IK103" s="356"/>
      <c r="IL103" s="357"/>
      <c r="IM103" s="354"/>
      <c r="IN103" s="352"/>
      <c r="IO103" s="337"/>
      <c r="KG103" s="548">
        <v>146</v>
      </c>
      <c r="KH103" s="539">
        <v>75</v>
      </c>
      <c r="KI103" s="540" t="s">
        <v>136</v>
      </c>
      <c r="KJ103" s="540" t="s">
        <v>1611</v>
      </c>
      <c r="KK103" s="540" t="s">
        <v>65</v>
      </c>
      <c r="KL103" s="540" t="s">
        <v>1956</v>
      </c>
      <c r="KM103" s="541"/>
      <c r="KN103" s="542"/>
      <c r="KO103" s="542"/>
      <c r="KP103" s="540"/>
      <c r="KQ103" s="543"/>
      <c r="KR103" s="543"/>
      <c r="KS103" s="543"/>
      <c r="KT103" s="543"/>
      <c r="KU103" s="543" t="str">
        <f>VLOOKUP(KH103,Data_Voogd!$C$1:$I$190,3,TRUE)</f>
        <v>Azeroual</v>
      </c>
      <c r="KV103" s="543" t="str">
        <f>VLOOKUP(KH103,Data_Voogd!$C$1:$I$190,2,TRUE)</f>
        <v>Fouad</v>
      </c>
      <c r="KW103" s="549">
        <f>VLOOKUP(KH103,Data_Voogd!$C$1:$I$190,7,TRUE)</f>
        <v>685542743</v>
      </c>
    </row>
    <row r="104" spans="10:309" ht="20.100000000000001" customHeight="1" thickBot="1"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190"/>
      <c r="AK104" s="80"/>
      <c r="AL104" s="80"/>
      <c r="AM104" s="80"/>
      <c r="AN104" s="190"/>
      <c r="AS104" s="48"/>
      <c r="AT104" s="51"/>
      <c r="AU104" s="248"/>
      <c r="AV104" s="248"/>
      <c r="AW104" s="51"/>
      <c r="AX104" s="51"/>
      <c r="AY104" s="51"/>
      <c r="AZ104" s="190"/>
      <c r="BA104" s="51"/>
      <c r="BB104" s="51"/>
      <c r="BC104" s="51"/>
      <c r="BD104" s="51"/>
      <c r="BE104" s="320"/>
      <c r="BF104" s="51"/>
      <c r="BG104" s="161"/>
      <c r="BH104" s="51"/>
      <c r="BI104" s="74"/>
      <c r="BJ104" s="570"/>
      <c r="BK104" s="427"/>
      <c r="BL104" s="427"/>
      <c r="BQ104" s="48"/>
      <c r="BR104" s="51"/>
      <c r="BS104" s="248"/>
      <c r="BT104" s="51"/>
      <c r="BU104" s="51"/>
      <c r="BV104" s="51"/>
      <c r="BW104" s="161"/>
      <c r="BX104" s="273"/>
      <c r="BY104" s="273"/>
      <c r="BZ104" s="74"/>
      <c r="CA104" s="51"/>
      <c r="CB104" s="74"/>
      <c r="CC104" s="570"/>
      <c r="CE104" s="418"/>
      <c r="CM104" s="406"/>
      <c r="CN104" s="479"/>
      <c r="CO104" s="406"/>
      <c r="CP104" s="406"/>
      <c r="CQ104" s="406"/>
      <c r="CR104" s="406"/>
      <c r="CS104" s="406"/>
      <c r="CT104" s="418"/>
      <c r="CU104" s="453"/>
      <c r="CV104" s="497"/>
      <c r="DB104" s="80"/>
      <c r="DC104" s="80"/>
      <c r="DD104" s="80"/>
      <c r="DE104" s="80"/>
      <c r="DF104" s="80"/>
      <c r="DG104" s="80"/>
      <c r="DH104" s="80"/>
      <c r="DI104" s="80"/>
      <c r="DJ104" s="80"/>
      <c r="DK104" s="80"/>
      <c r="DL104" s="80"/>
      <c r="DM104" s="80"/>
      <c r="DN104" s="80"/>
      <c r="DO104" s="190"/>
      <c r="DY104" s="407"/>
      <c r="DZ104" s="407"/>
      <c r="EA104" s="408"/>
      <c r="EB104" s="408"/>
      <c r="EC104" s="408"/>
      <c r="ED104" s="408"/>
      <c r="EE104" s="483"/>
      <c r="EF104" s="483"/>
      <c r="EG104" s="408"/>
      <c r="EH104" s="408"/>
      <c r="EI104" s="408"/>
      <c r="EJ104" s="470"/>
      <c r="EK104" s="483"/>
      <c r="EL104" s="453"/>
      <c r="EM104" s="470"/>
      <c r="EN104" s="470"/>
      <c r="EX104" s="80">
        <v>1062</v>
      </c>
      <c r="EY104" s="80">
        <v>137</v>
      </c>
      <c r="EZ104" s="80" t="s">
        <v>735</v>
      </c>
      <c r="FA104" s="80" t="s">
        <v>736</v>
      </c>
      <c r="FD104" s="427" t="e">
        <v>#N/A</v>
      </c>
      <c r="FH104" s="407"/>
      <c r="FI104" s="407"/>
      <c r="FJ104" s="408"/>
      <c r="FK104" s="408"/>
      <c r="IC104" s="349"/>
      <c r="ID104" s="348"/>
      <c r="IE104" s="350"/>
      <c r="IF104" s="348"/>
      <c r="IG104" s="348"/>
      <c r="IH104" s="348"/>
      <c r="II104" s="311"/>
      <c r="IJ104" s="351"/>
      <c r="IK104" s="351"/>
      <c r="IL104" s="352"/>
      <c r="IM104" s="348"/>
      <c r="IN104" s="352"/>
      <c r="IO104" s="336"/>
      <c r="KG104" s="548">
        <v>871</v>
      </c>
      <c r="KH104" s="539">
        <v>76</v>
      </c>
      <c r="KI104" s="540" t="s">
        <v>463</v>
      </c>
      <c r="KJ104" s="540" t="s">
        <v>459</v>
      </c>
      <c r="KK104" s="540" t="s">
        <v>57</v>
      </c>
      <c r="KL104" s="540" t="s">
        <v>1958</v>
      </c>
      <c r="KM104" s="541"/>
      <c r="KN104" s="542"/>
      <c r="KO104" s="542"/>
      <c r="KP104" s="540"/>
      <c r="KQ104" s="543"/>
      <c r="KR104" s="543"/>
      <c r="KS104" s="543"/>
      <c r="KT104" s="543"/>
      <c r="KU104" s="543" t="str">
        <f>VLOOKUP(KH104,Data_Voogd!$C$1:$I$190,3,TRUE)</f>
        <v>Ahamiane</v>
      </c>
      <c r="KV104" s="543" t="str">
        <f>VLOOKUP(KH104,Data_Voogd!$C$1:$I$190,2,TRUE)</f>
        <v>Nordin</v>
      </c>
      <c r="KW104" s="549">
        <f>VLOOKUP(KH104,Data_Voogd!$C$1:$I$190,7,TRUE)</f>
        <v>642215507</v>
      </c>
    </row>
    <row r="105" spans="10:309" ht="20.100000000000001" customHeight="1" thickBot="1"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190"/>
      <c r="AK105" s="80"/>
      <c r="AL105" s="80"/>
      <c r="AM105" s="80"/>
      <c r="AN105" s="190"/>
      <c r="AS105" s="48"/>
      <c r="AT105" s="51"/>
      <c r="AU105" s="248"/>
      <c r="AV105" s="248"/>
      <c r="AW105" s="51"/>
      <c r="AX105" s="51"/>
      <c r="AY105" s="51"/>
      <c r="AZ105" s="190"/>
      <c r="BA105" s="51"/>
      <c r="BB105" s="51"/>
      <c r="BC105" s="51"/>
      <c r="BD105" s="51"/>
      <c r="BE105" s="320"/>
      <c r="BF105" s="51"/>
      <c r="BG105" s="161"/>
      <c r="BH105" s="51"/>
      <c r="BI105" s="74"/>
      <c r="BJ105" s="570"/>
      <c r="BK105" s="427"/>
      <c r="BL105" s="427"/>
      <c r="BQ105" s="48"/>
      <c r="BR105" s="51"/>
      <c r="BS105" s="248"/>
      <c r="BT105" s="51"/>
      <c r="BU105" s="51"/>
      <c r="BV105" s="51"/>
      <c r="BW105" s="161"/>
      <c r="BX105" s="273"/>
      <c r="BY105" s="273"/>
      <c r="BZ105" s="74"/>
      <c r="CA105" s="51"/>
      <c r="CB105" s="74"/>
      <c r="CC105" s="570"/>
      <c r="CE105" s="418"/>
      <c r="CM105" s="406"/>
      <c r="CN105" s="479"/>
      <c r="CO105" s="406"/>
      <c r="CP105" s="406"/>
      <c r="CQ105" s="406"/>
      <c r="CR105" s="406"/>
      <c r="CS105" s="406"/>
      <c r="CT105" s="418"/>
      <c r="CU105" s="453"/>
      <c r="CV105" s="497"/>
      <c r="DB105" s="80"/>
      <c r="DC105" s="80"/>
      <c r="DD105" s="80"/>
      <c r="DE105" s="80"/>
      <c r="DF105" s="80"/>
      <c r="DG105" s="80"/>
      <c r="DH105" s="80"/>
      <c r="DI105" s="80"/>
      <c r="DJ105" s="80"/>
      <c r="DK105" s="80"/>
      <c r="DL105" s="80"/>
      <c r="DM105" s="80"/>
      <c r="DN105" s="80"/>
      <c r="DO105" s="190"/>
      <c r="DY105" s="407"/>
      <c r="DZ105" s="407"/>
      <c r="EA105" s="408"/>
      <c r="EB105" s="408"/>
      <c r="EC105" s="408"/>
      <c r="ED105" s="408"/>
      <c r="EE105" s="483"/>
      <c r="EF105" s="483"/>
      <c r="EG105" s="408"/>
      <c r="EH105" s="408"/>
      <c r="EI105" s="408"/>
      <c r="EJ105" s="470"/>
      <c r="EK105" s="483"/>
      <c r="EL105" s="453"/>
      <c r="EM105" s="470"/>
      <c r="EN105" s="470"/>
      <c r="EX105" s="80">
        <v>362</v>
      </c>
      <c r="EY105" s="80">
        <v>139</v>
      </c>
      <c r="EZ105" s="80" t="s">
        <v>136</v>
      </c>
      <c r="FA105" s="80" t="s">
        <v>1892</v>
      </c>
      <c r="FD105" s="427" t="e">
        <v>#N/A</v>
      </c>
      <c r="FH105" s="407"/>
      <c r="FI105" s="407"/>
      <c r="FJ105" s="408"/>
      <c r="FK105" s="408"/>
      <c r="IC105" s="353"/>
      <c r="ID105" s="354"/>
      <c r="IE105" s="355"/>
      <c r="IF105" s="354"/>
      <c r="IG105" s="354"/>
      <c r="IH105" s="354"/>
      <c r="II105" s="310"/>
      <c r="IJ105" s="356"/>
      <c r="IK105" s="356"/>
      <c r="IL105" s="357"/>
      <c r="IM105" s="354"/>
      <c r="IN105" s="352"/>
      <c r="IO105" s="337"/>
      <c r="KG105" s="548">
        <v>871</v>
      </c>
      <c r="KH105" s="539">
        <v>76</v>
      </c>
      <c r="KI105" s="540" t="s">
        <v>462</v>
      </c>
      <c r="KJ105" s="540" t="s">
        <v>459</v>
      </c>
      <c r="KK105" s="540" t="s">
        <v>30</v>
      </c>
      <c r="KL105" s="540" t="s">
        <v>1956</v>
      </c>
      <c r="KM105" s="541"/>
      <c r="KN105" s="542"/>
      <c r="KO105" s="542"/>
      <c r="KP105" s="540"/>
      <c r="KQ105" s="543"/>
      <c r="KR105" s="543"/>
      <c r="KS105" s="543"/>
      <c r="KT105" s="543"/>
      <c r="KU105" s="543" t="str">
        <f>VLOOKUP(KH105,Data_Voogd!$C$1:$I$190,3,TRUE)</f>
        <v>Ahamiane</v>
      </c>
      <c r="KV105" s="543" t="str">
        <f>VLOOKUP(KH105,Data_Voogd!$C$1:$I$190,2,TRUE)</f>
        <v>Nordin</v>
      </c>
      <c r="KW105" s="549">
        <f>VLOOKUP(KH105,Data_Voogd!$C$1:$I$190,7,TRUE)</f>
        <v>642215507</v>
      </c>
    </row>
    <row r="106" spans="10:309" ht="20.100000000000001" customHeight="1" thickBot="1">
      <c r="J106" s="427"/>
      <c r="M106" s="469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190"/>
      <c r="AK106" s="80"/>
      <c r="AL106" s="80"/>
      <c r="AM106" s="80"/>
      <c r="AN106" s="190"/>
      <c r="AS106" s="48"/>
      <c r="AT106" s="51"/>
      <c r="AU106" s="248"/>
      <c r="AV106" s="248"/>
      <c r="AW106" s="51"/>
      <c r="AX106" s="51"/>
      <c r="AY106" s="51"/>
      <c r="AZ106" s="190"/>
      <c r="BA106" s="51"/>
      <c r="BB106" s="51"/>
      <c r="BC106" s="51"/>
      <c r="BD106" s="51"/>
      <c r="BE106" s="320"/>
      <c r="BF106" s="51"/>
      <c r="BG106" s="161"/>
      <c r="BH106" s="51"/>
      <c r="BI106" s="74"/>
      <c r="BJ106" s="570"/>
      <c r="BK106" s="427"/>
      <c r="BL106" s="427"/>
      <c r="BQ106" s="48"/>
      <c r="BR106" s="51"/>
      <c r="BS106" s="248"/>
      <c r="BT106" s="51"/>
      <c r="BU106" s="51"/>
      <c r="BV106" s="51"/>
      <c r="BW106" s="161"/>
      <c r="BX106" s="273"/>
      <c r="BY106" s="273"/>
      <c r="BZ106" s="74"/>
      <c r="CA106" s="51"/>
      <c r="CB106" s="74"/>
      <c r="CC106" s="570"/>
      <c r="CE106" s="418"/>
      <c r="CM106" s="406"/>
      <c r="CN106" s="479"/>
      <c r="CO106" s="406"/>
      <c r="CP106" s="406"/>
      <c r="CQ106" s="406"/>
      <c r="CR106" s="406"/>
      <c r="CS106" s="406"/>
      <c r="CT106" s="418"/>
      <c r="CU106" s="453"/>
      <c r="CV106" s="497"/>
      <c r="DB106" s="80"/>
      <c r="DC106" s="80"/>
      <c r="DD106" s="80"/>
      <c r="DE106" s="80"/>
      <c r="DF106" s="80"/>
      <c r="DG106" s="80"/>
      <c r="DH106" s="80"/>
      <c r="DI106" s="80"/>
      <c r="DJ106" s="80"/>
      <c r="DK106" s="80"/>
      <c r="DL106" s="80"/>
      <c r="DM106" s="80"/>
      <c r="DN106" s="80"/>
      <c r="DO106" s="190"/>
      <c r="DY106" s="407"/>
      <c r="DZ106" s="407"/>
      <c r="EA106" s="408"/>
      <c r="EB106" s="408"/>
      <c r="EC106" s="408"/>
      <c r="ED106" s="408"/>
      <c r="EE106" s="483"/>
      <c r="EF106" s="483"/>
      <c r="EG106" s="408"/>
      <c r="EH106" s="408"/>
      <c r="EI106" s="408"/>
      <c r="EJ106" s="470"/>
      <c r="EK106" s="483"/>
      <c r="EL106" s="453"/>
      <c r="EM106" s="470"/>
      <c r="EN106" s="470"/>
      <c r="EX106" s="80">
        <v>9008</v>
      </c>
      <c r="EY106" s="80">
        <v>141</v>
      </c>
      <c r="EZ106" s="80" t="s">
        <v>300</v>
      </c>
      <c r="FA106" s="80" t="s">
        <v>1467</v>
      </c>
      <c r="FD106" s="427" t="e">
        <v>#N/A</v>
      </c>
      <c r="FH106" s="407"/>
      <c r="FI106" s="407"/>
      <c r="FJ106" s="408"/>
      <c r="FK106" s="408"/>
      <c r="IC106" s="349"/>
      <c r="ID106" s="348"/>
      <c r="IE106" s="350"/>
      <c r="IF106" s="348"/>
      <c r="IG106" s="348"/>
      <c r="IH106" s="348"/>
      <c r="II106" s="311"/>
      <c r="IJ106" s="351"/>
      <c r="IK106" s="351"/>
      <c r="IL106" s="352"/>
      <c r="IM106" s="348"/>
      <c r="IN106" s="352"/>
      <c r="IO106" s="336"/>
      <c r="KG106" s="548">
        <v>425</v>
      </c>
      <c r="KH106" s="539">
        <v>78</v>
      </c>
      <c r="KI106" s="540" t="s">
        <v>285</v>
      </c>
      <c r="KJ106" s="540" t="s">
        <v>1683</v>
      </c>
      <c r="KK106" s="540" t="s">
        <v>2458</v>
      </c>
      <c r="KL106" s="540" t="s">
        <v>1955</v>
      </c>
      <c r="KM106" s="541"/>
      <c r="KN106" s="542"/>
      <c r="KO106" s="542"/>
      <c r="KP106" s="540"/>
      <c r="KQ106" s="543"/>
      <c r="KR106" s="543"/>
      <c r="KS106" s="543"/>
      <c r="KT106" s="543"/>
      <c r="KU106" s="543" t="str">
        <f>VLOOKUP(KH106,Data_Voogd!$C$1:$I$190,3,TRUE)</f>
        <v>el Abbassi</v>
      </c>
      <c r="KV106" s="543" t="str">
        <f>VLOOKUP(KH106,Data_Voogd!$C$1:$I$190,2,TRUE)</f>
        <v>Ali</v>
      </c>
      <c r="KW106" s="549">
        <f>VLOOKUP(KH106,Data_Voogd!$C$1:$I$190,7,TRUE)</f>
        <v>641667768</v>
      </c>
    </row>
    <row r="107" spans="10:309" ht="20.100000000000001" customHeight="1" thickBot="1">
      <c r="J107" s="427"/>
      <c r="M107" s="469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190"/>
      <c r="AK107" s="80"/>
      <c r="AL107" s="80"/>
      <c r="AM107" s="628"/>
      <c r="AN107" s="190"/>
      <c r="AS107" s="48"/>
      <c r="AT107" s="51"/>
      <c r="AU107" s="248"/>
      <c r="AV107" s="248"/>
      <c r="AW107" s="51"/>
      <c r="AX107" s="51"/>
      <c r="AY107" s="51"/>
      <c r="AZ107" s="190"/>
      <c r="BA107" s="51"/>
      <c r="BB107" s="51"/>
      <c r="BC107" s="51"/>
      <c r="BD107" s="51"/>
      <c r="BE107" s="320"/>
      <c r="BF107" s="51"/>
      <c r="BG107" s="161"/>
      <c r="BH107" s="51"/>
      <c r="BI107" s="74"/>
      <c r="BJ107" s="570"/>
      <c r="BK107" s="427"/>
      <c r="BL107" s="427"/>
      <c r="BQ107" s="48"/>
      <c r="BR107" s="51"/>
      <c r="BS107" s="248"/>
      <c r="BT107" s="51"/>
      <c r="BU107" s="51"/>
      <c r="BV107" s="51"/>
      <c r="BW107" s="161"/>
      <c r="BX107" s="273"/>
      <c r="BY107" s="273"/>
      <c r="BZ107" s="74"/>
      <c r="CA107" s="51"/>
      <c r="CB107" s="74"/>
      <c r="CC107" s="570"/>
      <c r="CE107" s="417"/>
      <c r="CM107" s="406"/>
      <c r="CN107" s="479"/>
      <c r="CO107" s="406"/>
      <c r="CP107" s="406"/>
      <c r="CQ107" s="406"/>
      <c r="CR107" s="406"/>
      <c r="CS107" s="406"/>
      <c r="CT107" s="418"/>
      <c r="CU107" s="453"/>
      <c r="CV107" s="497"/>
      <c r="DB107" s="80"/>
      <c r="DC107" s="80"/>
      <c r="DD107" s="80"/>
      <c r="DE107" s="80"/>
      <c r="DF107" s="80"/>
      <c r="DG107" s="80"/>
      <c r="DH107" s="80"/>
      <c r="DI107" s="80"/>
      <c r="DJ107" s="80"/>
      <c r="DK107" s="80"/>
      <c r="DL107" s="80"/>
      <c r="DM107" s="80"/>
      <c r="DN107" s="628"/>
      <c r="DO107" s="190"/>
      <c r="DY107" s="408"/>
      <c r="DZ107" s="408"/>
      <c r="EA107" s="411"/>
      <c r="EB107" s="411"/>
      <c r="EC107" s="411"/>
      <c r="ED107" s="408"/>
      <c r="EE107" s="483"/>
      <c r="EF107" s="495"/>
      <c r="EG107" s="408"/>
      <c r="EH107" s="408"/>
      <c r="EI107" s="408"/>
      <c r="EJ107" s="470"/>
      <c r="EK107" s="483"/>
      <c r="EL107" s="470"/>
      <c r="EM107" s="470"/>
      <c r="EN107" s="470"/>
      <c r="EX107" s="80">
        <v>824</v>
      </c>
      <c r="EY107" s="80">
        <v>143</v>
      </c>
      <c r="EZ107" s="80" t="s">
        <v>2526</v>
      </c>
      <c r="FA107" s="80" t="s">
        <v>1037</v>
      </c>
      <c r="FD107" s="427" t="e">
        <v>#N/A</v>
      </c>
      <c r="FH107" s="407"/>
      <c r="FI107" s="407"/>
      <c r="FJ107" s="408"/>
      <c r="FK107" s="408"/>
      <c r="IC107" s="353"/>
      <c r="ID107" s="354"/>
      <c r="IE107" s="355"/>
      <c r="IF107" s="354"/>
      <c r="IG107" s="354"/>
      <c r="IH107" s="354"/>
      <c r="II107" s="310"/>
      <c r="IJ107" s="356"/>
      <c r="IK107" s="356"/>
      <c r="IL107" s="357"/>
      <c r="IM107" s="354"/>
      <c r="IN107" s="352"/>
      <c r="IO107" s="337"/>
      <c r="KG107" s="548">
        <v>1074</v>
      </c>
      <c r="KH107" s="539">
        <v>79</v>
      </c>
      <c r="KI107" s="540" t="s">
        <v>1422</v>
      </c>
      <c r="KJ107" s="540" t="s">
        <v>474</v>
      </c>
      <c r="KK107" s="540" t="s">
        <v>122</v>
      </c>
      <c r="KL107" s="540" t="s">
        <v>1956</v>
      </c>
      <c r="KM107" s="541"/>
      <c r="KN107" s="542"/>
      <c r="KO107" s="542"/>
      <c r="KP107" s="540"/>
      <c r="KQ107" s="543"/>
      <c r="KR107" s="543"/>
      <c r="KS107" s="543"/>
      <c r="KT107" s="543"/>
      <c r="KU107" s="543" t="str">
        <f>VLOOKUP(KH107,Data_Voogd!$C$1:$I$190,3,TRUE)</f>
        <v>Zaoumi</v>
      </c>
      <c r="KV107" s="543" t="str">
        <f>VLOOKUP(KH107,Data_Voogd!$C$1:$I$190,2,TRUE)</f>
        <v>Mohamed</v>
      </c>
      <c r="KW107" s="549">
        <f>VLOOKUP(KH107,Data_Voogd!$C$1:$I$190,7,TRUE)</f>
        <v>648451122</v>
      </c>
    </row>
    <row r="108" spans="10:309" ht="20.100000000000001" customHeight="1" thickBot="1">
      <c r="J108" s="427"/>
      <c r="M108" s="469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190"/>
      <c r="AK108" s="80"/>
      <c r="AL108" s="80"/>
      <c r="AM108" s="80"/>
      <c r="AN108" s="190"/>
      <c r="AS108" s="48"/>
      <c r="AT108" s="51"/>
      <c r="AU108" s="248"/>
      <c r="AV108" s="248"/>
      <c r="AW108" s="51"/>
      <c r="AX108" s="51"/>
      <c r="AY108" s="51"/>
      <c r="AZ108" s="190"/>
      <c r="BA108" s="51"/>
      <c r="BB108" s="51"/>
      <c r="BC108" s="51"/>
      <c r="BD108" s="51"/>
      <c r="BE108" s="320"/>
      <c r="BF108" s="51"/>
      <c r="BG108" s="161"/>
      <c r="BH108" s="51"/>
      <c r="BI108" s="74"/>
      <c r="BJ108" s="570"/>
      <c r="BK108" s="427"/>
      <c r="BL108" s="427"/>
      <c r="BQ108" s="48"/>
      <c r="BR108" s="51"/>
      <c r="BS108" s="248"/>
      <c r="BT108" s="51"/>
      <c r="BU108" s="51"/>
      <c r="BV108" s="51"/>
      <c r="BW108" s="161"/>
      <c r="BX108" s="273"/>
      <c r="BY108" s="273"/>
      <c r="BZ108" s="74"/>
      <c r="CA108" s="51"/>
      <c r="CB108" s="74"/>
      <c r="CC108" s="570"/>
      <c r="CE108" s="417"/>
      <c r="CM108" s="406"/>
      <c r="CN108" s="479"/>
      <c r="CO108" s="406"/>
      <c r="CP108" s="406"/>
      <c r="CQ108" s="406"/>
      <c r="CR108" s="406"/>
      <c r="CS108" s="406"/>
      <c r="CT108" s="418"/>
      <c r="CU108" s="453"/>
      <c r="CV108" s="497"/>
      <c r="DB108" s="80"/>
      <c r="DC108" s="80"/>
      <c r="DD108" s="80"/>
      <c r="DE108" s="80"/>
      <c r="DF108" s="80"/>
      <c r="DG108" s="80"/>
      <c r="DH108" s="80"/>
      <c r="DI108" s="80"/>
      <c r="DJ108" s="80"/>
      <c r="DK108" s="80"/>
      <c r="DL108" s="80"/>
      <c r="DM108" s="80"/>
      <c r="DN108" s="80"/>
      <c r="DO108" s="190"/>
      <c r="DY108" s="407"/>
      <c r="DZ108" s="407"/>
      <c r="EA108" s="408"/>
      <c r="EB108" s="408"/>
      <c r="EC108" s="408"/>
      <c r="ED108" s="408"/>
      <c r="EE108" s="483"/>
      <c r="EF108" s="483"/>
      <c r="EG108" s="408"/>
      <c r="EH108" s="408"/>
      <c r="EI108" s="408"/>
      <c r="EJ108" s="470"/>
      <c r="EK108" s="483"/>
      <c r="EL108" s="470"/>
      <c r="EM108" s="470"/>
      <c r="EN108" s="470"/>
      <c r="EX108" s="80">
        <v>312</v>
      </c>
      <c r="EY108" s="80">
        <v>144</v>
      </c>
      <c r="EZ108" s="80" t="s">
        <v>764</v>
      </c>
      <c r="FA108" s="80" t="s">
        <v>765</v>
      </c>
      <c r="FD108" s="427" t="e">
        <v>#N/A</v>
      </c>
      <c r="FH108" s="407"/>
      <c r="FI108" s="407"/>
      <c r="FJ108" s="408"/>
      <c r="FK108" s="408"/>
      <c r="IC108" s="349"/>
      <c r="ID108" s="348"/>
      <c r="IE108" s="350"/>
      <c r="IF108" s="348"/>
      <c r="IG108" s="348"/>
      <c r="IH108" s="348"/>
      <c r="II108" s="311"/>
      <c r="IJ108" s="351"/>
      <c r="IK108" s="351"/>
      <c r="IL108" s="352"/>
      <c r="IM108" s="348"/>
      <c r="IN108" s="352"/>
      <c r="IO108" s="336"/>
      <c r="KG108" s="548">
        <v>713</v>
      </c>
      <c r="KH108" s="539">
        <v>80</v>
      </c>
      <c r="KI108" s="540" t="s">
        <v>23</v>
      </c>
      <c r="KJ108" s="540" t="s">
        <v>479</v>
      </c>
      <c r="KK108" s="540" t="s">
        <v>30</v>
      </c>
      <c r="KL108" s="540" t="s">
        <v>1955</v>
      </c>
      <c r="KM108" s="541"/>
      <c r="KN108" s="542"/>
      <c r="KO108" s="542"/>
      <c r="KP108" s="540"/>
      <c r="KQ108" s="543"/>
      <c r="KR108" s="543"/>
      <c r="KS108" s="543"/>
      <c r="KT108" s="543"/>
      <c r="KU108" s="543" t="str">
        <f>VLOOKUP(KH108,Data_Voogd!$C$1:$I$190,3,TRUE)</f>
        <v>Bakkich</v>
      </c>
      <c r="KV108" s="543" t="str">
        <f>VLOOKUP(KH108,Data_Voogd!$C$1:$I$190,2,TRUE)</f>
        <v>Mohamed</v>
      </c>
      <c r="KW108" s="549">
        <f>VLOOKUP(KH108,Data_Voogd!$C$1:$I$190,7,TRUE)</f>
        <v>623014236</v>
      </c>
    </row>
    <row r="109" spans="10:309" ht="20.100000000000001" customHeight="1" thickBot="1">
      <c r="J109" s="427"/>
      <c r="M109" s="469"/>
      <c r="Z109" s="629"/>
      <c r="AA109" s="629"/>
      <c r="AB109" s="629"/>
      <c r="AC109" s="629"/>
      <c r="AD109" s="629"/>
      <c r="AE109" s="629"/>
      <c r="AF109" s="629"/>
      <c r="AG109" s="629"/>
      <c r="AH109" s="629"/>
      <c r="AI109" s="629"/>
      <c r="AJ109" s="159"/>
      <c r="AK109" s="80"/>
      <c r="AL109" s="80"/>
      <c r="AM109" s="80"/>
      <c r="AN109" s="318"/>
      <c r="AS109" s="48"/>
      <c r="AT109" s="51"/>
      <c r="AU109" s="248"/>
      <c r="AV109" s="248"/>
      <c r="AW109" s="51"/>
      <c r="AX109" s="51"/>
      <c r="AY109" s="51"/>
      <c r="AZ109" s="190"/>
      <c r="BA109" s="51"/>
      <c r="BB109" s="51"/>
      <c r="BC109" s="51"/>
      <c r="BD109" s="51"/>
      <c r="BE109" s="320"/>
      <c r="BF109" s="51"/>
      <c r="BG109" s="161"/>
      <c r="BH109" s="51"/>
      <c r="BI109" s="74"/>
      <c r="BJ109" s="570"/>
      <c r="BK109" s="427"/>
      <c r="BL109" s="427"/>
      <c r="BQ109" s="48"/>
      <c r="BR109" s="51"/>
      <c r="BS109" s="248"/>
      <c r="BT109" s="51"/>
      <c r="BU109" s="51"/>
      <c r="BV109" s="51"/>
      <c r="BW109" s="161"/>
      <c r="BX109" s="273"/>
      <c r="BY109" s="273"/>
      <c r="BZ109" s="74"/>
      <c r="CA109" s="51"/>
      <c r="CB109" s="74"/>
      <c r="CC109" s="570"/>
      <c r="CE109" s="417"/>
      <c r="CM109" s="406"/>
      <c r="CN109" s="479"/>
      <c r="CO109" s="406"/>
      <c r="CP109" s="406"/>
      <c r="CQ109" s="406"/>
      <c r="CR109" s="406"/>
      <c r="CS109" s="406"/>
      <c r="CT109" s="418"/>
      <c r="CU109" s="453"/>
      <c r="CV109" s="497"/>
      <c r="DB109" s="629"/>
      <c r="DC109" s="629"/>
      <c r="DD109" s="629"/>
      <c r="DE109" s="629"/>
      <c r="DF109" s="629"/>
      <c r="DG109" s="629"/>
      <c r="DH109" s="629"/>
      <c r="DI109" s="629"/>
      <c r="DJ109" s="629"/>
      <c r="DK109" s="629"/>
      <c r="DL109" s="80"/>
      <c r="DM109" s="80"/>
      <c r="DN109" s="80"/>
      <c r="DO109" s="318"/>
      <c r="DY109" s="407"/>
      <c r="DZ109" s="407"/>
      <c r="EA109" s="408"/>
      <c r="EB109" s="408"/>
      <c r="EC109" s="408"/>
      <c r="ED109" s="408"/>
      <c r="EE109" s="483"/>
      <c r="EF109" s="483"/>
      <c r="EG109" s="408"/>
      <c r="EH109" s="408"/>
      <c r="EI109" s="408"/>
      <c r="EJ109" s="470"/>
      <c r="EK109" s="483"/>
      <c r="EL109" s="470"/>
      <c r="EM109" s="470"/>
      <c r="EN109" s="470"/>
      <c r="EX109" s="629">
        <v>356</v>
      </c>
      <c r="EY109" s="629">
        <v>145</v>
      </c>
      <c r="EZ109" s="629" t="s">
        <v>1134</v>
      </c>
      <c r="FA109" s="629" t="s">
        <v>2298</v>
      </c>
      <c r="FD109" s="427" t="e">
        <v>#N/A</v>
      </c>
      <c r="FH109" s="407"/>
      <c r="FI109" s="407"/>
      <c r="FJ109" s="408"/>
      <c r="FK109" s="408"/>
      <c r="IC109" s="353"/>
      <c r="ID109" s="354"/>
      <c r="IE109" s="355"/>
      <c r="IF109" s="354"/>
      <c r="IG109" s="354"/>
      <c r="IH109" s="354"/>
      <c r="II109" s="310"/>
      <c r="IJ109" s="356"/>
      <c r="IK109" s="356"/>
      <c r="IL109" s="357"/>
      <c r="IM109" s="354"/>
      <c r="IN109" s="352"/>
      <c r="IO109" s="337"/>
      <c r="KG109" s="548">
        <v>1029</v>
      </c>
      <c r="KH109" s="539">
        <v>82</v>
      </c>
      <c r="KI109" s="540" t="s">
        <v>426</v>
      </c>
      <c r="KJ109" s="540" t="s">
        <v>487</v>
      </c>
      <c r="KK109" s="540" t="s">
        <v>65</v>
      </c>
      <c r="KL109" s="540" t="s">
        <v>1955</v>
      </c>
      <c r="KM109" s="541"/>
      <c r="KN109" s="542"/>
      <c r="KO109" s="542"/>
      <c r="KP109" s="540"/>
      <c r="KQ109" s="543"/>
      <c r="KR109" s="543"/>
      <c r="KS109" s="543"/>
      <c r="KT109" s="543"/>
      <c r="KU109" s="543" t="str">
        <f>VLOOKUP(KH109,Data_Voogd!$C$1:$I$190,3,TRUE)</f>
        <v>Soulayman</v>
      </c>
      <c r="KV109" s="543" t="str">
        <f>VLOOKUP(KH109,Data_Voogd!$C$1:$I$190,2,TRUE)</f>
        <v>Mohamed</v>
      </c>
      <c r="KW109" s="549">
        <f>VLOOKUP(KH109,Data_Voogd!$C$1:$I$190,7,TRUE)</f>
        <v>630051568</v>
      </c>
    </row>
    <row r="110" spans="10:309" ht="20.100000000000001" customHeight="1" thickBot="1">
      <c r="J110" s="427"/>
      <c r="M110" s="469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190"/>
      <c r="AK110" s="80"/>
      <c r="AL110" s="80"/>
      <c r="AM110" s="80"/>
      <c r="AN110" s="190"/>
      <c r="AS110" s="48"/>
      <c r="AT110" s="51"/>
      <c r="AU110" s="248"/>
      <c r="AV110" s="248"/>
      <c r="AW110" s="51"/>
      <c r="AX110" s="51"/>
      <c r="AY110" s="51"/>
      <c r="AZ110" s="190"/>
      <c r="BA110" s="51"/>
      <c r="BB110" s="51"/>
      <c r="BC110" s="51"/>
      <c r="BD110" s="51"/>
      <c r="BE110" s="320"/>
      <c r="BF110" s="51"/>
      <c r="BG110" s="161"/>
      <c r="BH110" s="51"/>
      <c r="BI110" s="74"/>
      <c r="BJ110" s="570"/>
      <c r="BK110" s="427"/>
      <c r="BL110" s="427"/>
      <c r="BQ110" s="48"/>
      <c r="BR110" s="51"/>
      <c r="BS110" s="248"/>
      <c r="BT110" s="51"/>
      <c r="BU110" s="51"/>
      <c r="BV110" s="51"/>
      <c r="BW110" s="161"/>
      <c r="BX110" s="273"/>
      <c r="BY110" s="273"/>
      <c r="BZ110" s="74"/>
      <c r="CA110" s="51"/>
      <c r="CB110" s="74"/>
      <c r="CC110" s="570"/>
      <c r="CE110" s="418"/>
      <c r="CM110" s="406"/>
      <c r="CN110" s="479"/>
      <c r="CO110" s="406"/>
      <c r="CP110" s="406"/>
      <c r="CQ110" s="406"/>
      <c r="CR110" s="406"/>
      <c r="CS110" s="406"/>
      <c r="CT110" s="418"/>
      <c r="CU110" s="453"/>
      <c r="CV110" s="497"/>
      <c r="DB110" s="80"/>
      <c r="DC110" s="80"/>
      <c r="DD110" s="80"/>
      <c r="DE110" s="80"/>
      <c r="DF110" s="80"/>
      <c r="DG110" s="80"/>
      <c r="DH110" s="80"/>
      <c r="DI110" s="80"/>
      <c r="DJ110" s="80"/>
      <c r="DK110" s="80"/>
      <c r="DL110" s="80"/>
      <c r="DM110" s="80"/>
      <c r="DN110" s="80"/>
      <c r="DO110" s="190"/>
      <c r="DY110" s="407"/>
      <c r="DZ110" s="407"/>
      <c r="EA110" s="408"/>
      <c r="EB110" s="408"/>
      <c r="EC110" s="408"/>
      <c r="ED110" s="408"/>
      <c r="EE110" s="483"/>
      <c r="EF110" s="483"/>
      <c r="EG110" s="408"/>
      <c r="EH110" s="408"/>
      <c r="EI110" s="408"/>
      <c r="EJ110" s="470"/>
      <c r="EK110" s="483"/>
      <c r="EL110" s="470"/>
      <c r="EM110" s="470"/>
      <c r="EN110" s="470"/>
      <c r="EX110" s="80">
        <v>778</v>
      </c>
      <c r="EY110" s="80">
        <v>147</v>
      </c>
      <c r="EZ110" s="80" t="s">
        <v>345</v>
      </c>
      <c r="FA110" s="80" t="s">
        <v>1416</v>
      </c>
      <c r="FD110" s="427" t="e">
        <v>#N/A</v>
      </c>
      <c r="FH110" s="407"/>
      <c r="FI110" s="408"/>
      <c r="FJ110" s="408"/>
      <c r="FK110" s="408"/>
      <c r="IC110" s="349"/>
      <c r="ID110" s="348"/>
      <c r="IE110" s="350"/>
      <c r="IF110" s="348"/>
      <c r="IG110" s="348"/>
      <c r="IH110" s="348"/>
      <c r="II110" s="311"/>
      <c r="IJ110" s="351"/>
      <c r="IK110" s="351"/>
      <c r="IL110" s="352"/>
      <c r="IM110" s="348"/>
      <c r="IN110" s="352"/>
      <c r="IO110" s="336"/>
      <c r="KG110" s="548">
        <v>479</v>
      </c>
      <c r="KH110" s="539">
        <v>83</v>
      </c>
      <c r="KI110" s="540" t="s">
        <v>1490</v>
      </c>
      <c r="KJ110" s="540" t="s">
        <v>1489</v>
      </c>
      <c r="KK110" s="540" t="s">
        <v>2457</v>
      </c>
      <c r="KL110" s="540" t="s">
        <v>1955</v>
      </c>
      <c r="KM110" s="541"/>
      <c r="KN110" s="542"/>
      <c r="KO110" s="542"/>
      <c r="KP110" s="540"/>
      <c r="KQ110" s="543"/>
      <c r="KR110" s="543"/>
      <c r="KS110" s="543"/>
      <c r="KT110" s="543"/>
      <c r="KU110" s="543" t="str">
        <f>VLOOKUP(KH110,Data_Voogd!$C$1:$I$190,3,TRUE)</f>
        <v>El abassi</v>
      </c>
      <c r="KV110" s="543" t="str">
        <f>VLOOKUP(KH110,Data_Voogd!$C$1:$I$190,2,TRUE)</f>
        <v>Adil</v>
      </c>
      <c r="KW110" s="549">
        <f>VLOOKUP(KH110,Data_Voogd!$C$1:$I$190,7,TRUE)</f>
        <v>611781429</v>
      </c>
    </row>
    <row r="111" spans="10:309" ht="20.100000000000001" customHeight="1" thickBot="1">
      <c r="J111" s="427"/>
      <c r="M111" s="469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190"/>
      <c r="AK111" s="80"/>
      <c r="AL111" s="80"/>
      <c r="AM111" s="80"/>
      <c r="AN111" s="190"/>
      <c r="AS111" s="48"/>
      <c r="AT111" s="51"/>
      <c r="AU111" s="248"/>
      <c r="AV111" s="248"/>
      <c r="AW111" s="51"/>
      <c r="AX111" s="51"/>
      <c r="AY111" s="51"/>
      <c r="AZ111" s="190"/>
      <c r="BA111" s="51"/>
      <c r="BB111" s="51"/>
      <c r="BC111" s="51"/>
      <c r="BD111" s="51"/>
      <c r="BE111" s="320"/>
      <c r="BF111" s="51"/>
      <c r="BG111" s="161"/>
      <c r="BH111" s="51"/>
      <c r="BI111" s="74"/>
      <c r="BJ111" s="570"/>
      <c r="BK111" s="427"/>
      <c r="BL111" s="427"/>
      <c r="BQ111" s="48"/>
      <c r="BR111" s="51"/>
      <c r="BS111" s="248"/>
      <c r="BT111" s="51"/>
      <c r="BU111" s="51"/>
      <c r="BV111" s="51"/>
      <c r="BW111" s="161"/>
      <c r="BX111" s="273"/>
      <c r="BY111" s="273"/>
      <c r="BZ111" s="74"/>
      <c r="CA111" s="51"/>
      <c r="CB111" s="74"/>
      <c r="CC111" s="570"/>
      <c r="CE111" s="417"/>
      <c r="CM111" s="406"/>
      <c r="CN111" s="479"/>
      <c r="CO111" s="406"/>
      <c r="CP111" s="406"/>
      <c r="CQ111" s="406"/>
      <c r="CR111" s="406"/>
      <c r="CS111" s="406"/>
      <c r="CT111" s="418"/>
      <c r="CU111" s="453"/>
      <c r="CV111" s="497"/>
      <c r="DB111" s="80"/>
      <c r="DC111" s="80"/>
      <c r="DD111" s="80"/>
      <c r="DE111" s="80"/>
      <c r="DF111" s="80"/>
      <c r="DG111" s="80"/>
      <c r="DH111" s="80"/>
      <c r="DI111" s="80"/>
      <c r="DJ111" s="80"/>
      <c r="DK111" s="80"/>
      <c r="DL111" s="80"/>
      <c r="DM111" s="80"/>
      <c r="DN111" s="80"/>
      <c r="DO111" s="190"/>
      <c r="DY111" s="407"/>
      <c r="DZ111" s="407"/>
      <c r="EA111" s="408"/>
      <c r="EB111" s="408"/>
      <c r="EC111" s="408"/>
      <c r="ED111" s="408"/>
      <c r="EE111" s="483"/>
      <c r="EF111" s="483"/>
      <c r="EG111" s="408"/>
      <c r="EH111" s="408"/>
      <c r="EI111" s="408"/>
      <c r="EJ111" s="470"/>
      <c r="EK111" s="483"/>
      <c r="EL111" s="470"/>
      <c r="EM111" s="470"/>
      <c r="EN111" s="470"/>
      <c r="EX111" s="80">
        <v>431</v>
      </c>
      <c r="EY111" s="80">
        <v>148</v>
      </c>
      <c r="EZ111" s="80" t="s">
        <v>97</v>
      </c>
      <c r="FA111" s="80" t="s">
        <v>778</v>
      </c>
      <c r="FD111" s="427" t="e">
        <v>#N/A</v>
      </c>
      <c r="FH111" s="407"/>
      <c r="FI111" s="407"/>
      <c r="FJ111" s="408"/>
      <c r="FK111" s="408"/>
      <c r="IC111" s="353"/>
      <c r="ID111" s="354"/>
      <c r="IE111" s="355"/>
      <c r="IF111" s="354"/>
      <c r="IG111" s="354"/>
      <c r="IH111" s="354"/>
      <c r="II111" s="310"/>
      <c r="IJ111" s="356"/>
      <c r="IK111" s="356"/>
      <c r="IL111" s="357"/>
      <c r="IM111" s="354"/>
      <c r="IN111" s="352"/>
      <c r="IO111" s="337"/>
      <c r="KG111" s="548">
        <v>479</v>
      </c>
      <c r="KH111" s="539">
        <v>83</v>
      </c>
      <c r="KI111" s="540" t="s">
        <v>490</v>
      </c>
      <c r="KJ111" s="540" t="s">
        <v>109</v>
      </c>
      <c r="KK111" s="540" t="s">
        <v>30</v>
      </c>
      <c r="KL111" s="540" t="s">
        <v>1955</v>
      </c>
      <c r="KM111" s="541"/>
      <c r="KN111" s="542"/>
      <c r="KO111" s="542"/>
      <c r="KP111" s="540"/>
      <c r="KQ111" s="543"/>
      <c r="KR111" s="543"/>
      <c r="KS111" s="543"/>
      <c r="KT111" s="543"/>
      <c r="KU111" s="543" t="str">
        <f>VLOOKUP(KH111,Data_Voogd!$C$1:$I$190,3,TRUE)</f>
        <v>El abassi</v>
      </c>
      <c r="KV111" s="543" t="str">
        <f>VLOOKUP(KH111,Data_Voogd!$C$1:$I$190,2,TRUE)</f>
        <v>Adil</v>
      </c>
      <c r="KW111" s="549">
        <f>VLOOKUP(KH111,Data_Voogd!$C$1:$I$190,7,TRUE)</f>
        <v>611781429</v>
      </c>
    </row>
    <row r="112" spans="10:309" ht="20.100000000000001" customHeight="1" thickBot="1">
      <c r="J112" s="427"/>
      <c r="M112" s="469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190"/>
      <c r="AK112" s="80"/>
      <c r="AL112" s="80"/>
      <c r="AM112" s="80"/>
      <c r="AN112" s="190"/>
      <c r="AS112" s="48"/>
      <c r="AT112" s="51"/>
      <c r="AU112" s="248"/>
      <c r="AV112" s="248"/>
      <c r="AW112" s="51"/>
      <c r="AX112" s="51"/>
      <c r="AY112" s="51"/>
      <c r="AZ112" s="190"/>
      <c r="BA112" s="51"/>
      <c r="BB112" s="51"/>
      <c r="BC112" s="51"/>
      <c r="BD112" s="51"/>
      <c r="BE112" s="320"/>
      <c r="BF112" s="51"/>
      <c r="BG112" s="161"/>
      <c r="BH112" s="51"/>
      <c r="BI112" s="74"/>
      <c r="BJ112" s="570"/>
      <c r="BK112" s="427"/>
      <c r="BL112" s="427"/>
      <c r="BQ112" s="48"/>
      <c r="BR112" s="51"/>
      <c r="BS112" s="248"/>
      <c r="BT112" s="51"/>
      <c r="BU112" s="51"/>
      <c r="BV112" s="51"/>
      <c r="BW112" s="161"/>
      <c r="BX112" s="273"/>
      <c r="BY112" s="273"/>
      <c r="BZ112" s="74"/>
      <c r="CA112" s="51"/>
      <c r="CB112" s="74"/>
      <c r="CC112" s="570"/>
      <c r="CE112" s="417"/>
      <c r="CM112" s="406"/>
      <c r="CN112" s="479"/>
      <c r="CO112" s="406"/>
      <c r="CP112" s="406"/>
      <c r="CQ112" s="406"/>
      <c r="CR112" s="406"/>
      <c r="CS112" s="406"/>
      <c r="CT112" s="418"/>
      <c r="CU112" s="453"/>
      <c r="CV112" s="497"/>
      <c r="DB112" s="80"/>
      <c r="DC112" s="80"/>
      <c r="DD112" s="80"/>
      <c r="DE112" s="80"/>
      <c r="DF112" s="80"/>
      <c r="DG112" s="80"/>
      <c r="DH112" s="80"/>
      <c r="DI112" s="80"/>
      <c r="DJ112" s="80"/>
      <c r="DK112" s="80"/>
      <c r="DL112" s="80"/>
      <c r="DM112" s="80"/>
      <c r="DN112" s="80"/>
      <c r="DO112" s="190"/>
      <c r="DY112" s="407"/>
      <c r="DZ112" s="407"/>
      <c r="EA112" s="408"/>
      <c r="EB112" s="408"/>
      <c r="EC112" s="408"/>
      <c r="ED112" s="408"/>
      <c r="EE112" s="483"/>
      <c r="EF112" s="483"/>
      <c r="EG112" s="408"/>
      <c r="EH112" s="408"/>
      <c r="EI112" s="408"/>
      <c r="EJ112" s="470"/>
      <c r="EK112" s="483"/>
      <c r="EL112" s="470"/>
      <c r="EM112" s="470"/>
      <c r="EN112" s="470"/>
      <c r="EX112" s="80">
        <v>629</v>
      </c>
      <c r="EY112" s="80">
        <v>149</v>
      </c>
      <c r="EZ112" s="80" t="s">
        <v>90</v>
      </c>
      <c r="FA112" s="80" t="s">
        <v>782</v>
      </c>
      <c r="FD112" s="427" t="e">
        <v>#N/A</v>
      </c>
      <c r="FH112" s="408"/>
      <c r="FI112" s="407"/>
      <c r="FJ112" s="408"/>
      <c r="FK112" s="408"/>
      <c r="IC112" s="349"/>
      <c r="ID112" s="348"/>
      <c r="IE112" s="350"/>
      <c r="IF112" s="348"/>
      <c r="IG112" s="348"/>
      <c r="IH112" s="348"/>
      <c r="II112" s="311"/>
      <c r="IJ112" s="351"/>
      <c r="IK112" s="351"/>
      <c r="IL112" s="352"/>
      <c r="IM112" s="348"/>
      <c r="IN112" s="352"/>
      <c r="IO112" s="336"/>
      <c r="KG112" s="548">
        <v>84</v>
      </c>
      <c r="KH112" s="539">
        <v>84</v>
      </c>
      <c r="KI112" s="540" t="s">
        <v>136</v>
      </c>
      <c r="KJ112" s="540" t="s">
        <v>496</v>
      </c>
      <c r="KK112" s="540" t="s">
        <v>90</v>
      </c>
      <c r="KL112" s="540" t="s">
        <v>1956</v>
      </c>
      <c r="KM112" s="541"/>
      <c r="KN112" s="542"/>
      <c r="KO112" s="542"/>
      <c r="KP112" s="540"/>
      <c r="KQ112" s="543"/>
      <c r="KR112" s="543"/>
      <c r="KS112" s="543"/>
      <c r="KT112" s="543"/>
      <c r="KU112" s="543" t="str">
        <f>VLOOKUP(KH112,Data_Voogd!$C$1:$I$190,3,TRUE)</f>
        <v>El Harouachi</v>
      </c>
      <c r="KV112" s="543" t="str">
        <f>VLOOKUP(KH112,Data_Voogd!$C$1:$I$190,2,TRUE)</f>
        <v>Mustapha</v>
      </c>
      <c r="KW112" s="549">
        <f>VLOOKUP(KH112,Data_Voogd!$C$1:$I$190,7,TRUE)</f>
        <v>681432745</v>
      </c>
    </row>
    <row r="113" spans="10:309" ht="20.100000000000001" customHeight="1" thickBot="1">
      <c r="J113" s="427"/>
      <c r="M113" s="469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190"/>
      <c r="AK113" s="80"/>
      <c r="AL113" s="80"/>
      <c r="AM113" s="80"/>
      <c r="AN113" s="190"/>
      <c r="AS113" s="48"/>
      <c r="AT113" s="51"/>
      <c r="AU113" s="248"/>
      <c r="AV113" s="248"/>
      <c r="AW113" s="51"/>
      <c r="AX113" s="51"/>
      <c r="AY113" s="51"/>
      <c r="AZ113" s="190"/>
      <c r="BA113" s="51"/>
      <c r="BB113" s="51"/>
      <c r="BC113" s="51"/>
      <c r="BD113" s="51"/>
      <c r="BE113" s="320"/>
      <c r="BF113" s="51"/>
      <c r="BG113" s="161"/>
      <c r="BH113" s="51"/>
      <c r="BI113" s="74"/>
      <c r="BJ113" s="570"/>
      <c r="BK113" s="427"/>
      <c r="BL113" s="427"/>
      <c r="BQ113" s="48"/>
      <c r="BR113" s="51"/>
      <c r="BS113" s="248"/>
      <c r="BT113" s="51"/>
      <c r="BU113" s="51"/>
      <c r="BV113" s="51"/>
      <c r="BW113" s="161"/>
      <c r="BX113" s="273"/>
      <c r="BY113" s="273"/>
      <c r="BZ113" s="74"/>
      <c r="CA113" s="51"/>
      <c r="CB113" s="74"/>
      <c r="CC113" s="570"/>
      <c r="CE113" s="417"/>
      <c r="CM113" s="406"/>
      <c r="CN113" s="479"/>
      <c r="CO113" s="406"/>
      <c r="CP113" s="406"/>
      <c r="CQ113" s="406"/>
      <c r="CR113" s="406"/>
      <c r="CS113" s="406"/>
      <c r="CT113" s="418"/>
      <c r="CU113" s="453"/>
      <c r="CV113" s="497"/>
      <c r="DB113" s="80"/>
      <c r="DC113" s="80"/>
      <c r="DD113" s="80"/>
      <c r="DE113" s="80"/>
      <c r="DF113" s="80"/>
      <c r="DG113" s="80"/>
      <c r="DH113" s="80"/>
      <c r="DI113" s="80"/>
      <c r="DJ113" s="80"/>
      <c r="DK113" s="80"/>
      <c r="DL113" s="80"/>
      <c r="DM113" s="80"/>
      <c r="DN113" s="80"/>
      <c r="DO113" s="190"/>
      <c r="DY113" s="407"/>
      <c r="DZ113" s="407"/>
      <c r="EA113" s="408"/>
      <c r="EB113" s="408"/>
      <c r="EC113" s="408"/>
      <c r="ED113" s="408"/>
      <c r="EE113" s="483"/>
      <c r="EF113" s="483"/>
      <c r="EG113" s="408"/>
      <c r="EH113" s="408"/>
      <c r="EI113" s="408"/>
      <c r="EJ113" s="470"/>
      <c r="EK113" s="483"/>
      <c r="EL113" s="453"/>
      <c r="EM113" s="470"/>
      <c r="EN113" s="470"/>
      <c r="EX113" s="80">
        <v>621</v>
      </c>
      <c r="EY113" s="80">
        <v>151</v>
      </c>
      <c r="EZ113" s="80" t="s">
        <v>97</v>
      </c>
      <c r="FA113" s="80" t="s">
        <v>789</v>
      </c>
      <c r="FH113" s="407"/>
      <c r="FI113" s="407"/>
      <c r="FJ113" s="408"/>
      <c r="FK113" s="408"/>
      <c r="IC113" s="353"/>
      <c r="ID113" s="354"/>
      <c r="IE113" s="355"/>
      <c r="IF113" s="354"/>
      <c r="IG113" s="354"/>
      <c r="IH113" s="354"/>
      <c r="II113" s="310"/>
      <c r="IJ113" s="356"/>
      <c r="IK113" s="356"/>
      <c r="IL113" s="357"/>
      <c r="IM113" s="354"/>
      <c r="IN113" s="352"/>
      <c r="IO113" s="337"/>
      <c r="KG113" s="548">
        <v>31</v>
      </c>
      <c r="KH113" s="539">
        <v>85</v>
      </c>
      <c r="KI113" s="540" t="s">
        <v>499</v>
      </c>
      <c r="KJ113" s="540" t="s">
        <v>500</v>
      </c>
      <c r="KK113" s="540" t="s">
        <v>90</v>
      </c>
      <c r="KL113" s="540" t="s">
        <v>1956</v>
      </c>
      <c r="KM113" s="541"/>
      <c r="KN113" s="542"/>
      <c r="KO113" s="542"/>
      <c r="KP113" s="540"/>
      <c r="KQ113" s="543"/>
      <c r="KR113" s="543"/>
      <c r="KS113" s="543"/>
      <c r="KT113" s="543"/>
      <c r="KU113" s="543" t="str">
        <f>VLOOKUP(KH113,Data_Voogd!$C$1:$I$190,3,TRUE)</f>
        <v>El Harouachi</v>
      </c>
      <c r="KV113" s="543" t="str">
        <f>VLOOKUP(KH113,Data_Voogd!$C$1:$I$190,2,TRUE)</f>
        <v>Mustapha</v>
      </c>
      <c r="KW113" s="549">
        <f>VLOOKUP(KH113,Data_Voogd!$C$1:$I$190,7,TRUE)</f>
        <v>681432745</v>
      </c>
    </row>
    <row r="114" spans="10:309" ht="20.100000000000001" customHeight="1" thickBot="1">
      <c r="J114" s="427"/>
      <c r="M114" s="469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190"/>
      <c r="AK114" s="80"/>
      <c r="AL114" s="80"/>
      <c r="AM114" s="80"/>
      <c r="AN114" s="190"/>
      <c r="AS114" s="48"/>
      <c r="AT114" s="51"/>
      <c r="AU114" s="248"/>
      <c r="AV114" s="248"/>
      <c r="AW114" s="51"/>
      <c r="AX114" s="51"/>
      <c r="AY114" s="51"/>
      <c r="AZ114" s="190"/>
      <c r="BA114" s="51"/>
      <c r="BB114" s="51"/>
      <c r="BC114" s="51"/>
      <c r="BD114" s="51"/>
      <c r="BE114" s="320"/>
      <c r="BF114" s="51"/>
      <c r="BG114" s="161"/>
      <c r="BH114" s="51"/>
      <c r="BI114" s="74"/>
      <c r="BJ114" s="570"/>
      <c r="BK114" s="427"/>
      <c r="BL114" s="427"/>
      <c r="BQ114" s="48"/>
      <c r="BR114" s="51"/>
      <c r="BS114" s="248"/>
      <c r="BT114" s="51"/>
      <c r="BU114" s="51"/>
      <c r="BV114" s="51"/>
      <c r="BW114" s="161"/>
      <c r="BX114" s="273"/>
      <c r="BY114" s="273"/>
      <c r="BZ114" s="74"/>
      <c r="CA114" s="51"/>
      <c r="CB114" s="74"/>
      <c r="CC114" s="570"/>
      <c r="CE114" s="417"/>
      <c r="CM114" s="406"/>
      <c r="CN114" s="479"/>
      <c r="CO114" s="406"/>
      <c r="CP114" s="406"/>
      <c r="CQ114" s="406"/>
      <c r="CR114" s="406"/>
      <c r="CS114" s="406"/>
      <c r="CT114" s="418"/>
      <c r="CU114" s="453"/>
      <c r="CV114" s="497"/>
      <c r="DB114" s="80"/>
      <c r="DC114" s="80"/>
      <c r="DD114" s="80"/>
      <c r="DE114" s="80"/>
      <c r="DF114" s="80"/>
      <c r="DG114" s="80"/>
      <c r="DH114" s="80"/>
      <c r="DI114" s="80"/>
      <c r="DJ114" s="80"/>
      <c r="DK114" s="80"/>
      <c r="DL114" s="80"/>
      <c r="DM114" s="80"/>
      <c r="DN114" s="80"/>
      <c r="DO114" s="190"/>
      <c r="DY114" s="407"/>
      <c r="DZ114" s="407"/>
      <c r="EA114" s="408"/>
      <c r="EB114" s="408"/>
      <c r="EC114" s="408"/>
      <c r="ED114" s="408"/>
      <c r="EE114" s="483"/>
      <c r="EF114" s="483"/>
      <c r="EG114" s="408"/>
      <c r="EH114" s="408"/>
      <c r="EI114" s="408"/>
      <c r="EJ114" s="470"/>
      <c r="EK114" s="483"/>
      <c r="EL114" s="470"/>
      <c r="EM114" s="470"/>
      <c r="EN114" s="470"/>
      <c r="EX114" s="80">
        <v>323</v>
      </c>
      <c r="EY114" s="80">
        <v>152</v>
      </c>
      <c r="EZ114" s="80" t="s">
        <v>792</v>
      </c>
      <c r="FA114" s="80" t="s">
        <v>793</v>
      </c>
      <c r="FH114" s="407"/>
      <c r="FI114" s="407"/>
      <c r="FJ114" s="408"/>
      <c r="FK114" s="408"/>
      <c r="IC114" s="349"/>
      <c r="ID114" s="348"/>
      <c r="IE114" s="350"/>
      <c r="IF114" s="348"/>
      <c r="IG114" s="348"/>
      <c r="IH114" s="348"/>
      <c r="II114" s="311"/>
      <c r="IJ114" s="351"/>
      <c r="IK114" s="351"/>
      <c r="IL114" s="352"/>
      <c r="IM114" s="348"/>
      <c r="IN114" s="352"/>
      <c r="IO114" s="336"/>
      <c r="KG114" s="548">
        <v>416</v>
      </c>
      <c r="KH114" s="539">
        <v>86</v>
      </c>
      <c r="KI114" s="540" t="s">
        <v>330</v>
      </c>
      <c r="KJ114" s="540" t="s">
        <v>503</v>
      </c>
      <c r="KK114" s="540" t="s">
        <v>1477</v>
      </c>
      <c r="KL114" s="540" t="s">
        <v>1957</v>
      </c>
      <c r="KM114" s="541"/>
      <c r="KN114" s="542"/>
      <c r="KO114" s="542"/>
      <c r="KP114" s="540"/>
      <c r="KQ114" s="543"/>
      <c r="KR114" s="543"/>
      <c r="KS114" s="543"/>
      <c r="KT114" s="543"/>
      <c r="KU114" s="543" t="str">
        <f>VLOOKUP(KH114,Data_Voogd!$C$1:$I$190,3,TRUE)</f>
        <v>Bouabid</v>
      </c>
      <c r="KV114" s="543" t="str">
        <f>VLOOKUP(KH114,Data_Voogd!$C$1:$I$190,2,TRUE)</f>
        <v>Mostapha</v>
      </c>
      <c r="KW114" s="549">
        <f>VLOOKUP(KH114,Data_Voogd!$C$1:$I$190,7,TRUE)</f>
        <v>645160406</v>
      </c>
    </row>
    <row r="115" spans="10:309" ht="20.100000000000001" customHeight="1" thickBot="1">
      <c r="J115" s="427"/>
      <c r="M115" s="469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190"/>
      <c r="AK115" s="80"/>
      <c r="AL115" s="80"/>
      <c r="AM115" s="80"/>
      <c r="AN115" s="190"/>
      <c r="AS115" s="48"/>
      <c r="AT115" s="51"/>
      <c r="AU115" s="248"/>
      <c r="AV115" s="248"/>
      <c r="AW115" s="51"/>
      <c r="AX115" s="51"/>
      <c r="AY115" s="51"/>
      <c r="AZ115" s="190"/>
      <c r="BA115" s="51"/>
      <c r="BB115" s="51"/>
      <c r="BC115" s="51"/>
      <c r="BD115" s="51"/>
      <c r="BE115" s="320"/>
      <c r="BF115" s="51"/>
      <c r="BG115" s="161"/>
      <c r="BH115" s="51"/>
      <c r="BI115" s="74"/>
      <c r="BJ115" s="570"/>
      <c r="BK115" s="427"/>
      <c r="BL115" s="427"/>
      <c r="BQ115" s="48"/>
      <c r="BR115" s="51"/>
      <c r="BS115" s="248"/>
      <c r="BT115" s="51"/>
      <c r="BU115" s="51"/>
      <c r="BV115" s="51"/>
      <c r="BW115" s="161"/>
      <c r="BX115" s="273"/>
      <c r="BY115" s="273"/>
      <c r="BZ115" s="74"/>
      <c r="CA115" s="51"/>
      <c r="CB115" s="74"/>
      <c r="CC115" s="570"/>
      <c r="CE115" s="418"/>
      <c r="CM115" s="406"/>
      <c r="CN115" s="479"/>
      <c r="CO115" s="406"/>
      <c r="CP115" s="406"/>
      <c r="CQ115" s="406"/>
      <c r="CR115" s="406"/>
      <c r="CS115" s="406"/>
      <c r="CT115" s="418"/>
      <c r="CU115" s="453"/>
      <c r="CV115" s="408"/>
      <c r="DB115" s="80"/>
      <c r="DC115" s="80"/>
      <c r="DD115" s="80"/>
      <c r="DE115" s="80"/>
      <c r="DF115" s="80"/>
      <c r="DG115" s="80"/>
      <c r="DH115" s="80"/>
      <c r="DI115" s="80"/>
      <c r="DJ115" s="80"/>
      <c r="DK115" s="80"/>
      <c r="DL115" s="80"/>
      <c r="DM115" s="80"/>
      <c r="DN115" s="80"/>
      <c r="DO115" s="190"/>
      <c r="DY115" s="407"/>
      <c r="DZ115" s="408"/>
      <c r="EA115" s="408"/>
      <c r="EB115" s="408"/>
      <c r="EC115" s="408"/>
      <c r="ED115" s="408"/>
      <c r="EE115" s="483"/>
      <c r="EF115" s="487"/>
      <c r="EG115" s="408"/>
      <c r="EH115" s="408"/>
      <c r="EI115" s="408"/>
      <c r="EJ115" s="470"/>
      <c r="EK115" s="483"/>
      <c r="EL115" s="408"/>
      <c r="EM115" s="470"/>
      <c r="EN115" s="470"/>
      <c r="EX115" s="80">
        <v>422</v>
      </c>
      <c r="EY115" s="80">
        <v>153</v>
      </c>
      <c r="EZ115" s="80" t="s">
        <v>615</v>
      </c>
      <c r="FA115" s="80" t="s">
        <v>1777</v>
      </c>
      <c r="FH115" s="407"/>
      <c r="FI115" s="407"/>
      <c r="FJ115" s="408"/>
      <c r="FK115" s="408"/>
      <c r="IC115" s="353"/>
      <c r="ID115" s="354"/>
      <c r="IE115" s="355"/>
      <c r="IF115" s="354"/>
      <c r="IG115" s="354"/>
      <c r="IH115" s="354"/>
      <c r="II115" s="310"/>
      <c r="IJ115" s="356"/>
      <c r="IK115" s="356"/>
      <c r="IL115" s="357"/>
      <c r="IM115" s="354"/>
      <c r="IN115" s="352"/>
      <c r="IO115" s="337"/>
      <c r="KG115" s="548">
        <v>354</v>
      </c>
      <c r="KH115" s="539">
        <v>87</v>
      </c>
      <c r="KI115" s="540" t="s">
        <v>508</v>
      </c>
      <c r="KJ115" s="540" t="s">
        <v>509</v>
      </c>
      <c r="KK115" s="540" t="s">
        <v>65</v>
      </c>
      <c r="KL115" s="540" t="s">
        <v>1955</v>
      </c>
      <c r="KM115" s="541"/>
      <c r="KN115" s="542"/>
      <c r="KO115" s="542"/>
      <c r="KP115" s="540"/>
      <c r="KQ115" s="543"/>
      <c r="KR115" s="543"/>
      <c r="KS115" s="543"/>
      <c r="KT115" s="543"/>
      <c r="KU115" s="543" t="str">
        <f>VLOOKUP(KH115,Data_Voogd!$C$1:$I$190,3,TRUE)</f>
        <v>Alhou</v>
      </c>
      <c r="KV115" s="543" t="str">
        <f>VLOOKUP(KH115,Data_Voogd!$C$1:$I$190,2,TRUE)</f>
        <v>Almir</v>
      </c>
      <c r="KW115" s="549">
        <f>VLOOKUP(KH115,Data_Voogd!$C$1:$I$190,7,TRUE)</f>
        <v>642120704</v>
      </c>
    </row>
    <row r="116" spans="10:309" ht="20.100000000000001" customHeight="1" thickBot="1">
      <c r="J116" s="427"/>
      <c r="M116" s="469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190"/>
      <c r="AK116" s="80"/>
      <c r="AL116" s="80"/>
      <c r="AM116" s="80"/>
      <c r="AN116" s="190"/>
      <c r="AS116" s="48"/>
      <c r="AT116" s="51"/>
      <c r="AU116" s="248"/>
      <c r="AV116" s="248"/>
      <c r="AW116" s="51"/>
      <c r="AX116" s="51"/>
      <c r="AY116" s="51"/>
      <c r="AZ116" s="190"/>
      <c r="BA116" s="51"/>
      <c r="BB116" s="51"/>
      <c r="BC116" s="51"/>
      <c r="BD116" s="51"/>
      <c r="BE116" s="320"/>
      <c r="BF116" s="51"/>
      <c r="BG116" s="161"/>
      <c r="BH116" s="51"/>
      <c r="BI116" s="74"/>
      <c r="BJ116" s="570"/>
      <c r="BK116" s="427"/>
      <c r="BL116" s="427"/>
      <c r="BQ116" s="48"/>
      <c r="BR116" s="51"/>
      <c r="BS116" s="248"/>
      <c r="BT116" s="51"/>
      <c r="BU116" s="51"/>
      <c r="BV116" s="51"/>
      <c r="BW116" s="161"/>
      <c r="BX116" s="273"/>
      <c r="BY116" s="273"/>
      <c r="BZ116" s="74"/>
      <c r="CA116" s="51"/>
      <c r="CB116" s="74"/>
      <c r="CC116" s="570"/>
      <c r="CE116" s="418"/>
      <c r="CM116" s="406"/>
      <c r="CN116" s="479"/>
      <c r="CO116" s="406"/>
      <c r="CP116" s="406"/>
      <c r="CQ116" s="406"/>
      <c r="CR116" s="406"/>
      <c r="CS116" s="406"/>
      <c r="CT116" s="418"/>
      <c r="CU116" s="453"/>
      <c r="CV116" s="497"/>
      <c r="DB116" s="80"/>
      <c r="DC116" s="80"/>
      <c r="DD116" s="80"/>
      <c r="DE116" s="80"/>
      <c r="DF116" s="80"/>
      <c r="DG116" s="80"/>
      <c r="DH116" s="80"/>
      <c r="DI116" s="80"/>
      <c r="DJ116" s="80"/>
      <c r="DK116" s="80"/>
      <c r="DL116" s="80"/>
      <c r="DM116" s="80"/>
      <c r="DN116" s="80"/>
      <c r="DO116" s="190"/>
      <c r="DY116" s="407"/>
      <c r="DZ116" s="407"/>
      <c r="EA116" s="408"/>
      <c r="EB116" s="408"/>
      <c r="EC116" s="408"/>
      <c r="ED116" s="408"/>
      <c r="EE116" s="483"/>
      <c r="EF116" s="483"/>
      <c r="EG116" s="408"/>
      <c r="EH116" s="408"/>
      <c r="EI116" s="408"/>
      <c r="EJ116" s="470"/>
      <c r="EK116" s="483"/>
      <c r="EL116" s="470"/>
      <c r="EM116" s="470"/>
      <c r="EN116" s="470"/>
      <c r="EX116" s="80">
        <v>1176</v>
      </c>
      <c r="EY116" s="80">
        <v>154</v>
      </c>
      <c r="EZ116" s="80" t="s">
        <v>400</v>
      </c>
      <c r="FA116" s="80" t="s">
        <v>803</v>
      </c>
      <c r="FH116" s="407"/>
      <c r="FI116" s="407"/>
      <c r="FJ116" s="408"/>
      <c r="FK116" s="408"/>
      <c r="IC116" s="349"/>
      <c r="ID116" s="348"/>
      <c r="IE116" s="350"/>
      <c r="IF116" s="348"/>
      <c r="IG116" s="348"/>
      <c r="IH116" s="348"/>
      <c r="II116" s="311"/>
      <c r="IJ116" s="351"/>
      <c r="IK116" s="351"/>
      <c r="IL116" s="352"/>
      <c r="IM116" s="348"/>
      <c r="IN116" s="352"/>
      <c r="IO116" s="336"/>
      <c r="KG116" s="548">
        <v>9005</v>
      </c>
      <c r="KH116" s="539">
        <v>89</v>
      </c>
      <c r="KI116" s="540" t="s">
        <v>727</v>
      </c>
      <c r="KJ116" s="540" t="s">
        <v>1797</v>
      </c>
      <c r="KK116" s="540" t="s">
        <v>2457</v>
      </c>
      <c r="KL116" s="540" t="s">
        <v>1955</v>
      </c>
      <c r="KM116" s="541"/>
      <c r="KN116" s="542"/>
      <c r="KO116" s="542"/>
      <c r="KP116" s="540"/>
      <c r="KQ116" s="543"/>
      <c r="KR116" s="543"/>
      <c r="KS116" s="543"/>
      <c r="KT116" s="543"/>
      <c r="KU116" s="543" t="str">
        <f>VLOOKUP(KH116,Data_Voogd!$C$1:$I$190,3,TRUE)</f>
        <v>Alhou</v>
      </c>
      <c r="KV116" s="543" t="str">
        <f>VLOOKUP(KH116,Data_Voogd!$C$1:$I$190,2,TRUE)</f>
        <v>Almir</v>
      </c>
      <c r="KW116" s="549">
        <f>VLOOKUP(KH116,Data_Voogd!$C$1:$I$190,7,TRUE)</f>
        <v>642120704</v>
      </c>
    </row>
    <row r="117" spans="10:309" ht="20.100000000000001" customHeight="1" thickBot="1">
      <c r="J117" s="427"/>
      <c r="M117" s="469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190"/>
      <c r="AK117" s="80"/>
      <c r="AL117" s="80"/>
      <c r="AM117" s="80"/>
      <c r="AN117" s="190"/>
      <c r="AS117" s="48"/>
      <c r="AT117" s="51"/>
      <c r="AU117" s="248"/>
      <c r="AV117" s="248"/>
      <c r="AW117" s="51"/>
      <c r="AX117" s="51"/>
      <c r="AY117" s="51"/>
      <c r="AZ117" s="190"/>
      <c r="BA117" s="51"/>
      <c r="BB117" s="51"/>
      <c r="BC117" s="51"/>
      <c r="BD117" s="51"/>
      <c r="BE117" s="320"/>
      <c r="BF117" s="51"/>
      <c r="BG117" s="161"/>
      <c r="BH117" s="51"/>
      <c r="BI117" s="74"/>
      <c r="BJ117" s="570"/>
      <c r="BK117" s="427"/>
      <c r="BL117" s="427"/>
      <c r="BQ117" s="48"/>
      <c r="BR117" s="51"/>
      <c r="BS117" s="248"/>
      <c r="BT117" s="51"/>
      <c r="BU117" s="51"/>
      <c r="BV117" s="51"/>
      <c r="BW117" s="161"/>
      <c r="BX117" s="273"/>
      <c r="BY117" s="273"/>
      <c r="BZ117" s="74"/>
      <c r="CA117" s="51"/>
      <c r="CB117" s="74"/>
      <c r="CC117" s="570"/>
      <c r="CE117" s="418"/>
      <c r="CM117" s="406"/>
      <c r="CN117" s="479"/>
      <c r="CO117" s="406"/>
      <c r="CP117" s="406"/>
      <c r="CQ117" s="406"/>
      <c r="CR117" s="406"/>
      <c r="CS117" s="406"/>
      <c r="CT117" s="418"/>
      <c r="CU117" s="417"/>
      <c r="CV117" s="497"/>
      <c r="DB117" s="80"/>
      <c r="DC117" s="80"/>
      <c r="DD117" s="80"/>
      <c r="DE117" s="80"/>
      <c r="DF117" s="80"/>
      <c r="DG117" s="80"/>
      <c r="DH117" s="80"/>
      <c r="DI117" s="80"/>
      <c r="DJ117" s="80"/>
      <c r="DK117" s="80"/>
      <c r="DL117" s="80"/>
      <c r="DM117" s="80"/>
      <c r="DN117" s="80"/>
      <c r="DO117" s="190"/>
      <c r="DY117" s="407"/>
      <c r="DZ117" s="407"/>
      <c r="EA117" s="408"/>
      <c r="EB117" s="408"/>
      <c r="EC117" s="408"/>
      <c r="ED117" s="408"/>
      <c r="EE117" s="483"/>
      <c r="EF117" s="483"/>
      <c r="EG117" s="408"/>
      <c r="EH117" s="408"/>
      <c r="EI117" s="408"/>
      <c r="EJ117" s="470"/>
      <c r="EK117" s="483"/>
      <c r="EL117" s="470"/>
      <c r="EM117" s="470"/>
      <c r="EN117" s="470"/>
      <c r="EX117" s="80">
        <v>622</v>
      </c>
      <c r="EY117" s="80">
        <v>155</v>
      </c>
      <c r="EZ117" s="80" t="s">
        <v>160</v>
      </c>
      <c r="FA117" s="80" t="s">
        <v>808</v>
      </c>
      <c r="FH117" s="407"/>
      <c r="FI117" s="407"/>
      <c r="FJ117" s="408"/>
      <c r="FK117" s="408"/>
      <c r="IC117" s="353"/>
      <c r="ID117" s="354"/>
      <c r="IE117" s="355"/>
      <c r="IF117" s="354"/>
      <c r="IG117" s="354"/>
      <c r="IH117" s="354"/>
      <c r="II117" s="310"/>
      <c r="IJ117" s="356"/>
      <c r="IK117" s="356"/>
      <c r="IL117" s="357"/>
      <c r="IM117" s="354"/>
      <c r="IN117" s="352"/>
      <c r="IO117" s="337"/>
      <c r="KG117" s="548">
        <v>9005</v>
      </c>
      <c r="KH117" s="539">
        <v>89</v>
      </c>
      <c r="KI117" s="540" t="s">
        <v>1017</v>
      </c>
      <c r="KJ117" s="540" t="s">
        <v>1796</v>
      </c>
      <c r="KK117" s="540" t="s">
        <v>65</v>
      </c>
      <c r="KL117" s="540" t="s">
        <v>1955</v>
      </c>
      <c r="KM117" s="541"/>
      <c r="KN117" s="542"/>
      <c r="KO117" s="542"/>
      <c r="KP117" s="540"/>
      <c r="KQ117" s="543"/>
      <c r="KR117" s="543"/>
      <c r="KS117" s="543"/>
      <c r="KT117" s="543"/>
      <c r="KU117" s="543" t="str">
        <f>VLOOKUP(KH117,Data_Voogd!$C$1:$I$190,3,TRUE)</f>
        <v>Alhou</v>
      </c>
      <c r="KV117" s="543" t="str">
        <f>VLOOKUP(KH117,Data_Voogd!$C$1:$I$190,2,TRUE)</f>
        <v>Almir</v>
      </c>
      <c r="KW117" s="549">
        <f>VLOOKUP(KH117,Data_Voogd!$C$1:$I$190,7,TRUE)</f>
        <v>642120704</v>
      </c>
    </row>
    <row r="118" spans="10:309" ht="20.100000000000001" customHeight="1" thickBot="1">
      <c r="J118" s="427"/>
      <c r="M118" s="469"/>
      <c r="Z118" s="629"/>
      <c r="AA118" s="629"/>
      <c r="AB118" s="629"/>
      <c r="AC118" s="629"/>
      <c r="AD118" s="629"/>
      <c r="AE118" s="629"/>
      <c r="AF118" s="629"/>
      <c r="AG118" s="629"/>
      <c r="AH118" s="629"/>
      <c r="AI118" s="629"/>
      <c r="AJ118" s="159"/>
      <c r="AK118" s="80"/>
      <c r="AL118" s="80"/>
      <c r="AM118" s="80"/>
      <c r="AN118" s="318"/>
      <c r="AS118" s="48"/>
      <c r="AT118" s="51"/>
      <c r="AU118" s="248"/>
      <c r="AV118" s="248"/>
      <c r="AW118" s="51"/>
      <c r="AX118" s="51"/>
      <c r="AY118" s="51"/>
      <c r="AZ118" s="190"/>
      <c r="BA118" s="51"/>
      <c r="BB118" s="51"/>
      <c r="BC118" s="51"/>
      <c r="BD118" s="51"/>
      <c r="BE118" s="320"/>
      <c r="BF118" s="51"/>
      <c r="BG118" s="161"/>
      <c r="BH118" s="51"/>
      <c r="BI118" s="74"/>
      <c r="BJ118" s="570"/>
      <c r="BK118" s="427"/>
      <c r="BL118" s="427"/>
      <c r="BQ118" s="48"/>
      <c r="BR118" s="51"/>
      <c r="BS118" s="248"/>
      <c r="BT118" s="51"/>
      <c r="BU118" s="51"/>
      <c r="BV118" s="51"/>
      <c r="BW118" s="161"/>
      <c r="BX118" s="273"/>
      <c r="BY118" s="273"/>
      <c r="BZ118" s="74"/>
      <c r="CA118" s="51"/>
      <c r="CB118" s="74"/>
      <c r="CC118" s="570"/>
      <c r="CE118" s="418"/>
      <c r="CM118" s="406"/>
      <c r="CN118" s="479"/>
      <c r="CO118" s="406"/>
      <c r="CP118" s="406"/>
      <c r="CQ118" s="406"/>
      <c r="CR118" s="406"/>
      <c r="CS118" s="406"/>
      <c r="CT118" s="418"/>
      <c r="CU118" s="417"/>
      <c r="CV118" s="497"/>
      <c r="DB118" s="629"/>
      <c r="DC118" s="629"/>
      <c r="DD118" s="629"/>
      <c r="DE118" s="629"/>
      <c r="DF118" s="629"/>
      <c r="DG118" s="629"/>
      <c r="DH118" s="629"/>
      <c r="DI118" s="629"/>
      <c r="DJ118" s="629"/>
      <c r="DK118" s="629"/>
      <c r="DL118" s="80"/>
      <c r="DM118" s="80"/>
      <c r="DN118" s="80"/>
      <c r="DO118" s="318"/>
      <c r="DY118" s="407"/>
      <c r="DZ118" s="407"/>
      <c r="EA118" s="408"/>
      <c r="EB118" s="408"/>
      <c r="EC118" s="408"/>
      <c r="ED118" s="408"/>
      <c r="EE118" s="483"/>
      <c r="EF118" s="483"/>
      <c r="EG118" s="408"/>
      <c r="EH118" s="408"/>
      <c r="EI118" s="408"/>
      <c r="EJ118" s="470"/>
      <c r="EK118" s="483"/>
      <c r="EL118" s="470"/>
      <c r="EM118" s="470"/>
      <c r="EN118" s="470"/>
      <c r="EX118" s="629">
        <v>603</v>
      </c>
      <c r="EY118" s="629">
        <v>156</v>
      </c>
      <c r="EZ118" s="629" t="s">
        <v>170</v>
      </c>
      <c r="FA118" s="629" t="s">
        <v>2286</v>
      </c>
      <c r="FH118" s="407"/>
      <c r="FI118" s="407"/>
      <c r="FJ118" s="408"/>
      <c r="FK118" s="408"/>
      <c r="IC118" s="349"/>
      <c r="ID118" s="348"/>
      <c r="IE118" s="350"/>
      <c r="IF118" s="348"/>
      <c r="IG118" s="348"/>
      <c r="IH118" s="348"/>
      <c r="II118" s="311"/>
      <c r="IJ118" s="351"/>
      <c r="IK118" s="351"/>
      <c r="IL118" s="352"/>
      <c r="IM118" s="348"/>
      <c r="IN118" s="352"/>
      <c r="IO118" s="336"/>
      <c r="KG118" s="548">
        <v>9005</v>
      </c>
      <c r="KH118" s="539">
        <v>89</v>
      </c>
      <c r="KI118" s="540" t="s">
        <v>1795</v>
      </c>
      <c r="KJ118" s="540" t="s">
        <v>1769</v>
      </c>
      <c r="KK118" s="540" t="s">
        <v>65</v>
      </c>
      <c r="KL118" s="540" t="s">
        <v>1955</v>
      </c>
      <c r="KM118" s="541"/>
      <c r="KN118" s="542"/>
      <c r="KO118" s="542"/>
      <c r="KP118" s="540"/>
      <c r="KQ118" s="543"/>
      <c r="KR118" s="543"/>
      <c r="KS118" s="543"/>
      <c r="KT118" s="543"/>
      <c r="KU118" s="543" t="str">
        <f>VLOOKUP(KH118,Data_Voogd!$C$1:$I$190,3,TRUE)</f>
        <v>Alhou</v>
      </c>
      <c r="KV118" s="543" t="str">
        <f>VLOOKUP(KH118,Data_Voogd!$C$1:$I$190,2,TRUE)</f>
        <v>Almir</v>
      </c>
      <c r="KW118" s="549">
        <f>VLOOKUP(KH118,Data_Voogd!$C$1:$I$190,7,TRUE)</f>
        <v>642120704</v>
      </c>
    </row>
    <row r="119" spans="10:309" ht="20.100000000000001" customHeight="1" thickBot="1">
      <c r="J119" s="427"/>
      <c r="M119" s="469"/>
      <c r="Z119" s="629"/>
      <c r="AA119" s="629"/>
      <c r="AB119" s="629"/>
      <c r="AC119" s="629"/>
      <c r="AD119" s="629"/>
      <c r="AE119" s="629"/>
      <c r="AF119" s="629"/>
      <c r="AG119" s="629"/>
      <c r="AH119" s="629"/>
      <c r="AI119" s="629"/>
      <c r="AJ119" s="159"/>
      <c r="AK119" s="80"/>
      <c r="AL119" s="80"/>
      <c r="AM119" s="80"/>
      <c r="AN119" s="318"/>
      <c r="AS119" s="48"/>
      <c r="AT119" s="51"/>
      <c r="AU119" s="248"/>
      <c r="AV119" s="248"/>
      <c r="AW119" s="51"/>
      <c r="AX119" s="51"/>
      <c r="AY119" s="51"/>
      <c r="AZ119" s="190"/>
      <c r="BA119" s="51"/>
      <c r="BB119" s="51"/>
      <c r="BC119" s="51"/>
      <c r="BD119" s="51"/>
      <c r="BE119" s="320"/>
      <c r="BF119" s="51"/>
      <c r="BG119" s="161"/>
      <c r="BH119" s="51"/>
      <c r="BI119" s="74"/>
      <c r="BJ119" s="570"/>
      <c r="BK119" s="427"/>
      <c r="BL119" s="427"/>
      <c r="BQ119" s="48"/>
      <c r="BR119" s="51"/>
      <c r="BS119" s="248"/>
      <c r="BT119" s="51"/>
      <c r="BU119" s="51"/>
      <c r="BV119" s="51"/>
      <c r="BW119" s="161"/>
      <c r="BX119" s="273"/>
      <c r="BY119" s="273"/>
      <c r="BZ119" s="74"/>
      <c r="CA119" s="51"/>
      <c r="CB119" s="74"/>
      <c r="CC119" s="570"/>
      <c r="CE119" s="418"/>
      <c r="CM119" s="406"/>
      <c r="CN119" s="479"/>
      <c r="CO119" s="406"/>
      <c r="CP119" s="406"/>
      <c r="CQ119" s="406"/>
      <c r="CR119" s="406"/>
      <c r="CS119" s="406"/>
      <c r="CT119" s="418"/>
      <c r="CU119" s="417"/>
      <c r="CV119" s="497"/>
      <c r="DB119" s="629"/>
      <c r="DC119" s="629"/>
      <c r="DD119" s="629"/>
      <c r="DE119" s="629"/>
      <c r="DF119" s="629"/>
      <c r="DG119" s="629"/>
      <c r="DH119" s="629"/>
      <c r="DI119" s="629"/>
      <c r="DJ119" s="629"/>
      <c r="DK119" s="629"/>
      <c r="DL119" s="80"/>
      <c r="DM119" s="80"/>
      <c r="DN119" s="80"/>
      <c r="DO119" s="318"/>
      <c r="DY119" s="407"/>
      <c r="DZ119" s="407"/>
      <c r="EA119" s="408"/>
      <c r="EB119" s="408"/>
      <c r="EC119" s="408"/>
      <c r="ED119" s="408"/>
      <c r="EE119" s="483"/>
      <c r="EF119" s="508"/>
      <c r="EG119" s="408"/>
      <c r="EH119" s="408"/>
      <c r="EI119" s="408"/>
      <c r="EJ119" s="470"/>
      <c r="EK119" s="483"/>
      <c r="EL119" s="470"/>
      <c r="EM119" s="470"/>
      <c r="EN119" s="470"/>
      <c r="EX119" s="629">
        <v>658</v>
      </c>
      <c r="EY119" s="629">
        <v>157</v>
      </c>
      <c r="EZ119" s="629" t="s">
        <v>686</v>
      </c>
      <c r="FA119" s="629" t="s">
        <v>1942</v>
      </c>
      <c r="FH119" s="407"/>
      <c r="FI119" s="407"/>
      <c r="FJ119" s="408"/>
      <c r="FK119" s="408"/>
      <c r="IC119" s="353"/>
      <c r="ID119" s="354"/>
      <c r="IE119" s="355"/>
      <c r="IF119" s="354"/>
      <c r="IG119" s="354"/>
      <c r="IH119" s="354"/>
      <c r="II119" s="310"/>
      <c r="IJ119" s="356"/>
      <c r="IK119" s="356"/>
      <c r="IL119" s="357"/>
      <c r="IM119" s="354"/>
      <c r="IN119" s="352"/>
      <c r="IO119" s="337"/>
      <c r="KG119" s="548">
        <v>878</v>
      </c>
      <c r="KH119" s="539">
        <v>91</v>
      </c>
      <c r="KI119" s="540" t="s">
        <v>532</v>
      </c>
      <c r="KJ119" s="540" t="s">
        <v>533</v>
      </c>
      <c r="KK119" s="540" t="s">
        <v>114</v>
      </c>
      <c r="KL119" s="540" t="s">
        <v>1956</v>
      </c>
      <c r="KM119" s="541"/>
      <c r="KN119" s="542"/>
      <c r="KO119" s="542"/>
      <c r="KP119" s="540"/>
      <c r="KQ119" s="543"/>
      <c r="KR119" s="543"/>
      <c r="KS119" s="543"/>
      <c r="KT119" s="543"/>
      <c r="KU119" s="543" t="str">
        <f>VLOOKUP(KH119,Data_Voogd!$C$1:$I$190,3,TRUE)</f>
        <v>Ibrahimi</v>
      </c>
      <c r="KV119" s="543" t="str">
        <f>VLOOKUP(KH119,Data_Voogd!$C$1:$I$190,2,TRUE)</f>
        <v>Rachid</v>
      </c>
      <c r="KW119" s="549">
        <f>VLOOKUP(KH119,Data_Voogd!$C$1:$I$190,7,TRUE)</f>
        <v>681903835</v>
      </c>
    </row>
    <row r="120" spans="10:309" ht="20.100000000000001" customHeight="1" thickBot="1">
      <c r="J120" s="427"/>
      <c r="M120" s="469"/>
      <c r="Z120" s="80"/>
      <c r="AA120" s="80"/>
      <c r="AB120" s="80"/>
      <c r="AC120" s="80"/>
      <c r="AD120" s="81"/>
      <c r="AE120" s="80"/>
      <c r="AF120" s="81"/>
      <c r="AG120" s="81"/>
      <c r="AH120" s="81"/>
      <c r="AI120" s="80"/>
      <c r="AJ120" s="190"/>
      <c r="AK120" s="80"/>
      <c r="AL120" s="80"/>
      <c r="AM120" s="80"/>
      <c r="AN120" s="190"/>
      <c r="AS120" s="48"/>
      <c r="AT120" s="51"/>
      <c r="AU120" s="248"/>
      <c r="AV120" s="248"/>
      <c r="AW120" s="51"/>
      <c r="AX120" s="51"/>
      <c r="AY120" s="51"/>
      <c r="AZ120" s="318"/>
      <c r="BA120" s="163"/>
      <c r="BB120" s="51"/>
      <c r="BC120" s="51"/>
      <c r="BD120" s="51"/>
      <c r="BE120" s="321"/>
      <c r="BF120" s="51"/>
      <c r="BG120" s="270"/>
      <c r="BH120" s="75"/>
      <c r="BI120" s="74"/>
      <c r="BJ120" s="570"/>
      <c r="BK120" s="427"/>
      <c r="BL120" s="427"/>
      <c r="BQ120" s="48"/>
      <c r="BR120" s="51"/>
      <c r="BS120" s="248"/>
      <c r="BT120" s="51"/>
      <c r="BU120" s="51"/>
      <c r="BV120" s="51"/>
      <c r="BW120" s="161"/>
      <c r="BX120" s="273"/>
      <c r="BY120" s="273"/>
      <c r="BZ120" s="74"/>
      <c r="CA120" s="75"/>
      <c r="CB120" s="74"/>
      <c r="CC120" s="570"/>
      <c r="CE120" s="418"/>
      <c r="CM120" s="406"/>
      <c r="CN120" s="479"/>
      <c r="CO120" s="406"/>
      <c r="CP120" s="406"/>
      <c r="CQ120" s="406"/>
      <c r="CR120" s="406"/>
      <c r="CS120" s="406"/>
      <c r="CT120" s="418"/>
      <c r="CU120" s="417"/>
      <c r="CV120" s="497"/>
      <c r="DB120" s="80"/>
      <c r="DC120" s="80"/>
      <c r="DD120" s="80"/>
      <c r="DE120" s="80"/>
      <c r="DF120" s="81"/>
      <c r="DG120" s="80"/>
      <c r="DH120" s="81"/>
      <c r="DI120" s="81"/>
      <c r="DJ120" s="81"/>
      <c r="DK120" s="80"/>
      <c r="DL120" s="80"/>
      <c r="DM120" s="80"/>
      <c r="DN120" s="80"/>
      <c r="DO120" s="190"/>
      <c r="DY120" s="407"/>
      <c r="DZ120" s="407"/>
      <c r="EA120" s="408"/>
      <c r="EB120" s="408"/>
      <c r="EC120" s="408"/>
      <c r="ED120" s="408"/>
      <c r="EE120" s="483"/>
      <c r="EF120" s="483"/>
      <c r="EG120" s="408"/>
      <c r="EH120" s="408"/>
      <c r="EI120" s="408"/>
      <c r="EJ120" s="470"/>
      <c r="EK120" s="483"/>
      <c r="EL120" s="470"/>
      <c r="EM120" s="470"/>
      <c r="EN120" s="470"/>
      <c r="EX120" s="80">
        <v>564</v>
      </c>
      <c r="EY120" s="80">
        <v>158</v>
      </c>
      <c r="EZ120" s="80" t="s">
        <v>65</v>
      </c>
      <c r="FA120" s="80" t="s">
        <v>819</v>
      </c>
      <c r="FH120" s="407"/>
      <c r="FI120" s="407"/>
      <c r="FJ120" s="408"/>
      <c r="FK120" s="408"/>
      <c r="IC120" s="349"/>
      <c r="ID120" s="348"/>
      <c r="IE120" s="350"/>
      <c r="IF120" s="348"/>
      <c r="IG120" s="348"/>
      <c r="IH120" s="348"/>
      <c r="II120" s="311"/>
      <c r="IJ120" s="351"/>
      <c r="IK120" s="351"/>
      <c r="IL120" s="352"/>
      <c r="IM120" s="348"/>
      <c r="IN120" s="352"/>
      <c r="IO120" s="336"/>
      <c r="KG120" s="548">
        <v>878</v>
      </c>
      <c r="KH120" s="539">
        <v>91</v>
      </c>
      <c r="KI120" s="540" t="s">
        <v>104</v>
      </c>
      <c r="KJ120" s="540" t="s">
        <v>533</v>
      </c>
      <c r="KK120" s="540" t="s">
        <v>90</v>
      </c>
      <c r="KL120" s="540" t="s">
        <v>1956</v>
      </c>
      <c r="KM120" s="541"/>
      <c r="KN120" s="542"/>
      <c r="KO120" s="542"/>
      <c r="KP120" s="540"/>
      <c r="KQ120" s="543"/>
      <c r="KR120" s="543"/>
      <c r="KS120" s="543"/>
      <c r="KT120" s="543"/>
      <c r="KU120" s="543" t="str">
        <f>VLOOKUP(KH120,Data_Voogd!$C$1:$I$190,3,TRUE)</f>
        <v>Ibrahimi</v>
      </c>
      <c r="KV120" s="543" t="str">
        <f>VLOOKUP(KH120,Data_Voogd!$C$1:$I$190,2,TRUE)</f>
        <v>Rachid</v>
      </c>
      <c r="KW120" s="549">
        <f>VLOOKUP(KH120,Data_Voogd!$C$1:$I$190,7,TRUE)</f>
        <v>681903835</v>
      </c>
    </row>
    <row r="121" spans="10:309" ht="20.100000000000001" customHeight="1" thickBot="1">
      <c r="J121" s="427"/>
      <c r="M121" s="469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190"/>
      <c r="AK121" s="80"/>
      <c r="AL121" s="80"/>
      <c r="AM121" s="80"/>
      <c r="AN121" s="190"/>
      <c r="AS121" s="48"/>
      <c r="AT121" s="51"/>
      <c r="AU121" s="248"/>
      <c r="AV121" s="248"/>
      <c r="AW121" s="51"/>
      <c r="AX121" s="51"/>
      <c r="AY121" s="51"/>
      <c r="AZ121" s="190"/>
      <c r="BA121" s="51"/>
      <c r="BB121" s="51"/>
      <c r="BC121" s="51"/>
      <c r="BD121" s="51"/>
      <c r="BE121" s="320"/>
      <c r="BF121" s="51"/>
      <c r="BG121" s="161"/>
      <c r="BH121" s="51"/>
      <c r="BI121" s="74"/>
      <c r="BJ121" s="570"/>
      <c r="BK121" s="427"/>
      <c r="BL121" s="427"/>
      <c r="BQ121" s="48"/>
      <c r="BR121" s="51"/>
      <c r="BS121" s="248"/>
      <c r="BT121" s="51"/>
      <c r="BU121" s="51"/>
      <c r="BV121" s="51"/>
      <c r="BW121" s="161"/>
      <c r="BX121" s="273"/>
      <c r="BY121" s="273"/>
      <c r="BZ121" s="74"/>
      <c r="CA121" s="51"/>
      <c r="CB121" s="74"/>
      <c r="CC121" s="570"/>
      <c r="CE121" s="418"/>
      <c r="CM121" s="406"/>
      <c r="CN121" s="479"/>
      <c r="CO121" s="406"/>
      <c r="CP121" s="406"/>
      <c r="CQ121" s="406"/>
      <c r="CR121" s="406"/>
      <c r="CS121" s="406"/>
      <c r="CT121" s="418"/>
      <c r="CU121" s="417"/>
      <c r="CV121" s="497"/>
      <c r="DB121" s="80"/>
      <c r="DC121" s="80"/>
      <c r="DD121" s="80"/>
      <c r="DE121" s="80"/>
      <c r="DF121" s="80"/>
      <c r="DG121" s="80"/>
      <c r="DH121" s="80"/>
      <c r="DI121" s="80"/>
      <c r="DJ121" s="80"/>
      <c r="DK121" s="80"/>
      <c r="DL121" s="80"/>
      <c r="DM121" s="80"/>
      <c r="DN121" s="80"/>
      <c r="DO121" s="190"/>
      <c r="DY121" s="407"/>
      <c r="DZ121" s="407"/>
      <c r="EA121" s="408"/>
      <c r="EB121" s="408"/>
      <c r="EC121" s="408"/>
      <c r="ED121" s="408"/>
      <c r="EE121" s="483"/>
      <c r="EF121" s="495"/>
      <c r="EG121" s="408"/>
      <c r="EH121" s="408"/>
      <c r="EI121" s="408"/>
      <c r="EJ121" s="470"/>
      <c r="EK121" s="483"/>
      <c r="EL121" s="470"/>
      <c r="EM121" s="470"/>
      <c r="EN121" s="470"/>
      <c r="EX121" s="80">
        <v>9999</v>
      </c>
      <c r="EY121" s="80">
        <v>159</v>
      </c>
      <c r="EZ121" s="80" t="s">
        <v>2528</v>
      </c>
      <c r="FA121" s="80" t="s">
        <v>792</v>
      </c>
      <c r="FH121" s="407"/>
      <c r="FI121" s="407"/>
      <c r="FJ121" s="408"/>
      <c r="FK121" s="408"/>
      <c r="IC121" s="353"/>
      <c r="ID121" s="354"/>
      <c r="IE121" s="355"/>
      <c r="IF121" s="354"/>
      <c r="IG121" s="354"/>
      <c r="IH121" s="354"/>
      <c r="II121" s="310"/>
      <c r="IJ121" s="356"/>
      <c r="IK121" s="356"/>
      <c r="IL121" s="357"/>
      <c r="IM121" s="354"/>
      <c r="IN121" s="352"/>
      <c r="IO121" s="337"/>
      <c r="KG121" s="548">
        <v>1149</v>
      </c>
      <c r="KH121" s="539">
        <v>92</v>
      </c>
      <c r="KI121" s="540" t="s">
        <v>136</v>
      </c>
      <c r="KJ121" s="540" t="s">
        <v>537</v>
      </c>
      <c r="KK121" s="540" t="s">
        <v>65</v>
      </c>
      <c r="KL121" s="540" t="s">
        <v>1955</v>
      </c>
      <c r="KM121" s="541"/>
      <c r="KN121" s="542"/>
      <c r="KO121" s="542"/>
      <c r="KP121" s="540"/>
      <c r="KQ121" s="543"/>
      <c r="KR121" s="543"/>
      <c r="KS121" s="543"/>
      <c r="KT121" s="543"/>
      <c r="KU121" s="543" t="str">
        <f>VLOOKUP(KH121,Data_Voogd!$C$1:$I$190,3,TRUE)</f>
        <v>Ibrahimi</v>
      </c>
      <c r="KV121" s="543" t="str">
        <f>VLOOKUP(KH121,Data_Voogd!$C$1:$I$190,2,TRUE)</f>
        <v>Rachid</v>
      </c>
      <c r="KW121" s="549">
        <f>VLOOKUP(KH121,Data_Voogd!$C$1:$I$190,7,TRUE)</f>
        <v>681903835</v>
      </c>
    </row>
    <row r="122" spans="10:309" ht="20.100000000000001" customHeight="1" thickBot="1">
      <c r="J122" s="427"/>
      <c r="M122" s="469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190"/>
      <c r="AK122" s="80"/>
      <c r="AL122" s="80"/>
      <c r="AM122" s="80"/>
      <c r="AN122" s="190"/>
      <c r="AS122" s="48"/>
      <c r="AT122" s="51"/>
      <c r="AU122" s="248"/>
      <c r="AV122" s="248"/>
      <c r="AW122" s="51"/>
      <c r="AX122" s="51"/>
      <c r="AY122" s="51"/>
      <c r="AZ122" s="190"/>
      <c r="BA122" s="51"/>
      <c r="BB122" s="51"/>
      <c r="BC122" s="51"/>
      <c r="BD122" s="51"/>
      <c r="BE122" s="320"/>
      <c r="BF122" s="51"/>
      <c r="BG122" s="161"/>
      <c r="BH122" s="51"/>
      <c r="BI122" s="74"/>
      <c r="BJ122" s="570"/>
      <c r="BK122" s="427"/>
      <c r="BL122" s="427"/>
      <c r="BQ122" s="48"/>
      <c r="BR122" s="51"/>
      <c r="BS122" s="248"/>
      <c r="BT122" s="51"/>
      <c r="BU122" s="51"/>
      <c r="BV122" s="51"/>
      <c r="BW122" s="161"/>
      <c r="BX122" s="273"/>
      <c r="BY122" s="273"/>
      <c r="BZ122" s="74"/>
      <c r="CA122" s="51"/>
      <c r="CB122" s="74"/>
      <c r="CC122" s="570"/>
      <c r="CE122" s="418"/>
      <c r="CM122" s="406"/>
      <c r="CN122" s="479"/>
      <c r="CO122" s="406"/>
      <c r="CP122" s="406"/>
      <c r="CQ122" s="406"/>
      <c r="CR122" s="406"/>
      <c r="CS122" s="406"/>
      <c r="CT122" s="418"/>
      <c r="CU122" s="417"/>
      <c r="CV122" s="497"/>
      <c r="DB122" s="80"/>
      <c r="DC122" s="80"/>
      <c r="DD122" s="80"/>
      <c r="DE122" s="80"/>
      <c r="DF122" s="80"/>
      <c r="DG122" s="80"/>
      <c r="DH122" s="80"/>
      <c r="DI122" s="80"/>
      <c r="DJ122" s="80"/>
      <c r="DK122" s="80"/>
      <c r="DL122" s="80"/>
      <c r="DM122" s="80"/>
      <c r="DN122" s="80"/>
      <c r="DO122" s="190"/>
      <c r="DY122" s="407"/>
      <c r="DZ122" s="407"/>
      <c r="EA122" s="408"/>
      <c r="EB122" s="408"/>
      <c r="EC122" s="408"/>
      <c r="ED122" s="408"/>
      <c r="EE122" s="483"/>
      <c r="EF122" s="483"/>
      <c r="EG122" s="408"/>
      <c r="EH122" s="408"/>
      <c r="EI122" s="408"/>
      <c r="EJ122" s="470"/>
      <c r="EK122" s="483"/>
      <c r="EL122" s="470"/>
      <c r="EM122" s="470"/>
      <c r="EN122" s="470"/>
      <c r="EX122" s="80">
        <v>680</v>
      </c>
      <c r="EY122" s="80">
        <v>162</v>
      </c>
      <c r="EZ122" s="80" t="s">
        <v>837</v>
      </c>
      <c r="FA122" s="80" t="s">
        <v>838</v>
      </c>
      <c r="FH122" s="407"/>
      <c r="FI122" s="408"/>
      <c r="FJ122" s="408"/>
      <c r="FK122" s="408"/>
      <c r="IC122" s="349"/>
      <c r="ID122" s="354"/>
      <c r="IE122" s="355"/>
      <c r="IF122" s="354"/>
      <c r="IG122" s="354"/>
      <c r="IH122" s="354"/>
      <c r="II122" s="310"/>
      <c r="IJ122" s="356"/>
      <c r="IK122" s="356"/>
      <c r="IL122" s="357"/>
      <c r="IM122" s="354"/>
      <c r="IN122" s="352"/>
      <c r="IO122" s="337"/>
      <c r="KG122" s="548">
        <v>1149</v>
      </c>
      <c r="KH122" s="539">
        <v>92</v>
      </c>
      <c r="KI122" s="540" t="s">
        <v>539</v>
      </c>
      <c r="KJ122" s="540" t="s">
        <v>537</v>
      </c>
      <c r="KK122" s="540" t="s">
        <v>65</v>
      </c>
      <c r="KL122" s="540" t="s">
        <v>1955</v>
      </c>
      <c r="KM122" s="541"/>
      <c r="KN122" s="542"/>
      <c r="KO122" s="542"/>
      <c r="KP122" s="540"/>
      <c r="KQ122" s="543"/>
      <c r="KR122" s="543"/>
      <c r="KS122" s="543"/>
      <c r="KT122" s="543"/>
      <c r="KU122" s="543" t="str">
        <f>VLOOKUP(KH122,Data_Voogd!$C$1:$I$190,3,TRUE)</f>
        <v>Ibrahimi</v>
      </c>
      <c r="KV122" s="543" t="str">
        <f>VLOOKUP(KH122,Data_Voogd!$C$1:$I$190,2,TRUE)</f>
        <v>Rachid</v>
      </c>
      <c r="KW122" s="549">
        <f>VLOOKUP(KH122,Data_Voogd!$C$1:$I$190,7,TRUE)</f>
        <v>681903835</v>
      </c>
    </row>
    <row r="123" spans="10:309" ht="20.100000000000001" customHeight="1" thickBot="1">
      <c r="J123" s="427"/>
      <c r="M123" s="469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190"/>
      <c r="AK123" s="80"/>
      <c r="AL123" s="80"/>
      <c r="AM123" s="80"/>
      <c r="AN123" s="190"/>
      <c r="AS123" s="48"/>
      <c r="AT123" s="51"/>
      <c r="AU123" s="248"/>
      <c r="AV123" s="248"/>
      <c r="AW123" s="51"/>
      <c r="AX123" s="51"/>
      <c r="AY123" s="51"/>
      <c r="AZ123" s="190"/>
      <c r="BA123" s="51"/>
      <c r="BB123" s="51"/>
      <c r="BC123" s="51"/>
      <c r="BD123" s="51"/>
      <c r="BE123" s="320"/>
      <c r="BF123" s="51"/>
      <c r="BG123" s="161"/>
      <c r="BH123" s="51"/>
      <c r="BI123" s="74"/>
      <c r="BJ123" s="570"/>
      <c r="BK123" s="427"/>
      <c r="BL123" s="427"/>
      <c r="BQ123" s="48"/>
      <c r="BR123" s="51"/>
      <c r="BS123" s="248"/>
      <c r="BT123" s="51"/>
      <c r="BU123" s="51"/>
      <c r="BV123" s="51"/>
      <c r="BW123" s="161"/>
      <c r="BX123" s="273"/>
      <c r="BY123" s="273"/>
      <c r="BZ123" s="74"/>
      <c r="CA123" s="51"/>
      <c r="CB123" s="74"/>
      <c r="CC123" s="570"/>
      <c r="CE123" s="418"/>
      <c r="CM123" s="406"/>
      <c r="CN123" s="479"/>
      <c r="CO123" s="406"/>
      <c r="CP123" s="406"/>
      <c r="CQ123" s="406"/>
      <c r="CR123" s="406"/>
      <c r="CS123" s="406"/>
      <c r="CT123" s="418"/>
      <c r="CU123" s="509"/>
      <c r="CV123" s="497"/>
      <c r="DB123" s="80"/>
      <c r="DC123" s="80"/>
      <c r="DD123" s="80"/>
      <c r="DE123" s="80"/>
      <c r="DF123" s="80"/>
      <c r="DG123" s="80"/>
      <c r="DH123" s="80"/>
      <c r="DI123" s="80"/>
      <c r="DJ123" s="80"/>
      <c r="DK123" s="80"/>
      <c r="DL123" s="80"/>
      <c r="DM123" s="80"/>
      <c r="DN123" s="80"/>
      <c r="DO123" s="190"/>
      <c r="DY123" s="407"/>
      <c r="DZ123" s="407"/>
      <c r="EA123" s="408"/>
      <c r="EB123" s="408"/>
      <c r="EC123" s="408"/>
      <c r="ED123" s="408"/>
      <c r="EE123" s="483"/>
      <c r="EF123" s="483"/>
      <c r="EG123" s="408"/>
      <c r="EH123" s="408"/>
      <c r="EI123" s="408"/>
      <c r="EJ123" s="470"/>
      <c r="EK123" s="483"/>
      <c r="EL123" s="470"/>
      <c r="EM123" s="470"/>
      <c r="EN123" s="470"/>
      <c r="EX123" s="80">
        <v>90</v>
      </c>
      <c r="EY123" s="80">
        <v>163</v>
      </c>
      <c r="EZ123" s="80" t="s">
        <v>33</v>
      </c>
      <c r="FA123" s="80" t="s">
        <v>841</v>
      </c>
      <c r="FH123" s="407"/>
      <c r="FI123" s="407"/>
      <c r="FJ123" s="408"/>
      <c r="FK123" s="408"/>
      <c r="IC123" s="353"/>
      <c r="ID123" s="354"/>
      <c r="IE123" s="355"/>
      <c r="IF123" s="354"/>
      <c r="IG123" s="354"/>
      <c r="IH123" s="354"/>
      <c r="II123" s="310"/>
      <c r="IJ123" s="356"/>
      <c r="IK123" s="356"/>
      <c r="IL123" s="357"/>
      <c r="IM123" s="354"/>
      <c r="IN123" s="352"/>
      <c r="IO123" s="337"/>
      <c r="KG123" s="548">
        <v>574</v>
      </c>
      <c r="KH123" s="539">
        <v>93</v>
      </c>
      <c r="KI123" s="540" t="s">
        <v>195</v>
      </c>
      <c r="KJ123" s="540" t="s">
        <v>1418</v>
      </c>
      <c r="KK123" s="540" t="s">
        <v>122</v>
      </c>
      <c r="KL123" s="540" t="s">
        <v>1956</v>
      </c>
      <c r="KM123" s="541"/>
      <c r="KN123" s="542"/>
      <c r="KO123" s="542"/>
      <c r="KP123" s="540"/>
      <c r="KQ123" s="543"/>
      <c r="KR123" s="543"/>
      <c r="KS123" s="543"/>
      <c r="KT123" s="543"/>
      <c r="KU123" s="543" t="str">
        <f>VLOOKUP(KH123,Data_Voogd!$C$1:$I$190,3,TRUE)</f>
        <v>Safi</v>
      </c>
      <c r="KV123" s="543" t="str">
        <f>VLOOKUP(KH123,Data_Voogd!$C$1:$I$190,2,TRUE)</f>
        <v>Mohamed</v>
      </c>
      <c r="KW123" s="549">
        <f>VLOOKUP(KH123,Data_Voogd!$C$1:$I$190,7,TRUE)</f>
        <v>648982276</v>
      </c>
    </row>
    <row r="124" spans="10:309" ht="20.100000000000001" customHeight="1" thickBot="1">
      <c r="J124" s="427"/>
      <c r="M124" s="469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190"/>
      <c r="AK124" s="80"/>
      <c r="AL124" s="80"/>
      <c r="AM124" s="80"/>
      <c r="AN124" s="190"/>
      <c r="AS124" s="48"/>
      <c r="AT124" s="51"/>
      <c r="AU124" s="248"/>
      <c r="AV124" s="248"/>
      <c r="AW124" s="51"/>
      <c r="AX124" s="51"/>
      <c r="AY124" s="51"/>
      <c r="AZ124" s="190"/>
      <c r="BA124" s="51"/>
      <c r="BB124" s="51"/>
      <c r="BC124" s="51"/>
      <c r="BD124" s="51"/>
      <c r="BE124" s="320"/>
      <c r="BF124" s="51"/>
      <c r="BG124" s="161"/>
      <c r="BH124" s="51"/>
      <c r="BI124" s="74"/>
      <c r="BJ124" s="570"/>
      <c r="BK124" s="427"/>
      <c r="BL124" s="427"/>
      <c r="BQ124" s="48"/>
      <c r="BR124" s="51"/>
      <c r="BS124" s="248"/>
      <c r="BT124" s="51"/>
      <c r="BU124" s="51"/>
      <c r="BV124" s="51"/>
      <c r="BW124" s="161"/>
      <c r="BX124" s="273"/>
      <c r="BY124" s="273"/>
      <c r="BZ124" s="74"/>
      <c r="CA124" s="51"/>
      <c r="CB124" s="74"/>
      <c r="CC124" s="570"/>
      <c r="CE124" s="418"/>
      <c r="CM124" s="406"/>
      <c r="CN124" s="479"/>
      <c r="CO124" s="406"/>
      <c r="CP124" s="406"/>
      <c r="CQ124" s="406"/>
      <c r="CR124" s="406"/>
      <c r="CS124" s="406"/>
      <c r="CT124" s="418"/>
      <c r="CU124" s="509"/>
      <c r="CV124" s="497"/>
      <c r="DB124" s="80"/>
      <c r="DC124" s="80"/>
      <c r="DD124" s="80"/>
      <c r="DE124" s="80"/>
      <c r="DF124" s="80"/>
      <c r="DG124" s="80"/>
      <c r="DH124" s="80"/>
      <c r="DI124" s="80"/>
      <c r="DJ124" s="80"/>
      <c r="DK124" s="80"/>
      <c r="DL124" s="80"/>
      <c r="DM124" s="80"/>
      <c r="DN124" s="80"/>
      <c r="DO124" s="190"/>
      <c r="DY124" s="407"/>
      <c r="DZ124" s="407"/>
      <c r="EA124" s="408"/>
      <c r="EB124" s="408"/>
      <c r="EC124" s="408"/>
      <c r="ED124" s="408"/>
      <c r="EE124" s="483"/>
      <c r="EF124" s="483"/>
      <c r="EG124" s="408"/>
      <c r="EH124" s="408"/>
      <c r="EI124" s="408"/>
      <c r="EJ124" s="470"/>
      <c r="EK124" s="483"/>
      <c r="EL124" s="470"/>
      <c r="EM124" s="470"/>
      <c r="EN124" s="470"/>
      <c r="EX124" s="80">
        <v>533</v>
      </c>
      <c r="EY124" s="80">
        <v>164</v>
      </c>
      <c r="EZ124" s="80" t="s">
        <v>156</v>
      </c>
      <c r="FA124" s="80" t="s">
        <v>847</v>
      </c>
      <c r="FH124" s="407"/>
      <c r="FI124" s="407"/>
      <c r="FJ124" s="408"/>
      <c r="FK124" s="408"/>
      <c r="IC124" s="349"/>
      <c r="ID124" s="348"/>
      <c r="IE124" s="350"/>
      <c r="IF124" s="348"/>
      <c r="IG124" s="348"/>
      <c r="IH124" s="348"/>
      <c r="II124" s="311"/>
      <c r="IJ124" s="351"/>
      <c r="IK124" s="351"/>
      <c r="IL124" s="352"/>
      <c r="IM124" s="348"/>
      <c r="IN124" s="352"/>
      <c r="IO124" s="336"/>
      <c r="KG124" s="548">
        <v>64</v>
      </c>
      <c r="KH124" s="539">
        <v>96</v>
      </c>
      <c r="KI124" s="540" t="s">
        <v>1440</v>
      </c>
      <c r="KJ124" s="540" t="s">
        <v>1031</v>
      </c>
      <c r="KK124" s="540" t="s">
        <v>122</v>
      </c>
      <c r="KL124" s="540" t="s">
        <v>1956</v>
      </c>
      <c r="KM124" s="541"/>
      <c r="KN124" s="542"/>
      <c r="KO124" s="542"/>
      <c r="KP124" s="540"/>
      <c r="KQ124" s="543"/>
      <c r="KR124" s="543"/>
      <c r="KS124" s="543"/>
      <c r="KT124" s="543"/>
      <c r="KU124" s="543" t="str">
        <f>VLOOKUP(KH124,Data_Voogd!$C$1:$I$190,3,TRUE)</f>
        <v>El Fahmi</v>
      </c>
      <c r="KV124" s="543" t="str">
        <f>VLOOKUP(KH124,Data_Voogd!$C$1:$I$190,2,TRUE)</f>
        <v>Louiza/Safiati</v>
      </c>
      <c r="KW124" s="549">
        <f>VLOOKUP(KH124,Data_Voogd!$C$1:$I$190,7,TRUE)</f>
        <v>643559168</v>
      </c>
    </row>
    <row r="125" spans="10:309" ht="20.100000000000001" customHeight="1" thickBot="1">
      <c r="J125" s="427"/>
      <c r="M125" s="469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190"/>
      <c r="AK125" s="80"/>
      <c r="AL125" s="80"/>
      <c r="AM125" s="80"/>
      <c r="AN125" s="190"/>
      <c r="AS125" s="48"/>
      <c r="AT125" s="51"/>
      <c r="AU125" s="248"/>
      <c r="AV125" s="248"/>
      <c r="AW125" s="51"/>
      <c r="AX125" s="51"/>
      <c r="AY125" s="51"/>
      <c r="AZ125" s="190"/>
      <c r="BA125" s="51"/>
      <c r="BB125" s="51"/>
      <c r="BC125" s="51"/>
      <c r="BD125" s="51"/>
      <c r="BE125" s="320"/>
      <c r="BF125" s="51"/>
      <c r="BG125" s="161"/>
      <c r="BH125" s="51"/>
      <c r="BI125" s="74"/>
      <c r="BJ125" s="570"/>
      <c r="BK125" s="427"/>
      <c r="BL125" s="427"/>
      <c r="BQ125" s="48"/>
      <c r="BR125" s="51"/>
      <c r="BS125" s="248"/>
      <c r="BT125" s="51"/>
      <c r="BU125" s="51"/>
      <c r="BV125" s="51"/>
      <c r="BW125" s="161"/>
      <c r="BX125" s="273"/>
      <c r="BY125" s="273"/>
      <c r="BZ125" s="74"/>
      <c r="CA125" s="51"/>
      <c r="CB125" s="74"/>
      <c r="CC125" s="570"/>
      <c r="CE125" s="418"/>
      <c r="CM125" s="406"/>
      <c r="CN125" s="479"/>
      <c r="CO125" s="406"/>
      <c r="CP125" s="406"/>
      <c r="CQ125" s="406"/>
      <c r="CR125" s="406"/>
      <c r="CS125" s="406"/>
      <c r="CT125" s="418"/>
      <c r="CU125" s="509"/>
      <c r="CV125" s="497"/>
      <c r="DB125" s="80"/>
      <c r="DC125" s="80"/>
      <c r="DD125" s="80"/>
      <c r="DE125" s="80"/>
      <c r="DF125" s="80"/>
      <c r="DG125" s="80"/>
      <c r="DH125" s="80"/>
      <c r="DI125" s="80"/>
      <c r="DJ125" s="80"/>
      <c r="DK125" s="80"/>
      <c r="DL125" s="80"/>
      <c r="DM125" s="80"/>
      <c r="DN125" s="80"/>
      <c r="DO125" s="190"/>
      <c r="DY125" s="407"/>
      <c r="DZ125" s="407"/>
      <c r="EA125" s="408"/>
      <c r="EB125" s="408"/>
      <c r="EC125" s="408"/>
      <c r="ED125" s="408"/>
      <c r="EE125" s="483"/>
      <c r="EF125" s="483"/>
      <c r="EG125" s="408"/>
      <c r="EH125" s="408"/>
      <c r="EI125" s="408"/>
      <c r="EJ125" s="470"/>
      <c r="EK125" s="483"/>
      <c r="EL125" s="470"/>
      <c r="EM125" s="470"/>
      <c r="EN125" s="470"/>
      <c r="EX125" s="80">
        <v>9009</v>
      </c>
      <c r="EY125" s="80">
        <v>165</v>
      </c>
      <c r="EZ125" s="80" t="s">
        <v>851</v>
      </c>
      <c r="FA125" s="80" t="s">
        <v>853</v>
      </c>
      <c r="FH125" s="407"/>
      <c r="FI125" s="408"/>
      <c r="FJ125" s="408"/>
      <c r="FK125" s="408"/>
      <c r="IC125" s="353"/>
      <c r="ID125" s="354"/>
      <c r="IE125" s="355"/>
      <c r="IF125" s="354"/>
      <c r="IG125" s="354"/>
      <c r="IH125" s="354"/>
      <c r="II125" s="310"/>
      <c r="IJ125" s="356"/>
      <c r="IK125" s="356"/>
      <c r="IL125" s="357"/>
      <c r="IM125" s="354"/>
      <c r="IN125" s="352"/>
      <c r="IO125" s="337"/>
      <c r="KG125" s="548">
        <v>64</v>
      </c>
      <c r="KH125" s="539">
        <v>96</v>
      </c>
      <c r="KI125" s="540" t="s">
        <v>823</v>
      </c>
      <c r="KJ125" s="540" t="s">
        <v>1031</v>
      </c>
      <c r="KK125" s="540" t="s">
        <v>122</v>
      </c>
      <c r="KL125" s="540" t="s">
        <v>1956</v>
      </c>
      <c r="KM125" s="541"/>
      <c r="KN125" s="542"/>
      <c r="KO125" s="542"/>
      <c r="KP125" s="540"/>
      <c r="KQ125" s="543"/>
      <c r="KR125" s="543"/>
      <c r="KS125" s="543"/>
      <c r="KT125" s="543"/>
      <c r="KU125" s="543" t="str">
        <f>VLOOKUP(KH125,Data_Voogd!$C$1:$I$190,3,TRUE)</f>
        <v>El Fahmi</v>
      </c>
      <c r="KV125" s="543" t="str">
        <f>VLOOKUP(KH125,Data_Voogd!$C$1:$I$190,2,TRUE)</f>
        <v>Louiza/Safiati</v>
      </c>
      <c r="KW125" s="549">
        <f>VLOOKUP(KH125,Data_Voogd!$C$1:$I$190,7,TRUE)</f>
        <v>643559168</v>
      </c>
    </row>
    <row r="126" spans="10:309" ht="20.100000000000001" customHeight="1" thickBot="1">
      <c r="J126" s="427"/>
      <c r="M126" s="469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190"/>
      <c r="AK126" s="80"/>
      <c r="AL126" s="80"/>
      <c r="AM126" s="80"/>
      <c r="AN126" s="190"/>
      <c r="AS126" s="48"/>
      <c r="AT126" s="51"/>
      <c r="AU126" s="248"/>
      <c r="AV126" s="248"/>
      <c r="AW126" s="51"/>
      <c r="AX126" s="51"/>
      <c r="AY126" s="51"/>
      <c r="AZ126" s="190"/>
      <c r="BA126" s="51"/>
      <c r="BB126" s="51"/>
      <c r="BC126" s="51"/>
      <c r="BD126" s="51"/>
      <c r="BE126" s="320"/>
      <c r="BF126" s="51"/>
      <c r="BG126" s="161"/>
      <c r="BH126" s="51"/>
      <c r="BI126" s="74"/>
      <c r="BJ126" s="570"/>
      <c r="BK126" s="427"/>
      <c r="BL126" s="427"/>
      <c r="BQ126" s="48"/>
      <c r="BR126" s="51"/>
      <c r="BS126" s="248"/>
      <c r="BT126" s="51"/>
      <c r="BU126" s="51"/>
      <c r="BV126" s="51"/>
      <c r="BW126" s="161"/>
      <c r="BX126" s="273"/>
      <c r="BY126" s="273"/>
      <c r="BZ126" s="74"/>
      <c r="CA126" s="51"/>
      <c r="CB126" s="74"/>
      <c r="CC126" s="570"/>
      <c r="CE126" s="418"/>
      <c r="CM126" s="406"/>
      <c r="CN126" s="479"/>
      <c r="CO126" s="406"/>
      <c r="CP126" s="406"/>
      <c r="CQ126" s="406"/>
      <c r="CR126" s="406"/>
      <c r="CS126" s="406"/>
      <c r="CT126" s="418"/>
      <c r="CU126" s="509"/>
      <c r="CV126" s="497"/>
      <c r="DB126" s="80"/>
      <c r="DC126" s="80"/>
      <c r="DD126" s="80"/>
      <c r="DE126" s="80"/>
      <c r="DF126" s="80"/>
      <c r="DG126" s="80"/>
      <c r="DH126" s="80"/>
      <c r="DI126" s="80"/>
      <c r="DJ126" s="80"/>
      <c r="DK126" s="80"/>
      <c r="DL126" s="80"/>
      <c r="DM126" s="80"/>
      <c r="DN126" s="80"/>
      <c r="DO126" s="190"/>
      <c r="DY126" s="407"/>
      <c r="DZ126" s="407"/>
      <c r="EA126" s="408"/>
      <c r="EB126" s="408"/>
      <c r="EC126" s="408"/>
      <c r="ED126" s="408"/>
      <c r="EE126" s="483"/>
      <c r="EF126" s="483"/>
      <c r="EG126" s="408"/>
      <c r="EH126" s="408"/>
      <c r="EI126" s="408"/>
      <c r="EJ126" s="470"/>
      <c r="EK126" s="483"/>
      <c r="EL126" s="470"/>
      <c r="EM126" s="470"/>
      <c r="EN126" s="470"/>
      <c r="EX126" s="80">
        <v>228</v>
      </c>
      <c r="EY126" s="80">
        <v>167</v>
      </c>
      <c r="EZ126" s="80" t="s">
        <v>1901</v>
      </c>
      <c r="FA126" s="80" t="s">
        <v>1900</v>
      </c>
      <c r="FH126" s="407"/>
      <c r="FI126" s="408"/>
      <c r="FJ126" s="408"/>
      <c r="FK126" s="408"/>
      <c r="IC126" s="349"/>
      <c r="ID126" s="348"/>
      <c r="IE126" s="350"/>
      <c r="IF126" s="348"/>
      <c r="IG126" s="348"/>
      <c r="IH126" s="348"/>
      <c r="II126" s="311"/>
      <c r="IJ126" s="351"/>
      <c r="IK126" s="351"/>
      <c r="IL126" s="352"/>
      <c r="IM126" s="348"/>
      <c r="IN126" s="352"/>
      <c r="IO126" s="336"/>
      <c r="KG126" s="548">
        <v>1076</v>
      </c>
      <c r="KH126" s="539">
        <v>97</v>
      </c>
      <c r="KI126" s="540" t="s">
        <v>1634</v>
      </c>
      <c r="KJ126" s="540" t="s">
        <v>555</v>
      </c>
      <c r="KK126" s="540" t="s">
        <v>114</v>
      </c>
      <c r="KL126" s="540" t="s">
        <v>1956</v>
      </c>
      <c r="KM126" s="541"/>
      <c r="KN126" s="542"/>
      <c r="KO126" s="542"/>
      <c r="KP126" s="540"/>
      <c r="KQ126" s="543"/>
      <c r="KR126" s="543"/>
      <c r="KS126" s="543"/>
      <c r="KT126" s="543"/>
      <c r="KU126" s="543" t="str">
        <f>VLOOKUP(KH126,Data_Voogd!$C$1:$I$190,3,TRUE)</f>
        <v>Akbiach</v>
      </c>
      <c r="KV126" s="543" t="str">
        <f>VLOOKUP(KH126,Data_Voogd!$C$1:$I$190,2,TRUE)</f>
        <v>AbdelKarim</v>
      </c>
      <c r="KW126" s="549">
        <f>VLOOKUP(KH126,Data_Voogd!$C$1:$I$190,7,TRUE)</f>
        <v>685347428</v>
      </c>
    </row>
    <row r="127" spans="10:309" ht="20.100000000000001" customHeight="1" thickBot="1">
      <c r="J127" s="427"/>
      <c r="M127" s="469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190"/>
      <c r="AK127" s="86"/>
      <c r="AL127" s="80"/>
      <c r="AM127" s="80"/>
      <c r="AN127" s="190"/>
      <c r="AS127" s="48"/>
      <c r="AT127" s="51"/>
      <c r="AU127" s="248"/>
      <c r="AV127" s="248"/>
      <c r="AW127" s="51"/>
      <c r="AX127" s="51"/>
      <c r="AY127" s="51"/>
      <c r="AZ127" s="190"/>
      <c r="BA127" s="51"/>
      <c r="BB127" s="51"/>
      <c r="BC127" s="51"/>
      <c r="BD127" s="51"/>
      <c r="BE127" s="320"/>
      <c r="BF127" s="51"/>
      <c r="BG127" s="161"/>
      <c r="BH127" s="51"/>
      <c r="BI127" s="74"/>
      <c r="BJ127" s="570"/>
      <c r="BK127" s="427"/>
      <c r="BL127" s="427"/>
      <c r="BQ127" s="48"/>
      <c r="BR127" s="51"/>
      <c r="BS127" s="248"/>
      <c r="BT127" s="51"/>
      <c r="BU127" s="51"/>
      <c r="BV127" s="51"/>
      <c r="BW127" s="161"/>
      <c r="BX127" s="273"/>
      <c r="BY127" s="273"/>
      <c r="BZ127" s="74"/>
      <c r="CA127" s="51"/>
      <c r="CB127" s="74"/>
      <c r="CC127" s="570"/>
      <c r="CE127" s="418"/>
      <c r="CM127" s="406"/>
      <c r="CN127" s="479"/>
      <c r="CO127" s="406"/>
      <c r="CP127" s="406"/>
      <c r="CQ127" s="406"/>
      <c r="CR127" s="406"/>
      <c r="CS127" s="406"/>
      <c r="CT127" s="418"/>
      <c r="CU127" s="509"/>
      <c r="CV127" s="497"/>
      <c r="DB127" s="86"/>
      <c r="DC127" s="86"/>
      <c r="DD127" s="86"/>
      <c r="DE127" s="86"/>
      <c r="DF127" s="86"/>
      <c r="DG127" s="86"/>
      <c r="DH127" s="86"/>
      <c r="DI127" s="86"/>
      <c r="DJ127" s="86"/>
      <c r="DK127" s="86"/>
      <c r="DL127" s="86"/>
      <c r="DM127" s="80"/>
      <c r="DN127" s="80"/>
      <c r="DO127" s="190"/>
      <c r="DY127" s="407"/>
      <c r="DZ127" s="407"/>
      <c r="EA127" s="408"/>
      <c r="EB127" s="408"/>
      <c r="EC127" s="408"/>
      <c r="ED127" s="408"/>
      <c r="EE127" s="483"/>
      <c r="EF127" s="483"/>
      <c r="EG127" s="408"/>
      <c r="EH127" s="408"/>
      <c r="EI127" s="408"/>
      <c r="EJ127" s="470"/>
      <c r="EK127" s="483"/>
      <c r="EL127" s="470"/>
      <c r="EM127" s="470"/>
      <c r="EN127" s="470"/>
      <c r="EX127" s="86">
        <v>645</v>
      </c>
      <c r="EY127" s="86">
        <v>168</v>
      </c>
      <c r="EZ127" s="86" t="s">
        <v>865</v>
      </c>
      <c r="FA127" s="86" t="s">
        <v>866</v>
      </c>
      <c r="FH127" s="407"/>
      <c r="FI127" s="407"/>
      <c r="FJ127" s="408"/>
      <c r="FK127" s="408"/>
      <c r="IC127" s="353"/>
      <c r="ID127" s="354"/>
      <c r="IE127" s="355"/>
      <c r="IF127" s="354"/>
      <c r="IG127" s="354"/>
      <c r="IH127" s="354"/>
      <c r="II127" s="310"/>
      <c r="IJ127" s="356"/>
      <c r="IK127" s="356"/>
      <c r="IL127" s="357"/>
      <c r="IM127" s="354"/>
      <c r="IN127" s="352"/>
      <c r="IO127" s="337"/>
      <c r="KG127" s="548">
        <v>157</v>
      </c>
      <c r="KH127" s="539">
        <v>98</v>
      </c>
      <c r="KI127" s="540" t="s">
        <v>600</v>
      </c>
      <c r="KJ127" s="540" t="s">
        <v>1641</v>
      </c>
      <c r="KK127" s="540" t="s">
        <v>2458</v>
      </c>
      <c r="KL127" s="540" t="s">
        <v>1955</v>
      </c>
      <c r="KM127" s="541"/>
      <c r="KN127" s="542"/>
      <c r="KO127" s="542"/>
      <c r="KP127" s="540"/>
      <c r="KQ127" s="543"/>
      <c r="KR127" s="543"/>
      <c r="KS127" s="543"/>
      <c r="KT127" s="543"/>
      <c r="KU127" s="543" t="str">
        <f>VLOOKUP(KH127,Data_Voogd!$C$1:$I$190,3,TRUE)</f>
        <v>Barrani</v>
      </c>
      <c r="KV127" s="543" t="str">
        <f>VLOOKUP(KH127,Data_Voogd!$C$1:$I$190,2,TRUE)</f>
        <v>Abdelmaki</v>
      </c>
      <c r="KW127" s="549">
        <f>VLOOKUP(KH127,Data_Voogd!$C$1:$I$190,7,TRUE)</f>
        <v>643085419</v>
      </c>
    </row>
    <row r="128" spans="10:309" ht="20.100000000000001" customHeight="1" thickBot="1">
      <c r="J128" s="427"/>
      <c r="M128" s="469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190"/>
      <c r="AK128" s="80"/>
      <c r="AL128" s="80"/>
      <c r="AM128" s="80"/>
      <c r="AN128" s="190"/>
      <c r="AS128" s="48"/>
      <c r="AT128" s="51"/>
      <c r="AU128" s="248"/>
      <c r="AV128" s="248"/>
      <c r="AW128" s="51"/>
      <c r="AX128" s="51"/>
      <c r="AY128" s="51"/>
      <c r="AZ128" s="190"/>
      <c r="BA128" s="51"/>
      <c r="BB128" s="51"/>
      <c r="BC128" s="51"/>
      <c r="BD128" s="51"/>
      <c r="BE128" s="320"/>
      <c r="BF128" s="51"/>
      <c r="BG128" s="161"/>
      <c r="BH128" s="51"/>
      <c r="BI128" s="74"/>
      <c r="BJ128" s="570"/>
      <c r="BK128" s="427"/>
      <c r="BL128" s="427"/>
      <c r="BQ128" s="48"/>
      <c r="BR128" s="51"/>
      <c r="BS128" s="248"/>
      <c r="BT128" s="51"/>
      <c r="BU128" s="51"/>
      <c r="BV128" s="51"/>
      <c r="BW128" s="161"/>
      <c r="BX128" s="273"/>
      <c r="BY128" s="273"/>
      <c r="BZ128" s="74"/>
      <c r="CA128" s="51"/>
      <c r="CB128" s="74"/>
      <c r="CC128" s="570"/>
      <c r="CE128" s="417"/>
      <c r="CM128" s="406"/>
      <c r="CN128" s="479"/>
      <c r="CO128" s="406"/>
      <c r="CP128" s="406"/>
      <c r="CQ128" s="406"/>
      <c r="CR128" s="406"/>
      <c r="CS128" s="406"/>
      <c r="CT128" s="418"/>
      <c r="CU128" s="509"/>
      <c r="CV128" s="497"/>
      <c r="DB128" s="80"/>
      <c r="DC128" s="80"/>
      <c r="DD128" s="80"/>
      <c r="DE128" s="80"/>
      <c r="DF128" s="80"/>
      <c r="DG128" s="80"/>
      <c r="DH128" s="80"/>
      <c r="DI128" s="80"/>
      <c r="DJ128" s="80"/>
      <c r="DK128" s="80"/>
      <c r="DL128" s="80"/>
      <c r="DM128" s="80"/>
      <c r="DN128" s="80"/>
      <c r="DO128" s="190"/>
      <c r="DY128" s="407"/>
      <c r="DZ128" s="407"/>
      <c r="EA128" s="408"/>
      <c r="EB128" s="408"/>
      <c r="EC128" s="408"/>
      <c r="ED128" s="408"/>
      <c r="EE128" s="483"/>
      <c r="EF128" s="483"/>
      <c r="EG128" s="408"/>
      <c r="EH128" s="408"/>
      <c r="EI128" s="408"/>
      <c r="EJ128" s="470"/>
      <c r="EK128" s="483"/>
      <c r="EL128" s="470"/>
      <c r="EM128" s="470"/>
      <c r="EN128" s="470"/>
      <c r="EX128" s="80">
        <v>158</v>
      </c>
      <c r="EY128" s="80">
        <v>169</v>
      </c>
      <c r="EZ128" s="80" t="s">
        <v>870</v>
      </c>
      <c r="FA128" s="80" t="s">
        <v>871</v>
      </c>
      <c r="FH128" s="407"/>
      <c r="FI128" s="407"/>
      <c r="FJ128" s="408"/>
      <c r="FK128" s="408"/>
      <c r="IC128" s="349"/>
      <c r="ID128" s="348"/>
      <c r="IE128" s="350"/>
      <c r="IF128" s="348"/>
      <c r="IG128" s="348"/>
      <c r="IH128" s="348"/>
      <c r="II128" s="311"/>
      <c r="IJ128" s="351"/>
      <c r="IK128" s="351"/>
      <c r="IL128" s="352"/>
      <c r="IM128" s="348"/>
      <c r="IN128" s="352"/>
      <c r="IO128" s="336"/>
      <c r="KG128" s="548">
        <v>767</v>
      </c>
      <c r="KH128" s="539">
        <v>99</v>
      </c>
      <c r="KI128" s="540" t="s">
        <v>564</v>
      </c>
      <c r="KJ128" s="540" t="s">
        <v>253</v>
      </c>
      <c r="KK128" s="540" t="s">
        <v>114</v>
      </c>
      <c r="KL128" s="540" t="s">
        <v>1956</v>
      </c>
      <c r="KM128" s="541"/>
      <c r="KN128" s="542"/>
      <c r="KO128" s="542"/>
      <c r="KP128" s="540"/>
      <c r="KQ128" s="543"/>
      <c r="KR128" s="543"/>
      <c r="KS128" s="543"/>
      <c r="KT128" s="543"/>
      <c r="KU128" s="543" t="str">
        <f>VLOOKUP(KH128,Data_Voogd!$C$1:$I$190,3,TRUE)</f>
        <v>Bouhjira</v>
      </c>
      <c r="KV128" s="543" t="str">
        <f>VLOOKUP(KH128,Data_Voogd!$C$1:$I$190,2,TRUE)</f>
        <v>Youssef</v>
      </c>
      <c r="KW128" s="549">
        <f>VLOOKUP(KH128,Data_Voogd!$C$1:$I$190,7,TRUE)</f>
        <v>620638805</v>
      </c>
    </row>
    <row r="129" spans="10:309" ht="20.100000000000001" customHeight="1" thickBot="1">
      <c r="J129" s="427"/>
      <c r="M129" s="469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190"/>
      <c r="AK129" s="80"/>
      <c r="AL129" s="80"/>
      <c r="AM129" s="80"/>
      <c r="AN129" s="190"/>
      <c r="AS129" s="48"/>
      <c r="AT129" s="51"/>
      <c r="AU129" s="248"/>
      <c r="AV129" s="248"/>
      <c r="AW129" s="51"/>
      <c r="AX129" s="51"/>
      <c r="AY129" s="51"/>
      <c r="AZ129" s="190"/>
      <c r="BA129" s="51"/>
      <c r="BB129" s="51"/>
      <c r="BC129" s="51"/>
      <c r="BD129" s="51"/>
      <c r="BE129" s="320"/>
      <c r="BF129" s="51"/>
      <c r="BG129" s="161"/>
      <c r="BH129" s="51"/>
      <c r="BI129" s="74"/>
      <c r="BJ129" s="570"/>
      <c r="BK129" s="427"/>
      <c r="BL129" s="427"/>
      <c r="BQ129" s="48"/>
      <c r="BR129" s="51"/>
      <c r="BS129" s="248"/>
      <c r="BT129" s="51"/>
      <c r="BU129" s="51"/>
      <c r="BV129" s="51"/>
      <c r="BW129" s="161"/>
      <c r="BX129" s="273"/>
      <c r="BY129" s="273"/>
      <c r="BZ129" s="74"/>
      <c r="CA129" s="51"/>
      <c r="CB129" s="74"/>
      <c r="CC129" s="570"/>
      <c r="CE129" s="418"/>
      <c r="CM129" s="406"/>
      <c r="CN129" s="479"/>
      <c r="CO129" s="406"/>
      <c r="CP129" s="406"/>
      <c r="CQ129" s="406"/>
      <c r="CR129" s="406"/>
      <c r="CS129" s="406"/>
      <c r="CT129" s="418"/>
      <c r="CU129" s="509"/>
      <c r="CV129" s="497"/>
      <c r="DB129" s="80"/>
      <c r="DC129" s="80"/>
      <c r="DD129" s="80"/>
      <c r="DE129" s="80"/>
      <c r="DF129" s="80"/>
      <c r="DG129" s="80"/>
      <c r="DH129" s="80"/>
      <c r="DI129" s="80"/>
      <c r="DJ129" s="80"/>
      <c r="DK129" s="80"/>
      <c r="DL129" s="80"/>
      <c r="DM129" s="80"/>
      <c r="DN129" s="80"/>
      <c r="DO129" s="190"/>
      <c r="DY129" s="407"/>
      <c r="DZ129" s="407"/>
      <c r="EA129" s="408"/>
      <c r="EB129" s="408"/>
      <c r="EC129" s="408"/>
      <c r="ED129" s="408"/>
      <c r="EE129" s="483"/>
      <c r="EF129" s="483"/>
      <c r="EG129" s="408"/>
      <c r="EH129" s="408"/>
      <c r="EI129" s="408"/>
      <c r="EJ129" s="470"/>
      <c r="EK129" s="483"/>
      <c r="EL129" s="470"/>
      <c r="EM129" s="470"/>
      <c r="EN129" s="470"/>
      <c r="EX129" s="80">
        <v>678</v>
      </c>
      <c r="EY129" s="80">
        <v>170</v>
      </c>
      <c r="EZ129" s="80" t="s">
        <v>875</v>
      </c>
      <c r="FA129" s="80" t="s">
        <v>877</v>
      </c>
      <c r="FH129" s="407"/>
      <c r="FI129" s="407"/>
      <c r="FJ129" s="408"/>
      <c r="FK129" s="408"/>
      <c r="IC129" s="353"/>
      <c r="ID129" s="354"/>
      <c r="IE129" s="355"/>
      <c r="IF129" s="354"/>
      <c r="IG129" s="354"/>
      <c r="IH129" s="354"/>
      <c r="II129" s="310"/>
      <c r="IJ129" s="356"/>
      <c r="IK129" s="356"/>
      <c r="IL129" s="357"/>
      <c r="IM129" s="354"/>
      <c r="IN129" s="352"/>
      <c r="IO129" s="337"/>
      <c r="KG129" s="548">
        <v>66</v>
      </c>
      <c r="KH129" s="539">
        <v>100</v>
      </c>
      <c r="KI129" s="540" t="s">
        <v>33</v>
      </c>
      <c r="KJ129" s="540" t="s">
        <v>575</v>
      </c>
      <c r="KK129" s="540" t="s">
        <v>114</v>
      </c>
      <c r="KL129" s="540" t="s">
        <v>1957</v>
      </c>
      <c r="KM129" s="541"/>
      <c r="KN129" s="542"/>
      <c r="KO129" s="542"/>
      <c r="KP129" s="540"/>
      <c r="KQ129" s="543"/>
      <c r="KR129" s="543"/>
      <c r="KS129" s="543"/>
      <c r="KT129" s="543"/>
      <c r="KU129" s="543" t="str">
        <f>VLOOKUP(KH129,Data_Voogd!$C$1:$I$190,3,TRUE)</f>
        <v>Kamar/Azouzi</v>
      </c>
      <c r="KV129" s="543" t="str">
        <f>VLOOKUP(KH129,Data_Voogd!$C$1:$I$190,2,TRUE)</f>
        <v>Azouzi</v>
      </c>
      <c r="KW129" s="549">
        <f>VLOOKUP(KH129,Data_Voogd!$C$1:$I$190,7,TRUE)</f>
        <v>0</v>
      </c>
    </row>
    <row r="130" spans="10:309" ht="20.100000000000001" customHeight="1" thickBot="1">
      <c r="J130" s="427"/>
      <c r="M130" s="469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190"/>
      <c r="AK130" s="80"/>
      <c r="AL130" s="80"/>
      <c r="AM130" s="80"/>
      <c r="AN130" s="190"/>
      <c r="AS130" s="48"/>
      <c r="AT130" s="51"/>
      <c r="AU130" s="248"/>
      <c r="AV130" s="248"/>
      <c r="AW130" s="51"/>
      <c r="AX130" s="51"/>
      <c r="AY130" s="51"/>
      <c r="AZ130" s="190"/>
      <c r="BA130" s="51"/>
      <c r="BB130" s="51"/>
      <c r="BC130" s="51"/>
      <c r="BD130" s="51"/>
      <c r="BE130" s="320"/>
      <c r="BF130" s="51"/>
      <c r="BG130" s="161"/>
      <c r="BH130" s="51"/>
      <c r="BI130" s="74"/>
      <c r="BJ130" s="570"/>
      <c r="BK130" s="427"/>
      <c r="BL130" s="427"/>
      <c r="BQ130" s="48"/>
      <c r="BR130" s="51"/>
      <c r="BS130" s="248"/>
      <c r="BT130" s="51"/>
      <c r="BU130" s="51"/>
      <c r="BV130" s="51"/>
      <c r="BW130" s="161"/>
      <c r="BX130" s="273"/>
      <c r="BY130" s="273"/>
      <c r="BZ130" s="74"/>
      <c r="CA130" s="51"/>
      <c r="CB130" s="74"/>
      <c r="CC130" s="570"/>
      <c r="CE130" s="418"/>
      <c r="CM130" s="406"/>
      <c r="CN130" s="479"/>
      <c r="CO130" s="406"/>
      <c r="CP130" s="406"/>
      <c r="CQ130" s="406"/>
      <c r="CR130" s="406"/>
      <c r="CS130" s="406"/>
      <c r="CT130" s="418"/>
      <c r="CU130" s="509"/>
      <c r="CV130" s="497"/>
      <c r="DB130" s="80"/>
      <c r="DC130" s="80"/>
      <c r="DD130" s="80"/>
      <c r="DE130" s="80"/>
      <c r="DF130" s="80"/>
      <c r="DG130" s="80"/>
      <c r="DH130" s="80"/>
      <c r="DI130" s="80"/>
      <c r="DJ130" s="80"/>
      <c r="DK130" s="80"/>
      <c r="DL130" s="80"/>
      <c r="DM130" s="80"/>
      <c r="DN130" s="80"/>
      <c r="DO130" s="190"/>
      <c r="DY130" s="407"/>
      <c r="DZ130" s="407"/>
      <c r="EA130" s="408"/>
      <c r="EB130" s="408"/>
      <c r="EC130" s="408"/>
      <c r="ED130" s="408"/>
      <c r="EE130" s="483"/>
      <c r="EF130" s="483"/>
      <c r="EG130" s="408"/>
      <c r="EH130" s="408"/>
      <c r="EI130" s="408"/>
      <c r="EJ130" s="470"/>
      <c r="EK130" s="483"/>
      <c r="EL130" s="470"/>
      <c r="EM130" s="470"/>
      <c r="EN130" s="470"/>
      <c r="EX130" s="80">
        <v>462</v>
      </c>
      <c r="EY130" s="80">
        <v>171</v>
      </c>
      <c r="EZ130" s="80" t="s">
        <v>80</v>
      </c>
      <c r="FA130" s="80" t="s">
        <v>882</v>
      </c>
      <c r="FH130" s="407"/>
      <c r="FI130" s="407"/>
      <c r="FJ130" s="408"/>
      <c r="FK130" s="408"/>
      <c r="IC130" s="349"/>
      <c r="ID130" s="348"/>
      <c r="IE130" s="350"/>
      <c r="IF130" s="348"/>
      <c r="IG130" s="348"/>
      <c r="IH130" s="348"/>
      <c r="II130" s="311"/>
      <c r="IJ130" s="351"/>
      <c r="IK130" s="351"/>
      <c r="IL130" s="352"/>
      <c r="IM130" s="348"/>
      <c r="IN130" s="352"/>
      <c r="IO130" s="336"/>
      <c r="KG130" s="548">
        <v>23</v>
      </c>
      <c r="KH130" s="539">
        <v>101</v>
      </c>
      <c r="KI130" s="540" t="s">
        <v>581</v>
      </c>
      <c r="KJ130" s="540" t="s">
        <v>466</v>
      </c>
      <c r="KK130" s="540" t="s">
        <v>114</v>
      </c>
      <c r="KL130" s="540" t="s">
        <v>1956</v>
      </c>
      <c r="KM130" s="541"/>
      <c r="KN130" s="542"/>
      <c r="KO130" s="542"/>
      <c r="KP130" s="540"/>
      <c r="KQ130" s="543"/>
      <c r="KR130" s="543"/>
      <c r="KS130" s="543"/>
      <c r="KT130" s="543"/>
      <c r="KU130" s="543" t="str">
        <f>VLOOKUP(KH130,Data_Voogd!$C$1:$I$190,3,TRUE)</f>
        <v>Zaim</v>
      </c>
      <c r="KV130" s="543" t="str">
        <f>VLOOKUP(KH130,Data_Voogd!$C$1:$I$190,2,TRUE)</f>
        <v>Abdelwaheb</v>
      </c>
      <c r="KW130" s="549">
        <f>VLOOKUP(KH130,Data_Voogd!$C$1:$I$190,7,TRUE)</f>
        <v>684360117</v>
      </c>
    </row>
    <row r="131" spans="10:309" ht="20.100000000000001" customHeight="1" thickBot="1">
      <c r="J131" s="427"/>
      <c r="M131" s="469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S131" s="48"/>
      <c r="AT131" s="51"/>
      <c r="AU131" s="248"/>
      <c r="AV131" s="248"/>
      <c r="AW131" s="51"/>
      <c r="AX131" s="51"/>
      <c r="AY131" s="51"/>
      <c r="AZ131" s="190"/>
      <c r="BA131" s="51"/>
      <c r="BB131" s="51"/>
      <c r="BC131" s="51"/>
      <c r="BD131" s="51"/>
      <c r="BE131" s="320"/>
      <c r="BF131" s="51"/>
      <c r="BG131" s="161"/>
      <c r="BH131" s="51"/>
      <c r="BI131" s="74"/>
      <c r="BJ131" s="570"/>
      <c r="BK131" s="427"/>
      <c r="BL131" s="427"/>
      <c r="BQ131" s="48"/>
      <c r="BR131" s="51"/>
      <c r="BS131" s="248"/>
      <c r="BT131" s="51"/>
      <c r="BU131" s="51"/>
      <c r="BV131" s="51"/>
      <c r="BW131" s="161"/>
      <c r="BX131" s="273"/>
      <c r="BY131" s="273"/>
      <c r="BZ131" s="74"/>
      <c r="CA131" s="51"/>
      <c r="CB131" s="74"/>
      <c r="CC131" s="570"/>
      <c r="CE131" s="418"/>
      <c r="CM131" s="406"/>
      <c r="CN131" s="479"/>
      <c r="CO131" s="406"/>
      <c r="CP131" s="406"/>
      <c r="CQ131" s="406"/>
      <c r="CR131" s="406"/>
      <c r="CS131" s="406"/>
      <c r="CT131" s="418"/>
      <c r="CU131" s="509"/>
      <c r="CV131" s="497"/>
      <c r="DB131" s="80"/>
      <c r="DC131" s="80"/>
      <c r="DD131" s="80"/>
      <c r="DE131" s="80"/>
      <c r="DF131" s="80"/>
      <c r="DG131" s="80"/>
      <c r="DH131" s="80"/>
      <c r="DI131" s="80"/>
      <c r="DJ131" s="80"/>
      <c r="DK131" s="80"/>
      <c r="DL131" s="80"/>
      <c r="DM131" s="80"/>
      <c r="DN131" s="80"/>
      <c r="DO131" s="80"/>
      <c r="DY131" s="407"/>
      <c r="DZ131" s="407"/>
      <c r="EA131" s="408"/>
      <c r="EB131" s="408"/>
      <c r="EC131" s="408"/>
      <c r="ED131" s="408"/>
      <c r="EE131" s="483"/>
      <c r="EF131" s="483"/>
      <c r="EG131" s="408"/>
      <c r="EH131" s="408"/>
      <c r="EI131" s="408"/>
      <c r="EJ131" s="470"/>
      <c r="EK131" s="483"/>
      <c r="EL131" s="470"/>
      <c r="EM131" s="470"/>
      <c r="EN131" s="470"/>
      <c r="EX131" s="80">
        <v>218</v>
      </c>
      <c r="EY131" s="80">
        <v>173</v>
      </c>
      <c r="EZ131" s="80" t="s">
        <v>107</v>
      </c>
      <c r="FA131" s="80" t="s">
        <v>2289</v>
      </c>
      <c r="FH131" s="411"/>
      <c r="FI131" s="411"/>
      <c r="FJ131" s="411"/>
      <c r="FK131" s="411"/>
      <c r="IC131" s="353"/>
      <c r="ID131" s="354"/>
      <c r="IE131" s="355"/>
      <c r="IF131" s="354"/>
      <c r="IG131" s="354"/>
      <c r="IH131" s="354"/>
      <c r="II131" s="310"/>
      <c r="IJ131" s="356"/>
      <c r="IK131" s="356"/>
      <c r="IL131" s="357"/>
      <c r="IM131" s="354"/>
      <c r="IN131" s="352"/>
      <c r="IO131" s="337"/>
      <c r="KG131" s="548">
        <v>427</v>
      </c>
      <c r="KH131" s="539">
        <v>102</v>
      </c>
      <c r="KI131" s="540" t="s">
        <v>564</v>
      </c>
      <c r="KJ131" s="540" t="s">
        <v>585</v>
      </c>
      <c r="KK131" s="540" t="s">
        <v>122</v>
      </c>
      <c r="KL131" s="540" t="s">
        <v>1955</v>
      </c>
      <c r="KM131" s="541"/>
      <c r="KN131" s="542"/>
      <c r="KO131" s="542"/>
      <c r="KP131" s="540"/>
      <c r="KQ131" s="543"/>
      <c r="KR131" s="543"/>
      <c r="KS131" s="543"/>
      <c r="KT131" s="543"/>
      <c r="KU131" s="543" t="str">
        <f>VLOOKUP(KH131,Data_Voogd!$C$1:$I$190,3,TRUE)</f>
        <v>Darkaoui</v>
      </c>
      <c r="KV131" s="543" t="str">
        <f>VLOOKUP(KH131,Data_Voogd!$C$1:$I$190,2,TRUE)</f>
        <v>Said</v>
      </c>
      <c r="KW131" s="549">
        <f>VLOOKUP(KH131,Data_Voogd!$C$1:$I$190,7,TRUE)</f>
        <v>614371450</v>
      </c>
    </row>
    <row r="132" spans="10:309" ht="20.100000000000001" customHeight="1" thickBot="1">
      <c r="J132" s="427"/>
      <c r="M132" s="469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190"/>
      <c r="AK132" s="80"/>
      <c r="AL132" s="80"/>
      <c r="AM132" s="80"/>
      <c r="AN132" s="190"/>
      <c r="AS132" s="48"/>
      <c r="AT132" s="51"/>
      <c r="AU132" s="248"/>
      <c r="AV132" s="248"/>
      <c r="AW132" s="51"/>
      <c r="AX132" s="51"/>
      <c r="AY132" s="51"/>
      <c r="AZ132" s="190"/>
      <c r="BA132" s="51"/>
      <c r="BB132" s="51"/>
      <c r="BC132" s="51"/>
      <c r="BD132" s="51"/>
      <c r="BE132" s="320"/>
      <c r="BF132" s="51"/>
      <c r="BG132" s="161"/>
      <c r="BH132" s="51"/>
      <c r="BI132" s="74"/>
      <c r="BJ132" s="570"/>
      <c r="BK132" s="427"/>
      <c r="BL132" s="427"/>
      <c r="BQ132" s="48"/>
      <c r="BR132" s="51"/>
      <c r="BS132" s="248"/>
      <c r="BT132" s="51"/>
      <c r="BU132" s="51"/>
      <c r="BV132" s="51"/>
      <c r="BW132" s="161"/>
      <c r="BX132" s="273"/>
      <c r="BY132" s="273"/>
      <c r="BZ132" s="74"/>
      <c r="CA132" s="51"/>
      <c r="CB132" s="74"/>
      <c r="CC132" s="570"/>
      <c r="CE132" s="418"/>
      <c r="CM132" s="406"/>
      <c r="CN132" s="479"/>
      <c r="CO132" s="406"/>
      <c r="CP132" s="406"/>
      <c r="CQ132" s="406"/>
      <c r="CR132" s="406"/>
      <c r="CS132" s="406"/>
      <c r="CT132" s="418"/>
      <c r="CU132" s="509"/>
      <c r="CV132" s="497"/>
      <c r="DB132" s="80"/>
      <c r="DC132" s="80"/>
      <c r="DD132" s="80"/>
      <c r="DE132" s="80"/>
      <c r="DF132" s="80"/>
      <c r="DG132" s="80"/>
      <c r="DH132" s="80"/>
      <c r="DI132" s="80"/>
      <c r="DJ132" s="80"/>
      <c r="DK132" s="80"/>
      <c r="DL132" s="80"/>
      <c r="DM132" s="80"/>
      <c r="DN132" s="80"/>
      <c r="DO132" s="190"/>
      <c r="DY132" s="407"/>
      <c r="DZ132" s="407"/>
      <c r="EA132" s="408"/>
      <c r="EB132" s="408"/>
      <c r="EC132" s="408"/>
      <c r="ED132" s="408"/>
      <c r="EE132" s="483"/>
      <c r="EF132" s="483"/>
      <c r="EG132" s="408"/>
      <c r="EH132" s="408"/>
      <c r="EI132" s="408"/>
      <c r="EJ132" s="470"/>
      <c r="EK132" s="483"/>
      <c r="EL132" s="470"/>
      <c r="EM132" s="470"/>
      <c r="EN132" s="470"/>
      <c r="EX132" s="80">
        <v>884</v>
      </c>
      <c r="EY132" s="80">
        <v>174</v>
      </c>
      <c r="EZ132" s="80" t="s">
        <v>136</v>
      </c>
      <c r="FA132" s="80" t="s">
        <v>894</v>
      </c>
      <c r="FH132" s="407"/>
      <c r="FI132" s="407"/>
      <c r="FJ132" s="408"/>
      <c r="FK132" s="408"/>
      <c r="IC132" s="349"/>
      <c r="ID132" s="348"/>
      <c r="IE132" s="350"/>
      <c r="IF132" s="348"/>
      <c r="IG132" s="348"/>
      <c r="IH132" s="348"/>
      <c r="II132" s="311"/>
      <c r="IJ132" s="351"/>
      <c r="IK132" s="351"/>
      <c r="IL132" s="352"/>
      <c r="IM132" s="348"/>
      <c r="IN132" s="352"/>
      <c r="IO132" s="336"/>
      <c r="KG132" s="548">
        <v>427</v>
      </c>
      <c r="KH132" s="539">
        <v>102</v>
      </c>
      <c r="KI132" s="540" t="s">
        <v>571</v>
      </c>
      <c r="KJ132" s="540" t="s">
        <v>585</v>
      </c>
      <c r="KK132" s="540" t="s">
        <v>2457</v>
      </c>
      <c r="KL132" s="540" t="s">
        <v>1955</v>
      </c>
      <c r="KM132" s="541"/>
      <c r="KN132" s="542"/>
      <c r="KO132" s="542"/>
      <c r="KP132" s="540"/>
      <c r="KQ132" s="543"/>
      <c r="KR132" s="543"/>
      <c r="KS132" s="543"/>
      <c r="KT132" s="543"/>
      <c r="KU132" s="543" t="str">
        <f>VLOOKUP(KH132,Data_Voogd!$C$1:$I$190,3,TRUE)</f>
        <v>Darkaoui</v>
      </c>
      <c r="KV132" s="543" t="str">
        <f>VLOOKUP(KH132,Data_Voogd!$C$1:$I$190,2,TRUE)</f>
        <v>Said</v>
      </c>
      <c r="KW132" s="549">
        <f>VLOOKUP(KH132,Data_Voogd!$C$1:$I$190,7,TRUE)</f>
        <v>614371450</v>
      </c>
    </row>
    <row r="133" spans="10:309" ht="20.100000000000001" customHeight="1" thickBot="1">
      <c r="J133" s="427"/>
      <c r="M133" s="469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190"/>
      <c r="AK133" s="80"/>
      <c r="AL133" s="80"/>
      <c r="AM133" s="80"/>
      <c r="AN133" s="190"/>
      <c r="AS133" s="48"/>
      <c r="AT133" s="51"/>
      <c r="AU133" s="248"/>
      <c r="AV133" s="248"/>
      <c r="AW133" s="51"/>
      <c r="AX133" s="51"/>
      <c r="AY133" s="51"/>
      <c r="AZ133" s="190"/>
      <c r="BA133" s="51"/>
      <c r="BB133" s="51"/>
      <c r="BC133" s="51"/>
      <c r="BD133" s="51"/>
      <c r="BE133" s="320"/>
      <c r="BF133" s="51"/>
      <c r="BG133" s="161"/>
      <c r="BH133" s="51"/>
      <c r="BI133" s="74"/>
      <c r="BJ133" s="570"/>
      <c r="BK133" s="427"/>
      <c r="BL133" s="427"/>
      <c r="BQ133" s="48"/>
      <c r="BR133" s="51"/>
      <c r="BS133" s="248"/>
      <c r="BT133" s="51"/>
      <c r="BU133" s="51"/>
      <c r="BV133" s="51"/>
      <c r="BW133" s="161"/>
      <c r="BX133" s="273"/>
      <c r="BY133" s="273"/>
      <c r="BZ133" s="74"/>
      <c r="CA133" s="51"/>
      <c r="CB133" s="74"/>
      <c r="CC133" s="570"/>
      <c r="CE133" s="418"/>
      <c r="CM133" s="406"/>
      <c r="CN133" s="479"/>
      <c r="CO133" s="406"/>
      <c r="CP133" s="406"/>
      <c r="CQ133" s="406"/>
      <c r="CR133" s="406"/>
      <c r="CS133" s="406"/>
      <c r="CT133" s="418"/>
      <c r="CU133" s="453"/>
      <c r="CV133" s="497"/>
      <c r="DB133" s="80"/>
      <c r="DC133" s="80"/>
      <c r="DD133" s="80"/>
      <c r="DE133" s="80"/>
      <c r="DF133" s="80"/>
      <c r="DG133" s="80"/>
      <c r="DH133" s="80"/>
      <c r="DI133" s="80"/>
      <c r="DJ133" s="80"/>
      <c r="DK133" s="80"/>
      <c r="DL133" s="80"/>
      <c r="DM133" s="80"/>
      <c r="DN133" s="80"/>
      <c r="DO133" s="190"/>
      <c r="DY133" s="407"/>
      <c r="DZ133" s="407"/>
      <c r="EA133" s="408"/>
      <c r="EB133" s="408"/>
      <c r="EC133" s="408"/>
      <c r="ED133" s="408"/>
      <c r="EE133" s="483"/>
      <c r="EF133" s="483"/>
      <c r="EG133" s="408"/>
      <c r="EH133" s="408"/>
      <c r="EI133" s="408"/>
      <c r="EJ133" s="470"/>
      <c r="EK133" s="483"/>
      <c r="EL133" s="470"/>
      <c r="EM133" s="470"/>
      <c r="EN133" s="470"/>
      <c r="EX133" s="80">
        <v>491</v>
      </c>
      <c r="EY133" s="80">
        <v>175</v>
      </c>
      <c r="EZ133" s="80" t="s">
        <v>898</v>
      </c>
      <c r="FA133" s="80" t="s">
        <v>1398</v>
      </c>
      <c r="FH133" s="407"/>
      <c r="FI133" s="407"/>
      <c r="FJ133" s="408"/>
      <c r="FK133" s="408"/>
      <c r="IC133" s="353"/>
      <c r="ID133" s="354"/>
      <c r="IE133" s="355"/>
      <c r="IF133" s="354"/>
      <c r="IG133" s="354"/>
      <c r="IH133" s="354"/>
      <c r="II133" s="310"/>
      <c r="IJ133" s="356"/>
      <c r="IK133" s="356"/>
      <c r="IL133" s="357"/>
      <c r="IM133" s="354"/>
      <c r="IN133" s="352"/>
      <c r="IO133" s="337"/>
      <c r="KG133" s="548">
        <v>764</v>
      </c>
      <c r="KH133" s="539">
        <v>103</v>
      </c>
      <c r="KI133" s="540" t="s">
        <v>184</v>
      </c>
      <c r="KJ133" s="540" t="s">
        <v>589</v>
      </c>
      <c r="KK133" s="540" t="s">
        <v>2458</v>
      </c>
      <c r="KL133" s="540" t="s">
        <v>1955</v>
      </c>
      <c r="KM133" s="541"/>
      <c r="KN133" s="542"/>
      <c r="KO133" s="542"/>
      <c r="KP133" s="540"/>
      <c r="KQ133" s="543"/>
      <c r="KR133" s="543"/>
      <c r="KS133" s="543"/>
      <c r="KT133" s="543"/>
      <c r="KU133" s="543" t="str">
        <f>VLOOKUP(KH133,Data_Voogd!$C$1:$I$190,3,TRUE)</f>
        <v>Darkaoui</v>
      </c>
      <c r="KV133" s="543" t="str">
        <f>VLOOKUP(KH133,Data_Voogd!$C$1:$I$190,2,TRUE)</f>
        <v>Said</v>
      </c>
      <c r="KW133" s="549">
        <f>VLOOKUP(KH133,Data_Voogd!$C$1:$I$190,7,TRUE)</f>
        <v>614371450</v>
      </c>
    </row>
    <row r="134" spans="10:309" ht="20.100000000000001" customHeight="1" thickBot="1">
      <c r="J134" s="427"/>
      <c r="M134" s="469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190"/>
      <c r="AK134" s="80"/>
      <c r="AL134" s="80"/>
      <c r="AM134" s="80"/>
      <c r="AN134" s="190"/>
      <c r="AS134" s="48"/>
      <c r="AT134" s="51"/>
      <c r="AU134" s="248"/>
      <c r="AV134" s="248"/>
      <c r="AW134" s="51"/>
      <c r="AX134" s="51"/>
      <c r="AY134" s="51"/>
      <c r="AZ134" s="190"/>
      <c r="BA134" s="51"/>
      <c r="BB134" s="51"/>
      <c r="BC134" s="51"/>
      <c r="BD134" s="51"/>
      <c r="BE134" s="320"/>
      <c r="BF134" s="51"/>
      <c r="BG134" s="161"/>
      <c r="BH134" s="51"/>
      <c r="BI134" s="74"/>
      <c r="BJ134" s="570"/>
      <c r="BK134" s="427"/>
      <c r="BL134" s="427"/>
      <c r="BQ134" s="48"/>
      <c r="BR134" s="51"/>
      <c r="BS134" s="248"/>
      <c r="BT134" s="51"/>
      <c r="BU134" s="51"/>
      <c r="BV134" s="51"/>
      <c r="BW134" s="161"/>
      <c r="BX134" s="273"/>
      <c r="BY134" s="273"/>
      <c r="BZ134" s="74"/>
      <c r="CA134" s="51"/>
      <c r="CB134" s="74"/>
      <c r="CC134" s="570"/>
      <c r="CE134" s="418"/>
      <c r="CM134" s="406"/>
      <c r="CN134" s="479"/>
      <c r="CO134" s="406"/>
      <c r="CP134" s="406"/>
      <c r="CQ134" s="406"/>
      <c r="CR134" s="406"/>
      <c r="CS134" s="406"/>
      <c r="CT134" s="418"/>
      <c r="CU134" s="408"/>
      <c r="CV134" s="408"/>
      <c r="DB134" s="80"/>
      <c r="DC134" s="80"/>
      <c r="DD134" s="80"/>
      <c r="DE134" s="80"/>
      <c r="DF134" s="80"/>
      <c r="DG134" s="80"/>
      <c r="DH134" s="80"/>
      <c r="DI134" s="80"/>
      <c r="DJ134" s="80"/>
      <c r="DK134" s="80"/>
      <c r="DL134" s="80"/>
      <c r="DM134" s="80"/>
      <c r="DN134" s="80"/>
      <c r="DO134" s="190"/>
      <c r="DY134" s="407"/>
      <c r="DZ134" s="407"/>
      <c r="EA134" s="408"/>
      <c r="EB134" s="408"/>
      <c r="EC134" s="411"/>
      <c r="ED134" s="408"/>
      <c r="EE134" s="495"/>
      <c r="EF134" s="487"/>
      <c r="EG134" s="408"/>
      <c r="EH134" s="408"/>
      <c r="EI134" s="408"/>
      <c r="EJ134" s="470"/>
      <c r="EK134" s="483"/>
      <c r="EL134" s="408"/>
      <c r="EM134" s="470"/>
      <c r="EN134" s="470"/>
      <c r="EX134" s="80">
        <v>9010</v>
      </c>
      <c r="EY134" s="80">
        <v>178</v>
      </c>
      <c r="EZ134" s="80" t="s">
        <v>290</v>
      </c>
      <c r="FA134" s="80" t="s">
        <v>290</v>
      </c>
      <c r="FH134" s="407"/>
      <c r="FI134" s="407"/>
      <c r="FJ134" s="408"/>
      <c r="FK134" s="408"/>
      <c r="IC134" s="349"/>
      <c r="ID134" s="348"/>
      <c r="IE134" s="350"/>
      <c r="IF134" s="348"/>
      <c r="IG134" s="348"/>
      <c r="IH134" s="348"/>
      <c r="II134" s="311"/>
      <c r="IJ134" s="351"/>
      <c r="IK134" s="351"/>
      <c r="IL134" s="352"/>
      <c r="IM134" s="348"/>
      <c r="IN134" s="352"/>
      <c r="IO134" s="336"/>
      <c r="KG134" s="548">
        <v>659</v>
      </c>
      <c r="KH134" s="539">
        <v>104</v>
      </c>
      <c r="KI134" s="540" t="s">
        <v>285</v>
      </c>
      <c r="KJ134" s="540" t="s">
        <v>1417</v>
      </c>
      <c r="KK134" s="540" t="s">
        <v>65</v>
      </c>
      <c r="KL134" s="540" t="s">
        <v>1955</v>
      </c>
      <c r="KM134" s="541"/>
      <c r="KN134" s="542"/>
      <c r="KO134" s="542"/>
      <c r="KP134" s="540"/>
      <c r="KQ134" s="543"/>
      <c r="KR134" s="543"/>
      <c r="KS134" s="543"/>
      <c r="KT134" s="543"/>
      <c r="KU134" s="543" t="str">
        <f>VLOOKUP(KH134,Data_Voogd!$C$1:$I$190,3,TRUE)</f>
        <v>Tajjioui</v>
      </c>
      <c r="KV134" s="543" t="str">
        <f>VLOOKUP(KH134,Data_Voogd!$C$1:$I$190,2,TRUE)</f>
        <v>Mohamed</v>
      </c>
      <c r="KW134" s="549">
        <f>VLOOKUP(KH134,Data_Voogd!$C$1:$I$190,7,TRUE)</f>
        <v>624962741</v>
      </c>
    </row>
    <row r="135" spans="10:309" ht="20.100000000000001" customHeight="1" thickBot="1">
      <c r="J135" s="427"/>
      <c r="M135" s="469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190"/>
      <c r="AK135" s="80"/>
      <c r="AL135" s="80"/>
      <c r="AM135" s="80"/>
      <c r="AN135" s="190"/>
      <c r="AS135" s="48"/>
      <c r="AT135" s="51"/>
      <c r="AU135" s="248"/>
      <c r="AV135" s="248"/>
      <c r="AW135" s="51"/>
      <c r="AX135" s="51"/>
      <c r="AY135" s="51"/>
      <c r="AZ135" s="190"/>
      <c r="BA135" s="51"/>
      <c r="BB135" s="51"/>
      <c r="BC135" s="51"/>
      <c r="BD135" s="51"/>
      <c r="BE135" s="320"/>
      <c r="BF135" s="51"/>
      <c r="BG135" s="161"/>
      <c r="BH135" s="51"/>
      <c r="BI135" s="74"/>
      <c r="BJ135" s="570"/>
      <c r="BK135" s="427"/>
      <c r="BL135" s="427"/>
      <c r="BQ135" s="48"/>
      <c r="BR135" s="51"/>
      <c r="BS135" s="248"/>
      <c r="BT135" s="51"/>
      <c r="BU135" s="51"/>
      <c r="BV135" s="51"/>
      <c r="BW135" s="161"/>
      <c r="BX135" s="273"/>
      <c r="BY135" s="273"/>
      <c r="BZ135" s="74"/>
      <c r="CA135" s="51"/>
      <c r="CB135" s="74"/>
      <c r="CC135" s="570"/>
      <c r="CE135" s="418"/>
      <c r="CM135" s="406"/>
      <c r="CN135" s="479"/>
      <c r="CO135" s="406"/>
      <c r="CP135" s="406"/>
      <c r="CQ135" s="406"/>
      <c r="CR135" s="406"/>
      <c r="CS135" s="406"/>
      <c r="CT135" s="418"/>
      <c r="CU135" s="453"/>
      <c r="CV135" s="497"/>
      <c r="DB135" s="80"/>
      <c r="DC135" s="80"/>
      <c r="DD135" s="80"/>
      <c r="DE135" s="80"/>
      <c r="DF135" s="80"/>
      <c r="DG135" s="80"/>
      <c r="DH135" s="80"/>
      <c r="DI135" s="80"/>
      <c r="DJ135" s="80"/>
      <c r="DK135" s="80"/>
      <c r="DL135" s="80"/>
      <c r="DM135" s="80"/>
      <c r="DN135" s="80"/>
      <c r="DO135" s="190"/>
      <c r="DY135" s="407"/>
      <c r="DZ135" s="407"/>
      <c r="EA135" s="408"/>
      <c r="EB135" s="408"/>
      <c r="EC135" s="408"/>
      <c r="ED135" s="408"/>
      <c r="EE135" s="483"/>
      <c r="EF135" s="483"/>
      <c r="EG135" s="408"/>
      <c r="EH135" s="408"/>
      <c r="EI135" s="408"/>
      <c r="EJ135" s="470"/>
      <c r="EK135" s="483"/>
      <c r="EL135" s="470"/>
      <c r="EM135" s="470"/>
      <c r="EN135" s="470"/>
      <c r="EX135" s="80">
        <v>1146</v>
      </c>
      <c r="EY135" s="80">
        <v>179</v>
      </c>
      <c r="EZ135" s="80" t="s">
        <v>90</v>
      </c>
      <c r="FA135" s="80" t="s">
        <v>911</v>
      </c>
      <c r="FH135" s="407"/>
      <c r="FI135" s="407"/>
      <c r="FJ135" s="408"/>
      <c r="FK135" s="408"/>
      <c r="IC135" s="353"/>
      <c r="ID135" s="354"/>
      <c r="IE135" s="355"/>
      <c r="IF135" s="354"/>
      <c r="IG135" s="354"/>
      <c r="IH135" s="354"/>
      <c r="II135" s="310"/>
      <c r="IJ135" s="356"/>
      <c r="IK135" s="356"/>
      <c r="IL135" s="357"/>
      <c r="IM135" s="354"/>
      <c r="IN135" s="352"/>
      <c r="IO135" s="337"/>
      <c r="KG135" s="548">
        <v>659</v>
      </c>
      <c r="KH135" s="539">
        <v>104</v>
      </c>
      <c r="KI135" s="540" t="s">
        <v>1001</v>
      </c>
      <c r="KJ135" s="540" t="s">
        <v>1417</v>
      </c>
      <c r="KK135" s="540" t="s">
        <v>122</v>
      </c>
      <c r="KL135" s="540" t="s">
        <v>1956</v>
      </c>
      <c r="KM135" s="541"/>
      <c r="KN135" s="542"/>
      <c r="KO135" s="542"/>
      <c r="KP135" s="540"/>
      <c r="KQ135" s="543"/>
      <c r="KR135" s="543"/>
      <c r="KS135" s="543"/>
      <c r="KT135" s="543"/>
      <c r="KU135" s="543" t="str">
        <f>VLOOKUP(KH135,Data_Voogd!$C$1:$I$190,3,TRUE)</f>
        <v>Tajjioui</v>
      </c>
      <c r="KV135" s="543" t="str">
        <f>VLOOKUP(KH135,Data_Voogd!$C$1:$I$190,2,TRUE)</f>
        <v>Mohamed</v>
      </c>
      <c r="KW135" s="549">
        <f>VLOOKUP(KH135,Data_Voogd!$C$1:$I$190,7,TRUE)</f>
        <v>624962741</v>
      </c>
    </row>
    <row r="136" spans="10:309" ht="20.100000000000001" customHeight="1" thickBot="1">
      <c r="J136" s="427"/>
      <c r="M136" s="469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190"/>
      <c r="AK136" s="80"/>
      <c r="AL136" s="80"/>
      <c r="AM136" s="80"/>
      <c r="AN136" s="190"/>
      <c r="AS136" s="48"/>
      <c r="AT136" s="51"/>
      <c r="AU136" s="248"/>
      <c r="AV136" s="248"/>
      <c r="AW136" s="51"/>
      <c r="AX136" s="51"/>
      <c r="AY136" s="51"/>
      <c r="AZ136" s="190"/>
      <c r="BA136" s="51"/>
      <c r="BB136" s="51"/>
      <c r="BC136" s="51"/>
      <c r="BD136" s="51"/>
      <c r="BE136" s="320"/>
      <c r="BF136" s="51"/>
      <c r="BG136" s="161"/>
      <c r="BH136" s="51"/>
      <c r="BI136" s="74"/>
      <c r="BJ136" s="570"/>
      <c r="BK136" s="427"/>
      <c r="BL136" s="427"/>
      <c r="BQ136" s="48"/>
      <c r="BR136" s="51"/>
      <c r="BS136" s="248"/>
      <c r="BT136" s="51"/>
      <c r="BU136" s="51"/>
      <c r="BV136" s="51"/>
      <c r="BW136" s="161"/>
      <c r="BX136" s="273"/>
      <c r="BY136" s="273"/>
      <c r="BZ136" s="74"/>
      <c r="CA136" s="51"/>
      <c r="CB136" s="74"/>
      <c r="CC136" s="570"/>
      <c r="CE136" s="418"/>
      <c r="CM136" s="406"/>
      <c r="CN136" s="479"/>
      <c r="CO136" s="406"/>
      <c r="CP136" s="406"/>
      <c r="CQ136" s="406"/>
      <c r="CR136" s="406"/>
      <c r="CS136" s="406"/>
      <c r="CT136" s="418"/>
      <c r="CU136" s="453"/>
      <c r="CV136" s="497"/>
      <c r="DB136" s="80"/>
      <c r="DC136" s="80"/>
      <c r="DD136" s="80"/>
      <c r="DE136" s="80"/>
      <c r="DF136" s="80"/>
      <c r="DG136" s="80"/>
      <c r="DH136" s="80"/>
      <c r="DI136" s="80"/>
      <c r="DJ136" s="80"/>
      <c r="DK136" s="80"/>
      <c r="DL136" s="80"/>
      <c r="DM136" s="80"/>
      <c r="DN136" s="80"/>
      <c r="DO136" s="190"/>
      <c r="DY136" s="407"/>
      <c r="DZ136" s="407"/>
      <c r="EA136" s="408"/>
      <c r="EB136" s="408"/>
      <c r="EC136" s="408"/>
      <c r="ED136" s="408"/>
      <c r="EE136" s="483"/>
      <c r="EF136" s="483"/>
      <c r="EG136" s="408"/>
      <c r="EH136" s="408"/>
      <c r="EI136" s="408"/>
      <c r="EJ136" s="470"/>
      <c r="EK136" s="483"/>
      <c r="EL136" s="470"/>
      <c r="EM136" s="470"/>
      <c r="EN136" s="470"/>
      <c r="EX136" s="80">
        <v>984</v>
      </c>
      <c r="EY136" s="80">
        <v>180</v>
      </c>
      <c r="EZ136" s="80" t="s">
        <v>1358</v>
      </c>
      <c r="FA136" s="80" t="s">
        <v>1968</v>
      </c>
      <c r="FH136" s="407"/>
      <c r="FI136" s="407"/>
      <c r="FJ136" s="408"/>
      <c r="FK136" s="408"/>
      <c r="IC136" s="349"/>
      <c r="ID136" s="348"/>
      <c r="IE136" s="350"/>
      <c r="IF136" s="348"/>
      <c r="IG136" s="348"/>
      <c r="IH136" s="348"/>
      <c r="II136" s="311"/>
      <c r="IJ136" s="351"/>
      <c r="IK136" s="351"/>
      <c r="IL136" s="352"/>
      <c r="IM136" s="348"/>
      <c r="IN136" s="352"/>
      <c r="IO136" s="336"/>
      <c r="KG136" s="548">
        <v>917</v>
      </c>
      <c r="KH136" s="539">
        <v>105</v>
      </c>
      <c r="KI136" s="540" t="s">
        <v>171</v>
      </c>
      <c r="KJ136" s="540" t="s">
        <v>1472</v>
      </c>
      <c r="KK136" s="540" t="s">
        <v>114</v>
      </c>
      <c r="KL136" s="540" t="s">
        <v>1957</v>
      </c>
      <c r="KM136" s="541"/>
      <c r="KN136" s="542"/>
      <c r="KO136" s="542"/>
      <c r="KP136" s="540"/>
      <c r="KQ136" s="543"/>
      <c r="KR136" s="543"/>
      <c r="KS136" s="543"/>
      <c r="KT136" s="543"/>
      <c r="KU136" s="543" t="str">
        <f>VLOOKUP(KH136,Data_Voogd!$C$1:$I$190,3,TRUE)</f>
        <v>El Bouayadi</v>
      </c>
      <c r="KV136" s="543" t="str">
        <f>VLOOKUP(KH136,Data_Voogd!$C$1:$I$190,2,TRUE)</f>
        <v>Karim</v>
      </c>
      <c r="KW136" s="549">
        <f>VLOOKUP(KH136,Data_Voogd!$C$1:$I$190,7,TRUE)</f>
        <v>638734173</v>
      </c>
    </row>
    <row r="137" spans="10:309" ht="20.100000000000001" customHeight="1" thickBot="1">
      <c r="J137" s="427"/>
      <c r="M137" s="469"/>
      <c r="Z137" s="629"/>
      <c r="AA137" s="629"/>
      <c r="AB137" s="629"/>
      <c r="AC137" s="629"/>
      <c r="AD137" s="629"/>
      <c r="AE137" s="629"/>
      <c r="AF137" s="629"/>
      <c r="AG137" s="629"/>
      <c r="AH137" s="629"/>
      <c r="AI137" s="629"/>
      <c r="AJ137" s="631"/>
      <c r="AK137" s="80"/>
      <c r="AL137" s="80"/>
      <c r="AM137" s="80"/>
      <c r="AN137" s="318"/>
      <c r="AS137" s="48"/>
      <c r="AT137" s="51"/>
      <c r="AU137" s="248"/>
      <c r="AV137" s="248"/>
      <c r="AW137" s="51"/>
      <c r="AX137" s="51"/>
      <c r="AY137" s="51"/>
      <c r="AZ137" s="190"/>
      <c r="BA137" s="51"/>
      <c r="BB137" s="51"/>
      <c r="BC137" s="51"/>
      <c r="BD137" s="51"/>
      <c r="BE137" s="320"/>
      <c r="BF137" s="51"/>
      <c r="BG137" s="161"/>
      <c r="BH137" s="51"/>
      <c r="BI137" s="74"/>
      <c r="BJ137" s="570"/>
      <c r="BK137" s="427"/>
      <c r="BL137" s="427"/>
      <c r="BQ137" s="48"/>
      <c r="BR137" s="51"/>
      <c r="BS137" s="248"/>
      <c r="BT137" s="51"/>
      <c r="BU137" s="51"/>
      <c r="BV137" s="51"/>
      <c r="BW137" s="161"/>
      <c r="BX137" s="273"/>
      <c r="BY137" s="273"/>
      <c r="BZ137" s="74"/>
      <c r="CA137" s="51"/>
      <c r="CB137" s="74"/>
      <c r="CC137" s="570"/>
      <c r="CE137" s="418"/>
      <c r="CM137" s="406"/>
      <c r="CN137" s="479"/>
      <c r="CO137" s="406"/>
      <c r="CP137" s="406"/>
      <c r="CQ137" s="406"/>
      <c r="CR137" s="406"/>
      <c r="CS137" s="406"/>
      <c r="CT137" s="418"/>
      <c r="CU137" s="453"/>
      <c r="CV137" s="497"/>
      <c r="DB137" s="629"/>
      <c r="DC137" s="629"/>
      <c r="DD137" s="629"/>
      <c r="DE137" s="629"/>
      <c r="DF137" s="629"/>
      <c r="DG137" s="629"/>
      <c r="DH137" s="629"/>
      <c r="DI137" s="629"/>
      <c r="DJ137" s="629"/>
      <c r="DK137" s="629"/>
      <c r="DL137" s="80"/>
      <c r="DM137" s="80"/>
      <c r="DN137" s="80"/>
      <c r="DO137" s="318"/>
      <c r="DY137" s="407"/>
      <c r="DZ137" s="407"/>
      <c r="EA137" s="408"/>
      <c r="EB137" s="408"/>
      <c r="EC137" s="408"/>
      <c r="ED137" s="408"/>
      <c r="EE137" s="483"/>
      <c r="EF137" s="483"/>
      <c r="EG137" s="408"/>
      <c r="EH137" s="408"/>
      <c r="EI137" s="408"/>
      <c r="EJ137" s="470"/>
      <c r="EK137" s="483"/>
      <c r="EL137" s="470"/>
      <c r="EM137" s="470"/>
      <c r="EN137" s="470"/>
      <c r="EX137" s="629">
        <v>411</v>
      </c>
      <c r="EY137" s="629">
        <v>181</v>
      </c>
      <c r="EZ137" s="629" t="s">
        <v>136</v>
      </c>
      <c r="FA137" s="629" t="s">
        <v>1935</v>
      </c>
      <c r="FH137" s="407"/>
      <c r="FI137" s="407"/>
      <c r="FJ137" s="408"/>
      <c r="FK137" s="408"/>
      <c r="IC137" s="353"/>
      <c r="ID137" s="354"/>
      <c r="IE137" s="355"/>
      <c r="IF137" s="354"/>
      <c r="IG137" s="354"/>
      <c r="IH137" s="354"/>
      <c r="II137" s="310"/>
      <c r="IJ137" s="356"/>
      <c r="IK137" s="356"/>
      <c r="IL137" s="357"/>
      <c r="IM137" s="354"/>
      <c r="IN137" s="352"/>
      <c r="IO137" s="337"/>
      <c r="KG137" s="548">
        <v>917</v>
      </c>
      <c r="KH137" s="539">
        <v>105</v>
      </c>
      <c r="KI137" s="540" t="s">
        <v>599</v>
      </c>
      <c r="KJ137" s="540" t="s">
        <v>1472</v>
      </c>
      <c r="KK137" s="540" t="s">
        <v>90</v>
      </c>
      <c r="KL137" s="540" t="s">
        <v>1957</v>
      </c>
      <c r="KM137" s="541"/>
      <c r="KN137" s="542"/>
      <c r="KO137" s="542"/>
      <c r="KP137" s="540"/>
      <c r="KQ137" s="543"/>
      <c r="KR137" s="543"/>
      <c r="KS137" s="543"/>
      <c r="KT137" s="543"/>
      <c r="KU137" s="543" t="str">
        <f>VLOOKUP(KH137,Data_Voogd!$C$1:$I$190,3,TRUE)</f>
        <v>El Bouayadi</v>
      </c>
      <c r="KV137" s="543" t="str">
        <f>VLOOKUP(KH137,Data_Voogd!$C$1:$I$190,2,TRUE)</f>
        <v>Karim</v>
      </c>
      <c r="KW137" s="549">
        <f>VLOOKUP(KH137,Data_Voogd!$C$1:$I$190,7,TRUE)</f>
        <v>638734173</v>
      </c>
    </row>
    <row r="138" spans="10:309" ht="20.100000000000001" customHeight="1" thickBot="1">
      <c r="J138" s="427"/>
      <c r="M138" s="469"/>
      <c r="Z138" s="629"/>
      <c r="AA138" s="629"/>
      <c r="AB138" s="629"/>
      <c r="AC138" s="629"/>
      <c r="AD138" s="629"/>
      <c r="AE138" s="629"/>
      <c r="AF138" s="629"/>
      <c r="AG138" s="629"/>
      <c r="AH138" s="629"/>
      <c r="AI138" s="629"/>
      <c r="AJ138" s="159"/>
      <c r="AK138" s="80"/>
      <c r="AL138" s="80"/>
      <c r="AM138" s="80"/>
      <c r="AN138" s="318"/>
      <c r="AS138" s="48"/>
      <c r="AT138" s="51"/>
      <c r="AU138" s="248"/>
      <c r="AV138" s="248"/>
      <c r="AW138" s="51"/>
      <c r="AX138" s="51"/>
      <c r="AY138" s="51"/>
      <c r="AZ138" s="190"/>
      <c r="BA138" s="51"/>
      <c r="BB138" s="51"/>
      <c r="BC138" s="51"/>
      <c r="BD138" s="51"/>
      <c r="BE138" s="320"/>
      <c r="BF138" s="51"/>
      <c r="BG138" s="161"/>
      <c r="BH138" s="51"/>
      <c r="BI138" s="74"/>
      <c r="BJ138" s="570"/>
      <c r="BK138" s="427"/>
      <c r="BL138" s="427"/>
      <c r="BQ138" s="48"/>
      <c r="BR138" s="51"/>
      <c r="BS138" s="248"/>
      <c r="BT138" s="51"/>
      <c r="BU138" s="51"/>
      <c r="BV138" s="51"/>
      <c r="BW138" s="161"/>
      <c r="BX138" s="273"/>
      <c r="BY138" s="273"/>
      <c r="BZ138" s="74"/>
      <c r="CA138" s="51"/>
      <c r="CB138" s="74"/>
      <c r="CC138" s="570"/>
      <c r="CE138" s="417"/>
      <c r="CM138" s="406"/>
      <c r="CN138" s="479"/>
      <c r="CO138" s="406"/>
      <c r="CP138" s="406"/>
      <c r="CQ138" s="406"/>
      <c r="CR138" s="406"/>
      <c r="CS138" s="406"/>
      <c r="CT138" s="418"/>
      <c r="CU138" s="453"/>
      <c r="CV138" s="497"/>
      <c r="DB138" s="629"/>
      <c r="DC138" s="629"/>
      <c r="DD138" s="629"/>
      <c r="DE138" s="629"/>
      <c r="DF138" s="629"/>
      <c r="DG138" s="629"/>
      <c r="DH138" s="629"/>
      <c r="DI138" s="629"/>
      <c r="DJ138" s="629"/>
      <c r="DK138" s="629"/>
      <c r="DL138" s="80"/>
      <c r="DM138" s="80"/>
      <c r="DN138" s="80"/>
      <c r="DO138" s="318"/>
      <c r="DY138" s="407"/>
      <c r="DZ138" s="407"/>
      <c r="EA138" s="408"/>
      <c r="EB138" s="408"/>
      <c r="EC138" s="408"/>
      <c r="ED138" s="408"/>
      <c r="EE138" s="483"/>
      <c r="EF138" s="483"/>
      <c r="EG138" s="408"/>
      <c r="EH138" s="408"/>
      <c r="EI138" s="408"/>
      <c r="EJ138" s="470"/>
      <c r="EK138" s="483"/>
      <c r="EL138" s="470"/>
      <c r="EM138" s="470"/>
      <c r="EN138" s="470"/>
      <c r="EX138" s="629">
        <v>1091</v>
      </c>
      <c r="EY138" s="629">
        <v>182</v>
      </c>
      <c r="EZ138" s="629" t="s">
        <v>470</v>
      </c>
      <c r="FA138" s="629" t="s">
        <v>2349</v>
      </c>
      <c r="FH138" s="407"/>
      <c r="FI138" s="407"/>
      <c r="FJ138" s="408"/>
      <c r="FK138" s="408"/>
      <c r="IC138" s="349"/>
      <c r="ID138" s="348"/>
      <c r="IE138" s="350"/>
      <c r="IF138" s="348"/>
      <c r="IG138" s="348"/>
      <c r="IH138" s="348"/>
      <c r="II138" s="311"/>
      <c r="IJ138" s="351"/>
      <c r="IK138" s="351"/>
      <c r="IL138" s="352"/>
      <c r="IM138" s="348"/>
      <c r="IN138" s="352"/>
      <c r="IO138" s="336"/>
      <c r="KG138" s="548">
        <v>917</v>
      </c>
      <c r="KH138" s="539">
        <v>105</v>
      </c>
      <c r="KI138" s="540" t="s">
        <v>600</v>
      </c>
      <c r="KJ138" s="540" t="s">
        <v>1472</v>
      </c>
      <c r="KK138" s="540" t="s">
        <v>114</v>
      </c>
      <c r="KL138" s="540" t="s">
        <v>1957</v>
      </c>
      <c r="KM138" s="541"/>
      <c r="KN138" s="542"/>
      <c r="KO138" s="542"/>
      <c r="KP138" s="540"/>
      <c r="KQ138" s="543"/>
      <c r="KR138" s="543"/>
      <c r="KS138" s="543"/>
      <c r="KT138" s="543"/>
      <c r="KU138" s="543" t="str">
        <f>VLOOKUP(KH138,Data_Voogd!$C$1:$I$190,3,TRUE)</f>
        <v>El Bouayadi</v>
      </c>
      <c r="KV138" s="543" t="str">
        <f>VLOOKUP(KH138,Data_Voogd!$C$1:$I$190,2,TRUE)</f>
        <v>Karim</v>
      </c>
      <c r="KW138" s="549">
        <f>VLOOKUP(KH138,Data_Voogd!$C$1:$I$190,7,TRUE)</f>
        <v>638734173</v>
      </c>
    </row>
    <row r="139" spans="10:309" ht="20.100000000000001" customHeight="1" thickBot="1">
      <c r="J139" s="427"/>
      <c r="M139" s="469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190"/>
      <c r="AK139" s="80"/>
      <c r="AL139" s="80"/>
      <c r="AM139" s="80"/>
      <c r="AN139" s="190"/>
      <c r="AS139" s="48"/>
      <c r="AT139" s="281"/>
      <c r="AU139" s="368"/>
      <c r="AV139" s="368"/>
      <c r="AW139" s="281"/>
      <c r="AX139" s="281"/>
      <c r="AY139" s="281"/>
      <c r="AZ139" s="595"/>
      <c r="BA139" s="596"/>
      <c r="BB139" s="281"/>
      <c r="BC139" s="281"/>
      <c r="BD139" s="597"/>
      <c r="BE139" s="598"/>
      <c r="BF139" s="281"/>
      <c r="BG139" s="282"/>
      <c r="BH139" s="597"/>
      <c r="BI139" s="597"/>
      <c r="BJ139" s="601"/>
      <c r="BK139" s="427"/>
      <c r="BL139" s="427"/>
      <c r="BQ139" s="48"/>
      <c r="BR139" s="281"/>
      <c r="BS139" s="368"/>
      <c r="BT139" s="281"/>
      <c r="BU139" s="281"/>
      <c r="BV139" s="597"/>
      <c r="BW139" s="599"/>
      <c r="BX139" s="600"/>
      <c r="BY139" s="600"/>
      <c r="BZ139" s="597"/>
      <c r="CA139" s="597"/>
      <c r="CB139" s="597"/>
      <c r="CC139" s="601"/>
      <c r="CE139" s="417"/>
      <c r="CM139" s="406"/>
      <c r="CN139" s="479"/>
      <c r="CO139" s="406"/>
      <c r="CP139" s="406"/>
      <c r="CQ139" s="406"/>
      <c r="CR139" s="406"/>
      <c r="CS139" s="406"/>
      <c r="CT139" s="418"/>
      <c r="CU139" s="453"/>
      <c r="CV139" s="497"/>
      <c r="DB139" s="80"/>
      <c r="DC139" s="80"/>
      <c r="DD139" s="80"/>
      <c r="DE139" s="80"/>
      <c r="DF139" s="80"/>
      <c r="DG139" s="80"/>
      <c r="DH139" s="80"/>
      <c r="DI139" s="80"/>
      <c r="DJ139" s="80"/>
      <c r="DK139" s="80"/>
      <c r="DL139" s="80"/>
      <c r="DM139" s="80"/>
      <c r="DN139" s="80"/>
      <c r="DO139" s="190"/>
      <c r="DY139" s="407"/>
      <c r="DZ139" s="407"/>
      <c r="EA139" s="408"/>
      <c r="EB139" s="408"/>
      <c r="EC139" s="408"/>
      <c r="ED139" s="408"/>
      <c r="EE139" s="483"/>
      <c r="EF139" s="483"/>
      <c r="EG139" s="408"/>
      <c r="EH139" s="408"/>
      <c r="EI139" s="408"/>
      <c r="EJ139" s="470"/>
      <c r="EK139" s="483"/>
      <c r="EL139" s="470"/>
      <c r="EM139" s="470"/>
      <c r="EN139" s="470"/>
      <c r="EX139" s="80">
        <v>585</v>
      </c>
      <c r="EY139" s="80">
        <v>186</v>
      </c>
      <c r="EZ139" s="80" t="s">
        <v>90</v>
      </c>
      <c r="FA139" s="80" t="s">
        <v>503</v>
      </c>
      <c r="FH139" s="407"/>
      <c r="FI139" s="407"/>
      <c r="FJ139" s="408"/>
      <c r="FK139" s="408"/>
      <c r="IC139" s="353"/>
      <c r="ID139" s="354"/>
      <c r="IE139" s="355"/>
      <c r="IF139" s="354"/>
      <c r="IG139" s="354"/>
      <c r="IH139" s="354"/>
      <c r="II139" s="310"/>
      <c r="IJ139" s="356"/>
      <c r="IK139" s="356"/>
      <c r="IL139" s="357"/>
      <c r="IM139" s="354"/>
      <c r="IN139" s="352"/>
      <c r="IO139" s="337"/>
      <c r="KG139" s="548">
        <v>457</v>
      </c>
      <c r="KH139" s="539">
        <v>107</v>
      </c>
      <c r="KI139" s="540" t="s">
        <v>606</v>
      </c>
      <c r="KJ139" s="540" t="s">
        <v>607</v>
      </c>
      <c r="KK139" s="540" t="s">
        <v>122</v>
      </c>
      <c r="KL139" s="540" t="s">
        <v>1955</v>
      </c>
      <c r="KM139" s="541"/>
      <c r="KN139" s="542"/>
      <c r="KO139" s="542"/>
      <c r="KP139" s="540"/>
      <c r="KQ139" s="543"/>
      <c r="KR139" s="543"/>
      <c r="KS139" s="543"/>
      <c r="KT139" s="543"/>
      <c r="KU139" s="543" t="str">
        <f>VLOOKUP(KH139,Data_Voogd!$C$1:$I$190,3,TRUE)</f>
        <v>Erazzi</v>
      </c>
      <c r="KV139" s="543" t="str">
        <f>VLOOKUP(KH139,Data_Voogd!$C$1:$I$190,2,TRUE)</f>
        <v>Abdelkhalek</v>
      </c>
      <c r="KW139" s="549">
        <f>VLOOKUP(KH139,Data_Voogd!$C$1:$I$190,7,TRUE)</f>
        <v>619136235</v>
      </c>
    </row>
    <row r="140" spans="10:309" ht="20.100000000000001" customHeight="1" thickBot="1">
      <c r="J140" s="427"/>
      <c r="M140" s="469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190"/>
      <c r="AK140" s="80"/>
      <c r="AL140" s="80"/>
      <c r="AM140" s="80"/>
      <c r="AN140" s="190"/>
      <c r="AS140" s="48"/>
      <c r="AT140" s="51"/>
      <c r="AU140" s="248"/>
      <c r="AV140" s="248"/>
      <c r="AW140" s="51"/>
      <c r="AX140" s="51"/>
      <c r="AY140" s="51"/>
      <c r="AZ140" s="190"/>
      <c r="BA140" s="51"/>
      <c r="BB140" s="51"/>
      <c r="BC140" s="51"/>
      <c r="BD140" s="51"/>
      <c r="BE140" s="320"/>
      <c r="BF140" s="51"/>
      <c r="BG140" s="161"/>
      <c r="BH140" s="51"/>
      <c r="BI140" s="74"/>
      <c r="BJ140" s="570"/>
      <c r="BK140" s="427"/>
      <c r="BL140" s="427"/>
      <c r="BQ140" s="48"/>
      <c r="BR140" s="51"/>
      <c r="BS140" s="248"/>
      <c r="BT140" s="51"/>
      <c r="BU140" s="51"/>
      <c r="BV140" s="51"/>
      <c r="BW140" s="161"/>
      <c r="BX140" s="273"/>
      <c r="BY140" s="273"/>
      <c r="BZ140" s="74"/>
      <c r="CA140" s="51"/>
      <c r="CB140" s="74"/>
      <c r="CC140" s="570"/>
      <c r="CE140" s="418"/>
      <c r="CM140" s="406"/>
      <c r="CN140" s="479"/>
      <c r="CO140" s="406"/>
      <c r="CP140" s="406"/>
      <c r="CQ140" s="406"/>
      <c r="CR140" s="406"/>
      <c r="CS140" s="406"/>
      <c r="CT140" s="418"/>
      <c r="CU140" s="453"/>
      <c r="CV140" s="497"/>
      <c r="DB140" s="80"/>
      <c r="DC140" s="80"/>
      <c r="DD140" s="80"/>
      <c r="DE140" s="80"/>
      <c r="DF140" s="80"/>
      <c r="DG140" s="80"/>
      <c r="DH140" s="80"/>
      <c r="DI140" s="80"/>
      <c r="DJ140" s="80"/>
      <c r="DK140" s="80"/>
      <c r="DL140" s="80"/>
      <c r="DM140" s="80"/>
      <c r="DN140" s="80"/>
      <c r="DO140" s="190"/>
      <c r="DY140" s="407"/>
      <c r="DZ140" s="407"/>
      <c r="EA140" s="408"/>
      <c r="EB140" s="408"/>
      <c r="EC140" s="408"/>
      <c r="ED140" s="408"/>
      <c r="EE140" s="483"/>
      <c r="EF140" s="483"/>
      <c r="EG140" s="408"/>
      <c r="EH140" s="408"/>
      <c r="EI140" s="408"/>
      <c r="EJ140" s="470"/>
      <c r="EK140" s="483"/>
      <c r="EL140" s="470"/>
      <c r="EM140" s="470"/>
      <c r="EN140" s="470"/>
      <c r="EX140" s="80">
        <v>1042</v>
      </c>
      <c r="EY140" s="80">
        <v>187</v>
      </c>
      <c r="EZ140" s="80" t="s">
        <v>107</v>
      </c>
      <c r="FA140" s="80" t="s">
        <v>1420</v>
      </c>
      <c r="FH140" s="407"/>
      <c r="FI140" s="407"/>
      <c r="FJ140" s="408"/>
      <c r="FK140" s="408"/>
      <c r="IC140" s="349"/>
      <c r="ID140" s="348"/>
      <c r="IE140" s="350"/>
      <c r="IF140" s="348"/>
      <c r="IG140" s="348"/>
      <c r="IH140" s="348"/>
      <c r="II140" s="311"/>
      <c r="IJ140" s="351"/>
      <c r="IK140" s="351"/>
      <c r="IL140" s="352"/>
      <c r="IM140" s="348"/>
      <c r="IN140" s="352"/>
      <c r="IO140" s="336"/>
      <c r="KG140" s="548">
        <v>401</v>
      </c>
      <c r="KH140" s="539">
        <v>108</v>
      </c>
      <c r="KI140" s="540" t="s">
        <v>91</v>
      </c>
      <c r="KJ140" s="540" t="s">
        <v>612</v>
      </c>
      <c r="KK140" s="540" t="s">
        <v>122</v>
      </c>
      <c r="KL140" s="540" t="s">
        <v>1956</v>
      </c>
      <c r="KM140" s="541"/>
      <c r="KN140" s="542"/>
      <c r="KO140" s="542"/>
      <c r="KP140" s="540"/>
      <c r="KQ140" s="543"/>
      <c r="KR140" s="543"/>
      <c r="KS140" s="543"/>
      <c r="KT140" s="543"/>
      <c r="KU140" s="543" t="str">
        <f>VLOOKUP(KH140,Data_Voogd!$C$1:$I$190,3,TRUE)</f>
        <v>Sakour</v>
      </c>
      <c r="KV140" s="543" t="str">
        <f>VLOOKUP(KH140,Data_Voogd!$C$1:$I$190,2,TRUE)</f>
        <v>Mostapha</v>
      </c>
      <c r="KW140" s="549">
        <f>VLOOKUP(KH140,Data_Voogd!$C$1:$I$190,7,TRUE)</f>
        <v>653933981</v>
      </c>
    </row>
    <row r="141" spans="10:309" ht="20.100000000000001" customHeight="1" thickBot="1">
      <c r="J141" s="427"/>
      <c r="M141" s="469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190"/>
      <c r="AK141" s="80"/>
      <c r="AL141" s="80"/>
      <c r="AM141" s="80"/>
      <c r="AN141" s="190"/>
      <c r="AS141" s="48"/>
      <c r="AT141" s="51"/>
      <c r="AU141" s="248"/>
      <c r="AV141" s="248"/>
      <c r="AW141" s="51"/>
      <c r="AX141" s="51"/>
      <c r="AY141" s="51"/>
      <c r="AZ141" s="190"/>
      <c r="BA141" s="51"/>
      <c r="BB141" s="51"/>
      <c r="BC141" s="51"/>
      <c r="BD141" s="51"/>
      <c r="BE141" s="320"/>
      <c r="BF141" s="51"/>
      <c r="BG141" s="161"/>
      <c r="BH141" s="51"/>
      <c r="BI141" s="74"/>
      <c r="BJ141" s="570"/>
      <c r="BK141" s="427"/>
      <c r="BL141" s="427"/>
      <c r="BQ141" s="48"/>
      <c r="BR141" s="51"/>
      <c r="BS141" s="248"/>
      <c r="BT141" s="51"/>
      <c r="BU141" s="51"/>
      <c r="BV141" s="51"/>
      <c r="BW141" s="161"/>
      <c r="BX141" s="273"/>
      <c r="BY141" s="273"/>
      <c r="BZ141" s="74"/>
      <c r="CA141" s="51"/>
      <c r="CB141" s="74"/>
      <c r="CC141" s="570"/>
      <c r="CE141" s="418"/>
      <c r="CM141" s="406"/>
      <c r="CN141" s="479"/>
      <c r="CO141" s="406"/>
      <c r="CP141" s="406"/>
      <c r="CQ141" s="406"/>
      <c r="CR141" s="406"/>
      <c r="CS141" s="406"/>
      <c r="CT141" s="418"/>
      <c r="CU141" s="453"/>
      <c r="CV141" s="497"/>
      <c r="DB141" s="80"/>
      <c r="DC141" s="80"/>
      <c r="DD141" s="80"/>
      <c r="DE141" s="80"/>
      <c r="DF141" s="80"/>
      <c r="DG141" s="80"/>
      <c r="DH141" s="80"/>
      <c r="DI141" s="80"/>
      <c r="DJ141" s="80"/>
      <c r="DK141" s="80"/>
      <c r="DL141" s="80"/>
      <c r="DM141" s="80"/>
      <c r="DN141" s="80"/>
      <c r="DO141" s="190"/>
      <c r="DY141" s="407"/>
      <c r="DZ141" s="407"/>
      <c r="EA141" s="408"/>
      <c r="EB141" s="408"/>
      <c r="EC141" s="408"/>
      <c r="ED141" s="408"/>
      <c r="EE141" s="483"/>
      <c r="EF141" s="483"/>
      <c r="EG141" s="408"/>
      <c r="EH141" s="408"/>
      <c r="EI141" s="408"/>
      <c r="EJ141" s="470"/>
      <c r="EK141" s="483"/>
      <c r="EL141" s="470"/>
      <c r="EM141" s="470"/>
      <c r="EN141" s="470"/>
      <c r="EX141" s="80">
        <v>7001</v>
      </c>
      <c r="EY141" s="80">
        <v>188</v>
      </c>
      <c r="EZ141" s="80" t="s">
        <v>30</v>
      </c>
      <c r="FA141" s="80" t="s">
        <v>934</v>
      </c>
      <c r="FH141" s="407"/>
      <c r="FI141" s="407"/>
      <c r="FJ141" s="408"/>
      <c r="FK141" s="408"/>
      <c r="IC141" s="353"/>
      <c r="ID141" s="354"/>
      <c r="IE141" s="355"/>
      <c r="IF141" s="354"/>
      <c r="IG141" s="354"/>
      <c r="IH141" s="354"/>
      <c r="II141" s="310"/>
      <c r="IJ141" s="356"/>
      <c r="IK141" s="356"/>
      <c r="IL141" s="357"/>
      <c r="IM141" s="354"/>
      <c r="IN141" s="352"/>
      <c r="IO141" s="337"/>
      <c r="KG141" s="548">
        <v>401</v>
      </c>
      <c r="KH141" s="539">
        <v>108</v>
      </c>
      <c r="KI141" s="540" t="s">
        <v>611</v>
      </c>
      <c r="KJ141" s="540" t="s">
        <v>612</v>
      </c>
      <c r="KK141" s="540" t="s">
        <v>30</v>
      </c>
      <c r="KL141" s="540" t="s">
        <v>1956</v>
      </c>
      <c r="KM141" s="541"/>
      <c r="KN141" s="542"/>
      <c r="KO141" s="542"/>
      <c r="KP141" s="540"/>
      <c r="KQ141" s="543"/>
      <c r="KR141" s="543"/>
      <c r="KS141" s="543"/>
      <c r="KT141" s="543"/>
      <c r="KU141" s="543" t="str">
        <f>VLOOKUP(KH141,Data_Voogd!$C$1:$I$190,3,TRUE)</f>
        <v>Sakour</v>
      </c>
      <c r="KV141" s="543" t="str">
        <f>VLOOKUP(KH141,Data_Voogd!$C$1:$I$190,2,TRUE)</f>
        <v>Mostapha</v>
      </c>
      <c r="KW141" s="549">
        <f>VLOOKUP(KH141,Data_Voogd!$C$1:$I$190,7,TRUE)</f>
        <v>653933981</v>
      </c>
    </row>
    <row r="142" spans="10:309" ht="20.100000000000001" customHeight="1" thickBot="1">
      <c r="J142" s="427"/>
      <c r="M142" s="469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190"/>
      <c r="AK142" s="80"/>
      <c r="AL142" s="80"/>
      <c r="AM142" s="80"/>
      <c r="AN142" s="190"/>
      <c r="AS142" s="48"/>
      <c r="AT142" s="51"/>
      <c r="AU142" s="248"/>
      <c r="AV142" s="248"/>
      <c r="AW142" s="51"/>
      <c r="AX142" s="51"/>
      <c r="AY142" s="51"/>
      <c r="AZ142" s="190"/>
      <c r="BA142" s="51"/>
      <c r="BB142" s="51"/>
      <c r="BC142" s="51"/>
      <c r="BD142" s="51"/>
      <c r="BE142" s="320"/>
      <c r="BF142" s="51"/>
      <c r="BG142" s="161"/>
      <c r="BH142" s="51"/>
      <c r="BI142" s="74"/>
      <c r="BJ142" s="570"/>
      <c r="BK142" s="427"/>
      <c r="BL142" s="427"/>
      <c r="BQ142" s="48"/>
      <c r="BR142" s="51"/>
      <c r="BS142" s="248"/>
      <c r="BT142" s="51"/>
      <c r="BU142" s="51"/>
      <c r="BV142" s="51"/>
      <c r="BW142" s="161"/>
      <c r="BX142" s="273"/>
      <c r="BY142" s="273"/>
      <c r="BZ142" s="74"/>
      <c r="CA142" s="51"/>
      <c r="CB142" s="74"/>
      <c r="CC142" s="570"/>
      <c r="CE142" s="418"/>
      <c r="CM142" s="406"/>
      <c r="CN142" s="479"/>
      <c r="CO142" s="406"/>
      <c r="CP142" s="406"/>
      <c r="CQ142" s="406"/>
      <c r="CR142" s="406"/>
      <c r="CS142" s="406"/>
      <c r="CT142" s="418"/>
      <c r="CU142" s="453"/>
      <c r="CV142" s="497"/>
      <c r="DB142" s="80"/>
      <c r="DC142" s="80"/>
      <c r="DD142" s="80"/>
      <c r="DE142" s="80"/>
      <c r="DF142" s="80"/>
      <c r="DG142" s="80"/>
      <c r="DH142" s="80"/>
      <c r="DI142" s="80"/>
      <c r="DJ142" s="80"/>
      <c r="DK142" s="80"/>
      <c r="DL142" s="80"/>
      <c r="DM142" s="80"/>
      <c r="DN142" s="80"/>
      <c r="DO142" s="190"/>
      <c r="DY142" s="407"/>
      <c r="DZ142" s="407"/>
      <c r="EA142" s="408"/>
      <c r="EB142" s="408"/>
      <c r="EC142" s="408"/>
      <c r="ED142" s="408"/>
      <c r="EE142" s="483"/>
      <c r="EF142" s="483"/>
      <c r="EG142" s="408"/>
      <c r="EH142" s="408"/>
      <c r="EI142" s="408"/>
      <c r="EJ142" s="470"/>
      <c r="EK142" s="483"/>
      <c r="EL142" s="470"/>
      <c r="EM142" s="470"/>
      <c r="EN142" s="470"/>
      <c r="EX142" s="80">
        <v>1008</v>
      </c>
      <c r="EY142" s="80">
        <v>191</v>
      </c>
      <c r="EZ142" s="80" t="s">
        <v>90</v>
      </c>
      <c r="FA142" s="80" t="s">
        <v>1078</v>
      </c>
      <c r="FH142" s="411"/>
      <c r="FI142" s="411"/>
      <c r="FJ142" s="411"/>
      <c r="FK142" s="411"/>
      <c r="IC142" s="349"/>
      <c r="ID142" s="348"/>
      <c r="IE142" s="350"/>
      <c r="IF142" s="348"/>
      <c r="IG142" s="348"/>
      <c r="IH142" s="348"/>
      <c r="II142" s="311"/>
      <c r="IJ142" s="351"/>
      <c r="IK142" s="351"/>
      <c r="IL142" s="352"/>
      <c r="IM142" s="348"/>
      <c r="IN142" s="352"/>
      <c r="IO142" s="336"/>
      <c r="KG142" s="548">
        <v>792</v>
      </c>
      <c r="KH142" s="539">
        <v>109</v>
      </c>
      <c r="KI142" s="540" t="s">
        <v>581</v>
      </c>
      <c r="KJ142" s="540" t="s">
        <v>616</v>
      </c>
      <c r="KK142" s="540" t="s">
        <v>30</v>
      </c>
      <c r="KL142" s="540" t="s">
        <v>1956</v>
      </c>
      <c r="KM142" s="541"/>
      <c r="KN142" s="542"/>
      <c r="KO142" s="542"/>
      <c r="KP142" s="540"/>
      <c r="KQ142" s="543"/>
      <c r="KR142" s="543"/>
      <c r="KS142" s="543"/>
      <c r="KT142" s="543"/>
      <c r="KU142" s="543" t="str">
        <f>VLOOKUP(KH142,Data_Voogd!$C$1:$I$190,3,TRUE)</f>
        <v>Sakour</v>
      </c>
      <c r="KV142" s="543" t="str">
        <f>VLOOKUP(KH142,Data_Voogd!$C$1:$I$190,2,TRUE)</f>
        <v>Mostapha</v>
      </c>
      <c r="KW142" s="549">
        <f>VLOOKUP(KH142,Data_Voogd!$C$1:$I$190,7,TRUE)</f>
        <v>653933981</v>
      </c>
    </row>
    <row r="143" spans="10:309" ht="20.100000000000001" customHeight="1" thickBot="1">
      <c r="J143" s="427"/>
      <c r="M143" s="469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190"/>
      <c r="AK143" s="80"/>
      <c r="AL143" s="80"/>
      <c r="AM143" s="80"/>
      <c r="AN143" s="190"/>
      <c r="AS143" s="48"/>
      <c r="AT143" s="51"/>
      <c r="AU143" s="248"/>
      <c r="AV143" s="248"/>
      <c r="AW143" s="51"/>
      <c r="AX143" s="51"/>
      <c r="AY143" s="51"/>
      <c r="AZ143" s="190"/>
      <c r="BA143" s="51"/>
      <c r="BB143" s="51"/>
      <c r="BC143" s="51"/>
      <c r="BD143" s="51"/>
      <c r="BE143" s="320"/>
      <c r="BF143" s="51"/>
      <c r="BG143" s="161"/>
      <c r="BH143" s="51"/>
      <c r="BI143" s="74"/>
      <c r="BJ143" s="570"/>
      <c r="BK143" s="427"/>
      <c r="BL143" s="427"/>
      <c r="BQ143" s="48"/>
      <c r="BR143" s="51"/>
      <c r="BS143" s="248"/>
      <c r="BT143" s="51"/>
      <c r="BU143" s="51"/>
      <c r="BV143" s="51"/>
      <c r="BW143" s="161"/>
      <c r="BX143" s="273"/>
      <c r="BY143" s="273"/>
      <c r="BZ143" s="74"/>
      <c r="CA143" s="51"/>
      <c r="CB143" s="74"/>
      <c r="CC143" s="570"/>
      <c r="CE143" s="418"/>
      <c r="CM143" s="406"/>
      <c r="CN143" s="479"/>
      <c r="CO143" s="406"/>
      <c r="CP143" s="406"/>
      <c r="CQ143" s="406"/>
      <c r="CR143" s="406"/>
      <c r="CS143" s="406"/>
      <c r="CT143" s="418"/>
      <c r="CU143" s="453"/>
      <c r="CV143" s="497"/>
      <c r="DB143" s="80"/>
      <c r="DC143" s="80"/>
      <c r="DD143" s="80"/>
      <c r="DE143" s="80"/>
      <c r="DF143" s="80"/>
      <c r="DG143" s="80"/>
      <c r="DH143" s="80"/>
      <c r="DI143" s="80"/>
      <c r="DJ143" s="80"/>
      <c r="DK143" s="80"/>
      <c r="DL143" s="80"/>
      <c r="DM143" s="80"/>
      <c r="DN143" s="80"/>
      <c r="DO143" s="190"/>
      <c r="DY143" s="408"/>
      <c r="DZ143" s="407"/>
      <c r="EA143" s="408"/>
      <c r="EB143" s="408"/>
      <c r="EC143" s="408"/>
      <c r="ED143" s="408"/>
      <c r="EE143" s="483"/>
      <c r="EF143" s="483"/>
      <c r="EG143" s="408"/>
      <c r="EH143" s="408"/>
      <c r="EI143" s="408"/>
      <c r="EJ143" s="470"/>
      <c r="EK143" s="483"/>
      <c r="EL143" s="470"/>
      <c r="EM143" s="470"/>
      <c r="EN143" s="470"/>
      <c r="EX143" s="80">
        <v>571</v>
      </c>
      <c r="EY143" s="80">
        <v>192</v>
      </c>
      <c r="EZ143" s="80" t="s">
        <v>90</v>
      </c>
      <c r="FA143" s="80" t="s">
        <v>386</v>
      </c>
      <c r="FH143" s="411"/>
      <c r="FI143" s="411"/>
      <c r="FJ143" s="411"/>
      <c r="FK143" s="411"/>
      <c r="IC143" s="353"/>
      <c r="ID143" s="354"/>
      <c r="IE143" s="355"/>
      <c r="IF143" s="354"/>
      <c r="IG143" s="354"/>
      <c r="IH143" s="354"/>
      <c r="II143" s="310"/>
      <c r="IJ143" s="356"/>
      <c r="IK143" s="356"/>
      <c r="IL143" s="357"/>
      <c r="IM143" s="354"/>
      <c r="IN143" s="352"/>
      <c r="IO143" s="337"/>
      <c r="KG143" s="548">
        <v>753</v>
      </c>
      <c r="KH143" s="539">
        <v>110</v>
      </c>
      <c r="KI143" s="540" t="s">
        <v>1315</v>
      </c>
      <c r="KJ143" s="540" t="s">
        <v>620</v>
      </c>
      <c r="KK143" s="540" t="s">
        <v>114</v>
      </c>
      <c r="KL143" s="540" t="s">
        <v>1956</v>
      </c>
      <c r="KM143" s="541"/>
      <c r="KN143" s="542"/>
      <c r="KO143" s="542"/>
      <c r="KP143" s="540"/>
      <c r="KQ143" s="543"/>
      <c r="KR143" s="543"/>
      <c r="KS143" s="543"/>
      <c r="KT143" s="543"/>
      <c r="KU143" s="543" t="str">
        <f>VLOOKUP(KH143,Data_Voogd!$C$1:$I$190,3,TRUE)</f>
        <v>Ben taleb</v>
      </c>
      <c r="KV143" s="543" t="str">
        <f>VLOOKUP(KH143,Data_Voogd!$C$1:$I$190,2,TRUE)</f>
        <v>Aziz</v>
      </c>
      <c r="KW143" s="549">
        <f>VLOOKUP(KH143,Data_Voogd!$C$1:$I$190,7,TRUE)</f>
        <v>636334045</v>
      </c>
    </row>
    <row r="144" spans="10:309" ht="20.100000000000001" customHeight="1" thickBot="1">
      <c r="J144" s="427"/>
      <c r="M144" s="469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190"/>
      <c r="AK144" s="80"/>
      <c r="AL144" s="80"/>
      <c r="AM144" s="80"/>
      <c r="AN144" s="190"/>
      <c r="AS144" s="48"/>
      <c r="AT144" s="51"/>
      <c r="AU144" s="248"/>
      <c r="AV144" s="248"/>
      <c r="AW144" s="51"/>
      <c r="AX144" s="51"/>
      <c r="AY144" s="51"/>
      <c r="AZ144" s="318"/>
      <c r="BA144" s="163"/>
      <c r="BB144" s="51"/>
      <c r="BC144" s="51"/>
      <c r="BD144" s="51"/>
      <c r="BE144" s="321"/>
      <c r="BF144" s="51"/>
      <c r="BG144" s="270"/>
      <c r="BH144" s="75"/>
      <c r="BI144" s="74"/>
      <c r="BJ144" s="570"/>
      <c r="BK144" s="427"/>
      <c r="BL144" s="427"/>
      <c r="BQ144" s="48"/>
      <c r="BR144" s="51"/>
      <c r="BS144" s="248"/>
      <c r="BT144" s="51"/>
      <c r="BU144" s="51"/>
      <c r="BV144" s="51"/>
      <c r="BW144" s="161"/>
      <c r="BX144" s="273"/>
      <c r="BY144" s="273"/>
      <c r="BZ144" s="74"/>
      <c r="CA144" s="75"/>
      <c r="CB144" s="74"/>
      <c r="CC144" s="570"/>
      <c r="CE144" s="418"/>
      <c r="CM144" s="406"/>
      <c r="CN144" s="479"/>
      <c r="CO144" s="406"/>
      <c r="CP144" s="406"/>
      <c r="CQ144" s="406"/>
      <c r="CR144" s="406"/>
      <c r="CS144" s="406"/>
      <c r="CT144" s="418"/>
      <c r="CU144" s="453"/>
      <c r="CV144" s="497"/>
      <c r="DB144" s="80"/>
      <c r="DC144" s="80"/>
      <c r="DD144" s="80"/>
      <c r="DE144" s="80"/>
      <c r="DF144" s="80"/>
      <c r="DG144" s="80"/>
      <c r="DH144" s="80"/>
      <c r="DI144" s="80"/>
      <c r="DJ144" s="80"/>
      <c r="DK144" s="80"/>
      <c r="DL144" s="80"/>
      <c r="DM144" s="80"/>
      <c r="DN144" s="80"/>
      <c r="DO144" s="190"/>
      <c r="DY144" s="407"/>
      <c r="DZ144" s="407"/>
      <c r="EA144" s="408"/>
      <c r="EB144" s="408"/>
      <c r="EC144" s="408"/>
      <c r="ED144" s="408"/>
      <c r="EE144" s="483"/>
      <c r="EF144" s="483"/>
      <c r="EG144" s="408"/>
      <c r="EH144" s="408"/>
      <c r="EI144" s="408"/>
      <c r="EJ144" s="470"/>
      <c r="EK144" s="483"/>
      <c r="EL144" s="453"/>
      <c r="EM144" s="470"/>
      <c r="EN144" s="470"/>
      <c r="EX144" s="80">
        <v>296</v>
      </c>
      <c r="EY144" s="80">
        <v>194</v>
      </c>
      <c r="EZ144" s="80" t="s">
        <v>1031</v>
      </c>
      <c r="FA144" s="80" t="s">
        <v>1031</v>
      </c>
      <c r="FH144" s="407"/>
      <c r="FI144" s="407"/>
      <c r="FJ144" s="408"/>
      <c r="FK144" s="408"/>
      <c r="IC144" s="349"/>
      <c r="ID144" s="348"/>
      <c r="IE144" s="350"/>
      <c r="IF144" s="348"/>
      <c r="IG144" s="348"/>
      <c r="IH144" s="348"/>
      <c r="II144" s="311"/>
      <c r="IJ144" s="351"/>
      <c r="IK144" s="351"/>
      <c r="IL144" s="352"/>
      <c r="IM144" s="348"/>
      <c r="IN144" s="352"/>
      <c r="IO144" s="336"/>
      <c r="KG144" s="548">
        <v>753</v>
      </c>
      <c r="KH144" s="539">
        <v>110</v>
      </c>
      <c r="KI144" s="540" t="s">
        <v>136</v>
      </c>
      <c r="KJ144" s="540" t="s">
        <v>620</v>
      </c>
      <c r="KK144" s="540" t="s">
        <v>30</v>
      </c>
      <c r="KL144" s="540" t="s">
        <v>1956</v>
      </c>
      <c r="KM144" s="541"/>
      <c r="KN144" s="542"/>
      <c r="KO144" s="542"/>
      <c r="KP144" s="540"/>
      <c r="KQ144" s="543"/>
      <c r="KR144" s="543"/>
      <c r="KS144" s="543"/>
      <c r="KT144" s="543"/>
      <c r="KU144" s="543" t="str">
        <f>VLOOKUP(KH144,Data_Voogd!$C$1:$I$190,3,TRUE)</f>
        <v>Ben taleb</v>
      </c>
      <c r="KV144" s="543" t="str">
        <f>VLOOKUP(KH144,Data_Voogd!$C$1:$I$190,2,TRUE)</f>
        <v>Aziz</v>
      </c>
      <c r="KW144" s="549">
        <f>VLOOKUP(KH144,Data_Voogd!$C$1:$I$190,7,TRUE)</f>
        <v>636334045</v>
      </c>
    </row>
    <row r="145" spans="10:309" ht="20.100000000000001" customHeight="1" thickBot="1">
      <c r="J145" s="427"/>
      <c r="M145" s="469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190"/>
      <c r="AK145" s="80"/>
      <c r="AL145" s="80"/>
      <c r="AM145" s="80"/>
      <c r="AN145" s="190"/>
      <c r="AS145" s="48"/>
      <c r="AT145" s="51"/>
      <c r="AU145" s="248"/>
      <c r="AV145" s="248"/>
      <c r="AW145" s="51"/>
      <c r="AX145" s="51"/>
      <c r="AY145" s="51"/>
      <c r="AZ145" s="190"/>
      <c r="BA145" s="51"/>
      <c r="BB145" s="51"/>
      <c r="BC145" s="51"/>
      <c r="BD145" s="51"/>
      <c r="BE145" s="320"/>
      <c r="BF145" s="51"/>
      <c r="BG145" s="161"/>
      <c r="BH145" s="51"/>
      <c r="BI145" s="74"/>
      <c r="BJ145" s="570"/>
      <c r="BK145" s="427"/>
      <c r="BL145" s="427"/>
      <c r="BQ145" s="48"/>
      <c r="BR145" s="51"/>
      <c r="BS145" s="248"/>
      <c r="BT145" s="51"/>
      <c r="BU145" s="51"/>
      <c r="BV145" s="51"/>
      <c r="BW145" s="161"/>
      <c r="BX145" s="273"/>
      <c r="BY145" s="273"/>
      <c r="BZ145" s="74"/>
      <c r="CA145" s="51"/>
      <c r="CB145" s="74"/>
      <c r="CC145" s="570"/>
      <c r="CE145" s="418"/>
      <c r="CM145" s="406"/>
      <c r="CN145" s="479"/>
      <c r="CO145" s="406"/>
      <c r="CP145" s="406"/>
      <c r="CQ145" s="406"/>
      <c r="CR145" s="406"/>
      <c r="CS145" s="406"/>
      <c r="CT145" s="418"/>
      <c r="CU145" s="453"/>
      <c r="CV145" s="497"/>
      <c r="DB145" s="80"/>
      <c r="DC145" s="80"/>
      <c r="DD145" s="80"/>
      <c r="DE145" s="80"/>
      <c r="DF145" s="80"/>
      <c r="DG145" s="80"/>
      <c r="DH145" s="80"/>
      <c r="DI145" s="80"/>
      <c r="DJ145" s="80"/>
      <c r="DK145" s="80"/>
      <c r="DL145" s="80"/>
      <c r="DM145" s="80"/>
      <c r="DN145" s="80"/>
      <c r="DO145" s="190"/>
      <c r="DY145" s="407"/>
      <c r="DZ145" s="407"/>
      <c r="EA145" s="408"/>
      <c r="EB145" s="408"/>
      <c r="EC145" s="408"/>
      <c r="ED145" s="408"/>
      <c r="EE145" s="483"/>
      <c r="EF145" s="483"/>
      <c r="EG145" s="408"/>
      <c r="EH145" s="408"/>
      <c r="EI145" s="408"/>
      <c r="EJ145" s="470"/>
      <c r="EK145" s="483"/>
      <c r="EL145" s="453"/>
      <c r="EM145" s="470"/>
      <c r="EN145" s="470"/>
      <c r="EX145" s="80">
        <v>1137</v>
      </c>
      <c r="EY145" s="80">
        <v>195</v>
      </c>
      <c r="EZ145" s="80" t="s">
        <v>90</v>
      </c>
      <c r="FA145" s="80" t="s">
        <v>1460</v>
      </c>
      <c r="FH145" s="407"/>
      <c r="FI145" s="407"/>
      <c r="FJ145" s="408"/>
      <c r="FK145" s="408"/>
      <c r="IC145" s="353"/>
      <c r="ID145" s="354"/>
      <c r="IE145" s="355"/>
      <c r="IF145" s="354"/>
      <c r="IG145" s="354"/>
      <c r="IH145" s="354"/>
      <c r="II145" s="310"/>
      <c r="IJ145" s="356"/>
      <c r="IK145" s="356"/>
      <c r="IL145" s="357"/>
      <c r="IM145" s="359"/>
      <c r="IN145" s="352"/>
      <c r="IO145" s="337"/>
      <c r="KG145" s="548">
        <v>819</v>
      </c>
      <c r="KH145" s="539">
        <v>111</v>
      </c>
      <c r="KI145" s="540" t="s">
        <v>124</v>
      </c>
      <c r="KJ145" s="540" t="s">
        <v>625</v>
      </c>
      <c r="KK145" s="540" t="s">
        <v>65</v>
      </c>
      <c r="KL145" s="540" t="s">
        <v>1955</v>
      </c>
      <c r="KM145" s="541"/>
      <c r="KN145" s="542"/>
      <c r="KO145" s="542"/>
      <c r="KP145" s="540"/>
      <c r="KQ145" s="543"/>
      <c r="KR145" s="543"/>
      <c r="KS145" s="543"/>
      <c r="KT145" s="543"/>
      <c r="KU145" s="543" t="str">
        <f>VLOOKUP(KH145,Data_Voogd!$C$1:$I$190,3,TRUE)</f>
        <v>Ben taleb</v>
      </c>
      <c r="KV145" s="543" t="str">
        <f>VLOOKUP(KH145,Data_Voogd!$C$1:$I$190,2,TRUE)</f>
        <v>Aziz</v>
      </c>
      <c r="KW145" s="549">
        <f>VLOOKUP(KH145,Data_Voogd!$C$1:$I$190,7,TRUE)</f>
        <v>636334045</v>
      </c>
    </row>
    <row r="146" spans="10:309" ht="20.100000000000001" customHeight="1" thickBot="1">
      <c r="J146" s="427"/>
      <c r="M146" s="469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190"/>
      <c r="AK146" s="80"/>
      <c r="AL146" s="80"/>
      <c r="AM146" s="80"/>
      <c r="AN146" s="190"/>
      <c r="AS146" s="48"/>
      <c r="AT146" s="51"/>
      <c r="AU146" s="248"/>
      <c r="AV146" s="248"/>
      <c r="AW146" s="51"/>
      <c r="AX146" s="51"/>
      <c r="AY146" s="51"/>
      <c r="AZ146" s="190"/>
      <c r="BA146" s="51"/>
      <c r="BB146" s="51"/>
      <c r="BC146" s="51"/>
      <c r="BD146" s="51"/>
      <c r="BE146" s="320"/>
      <c r="BF146" s="51"/>
      <c r="BG146" s="161"/>
      <c r="BH146" s="51"/>
      <c r="BI146" s="74"/>
      <c r="BJ146" s="570"/>
      <c r="BK146" s="427"/>
      <c r="BL146" s="427"/>
      <c r="BQ146" s="48"/>
      <c r="BR146" s="51"/>
      <c r="BS146" s="248"/>
      <c r="BT146" s="51"/>
      <c r="BU146" s="51"/>
      <c r="BV146" s="51"/>
      <c r="BW146" s="161"/>
      <c r="BX146" s="273"/>
      <c r="BY146" s="273"/>
      <c r="BZ146" s="74"/>
      <c r="CA146" s="51"/>
      <c r="CB146" s="74"/>
      <c r="CC146" s="570"/>
      <c r="CE146" s="418"/>
      <c r="CM146" s="406"/>
      <c r="CN146" s="479"/>
      <c r="CO146" s="406"/>
      <c r="CP146" s="406"/>
      <c r="CQ146" s="406"/>
      <c r="CR146" s="406"/>
      <c r="CS146" s="406"/>
      <c r="CT146" s="418"/>
      <c r="CU146" s="453"/>
      <c r="CV146" s="497"/>
      <c r="DB146" s="80"/>
      <c r="DC146" s="80"/>
      <c r="DD146" s="80"/>
      <c r="DE146" s="80"/>
      <c r="DF146" s="80"/>
      <c r="DG146" s="80"/>
      <c r="DH146" s="80"/>
      <c r="DI146" s="80"/>
      <c r="DJ146" s="80"/>
      <c r="DK146" s="80"/>
      <c r="DL146" s="80"/>
      <c r="DM146" s="80"/>
      <c r="DN146" s="80"/>
      <c r="DO146" s="190"/>
      <c r="DY146" s="407"/>
      <c r="DZ146" s="407"/>
      <c r="EA146" s="408"/>
      <c r="EB146" s="408"/>
      <c r="EC146" s="408"/>
      <c r="ED146" s="408"/>
      <c r="EE146" s="483"/>
      <c r="EF146" s="483"/>
      <c r="EG146" s="408"/>
      <c r="EH146" s="408"/>
      <c r="EI146" s="408"/>
      <c r="EJ146" s="470"/>
      <c r="EK146" s="483"/>
      <c r="EL146" s="470"/>
      <c r="EM146" s="470"/>
      <c r="EN146" s="470"/>
      <c r="EX146" s="80">
        <v>701</v>
      </c>
      <c r="EY146" s="80">
        <v>196</v>
      </c>
      <c r="EZ146" s="80" t="s">
        <v>80</v>
      </c>
      <c r="FA146" s="80" t="s">
        <v>1409</v>
      </c>
      <c r="FH146" s="407"/>
      <c r="FI146" s="407"/>
      <c r="FJ146" s="408"/>
      <c r="FK146" s="408"/>
      <c r="IC146" s="349"/>
      <c r="ID146" s="348"/>
      <c r="IE146" s="350"/>
      <c r="IF146" s="348"/>
      <c r="IG146" s="348"/>
      <c r="IH146" s="348"/>
      <c r="II146" s="311"/>
      <c r="IJ146" s="351"/>
      <c r="IK146" s="351"/>
      <c r="IL146" s="352"/>
      <c r="IM146" s="348"/>
      <c r="IN146" s="352"/>
      <c r="IO146" s="336"/>
      <c r="KG146" s="548">
        <v>507</v>
      </c>
      <c r="KH146" s="539">
        <v>112</v>
      </c>
      <c r="KI146" s="540" t="s">
        <v>209</v>
      </c>
      <c r="KJ146" s="540" t="s">
        <v>2419</v>
      </c>
      <c r="KK146" s="540" t="s">
        <v>122</v>
      </c>
      <c r="KL146" s="540" t="s">
        <v>1955</v>
      </c>
      <c r="KM146" s="541"/>
      <c r="KN146" s="542"/>
      <c r="KO146" s="542"/>
      <c r="KP146" s="540"/>
      <c r="KQ146" s="543"/>
      <c r="KR146" s="543"/>
      <c r="KS146" s="543"/>
      <c r="KT146" s="543"/>
      <c r="KU146" s="543" t="str">
        <f>VLOOKUP(KH146,Data_Voogd!$C$1:$I$190,3,TRUE)</f>
        <v>BOULALMA</v>
      </c>
      <c r="KV146" s="543" t="str">
        <f>VLOOKUP(KH146,Data_Voogd!$C$1:$I$190,2,TRUE)</f>
        <v>Mohamed</v>
      </c>
      <c r="KW146" s="549">
        <f>VLOOKUP(KH146,Data_Voogd!$C$1:$I$190,7,TRUE)</f>
        <v>626878600</v>
      </c>
    </row>
    <row r="147" spans="10:309" ht="20.100000000000001" customHeight="1" thickBot="1">
      <c r="J147" s="427"/>
      <c r="M147" s="469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190"/>
      <c r="AK147" s="80"/>
      <c r="AL147" s="80"/>
      <c r="AM147" s="80"/>
      <c r="AN147" s="190"/>
      <c r="AS147" s="48"/>
      <c r="AT147" s="51"/>
      <c r="AU147" s="248"/>
      <c r="AV147" s="248"/>
      <c r="AW147" s="51"/>
      <c r="AX147" s="51"/>
      <c r="AY147" s="51"/>
      <c r="AZ147" s="190"/>
      <c r="BA147" s="51"/>
      <c r="BB147" s="51"/>
      <c r="BC147" s="51"/>
      <c r="BD147" s="51"/>
      <c r="BE147" s="320"/>
      <c r="BF147" s="51"/>
      <c r="BG147" s="161"/>
      <c r="BH147" s="51"/>
      <c r="BI147" s="74"/>
      <c r="BJ147" s="570"/>
      <c r="BK147" s="427"/>
      <c r="BL147" s="427"/>
      <c r="BQ147" s="48"/>
      <c r="BR147" s="51"/>
      <c r="BS147" s="248"/>
      <c r="BT147" s="51"/>
      <c r="BU147" s="51"/>
      <c r="BV147" s="51"/>
      <c r="BW147" s="161"/>
      <c r="BX147" s="273"/>
      <c r="BY147" s="273"/>
      <c r="BZ147" s="74"/>
      <c r="CA147" s="51"/>
      <c r="CB147" s="74"/>
      <c r="CC147" s="570"/>
      <c r="CE147" s="418"/>
      <c r="CM147" s="406"/>
      <c r="CN147" s="479"/>
      <c r="CO147" s="406"/>
      <c r="CP147" s="406"/>
      <c r="CQ147" s="406"/>
      <c r="CR147" s="406"/>
      <c r="CS147" s="406"/>
      <c r="CT147" s="418"/>
      <c r="CU147" s="453"/>
      <c r="CV147" s="497"/>
      <c r="DB147" s="80"/>
      <c r="DC147" s="80"/>
      <c r="DD147" s="80"/>
      <c r="DE147" s="80"/>
      <c r="DF147" s="80"/>
      <c r="DG147" s="80"/>
      <c r="DH147" s="80"/>
      <c r="DI147" s="80"/>
      <c r="DJ147" s="80"/>
      <c r="DK147" s="80"/>
      <c r="DL147" s="80"/>
      <c r="DM147" s="80"/>
      <c r="DN147" s="80"/>
      <c r="DO147" s="190"/>
      <c r="DY147" s="407"/>
      <c r="DZ147" s="407"/>
      <c r="EA147" s="408"/>
      <c r="EB147" s="408"/>
      <c r="EC147" s="408"/>
      <c r="ED147" s="408"/>
      <c r="EE147" s="483"/>
      <c r="EF147" s="483"/>
      <c r="EG147" s="408"/>
      <c r="EH147" s="408"/>
      <c r="EI147" s="408"/>
      <c r="EJ147" s="470"/>
      <c r="EK147" s="483"/>
      <c r="EL147" s="470"/>
      <c r="EM147" s="470"/>
      <c r="EN147" s="470"/>
      <c r="EX147" s="80">
        <v>727</v>
      </c>
      <c r="EY147" s="80">
        <v>197</v>
      </c>
      <c r="EZ147" s="80" t="s">
        <v>136</v>
      </c>
      <c r="FA147" s="80" t="s">
        <v>996</v>
      </c>
      <c r="FH147" s="407"/>
      <c r="FI147" s="407"/>
      <c r="FJ147" s="408"/>
      <c r="FK147" s="408"/>
      <c r="IC147" s="353"/>
      <c r="ID147" s="354"/>
      <c r="IE147" s="355"/>
      <c r="IF147" s="354"/>
      <c r="IG147" s="354"/>
      <c r="IH147" s="354"/>
      <c r="II147" s="310"/>
      <c r="IJ147" s="356"/>
      <c r="IK147" s="356"/>
      <c r="IL147" s="357"/>
      <c r="IM147" s="354"/>
      <c r="IN147" s="352"/>
      <c r="IO147" s="337"/>
      <c r="KG147" s="548">
        <v>922</v>
      </c>
      <c r="KH147" s="539">
        <v>115</v>
      </c>
      <c r="KI147" s="540" t="s">
        <v>2132</v>
      </c>
      <c r="KJ147" s="540" t="s">
        <v>1773</v>
      </c>
      <c r="KK147" s="540" t="s">
        <v>2457</v>
      </c>
      <c r="KL147" s="540" t="s">
        <v>1955</v>
      </c>
      <c r="KM147" s="541"/>
      <c r="KN147" s="542"/>
      <c r="KO147" s="542"/>
      <c r="KP147" s="540"/>
      <c r="KQ147" s="543"/>
      <c r="KR147" s="543"/>
      <c r="KS147" s="543"/>
      <c r="KT147" s="543"/>
      <c r="KU147" s="543" t="str">
        <f>VLOOKUP(KH147,Data_Voogd!$C$1:$I$190,3,TRUE)</f>
        <v>Ettahri</v>
      </c>
      <c r="KV147" s="543" t="str">
        <f>VLOOKUP(KH147,Data_Voogd!$C$1:$I$190,2,TRUE)</f>
        <v>Mohamed</v>
      </c>
      <c r="KW147" s="549">
        <f>VLOOKUP(KH147,Data_Voogd!$C$1:$I$190,7,TRUE)</f>
        <v>681122604</v>
      </c>
    </row>
    <row r="148" spans="10:309" ht="20.100000000000001" customHeight="1" thickBot="1">
      <c r="J148" s="427"/>
      <c r="M148" s="469"/>
      <c r="Z148" s="629"/>
      <c r="AA148" s="629"/>
      <c r="AB148" s="629"/>
      <c r="AC148" s="629"/>
      <c r="AD148" s="629"/>
      <c r="AE148" s="629"/>
      <c r="AF148" s="629"/>
      <c r="AG148" s="629"/>
      <c r="AH148" s="629"/>
      <c r="AI148" s="629"/>
      <c r="AJ148" s="159"/>
      <c r="AK148" s="80"/>
      <c r="AL148" s="80"/>
      <c r="AM148" s="80"/>
      <c r="AN148" s="318"/>
      <c r="AS148" s="48"/>
      <c r="AT148" s="323"/>
      <c r="AU148" s="324"/>
      <c r="AV148" s="324"/>
      <c r="AW148" s="323"/>
      <c r="AX148" s="323"/>
      <c r="AY148" s="323"/>
      <c r="AZ148" s="325"/>
      <c r="BA148" s="323"/>
      <c r="BB148" s="323"/>
      <c r="BC148" s="323"/>
      <c r="BD148" s="323"/>
      <c r="BE148" s="326"/>
      <c r="BF148" s="323"/>
      <c r="BG148" s="327"/>
      <c r="BH148" s="323"/>
      <c r="BI148" s="329"/>
      <c r="BJ148" s="572"/>
      <c r="BK148" s="427"/>
      <c r="BL148" s="427"/>
      <c r="BQ148" s="48"/>
      <c r="BR148" s="323"/>
      <c r="BS148" s="324"/>
      <c r="BT148" s="323"/>
      <c r="BU148" s="323"/>
      <c r="BV148" s="323"/>
      <c r="BW148" s="327"/>
      <c r="BX148" s="328"/>
      <c r="BY148" s="328"/>
      <c r="BZ148" s="329"/>
      <c r="CA148" s="323"/>
      <c r="CB148" s="329"/>
      <c r="CC148" s="572"/>
      <c r="CE148" s="418"/>
      <c r="CM148" s="406"/>
      <c r="CN148" s="479"/>
      <c r="CO148" s="406"/>
      <c r="CP148" s="406"/>
      <c r="CQ148" s="406"/>
      <c r="CR148" s="406"/>
      <c r="CS148" s="406"/>
      <c r="CT148" s="418"/>
      <c r="CU148" s="453"/>
      <c r="CV148" s="497"/>
      <c r="DB148" s="629"/>
      <c r="DC148" s="629"/>
      <c r="DD148" s="629"/>
      <c r="DE148" s="629"/>
      <c r="DF148" s="629"/>
      <c r="DG148" s="629"/>
      <c r="DH148" s="629"/>
      <c r="DI148" s="629"/>
      <c r="DJ148" s="629"/>
      <c r="DK148" s="629"/>
      <c r="DL148" s="80"/>
      <c r="DM148" s="80"/>
      <c r="DN148" s="80"/>
      <c r="DO148" s="318"/>
      <c r="DY148" s="407"/>
      <c r="DZ148" s="407"/>
      <c r="EA148" s="408"/>
      <c r="EB148" s="408"/>
      <c r="EC148" s="408"/>
      <c r="ED148" s="408"/>
      <c r="EE148" s="483"/>
      <c r="EF148" s="483"/>
      <c r="EG148" s="408"/>
      <c r="EH148" s="408"/>
      <c r="EI148" s="408"/>
      <c r="EJ148" s="470"/>
      <c r="EK148" s="483"/>
      <c r="EL148" s="470"/>
      <c r="EM148" s="470"/>
      <c r="EN148" s="470"/>
      <c r="EX148" s="629">
        <v>888</v>
      </c>
      <c r="EY148" s="629">
        <v>198</v>
      </c>
      <c r="EZ148" s="629" t="s">
        <v>136</v>
      </c>
      <c r="FA148" s="629" t="s">
        <v>2353</v>
      </c>
      <c r="FH148" s="407"/>
      <c r="FI148" s="407"/>
      <c r="FJ148" s="408"/>
      <c r="FK148" s="408"/>
      <c r="IC148" s="349"/>
      <c r="ID148" s="348"/>
      <c r="IE148" s="350"/>
      <c r="IF148" s="348"/>
      <c r="IG148" s="348"/>
      <c r="IH148" s="348"/>
      <c r="II148" s="311"/>
      <c r="IJ148" s="351"/>
      <c r="IK148" s="351"/>
      <c r="IL148" s="352"/>
      <c r="IM148" s="348"/>
      <c r="IN148" s="352"/>
      <c r="IO148" s="336"/>
      <c r="KG148" s="548">
        <v>736</v>
      </c>
      <c r="KH148" s="539">
        <v>116</v>
      </c>
      <c r="KI148" s="540" t="s">
        <v>645</v>
      </c>
      <c r="KJ148" s="540" t="s">
        <v>646</v>
      </c>
      <c r="KK148" s="540" t="s">
        <v>30</v>
      </c>
      <c r="KL148" s="540" t="s">
        <v>1956</v>
      </c>
      <c r="KM148" s="541"/>
      <c r="KN148" s="542"/>
      <c r="KO148" s="542"/>
      <c r="KP148" s="540"/>
      <c r="KQ148" s="543"/>
      <c r="KR148" s="543"/>
      <c r="KS148" s="543"/>
      <c r="KT148" s="543"/>
      <c r="KU148" s="543" t="str">
        <f>VLOOKUP(KH148,Data_Voogd!$C$1:$I$190,3,TRUE)</f>
        <v>Alkhouli</v>
      </c>
      <c r="KV148" s="543" t="str">
        <f>VLOOKUP(KH148,Data_Voogd!$C$1:$I$190,2,TRUE)</f>
        <v xml:space="preserve">Tarik </v>
      </c>
      <c r="KW148" s="549">
        <f>VLOOKUP(KH148,Data_Voogd!$C$1:$I$190,7,TRUE)</f>
        <v>646876303</v>
      </c>
    </row>
    <row r="149" spans="10:309" ht="20.100000000000001" customHeight="1" thickBot="1">
      <c r="J149" s="427"/>
      <c r="M149" s="469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190"/>
      <c r="AK149" s="80"/>
      <c r="AL149" s="80"/>
      <c r="AM149" s="80"/>
      <c r="AN149" s="190"/>
      <c r="AS149" s="48"/>
      <c r="AT149" s="323"/>
      <c r="AU149" s="324"/>
      <c r="AV149" s="324"/>
      <c r="AW149" s="323"/>
      <c r="AX149" s="323"/>
      <c r="AY149" s="323"/>
      <c r="AZ149" s="325"/>
      <c r="BA149" s="323"/>
      <c r="BB149" s="323"/>
      <c r="BC149" s="323"/>
      <c r="BD149" s="323"/>
      <c r="BE149" s="326"/>
      <c r="BF149" s="323"/>
      <c r="BG149" s="327"/>
      <c r="BH149" s="323"/>
      <c r="BI149" s="329"/>
      <c r="BJ149" s="572"/>
      <c r="BK149" s="427"/>
      <c r="BL149" s="427"/>
      <c r="BQ149" s="48"/>
      <c r="BR149" s="323"/>
      <c r="BS149" s="324"/>
      <c r="BT149" s="323"/>
      <c r="BU149" s="323"/>
      <c r="BV149" s="323"/>
      <c r="BW149" s="327"/>
      <c r="BX149" s="328"/>
      <c r="BY149" s="328"/>
      <c r="BZ149" s="329"/>
      <c r="CA149" s="323"/>
      <c r="CB149" s="329"/>
      <c r="CC149" s="572"/>
      <c r="CE149" s="418"/>
      <c r="CM149" s="406"/>
      <c r="CN149" s="479"/>
      <c r="CO149" s="406"/>
      <c r="CP149" s="406"/>
      <c r="CQ149" s="406"/>
      <c r="CR149" s="406"/>
      <c r="CS149" s="406"/>
      <c r="CT149" s="418"/>
      <c r="CU149" s="453"/>
      <c r="CV149" s="497"/>
      <c r="DB149" s="80"/>
      <c r="DC149" s="80"/>
      <c r="DD149" s="80"/>
      <c r="DE149" s="80"/>
      <c r="DF149" s="80"/>
      <c r="DG149" s="80"/>
      <c r="DH149" s="80"/>
      <c r="DI149" s="80"/>
      <c r="DJ149" s="80"/>
      <c r="DK149" s="80"/>
      <c r="DL149" s="80"/>
      <c r="DM149" s="80"/>
      <c r="DN149" s="80"/>
      <c r="DO149" s="190"/>
      <c r="DY149" s="407"/>
      <c r="DZ149" s="407"/>
      <c r="EA149" s="408"/>
      <c r="EB149" s="408"/>
      <c r="EC149" s="408"/>
      <c r="ED149" s="408"/>
      <c r="EE149" s="483"/>
      <c r="EF149" s="483"/>
      <c r="EG149" s="408"/>
      <c r="EH149" s="408"/>
      <c r="EI149" s="408"/>
      <c r="EJ149" s="470"/>
      <c r="EK149" s="483"/>
      <c r="EL149" s="470"/>
      <c r="EM149" s="470"/>
      <c r="EN149" s="470"/>
      <c r="EX149" s="80">
        <v>467</v>
      </c>
      <c r="EY149" s="80">
        <v>200</v>
      </c>
      <c r="EZ149" s="80" t="s">
        <v>136</v>
      </c>
      <c r="FA149" s="80" t="s">
        <v>242</v>
      </c>
      <c r="FH149" s="407"/>
      <c r="FI149" s="408"/>
      <c r="FJ149" s="408"/>
      <c r="FK149" s="408"/>
      <c r="IC149" s="353"/>
      <c r="ID149" s="354"/>
      <c r="IE149" s="355"/>
      <c r="IF149" s="354"/>
      <c r="IG149" s="354"/>
      <c r="IH149" s="354"/>
      <c r="II149" s="310"/>
      <c r="IJ149" s="356"/>
      <c r="IK149" s="356"/>
      <c r="IL149" s="357"/>
      <c r="IM149" s="354"/>
      <c r="IN149" s="352"/>
      <c r="IO149" s="337"/>
      <c r="KG149" s="548">
        <v>936</v>
      </c>
      <c r="KH149" s="539">
        <v>117</v>
      </c>
      <c r="KI149" s="540" t="s">
        <v>1177</v>
      </c>
      <c r="KJ149" s="540" t="s">
        <v>1437</v>
      </c>
      <c r="KK149" s="540" t="s">
        <v>122</v>
      </c>
      <c r="KL149" s="540" t="s">
        <v>1956</v>
      </c>
      <c r="KM149" s="541"/>
      <c r="KN149" s="542"/>
      <c r="KO149" s="542"/>
      <c r="KP149" s="540"/>
      <c r="KQ149" s="543"/>
      <c r="KR149" s="543"/>
      <c r="KS149" s="543"/>
      <c r="KT149" s="543"/>
      <c r="KU149" s="543" t="str">
        <f>VLOOKUP(KH149,Data_Voogd!$C$1:$I$190,3,TRUE)</f>
        <v>Kassmi</v>
      </c>
      <c r="KV149" s="543" t="str">
        <f>VLOOKUP(KH149,Data_Voogd!$C$1:$I$190,2,TRUE)</f>
        <v>Jamal</v>
      </c>
      <c r="KW149" s="549">
        <f>VLOOKUP(KH149,Data_Voogd!$C$1:$I$190,7,TRUE)</f>
        <v>686157185</v>
      </c>
    </row>
    <row r="150" spans="10:309" ht="20.100000000000001" customHeight="1" thickBot="1">
      <c r="J150" s="427"/>
      <c r="M150" s="469"/>
      <c r="Z150" s="629"/>
      <c r="AA150" s="629"/>
      <c r="AB150" s="629"/>
      <c r="AC150" s="629"/>
      <c r="AD150" s="629"/>
      <c r="AE150" s="629"/>
      <c r="AF150" s="629"/>
      <c r="AG150" s="629"/>
      <c r="AH150" s="629"/>
      <c r="AI150" s="629"/>
      <c r="AJ150" s="159"/>
      <c r="AK150" s="80"/>
      <c r="AL150" s="80"/>
      <c r="AM150" s="80"/>
      <c r="AN150" s="318"/>
      <c r="AS150" s="48"/>
      <c r="AT150" s="51"/>
      <c r="AU150" s="248"/>
      <c r="AV150" s="248"/>
      <c r="AW150" s="51"/>
      <c r="AX150" s="51"/>
      <c r="AY150" s="51"/>
      <c r="AZ150" s="190"/>
      <c r="BA150" s="51"/>
      <c r="BB150" s="51"/>
      <c r="BC150" s="51"/>
      <c r="BD150" s="51"/>
      <c r="BE150" s="320"/>
      <c r="BF150" s="51"/>
      <c r="BG150" s="161"/>
      <c r="BH150" s="51"/>
      <c r="BI150" s="74"/>
      <c r="BJ150" s="570"/>
      <c r="BK150" s="427"/>
      <c r="BL150" s="427"/>
      <c r="BQ150" s="48"/>
      <c r="BR150" s="51"/>
      <c r="BS150" s="248"/>
      <c r="BT150" s="51"/>
      <c r="BU150" s="51"/>
      <c r="BV150" s="51"/>
      <c r="BW150" s="161"/>
      <c r="BX150" s="273"/>
      <c r="BY150" s="273"/>
      <c r="BZ150" s="74"/>
      <c r="CA150" s="51"/>
      <c r="CB150" s="74"/>
      <c r="CC150" s="570"/>
      <c r="CE150" s="418"/>
      <c r="CM150" s="406"/>
      <c r="CN150" s="479"/>
      <c r="CO150" s="406"/>
      <c r="CP150" s="406"/>
      <c r="CQ150" s="406"/>
      <c r="CR150" s="406"/>
      <c r="CS150" s="406"/>
      <c r="CT150" s="418"/>
      <c r="CU150" s="453"/>
      <c r="CV150" s="497"/>
      <c r="DB150" s="629"/>
      <c r="DC150" s="629"/>
      <c r="DD150" s="629"/>
      <c r="DE150" s="629"/>
      <c r="DF150" s="629"/>
      <c r="DG150" s="629"/>
      <c r="DH150" s="629"/>
      <c r="DI150" s="629"/>
      <c r="DJ150" s="629"/>
      <c r="DK150" s="629"/>
      <c r="DL150" s="80"/>
      <c r="DM150" s="80"/>
      <c r="DN150" s="80"/>
      <c r="DO150" s="318"/>
      <c r="DY150" s="407"/>
      <c r="DZ150" s="407"/>
      <c r="EA150" s="408"/>
      <c r="EB150" s="408"/>
      <c r="EC150" s="408"/>
      <c r="ED150" s="408"/>
      <c r="EE150" s="483"/>
      <c r="EF150" s="483"/>
      <c r="EG150" s="408"/>
      <c r="EH150" s="408"/>
      <c r="EI150" s="408"/>
      <c r="EJ150" s="470"/>
      <c r="EK150" s="483"/>
      <c r="EL150" s="470"/>
      <c r="EM150" s="470"/>
      <c r="EN150" s="470"/>
      <c r="EX150" s="629">
        <v>723</v>
      </c>
      <c r="EY150" s="629">
        <v>201</v>
      </c>
      <c r="EZ150" s="629" t="s">
        <v>142</v>
      </c>
      <c r="FA150" s="629" t="s">
        <v>2292</v>
      </c>
      <c r="FH150" s="407"/>
      <c r="FI150" s="407"/>
      <c r="FJ150" s="408"/>
      <c r="FK150" s="408"/>
      <c r="IC150" s="349"/>
      <c r="ID150" s="348"/>
      <c r="IE150" s="350"/>
      <c r="IF150" s="348"/>
      <c r="IG150" s="348"/>
      <c r="IH150" s="348"/>
      <c r="II150" s="311"/>
      <c r="IJ150" s="351"/>
      <c r="IK150" s="351"/>
      <c r="IL150" s="352"/>
      <c r="IM150" s="348"/>
      <c r="IN150" s="352"/>
      <c r="IO150" s="336"/>
      <c r="KG150" s="548">
        <v>418</v>
      </c>
      <c r="KH150" s="539">
        <v>119</v>
      </c>
      <c r="KI150" s="540" t="s">
        <v>499</v>
      </c>
      <c r="KJ150" s="540" t="s">
        <v>657</v>
      </c>
      <c r="KK150" s="540" t="s">
        <v>122</v>
      </c>
      <c r="KL150" s="540" t="s">
        <v>1955</v>
      </c>
      <c r="KM150" s="541"/>
      <c r="KN150" s="542"/>
      <c r="KO150" s="542"/>
      <c r="KP150" s="540"/>
      <c r="KQ150" s="543"/>
      <c r="KR150" s="543"/>
      <c r="KS150" s="543"/>
      <c r="KT150" s="543"/>
      <c r="KU150" s="543" t="str">
        <f>VLOOKUP(KH150,Data_Voogd!$C$1:$I$190,3,TRUE)</f>
        <v>Kassmi</v>
      </c>
      <c r="KV150" s="543" t="str">
        <f>VLOOKUP(KH150,Data_Voogd!$C$1:$I$190,2,TRUE)</f>
        <v>Jamal</v>
      </c>
      <c r="KW150" s="549">
        <f>VLOOKUP(KH150,Data_Voogd!$C$1:$I$190,7,TRUE)</f>
        <v>686157185</v>
      </c>
    </row>
    <row r="151" spans="10:309" ht="20.100000000000001" customHeight="1" thickBot="1">
      <c r="J151" s="427"/>
      <c r="M151" s="469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190"/>
      <c r="AK151" s="80"/>
      <c r="AL151" s="80"/>
      <c r="AM151" s="80"/>
      <c r="AN151" s="190"/>
      <c r="AS151" s="48"/>
      <c r="AT151" s="51"/>
      <c r="AU151" s="248"/>
      <c r="AV151" s="248"/>
      <c r="AW151" s="51"/>
      <c r="AX151" s="51"/>
      <c r="AY151" s="51"/>
      <c r="AZ151" s="190"/>
      <c r="BA151" s="51"/>
      <c r="BB151" s="51"/>
      <c r="BC151" s="51"/>
      <c r="BD151" s="51"/>
      <c r="BE151" s="320"/>
      <c r="BF151" s="51"/>
      <c r="BG151" s="161"/>
      <c r="BH151" s="51"/>
      <c r="BI151" s="74"/>
      <c r="BJ151" s="570"/>
      <c r="BK151" s="427"/>
      <c r="BL151" s="427"/>
      <c r="BQ151" s="48"/>
      <c r="BR151" s="51"/>
      <c r="BS151" s="248"/>
      <c r="BT151" s="51"/>
      <c r="BU151" s="51"/>
      <c r="BV151" s="51"/>
      <c r="BW151" s="161"/>
      <c r="BX151" s="273"/>
      <c r="BY151" s="273"/>
      <c r="BZ151" s="74"/>
      <c r="CA151" s="51"/>
      <c r="CB151" s="74"/>
      <c r="CC151" s="570"/>
      <c r="CE151" s="418"/>
      <c r="CM151" s="406"/>
      <c r="CN151" s="479"/>
      <c r="CO151" s="406"/>
      <c r="CP151" s="406"/>
      <c r="CQ151" s="406"/>
      <c r="CR151" s="406"/>
      <c r="CS151" s="406"/>
      <c r="CT151" s="418"/>
      <c r="CU151" s="453"/>
      <c r="CV151" s="497"/>
      <c r="DB151" s="80"/>
      <c r="DC151" s="80"/>
      <c r="DD151" s="80"/>
      <c r="DE151" s="80"/>
      <c r="DF151" s="80"/>
      <c r="DG151" s="80"/>
      <c r="DH151" s="80"/>
      <c r="DI151" s="80"/>
      <c r="DJ151" s="80"/>
      <c r="DK151" s="80"/>
      <c r="DL151" s="80"/>
      <c r="DM151" s="80"/>
      <c r="DN151" s="80"/>
      <c r="DO151" s="190"/>
      <c r="DY151" s="407"/>
      <c r="DZ151" s="407"/>
      <c r="EA151" s="408"/>
      <c r="EB151" s="408"/>
      <c r="EC151" s="408"/>
      <c r="ED151" s="408"/>
      <c r="EE151" s="483"/>
      <c r="EF151" s="483"/>
      <c r="EG151" s="408"/>
      <c r="EH151" s="408"/>
      <c r="EI151" s="408"/>
      <c r="EJ151" s="470"/>
      <c r="EK151" s="483"/>
      <c r="EL151" s="470"/>
      <c r="EM151" s="470"/>
      <c r="EN151" s="470"/>
      <c r="EX151" s="80">
        <v>732</v>
      </c>
      <c r="EY151" s="80">
        <v>203</v>
      </c>
      <c r="EZ151" s="80" t="s">
        <v>136</v>
      </c>
      <c r="FA151" s="80" t="s">
        <v>949</v>
      </c>
      <c r="FH151" s="407"/>
      <c r="FI151" s="407"/>
      <c r="FJ151" s="408"/>
      <c r="FK151" s="408"/>
      <c r="IC151" s="353"/>
      <c r="ID151" s="354"/>
      <c r="IE151" s="355"/>
      <c r="IF151" s="354"/>
      <c r="IG151" s="354"/>
      <c r="IH151" s="354"/>
      <c r="II151" s="310"/>
      <c r="IJ151" s="356"/>
      <c r="IK151" s="356"/>
      <c r="IL151" s="357"/>
      <c r="IM151" s="354"/>
      <c r="IN151" s="352"/>
      <c r="IO151" s="337"/>
      <c r="KG151" s="548">
        <v>1077</v>
      </c>
      <c r="KH151" s="539">
        <v>120</v>
      </c>
      <c r="KI151" s="540" t="s">
        <v>1453</v>
      </c>
      <c r="KJ151" s="540" t="s">
        <v>1454</v>
      </c>
      <c r="KK151" s="540" t="s">
        <v>122</v>
      </c>
      <c r="KL151" s="540" t="s">
        <v>1956</v>
      </c>
      <c r="KM151" s="541"/>
      <c r="KN151" s="542"/>
      <c r="KO151" s="542"/>
      <c r="KP151" s="540"/>
      <c r="KQ151" s="543"/>
      <c r="KR151" s="543"/>
      <c r="KS151" s="543"/>
      <c r="KT151" s="543"/>
      <c r="KU151" s="543" t="str">
        <f>VLOOKUP(KH151,Data_Voogd!$C$1:$I$190,3,TRUE)</f>
        <v>Chentouf</v>
      </c>
      <c r="KV151" s="543" t="str">
        <f>VLOOKUP(KH151,Data_Voogd!$C$1:$I$190,2,TRUE)</f>
        <v>Bilal</v>
      </c>
      <c r="KW151" s="549">
        <f>VLOOKUP(KH151,Data_Voogd!$C$1:$I$190,7,TRUE)</f>
        <v>630461087</v>
      </c>
    </row>
    <row r="152" spans="10:309" ht="20.100000000000001" customHeight="1" thickBot="1">
      <c r="J152" s="427"/>
      <c r="M152" s="469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190"/>
      <c r="AK152" s="80"/>
      <c r="AL152" s="80"/>
      <c r="AM152" s="80"/>
      <c r="AN152" s="190"/>
      <c r="AS152" s="48"/>
      <c r="AT152" s="51"/>
      <c r="AU152" s="248"/>
      <c r="AV152" s="248"/>
      <c r="AW152" s="51"/>
      <c r="AX152" s="51"/>
      <c r="AY152" s="51"/>
      <c r="AZ152" s="190"/>
      <c r="BA152" s="51"/>
      <c r="BB152" s="51"/>
      <c r="BC152" s="51"/>
      <c r="BD152" s="51"/>
      <c r="BE152" s="320"/>
      <c r="BF152" s="51"/>
      <c r="BG152" s="161"/>
      <c r="BH152" s="51"/>
      <c r="BI152" s="74"/>
      <c r="BJ152" s="570"/>
      <c r="BK152" s="427"/>
      <c r="BL152" s="427"/>
      <c r="BQ152" s="48"/>
      <c r="BR152" s="51"/>
      <c r="BS152" s="248"/>
      <c r="BT152" s="51"/>
      <c r="BU152" s="51"/>
      <c r="BV152" s="51"/>
      <c r="BW152" s="161"/>
      <c r="BX152" s="273"/>
      <c r="BY152" s="273"/>
      <c r="BZ152" s="74"/>
      <c r="CA152" s="51"/>
      <c r="CB152" s="74"/>
      <c r="CC152" s="570"/>
      <c r="CE152" s="418"/>
      <c r="CM152" s="406"/>
      <c r="CN152" s="479"/>
      <c r="CO152" s="406"/>
      <c r="CP152" s="406"/>
      <c r="CQ152" s="406"/>
      <c r="CR152" s="406"/>
      <c r="CS152" s="406"/>
      <c r="CT152" s="418"/>
      <c r="CU152" s="453"/>
      <c r="CV152" s="497"/>
      <c r="DB152" s="80"/>
      <c r="DC152" s="80"/>
      <c r="DD152" s="80"/>
      <c r="DE152" s="80"/>
      <c r="DF152" s="80"/>
      <c r="DG152" s="80"/>
      <c r="DH152" s="80"/>
      <c r="DI152" s="80"/>
      <c r="DJ152" s="80"/>
      <c r="DK152" s="80"/>
      <c r="DL152" s="80"/>
      <c r="DM152" s="80"/>
      <c r="DN152" s="80"/>
      <c r="DO152" s="190"/>
      <c r="DY152" s="407"/>
      <c r="DZ152" s="407"/>
      <c r="EA152" s="408"/>
      <c r="EB152" s="408"/>
      <c r="EC152" s="408"/>
      <c r="ED152" s="408"/>
      <c r="EE152" s="483"/>
      <c r="EF152" s="483"/>
      <c r="EG152" s="408"/>
      <c r="EH152" s="408"/>
      <c r="EI152" s="408"/>
      <c r="EJ152" s="470"/>
      <c r="EK152" s="483"/>
      <c r="EL152" s="470"/>
      <c r="EM152" s="470"/>
      <c r="EN152" s="470"/>
      <c r="EX152" s="80">
        <v>1016</v>
      </c>
      <c r="EY152" s="80">
        <v>204</v>
      </c>
      <c r="EZ152" s="80" t="s">
        <v>615</v>
      </c>
      <c r="FA152" s="80" t="s">
        <v>1450</v>
      </c>
      <c r="FH152" s="407"/>
      <c r="FI152" s="407"/>
      <c r="FJ152" s="408"/>
      <c r="FK152" s="408"/>
      <c r="IC152" s="349"/>
      <c r="ID152" s="348"/>
      <c r="IE152" s="350"/>
      <c r="IF152" s="348"/>
      <c r="IG152" s="348"/>
      <c r="IH152" s="348"/>
      <c r="II152" s="311"/>
      <c r="IJ152" s="351"/>
      <c r="IK152" s="351"/>
      <c r="IL152" s="352"/>
      <c r="IM152" s="348"/>
      <c r="IN152" s="352"/>
      <c r="IO152" s="336"/>
      <c r="KG152" s="548">
        <v>337</v>
      </c>
      <c r="KH152" s="539">
        <v>122</v>
      </c>
      <c r="KI152" s="540" t="s">
        <v>216</v>
      </c>
      <c r="KJ152" s="540" t="s">
        <v>253</v>
      </c>
      <c r="KK152" s="540" t="s">
        <v>30</v>
      </c>
      <c r="KL152" s="540" t="s">
        <v>1955</v>
      </c>
      <c r="KM152" s="541"/>
      <c r="KN152" s="542"/>
      <c r="KO152" s="542"/>
      <c r="KP152" s="547"/>
      <c r="KQ152" s="543"/>
      <c r="KR152" s="543"/>
      <c r="KS152" s="543"/>
      <c r="KT152" s="543"/>
      <c r="KU152" s="543" t="str">
        <f>VLOOKUP(KH152,Data_Voogd!$C$1:$I$190,3,TRUE)</f>
        <v>Bouhjira</v>
      </c>
      <c r="KV152" s="543" t="str">
        <f>VLOOKUP(KH152,Data_Voogd!$C$1:$I$190,2,TRUE)</f>
        <v>Abdoulhafid</v>
      </c>
      <c r="KW152" s="549">
        <f>VLOOKUP(KH152,Data_Voogd!$C$1:$I$190,7,TRUE)</f>
        <v>648321547</v>
      </c>
    </row>
    <row r="153" spans="10:309" ht="20.100000000000001" customHeight="1" thickBot="1">
      <c r="J153" s="427"/>
      <c r="M153" s="469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190"/>
      <c r="AK153" s="80"/>
      <c r="AL153" s="80"/>
      <c r="AM153" s="80"/>
      <c r="AN153" s="190"/>
      <c r="AS153" s="48"/>
      <c r="AT153" s="51"/>
      <c r="AU153" s="248"/>
      <c r="AV153" s="248"/>
      <c r="AW153" s="51"/>
      <c r="AX153" s="51"/>
      <c r="AY153" s="51"/>
      <c r="AZ153" s="190"/>
      <c r="BA153" s="51"/>
      <c r="BB153" s="51"/>
      <c r="BC153" s="51"/>
      <c r="BD153" s="51"/>
      <c r="BE153" s="320"/>
      <c r="BF153" s="51"/>
      <c r="BG153" s="161"/>
      <c r="BH153" s="51"/>
      <c r="BI153" s="74"/>
      <c r="BJ153" s="570"/>
      <c r="BK153" s="427"/>
      <c r="BL153" s="427"/>
      <c r="BQ153" s="48"/>
      <c r="BR153" s="51"/>
      <c r="BS153" s="248"/>
      <c r="BT153" s="51"/>
      <c r="BU153" s="51"/>
      <c r="BV153" s="51"/>
      <c r="BW153" s="161"/>
      <c r="BX153" s="273"/>
      <c r="BY153" s="273"/>
      <c r="BZ153" s="74"/>
      <c r="CA153" s="51"/>
      <c r="CB153" s="74"/>
      <c r="CC153" s="570"/>
      <c r="CE153" s="418"/>
      <c r="CM153" s="406"/>
      <c r="CN153" s="479"/>
      <c r="CO153" s="406"/>
      <c r="CP153" s="406"/>
      <c r="CQ153" s="406"/>
      <c r="CR153" s="406"/>
      <c r="CS153" s="406"/>
      <c r="CT153" s="418"/>
      <c r="CU153" s="453"/>
      <c r="CV153" s="497"/>
      <c r="DB153" s="80"/>
      <c r="DC153" s="80"/>
      <c r="DD153" s="80"/>
      <c r="DE153" s="80"/>
      <c r="DF153" s="80"/>
      <c r="DG153" s="80"/>
      <c r="DH153" s="80"/>
      <c r="DI153" s="80"/>
      <c r="DJ153" s="80"/>
      <c r="DK153" s="80"/>
      <c r="DL153" s="80"/>
      <c r="DM153" s="80"/>
      <c r="DN153" s="80"/>
      <c r="DO153" s="190"/>
      <c r="DY153" s="407"/>
      <c r="DZ153" s="407"/>
      <c r="EA153" s="408"/>
      <c r="EB153" s="408"/>
      <c r="EC153" s="408"/>
      <c r="ED153" s="408"/>
      <c r="EE153" s="483"/>
      <c r="EF153" s="483"/>
      <c r="EG153" s="408"/>
      <c r="EH153" s="408"/>
      <c r="EI153" s="408"/>
      <c r="EJ153" s="470"/>
      <c r="EK153" s="483"/>
      <c r="EL153" s="470"/>
      <c r="EM153" s="470"/>
      <c r="EN153" s="470"/>
      <c r="EX153" s="80">
        <v>1082</v>
      </c>
      <c r="EY153" s="80">
        <v>205</v>
      </c>
      <c r="EZ153" s="80" t="s">
        <v>107</v>
      </c>
      <c r="FA153" s="80" t="s">
        <v>1027</v>
      </c>
      <c r="FH153" s="408"/>
      <c r="FI153" s="407"/>
      <c r="FJ153" s="408"/>
      <c r="FK153" s="408"/>
      <c r="IC153" s="353"/>
      <c r="ID153" s="354"/>
      <c r="IE153" s="355"/>
      <c r="IF153" s="354"/>
      <c r="IG153" s="354"/>
      <c r="IH153" s="354"/>
      <c r="II153" s="310"/>
      <c r="IJ153" s="356"/>
      <c r="IK153" s="356"/>
      <c r="IL153" s="357"/>
      <c r="IM153" s="354"/>
      <c r="IN153" s="352"/>
      <c r="IO153" s="337"/>
      <c r="KG153" s="548">
        <v>337</v>
      </c>
      <c r="KH153" s="539">
        <v>122</v>
      </c>
      <c r="KI153" s="540" t="s">
        <v>64</v>
      </c>
      <c r="KJ153" s="540" t="s">
        <v>253</v>
      </c>
      <c r="KK153" s="540" t="s">
        <v>30</v>
      </c>
      <c r="KL153" s="540" t="s">
        <v>1955</v>
      </c>
      <c r="KM153" s="541"/>
      <c r="KN153" s="542"/>
      <c r="KO153" s="542"/>
      <c r="KP153" s="540"/>
      <c r="KQ153" s="543"/>
      <c r="KR153" s="543"/>
      <c r="KS153" s="543"/>
      <c r="KT153" s="543"/>
      <c r="KU153" s="543" t="str">
        <f>VLOOKUP(KH153,Data_Voogd!$C$1:$I$190,3,TRUE)</f>
        <v>Bouhjira</v>
      </c>
      <c r="KV153" s="543" t="str">
        <f>VLOOKUP(KH153,Data_Voogd!$C$1:$I$190,2,TRUE)</f>
        <v>Abdoulhafid</v>
      </c>
      <c r="KW153" s="549">
        <f>VLOOKUP(KH153,Data_Voogd!$C$1:$I$190,7,TRUE)</f>
        <v>648321547</v>
      </c>
    </row>
    <row r="154" spans="10:309" ht="20.100000000000001" customHeight="1" thickBot="1">
      <c r="J154" s="427"/>
      <c r="M154" s="469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190"/>
      <c r="AK154" s="80"/>
      <c r="AL154" s="80"/>
      <c r="AM154" s="80"/>
      <c r="AN154" s="190"/>
      <c r="AS154" s="48"/>
      <c r="AT154" s="51"/>
      <c r="AU154" s="248"/>
      <c r="AV154" s="248"/>
      <c r="AW154" s="51"/>
      <c r="AX154" s="51"/>
      <c r="AY154" s="51"/>
      <c r="AZ154" s="190"/>
      <c r="BA154" s="51"/>
      <c r="BB154" s="51"/>
      <c r="BC154" s="51"/>
      <c r="BD154" s="51"/>
      <c r="BE154" s="320"/>
      <c r="BF154" s="51"/>
      <c r="BG154" s="161"/>
      <c r="BH154" s="51"/>
      <c r="BI154" s="74"/>
      <c r="BJ154" s="570"/>
      <c r="BK154" s="427"/>
      <c r="BL154" s="427"/>
      <c r="BQ154" s="48"/>
      <c r="BR154" s="51"/>
      <c r="BS154" s="248"/>
      <c r="BT154" s="51"/>
      <c r="BU154" s="51"/>
      <c r="BV154" s="51"/>
      <c r="BW154" s="161"/>
      <c r="BX154" s="273"/>
      <c r="BY154" s="273"/>
      <c r="BZ154" s="74"/>
      <c r="CA154" s="51"/>
      <c r="CB154" s="74"/>
      <c r="CC154" s="570"/>
      <c r="CE154" s="418"/>
      <c r="CM154" s="406"/>
      <c r="CN154" s="479"/>
      <c r="CO154" s="406"/>
      <c r="CP154" s="406"/>
      <c r="CQ154" s="406"/>
      <c r="CR154" s="406"/>
      <c r="CS154" s="406"/>
      <c r="CT154" s="418"/>
      <c r="CU154" s="453"/>
      <c r="CV154" s="497"/>
      <c r="DB154" s="80"/>
      <c r="DC154" s="80"/>
      <c r="DD154" s="80"/>
      <c r="DE154" s="80"/>
      <c r="DF154" s="80"/>
      <c r="DG154" s="80"/>
      <c r="DH154" s="80"/>
      <c r="DI154" s="80"/>
      <c r="DJ154" s="80"/>
      <c r="DK154" s="80"/>
      <c r="DL154" s="80"/>
      <c r="DM154" s="80"/>
      <c r="DN154" s="80"/>
      <c r="DO154" s="190"/>
      <c r="DY154" s="407"/>
      <c r="DZ154" s="407"/>
      <c r="EA154" s="408"/>
      <c r="EB154" s="408"/>
      <c r="EC154" s="408"/>
      <c r="ED154" s="408"/>
      <c r="EE154" s="483"/>
      <c r="EF154" s="483"/>
      <c r="EG154" s="408"/>
      <c r="EH154" s="408"/>
      <c r="EI154" s="408"/>
      <c r="EJ154" s="470"/>
      <c r="EK154" s="483"/>
      <c r="EL154" s="470"/>
      <c r="EM154" s="470"/>
      <c r="EN154" s="470"/>
      <c r="EX154" s="80">
        <v>887</v>
      </c>
      <c r="EY154" s="80">
        <v>207</v>
      </c>
      <c r="EZ154" s="80" t="s">
        <v>1000</v>
      </c>
      <c r="FA154" s="80" t="s">
        <v>2278</v>
      </c>
      <c r="FH154" s="407"/>
      <c r="FI154" s="407"/>
      <c r="FJ154" s="408"/>
      <c r="FK154" s="408"/>
      <c r="IC154" s="349"/>
      <c r="ID154" s="348"/>
      <c r="IE154" s="350"/>
      <c r="IF154" s="348"/>
      <c r="IG154" s="348"/>
      <c r="IH154" s="348"/>
      <c r="II154" s="311"/>
      <c r="IJ154" s="351"/>
      <c r="IK154" s="351"/>
      <c r="IL154" s="352"/>
      <c r="IM154" s="348"/>
      <c r="IN154" s="352"/>
      <c r="IO154" s="336"/>
      <c r="KG154" s="548">
        <v>242</v>
      </c>
      <c r="KH154" s="539">
        <v>123</v>
      </c>
      <c r="KI154" s="540" t="s">
        <v>417</v>
      </c>
      <c r="KJ154" s="540" t="s">
        <v>172</v>
      </c>
      <c r="KK154" s="540" t="s">
        <v>122</v>
      </c>
      <c r="KL154" s="540" t="s">
        <v>1956</v>
      </c>
      <c r="KM154" s="541"/>
      <c r="KN154" s="542"/>
      <c r="KO154" s="542"/>
      <c r="KP154" s="540"/>
      <c r="KQ154" s="543"/>
      <c r="KR154" s="543"/>
      <c r="KS154" s="543"/>
      <c r="KT154" s="543"/>
      <c r="KU154" s="543" t="str">
        <f>VLOOKUP(KH154,Data_Voogd!$C$1:$I$190,3,TRUE)</f>
        <v>Talhaoui</v>
      </c>
      <c r="KV154" s="543" t="str">
        <f>VLOOKUP(KH154,Data_Voogd!$C$1:$I$190,2,TRUE)</f>
        <v>Lahbib</v>
      </c>
      <c r="KW154" s="549">
        <f>VLOOKUP(KH154,Data_Voogd!$C$1:$I$190,7,TRUE)</f>
        <v>619061578</v>
      </c>
    </row>
    <row r="155" spans="10:309" ht="20.100000000000001" customHeight="1" thickBot="1">
      <c r="J155" s="427"/>
      <c r="M155" s="469"/>
      <c r="Z155" s="84"/>
      <c r="AA155" s="80"/>
      <c r="AB155" s="80"/>
      <c r="AC155" s="80"/>
      <c r="AD155" s="80"/>
      <c r="AE155" s="80"/>
      <c r="AF155" s="80"/>
      <c r="AG155" s="80"/>
      <c r="AH155" s="80"/>
      <c r="AI155" s="80"/>
      <c r="AJ155" s="190"/>
      <c r="AK155" s="80"/>
      <c r="AL155" s="80"/>
      <c r="AM155" s="80"/>
      <c r="AN155" s="190"/>
      <c r="AS155" s="48"/>
      <c r="AT155" s="51"/>
      <c r="AU155" s="248"/>
      <c r="AV155" s="248"/>
      <c r="AW155" s="51"/>
      <c r="AX155" s="51"/>
      <c r="AY155" s="51"/>
      <c r="AZ155" s="190"/>
      <c r="BA155" s="51"/>
      <c r="BB155" s="51"/>
      <c r="BC155" s="51"/>
      <c r="BD155" s="51"/>
      <c r="BE155" s="320"/>
      <c r="BF155" s="51"/>
      <c r="BG155" s="161"/>
      <c r="BH155" s="51"/>
      <c r="BI155" s="74"/>
      <c r="BJ155" s="570"/>
      <c r="BK155" s="427"/>
      <c r="BL155" s="427"/>
      <c r="BQ155" s="48"/>
      <c r="BR155" s="51"/>
      <c r="BS155" s="248"/>
      <c r="BT155" s="51"/>
      <c r="BU155" s="51"/>
      <c r="BV155" s="51"/>
      <c r="BW155" s="161"/>
      <c r="BX155" s="273"/>
      <c r="BY155" s="273"/>
      <c r="BZ155" s="74"/>
      <c r="CA155" s="51"/>
      <c r="CB155" s="74"/>
      <c r="CC155" s="570"/>
      <c r="CE155" s="418"/>
      <c r="CM155" s="406"/>
      <c r="CN155" s="479"/>
      <c r="CO155" s="406"/>
      <c r="CP155" s="406"/>
      <c r="CQ155" s="406"/>
      <c r="CR155" s="406"/>
      <c r="CS155" s="406"/>
      <c r="CT155" s="418"/>
      <c r="CU155" s="453"/>
      <c r="CV155" s="497"/>
      <c r="DB155" s="84"/>
      <c r="DC155" s="80"/>
      <c r="DD155" s="80"/>
      <c r="DE155" s="80"/>
      <c r="DF155" s="80"/>
      <c r="DG155" s="80"/>
      <c r="DH155" s="80"/>
      <c r="DI155" s="80"/>
      <c r="DJ155" s="80"/>
      <c r="DK155" s="80"/>
      <c r="DL155" s="80"/>
      <c r="DM155" s="80"/>
      <c r="DN155" s="80"/>
      <c r="DO155" s="190"/>
      <c r="DY155" s="407"/>
      <c r="DZ155" s="407"/>
      <c r="EA155" s="408"/>
      <c r="EB155" s="408"/>
      <c r="EC155" s="408"/>
      <c r="ED155" s="408"/>
      <c r="EE155" s="483"/>
      <c r="EF155" s="483"/>
      <c r="EG155" s="408"/>
      <c r="EH155" s="408"/>
      <c r="EI155" s="408"/>
      <c r="EJ155" s="470"/>
      <c r="EK155" s="483"/>
      <c r="EL155" s="470"/>
      <c r="EM155" s="470"/>
      <c r="EN155" s="470"/>
      <c r="EX155" s="84">
        <v>967</v>
      </c>
      <c r="EY155" s="80">
        <v>209</v>
      </c>
      <c r="EZ155" s="80" t="s">
        <v>136</v>
      </c>
      <c r="FA155" s="80" t="s">
        <v>1644</v>
      </c>
      <c r="FH155" s="407"/>
      <c r="FI155" s="407"/>
      <c r="FJ155" s="408"/>
      <c r="FK155" s="408"/>
      <c r="IC155" s="353"/>
      <c r="ID155" s="354"/>
      <c r="IE155" s="355"/>
      <c r="IF155" s="354"/>
      <c r="IG155" s="354"/>
      <c r="IH155" s="354"/>
      <c r="II155" s="310"/>
      <c r="IJ155" s="356"/>
      <c r="IK155" s="356"/>
      <c r="IL155" s="357"/>
      <c r="IM155" s="354"/>
      <c r="IN155" s="352"/>
      <c r="IO155" s="337"/>
      <c r="KG155" s="548">
        <v>200</v>
      </c>
      <c r="KH155" s="539">
        <v>124</v>
      </c>
      <c r="KI155" s="540" t="s">
        <v>179</v>
      </c>
      <c r="KJ155" s="540" t="s">
        <v>1031</v>
      </c>
      <c r="KK155" s="540" t="s">
        <v>2458</v>
      </c>
      <c r="KL155" s="540" t="s">
        <v>1955</v>
      </c>
      <c r="KM155" s="541"/>
      <c r="KN155" s="542"/>
      <c r="KO155" s="542"/>
      <c r="KP155" s="540"/>
      <c r="KQ155" s="543"/>
      <c r="KR155" s="543"/>
      <c r="KS155" s="543"/>
      <c r="KT155" s="543"/>
      <c r="KU155" s="543" t="str">
        <f>VLOOKUP(KH155,Data_Voogd!$C$1:$I$190,3,TRUE)</f>
        <v>Aissaoui</v>
      </c>
      <c r="KV155" s="543" t="str">
        <f>VLOOKUP(KH155,Data_Voogd!$C$1:$I$190,2,TRUE)</f>
        <v>Mohamadi</v>
      </c>
      <c r="KW155" s="549">
        <f>VLOOKUP(KH155,Data_Voogd!$C$1:$I$190,7,TRUE)</f>
        <v>610654252</v>
      </c>
    </row>
    <row r="156" spans="10:309" ht="20.100000000000001" customHeight="1" thickBot="1">
      <c r="J156" s="427"/>
      <c r="M156" s="469"/>
      <c r="Z156" s="80"/>
      <c r="AA156" s="80"/>
      <c r="AB156" s="80"/>
      <c r="AC156" s="80"/>
      <c r="AD156" s="83"/>
      <c r="AE156" s="83"/>
      <c r="AF156" s="83"/>
      <c r="AG156" s="83"/>
      <c r="AH156" s="80"/>
      <c r="AI156" s="632"/>
      <c r="AJ156" s="190"/>
      <c r="AK156" s="80"/>
      <c r="AL156" s="80"/>
      <c r="AM156" s="80"/>
      <c r="AN156" s="190"/>
      <c r="AS156" s="48"/>
      <c r="AT156" s="51"/>
      <c r="AU156" s="248"/>
      <c r="AV156" s="248"/>
      <c r="AW156" s="51"/>
      <c r="AX156" s="51"/>
      <c r="AY156" s="51"/>
      <c r="AZ156" s="190"/>
      <c r="BA156" s="51"/>
      <c r="BB156" s="51"/>
      <c r="BC156" s="51"/>
      <c r="BD156" s="51"/>
      <c r="BE156" s="320"/>
      <c r="BF156" s="51"/>
      <c r="BG156" s="161"/>
      <c r="BH156" s="51"/>
      <c r="BI156" s="74"/>
      <c r="BJ156" s="570"/>
      <c r="BK156" s="427"/>
      <c r="BL156" s="427"/>
      <c r="BQ156" s="48"/>
      <c r="BR156" s="51"/>
      <c r="BS156" s="248"/>
      <c r="BT156" s="51"/>
      <c r="BU156" s="51"/>
      <c r="BV156" s="51"/>
      <c r="BW156" s="161"/>
      <c r="BX156" s="273"/>
      <c r="BY156" s="273"/>
      <c r="BZ156" s="74"/>
      <c r="CA156" s="51"/>
      <c r="CB156" s="74"/>
      <c r="CC156" s="570"/>
      <c r="CE156" s="418"/>
      <c r="CM156" s="406"/>
      <c r="CN156" s="479"/>
      <c r="CO156" s="406"/>
      <c r="CP156" s="406"/>
      <c r="CQ156" s="406"/>
      <c r="CR156" s="406"/>
      <c r="CS156" s="406"/>
      <c r="CT156" s="418"/>
      <c r="CU156" s="453"/>
      <c r="CV156" s="497"/>
      <c r="DB156" s="80"/>
      <c r="DC156" s="80"/>
      <c r="DD156" s="80"/>
      <c r="DE156" s="80"/>
      <c r="DF156" s="83"/>
      <c r="DG156" s="83"/>
      <c r="DH156" s="83"/>
      <c r="DI156" s="83"/>
      <c r="DJ156" s="80"/>
      <c r="DK156" s="632"/>
      <c r="DL156" s="80"/>
      <c r="DM156" s="80"/>
      <c r="DN156" s="80"/>
      <c r="DO156" s="190"/>
      <c r="DY156" s="407"/>
      <c r="DZ156" s="407"/>
      <c r="EA156" s="408"/>
      <c r="EB156" s="408"/>
      <c r="EC156" s="408"/>
      <c r="ED156" s="408"/>
      <c r="EE156" s="483"/>
      <c r="EF156" s="483"/>
      <c r="EG156" s="408"/>
      <c r="EH156" s="408"/>
      <c r="EI156" s="408"/>
      <c r="EJ156" s="470"/>
      <c r="EK156" s="483"/>
      <c r="EL156" s="470"/>
      <c r="EM156" s="470"/>
      <c r="EN156" s="470"/>
      <c r="EX156" s="80">
        <v>502</v>
      </c>
      <c r="EY156" s="80">
        <v>210</v>
      </c>
      <c r="EZ156" s="80" t="s">
        <v>223</v>
      </c>
      <c r="FA156" s="80" t="s">
        <v>2480</v>
      </c>
      <c r="FH156" s="407"/>
      <c r="FI156" s="407"/>
      <c r="FJ156" s="408"/>
      <c r="FK156" s="408"/>
      <c r="IC156" s="349"/>
      <c r="ID156" s="348"/>
      <c r="IE156" s="350"/>
      <c r="IF156" s="348"/>
      <c r="IG156" s="348"/>
      <c r="IH156" s="348"/>
      <c r="II156" s="311"/>
      <c r="IJ156" s="351"/>
      <c r="IK156" s="351"/>
      <c r="IL156" s="352"/>
      <c r="IM156" s="348"/>
      <c r="IN156" s="352"/>
      <c r="IO156" s="336"/>
      <c r="KG156" s="548">
        <v>200</v>
      </c>
      <c r="KH156" s="539">
        <v>124</v>
      </c>
      <c r="KI156" s="540" t="s">
        <v>1339</v>
      </c>
      <c r="KJ156" s="540" t="s">
        <v>1031</v>
      </c>
      <c r="KK156" s="540" t="s">
        <v>2457</v>
      </c>
      <c r="KL156" s="540" t="s">
        <v>1955</v>
      </c>
      <c r="KM156" s="541"/>
      <c r="KN156" s="542"/>
      <c r="KO156" s="542"/>
      <c r="KP156" s="540"/>
      <c r="KQ156" s="543"/>
      <c r="KR156" s="543"/>
      <c r="KS156" s="543"/>
      <c r="KT156" s="543"/>
      <c r="KU156" s="543" t="str">
        <f>VLOOKUP(KH156,Data_Voogd!$C$1:$I$190,3,TRUE)</f>
        <v>Aissaoui</v>
      </c>
      <c r="KV156" s="543" t="str">
        <f>VLOOKUP(KH156,Data_Voogd!$C$1:$I$190,2,TRUE)</f>
        <v>Mohamadi</v>
      </c>
      <c r="KW156" s="549">
        <f>VLOOKUP(KH156,Data_Voogd!$C$1:$I$190,7,TRUE)</f>
        <v>610654252</v>
      </c>
    </row>
    <row r="157" spans="10:309" ht="20.100000000000001" customHeight="1" thickBot="1">
      <c r="J157" s="427"/>
      <c r="M157" s="469"/>
      <c r="Z157" s="80"/>
      <c r="AA157" s="80"/>
      <c r="AB157" s="80"/>
      <c r="AC157" s="80"/>
      <c r="AD157" s="83"/>
      <c r="AE157" s="83"/>
      <c r="AF157" s="83"/>
      <c r="AG157" s="80"/>
      <c r="AH157" s="80"/>
      <c r="AI157" s="80"/>
      <c r="AJ157" s="190"/>
      <c r="AK157" s="80"/>
      <c r="AL157" s="80"/>
      <c r="AM157" s="80"/>
      <c r="AN157" s="190"/>
      <c r="AS157" s="48"/>
      <c r="AT157" s="51"/>
      <c r="AU157" s="248"/>
      <c r="AV157" s="248"/>
      <c r="AW157" s="51"/>
      <c r="AX157" s="51"/>
      <c r="AY157" s="51"/>
      <c r="AZ157" s="318"/>
      <c r="BA157" s="163"/>
      <c r="BB157" s="51"/>
      <c r="BC157" s="51"/>
      <c r="BD157" s="51"/>
      <c r="BE157" s="321"/>
      <c r="BF157" s="51"/>
      <c r="BG157" s="270"/>
      <c r="BH157" s="75"/>
      <c r="BI157" s="74"/>
      <c r="BJ157" s="570"/>
      <c r="BK157" s="427"/>
      <c r="BL157" s="427"/>
      <c r="BQ157" s="48"/>
      <c r="BR157" s="51"/>
      <c r="BS157" s="248"/>
      <c r="BT157" s="51"/>
      <c r="BU157" s="51"/>
      <c r="BV157" s="51"/>
      <c r="BW157" s="161"/>
      <c r="BX157" s="273"/>
      <c r="BY157" s="273"/>
      <c r="BZ157" s="74"/>
      <c r="CA157" s="75"/>
      <c r="CB157" s="74"/>
      <c r="CC157" s="570"/>
      <c r="CE157" s="417"/>
      <c r="CM157" s="406"/>
      <c r="CN157" s="479"/>
      <c r="CO157" s="406"/>
      <c r="CP157" s="406"/>
      <c r="CQ157" s="406"/>
      <c r="CR157" s="406"/>
      <c r="CS157" s="406"/>
      <c r="CT157" s="418"/>
      <c r="CU157" s="453"/>
      <c r="CV157" s="497"/>
      <c r="DB157" s="80"/>
      <c r="DC157" s="80"/>
      <c r="DD157" s="80"/>
      <c r="DE157" s="80"/>
      <c r="DF157" s="83"/>
      <c r="DG157" s="83"/>
      <c r="DH157" s="83"/>
      <c r="DI157" s="80"/>
      <c r="DJ157" s="80"/>
      <c r="DK157" s="80"/>
      <c r="DL157" s="80"/>
      <c r="DM157" s="80"/>
      <c r="DN157" s="80"/>
      <c r="DO157" s="190"/>
      <c r="DY157" s="407"/>
      <c r="DZ157" s="407"/>
      <c r="EA157" s="408"/>
      <c r="EB157" s="408"/>
      <c r="EC157" s="408"/>
      <c r="ED157" s="408"/>
      <c r="EE157" s="483"/>
      <c r="EF157" s="483"/>
      <c r="EG157" s="408"/>
      <c r="EH157" s="408"/>
      <c r="EI157" s="408"/>
      <c r="EJ157" s="470"/>
      <c r="EK157" s="483"/>
      <c r="EL157" s="470"/>
      <c r="EM157" s="470"/>
      <c r="EN157" s="470"/>
      <c r="EX157" s="80">
        <v>818</v>
      </c>
      <c r="EY157" s="80">
        <v>211</v>
      </c>
      <c r="EZ157" s="80" t="s">
        <v>90</v>
      </c>
      <c r="FA157" s="80" t="s">
        <v>1646</v>
      </c>
      <c r="FH157" s="407"/>
      <c r="FI157" s="407"/>
      <c r="FJ157" s="408"/>
      <c r="FK157" s="408"/>
      <c r="IC157" s="353"/>
      <c r="ID157" s="354"/>
      <c r="IE157" s="355"/>
      <c r="IF157" s="354"/>
      <c r="IG157" s="354"/>
      <c r="IH157" s="354"/>
      <c r="II157" s="310"/>
      <c r="IJ157" s="356"/>
      <c r="IK157" s="356"/>
      <c r="IL157" s="357"/>
      <c r="IM157" s="354"/>
      <c r="IN157" s="352"/>
      <c r="IO157" s="337"/>
      <c r="KG157" s="548">
        <v>326</v>
      </c>
      <c r="KH157" s="539">
        <v>125</v>
      </c>
      <c r="KI157" s="540" t="s">
        <v>687</v>
      </c>
      <c r="KJ157" s="540" t="s">
        <v>688</v>
      </c>
      <c r="KK157" s="540" t="s">
        <v>122</v>
      </c>
      <c r="KL157" s="540" t="s">
        <v>1955</v>
      </c>
      <c r="KM157" s="541"/>
      <c r="KN157" s="542"/>
      <c r="KO157" s="542"/>
      <c r="KP157" s="540"/>
      <c r="KQ157" s="543"/>
      <c r="KR157" s="543"/>
      <c r="KS157" s="543"/>
      <c r="KT157" s="543"/>
      <c r="KU157" s="543" t="str">
        <f>VLOOKUP(KH157,Data_Voogd!$C$1:$I$190,3,TRUE)</f>
        <v>El Kouskous</v>
      </c>
      <c r="KV157" s="543" t="str">
        <f>VLOOKUP(KH157,Data_Voogd!$C$1:$I$190,2,TRUE)</f>
        <v>Mustafa</v>
      </c>
      <c r="KW157" s="549">
        <f>VLOOKUP(KH157,Data_Voogd!$C$1:$I$190,7,TRUE)</f>
        <v>644993023</v>
      </c>
    </row>
    <row r="158" spans="10:309" ht="20.100000000000001" customHeight="1" thickBot="1">
      <c r="J158" s="427"/>
      <c r="M158" s="469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190"/>
      <c r="AK158" s="80"/>
      <c r="AL158" s="80"/>
      <c r="AM158" s="80"/>
      <c r="AN158" s="190"/>
      <c r="AS158" s="48"/>
      <c r="AT158" s="51"/>
      <c r="AU158" s="248"/>
      <c r="AV158" s="248"/>
      <c r="AW158" s="51"/>
      <c r="AX158" s="51"/>
      <c r="AY158" s="51"/>
      <c r="AZ158" s="318"/>
      <c r="BA158" s="163"/>
      <c r="BB158" s="51"/>
      <c r="BC158" s="51"/>
      <c r="BD158" s="51"/>
      <c r="BE158" s="321"/>
      <c r="BF158" s="51"/>
      <c r="BG158" s="270"/>
      <c r="BH158" s="75"/>
      <c r="BI158" s="74"/>
      <c r="BJ158" s="570"/>
      <c r="BK158" s="427"/>
      <c r="BL158" s="427"/>
      <c r="BQ158" s="48"/>
      <c r="BR158" s="51"/>
      <c r="BS158" s="248"/>
      <c r="BT158" s="51"/>
      <c r="BU158" s="51"/>
      <c r="BV158" s="51"/>
      <c r="BW158" s="161"/>
      <c r="BX158" s="273"/>
      <c r="BY158" s="273"/>
      <c r="BZ158" s="74"/>
      <c r="CA158" s="75"/>
      <c r="CB158" s="74"/>
      <c r="CC158" s="570"/>
      <c r="CE158" s="418"/>
      <c r="CM158" s="406"/>
      <c r="CN158" s="479"/>
      <c r="CO158" s="406"/>
      <c r="CP158" s="406"/>
      <c r="CQ158" s="406"/>
      <c r="CR158" s="406"/>
      <c r="CS158" s="406"/>
      <c r="CT158" s="418"/>
      <c r="CU158" s="453"/>
      <c r="CV158" s="497"/>
      <c r="DB158" s="80"/>
      <c r="DC158" s="80"/>
      <c r="DD158" s="80"/>
      <c r="DE158" s="80"/>
      <c r="DF158" s="80"/>
      <c r="DG158" s="80"/>
      <c r="DH158" s="80"/>
      <c r="DI158" s="80"/>
      <c r="DJ158" s="80"/>
      <c r="DK158" s="80"/>
      <c r="DL158" s="80"/>
      <c r="DM158" s="80"/>
      <c r="DN158" s="80"/>
      <c r="DO158" s="190"/>
      <c r="DY158" s="407"/>
      <c r="DZ158" s="407"/>
      <c r="EA158" s="408"/>
      <c r="EB158" s="408"/>
      <c r="EC158" s="408"/>
      <c r="ED158" s="408"/>
      <c r="EE158" s="483"/>
      <c r="EF158" s="483"/>
      <c r="EG158" s="408"/>
      <c r="EH158" s="408"/>
      <c r="EI158" s="408"/>
      <c r="EJ158" s="470"/>
      <c r="EK158" s="483"/>
      <c r="EL158" s="470"/>
      <c r="EM158" s="470"/>
      <c r="EN158" s="470"/>
      <c r="EX158" s="80">
        <v>9012</v>
      </c>
      <c r="EY158" s="80">
        <v>213</v>
      </c>
      <c r="EZ158" s="80" t="s">
        <v>1240</v>
      </c>
      <c r="FA158" s="80" t="s">
        <v>1647</v>
      </c>
      <c r="FH158" s="411"/>
      <c r="FI158" s="411"/>
      <c r="FJ158" s="411"/>
      <c r="FK158" s="411"/>
      <c r="IC158" s="349"/>
      <c r="ID158" s="348"/>
      <c r="IE158" s="350"/>
      <c r="IF158" s="348"/>
      <c r="IG158" s="348"/>
      <c r="IH158" s="348"/>
      <c r="II158" s="311"/>
      <c r="IJ158" s="351"/>
      <c r="IK158" s="351"/>
      <c r="IL158" s="352"/>
      <c r="IM158" s="348"/>
      <c r="IN158" s="352"/>
      <c r="IO158" s="336"/>
      <c r="KG158" s="548">
        <v>125</v>
      </c>
      <c r="KH158" s="539">
        <v>126</v>
      </c>
      <c r="KI158" s="540" t="s">
        <v>23</v>
      </c>
      <c r="KJ158" s="540" t="s">
        <v>1389</v>
      </c>
      <c r="KK158" s="540" t="s">
        <v>114</v>
      </c>
      <c r="KL158" s="540" t="s">
        <v>1956</v>
      </c>
      <c r="KM158" s="541"/>
      <c r="KN158" s="542"/>
      <c r="KO158" s="542"/>
      <c r="KP158" s="540"/>
      <c r="KQ158" s="543"/>
      <c r="KR158" s="543"/>
      <c r="KS158" s="543"/>
      <c r="KT158" s="543"/>
      <c r="KU158" s="543" t="str">
        <f>VLOOKUP(KH158,Data_Voogd!$C$1:$I$190,3,TRUE)</f>
        <v>Elfaraousi</v>
      </c>
      <c r="KV158" s="543" t="str">
        <f>VLOOKUP(KH158,Data_Voogd!$C$1:$I$190,2,TRUE)</f>
        <v>Brahim</v>
      </c>
      <c r="KW158" s="549">
        <f>VLOOKUP(KH158,Data_Voogd!$C$1:$I$190,7,TRUE)</f>
        <v>614109902</v>
      </c>
    </row>
    <row r="159" spans="10:309" ht="20.100000000000001" customHeight="1" thickBot="1">
      <c r="J159" s="427"/>
      <c r="M159" s="469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190"/>
      <c r="AK159" s="80"/>
      <c r="AL159" s="80"/>
      <c r="AM159" s="80"/>
      <c r="AN159" s="190"/>
      <c r="AS159" s="48"/>
      <c r="AT159" s="51"/>
      <c r="AU159" s="248"/>
      <c r="AV159" s="248"/>
      <c r="AW159" s="51"/>
      <c r="AX159" s="51"/>
      <c r="AY159" s="51"/>
      <c r="AZ159" s="190"/>
      <c r="BA159" s="51"/>
      <c r="BB159" s="51"/>
      <c r="BC159" s="51"/>
      <c r="BD159" s="51"/>
      <c r="BE159" s="320"/>
      <c r="BF159" s="51"/>
      <c r="BG159" s="161"/>
      <c r="BH159" s="51"/>
      <c r="BI159" s="74"/>
      <c r="BJ159" s="570"/>
      <c r="BK159" s="427"/>
      <c r="BL159" s="427"/>
      <c r="BQ159" s="48"/>
      <c r="BR159" s="51"/>
      <c r="BS159" s="248"/>
      <c r="BT159" s="51"/>
      <c r="BU159" s="51"/>
      <c r="BV159" s="51"/>
      <c r="BW159" s="161"/>
      <c r="BX159" s="273"/>
      <c r="BY159" s="273"/>
      <c r="BZ159" s="74"/>
      <c r="CA159" s="51"/>
      <c r="CB159" s="74"/>
      <c r="CC159" s="570"/>
      <c r="CE159" s="418"/>
      <c r="CM159" s="406"/>
      <c r="CN159" s="479"/>
      <c r="CO159" s="406"/>
      <c r="CP159" s="406"/>
      <c r="CQ159" s="406"/>
      <c r="CR159" s="406"/>
      <c r="CS159" s="406"/>
      <c r="CT159" s="418"/>
      <c r="CU159" s="408"/>
      <c r="CV159" s="497"/>
      <c r="DB159" s="80"/>
      <c r="DC159" s="80"/>
      <c r="DD159" s="80"/>
      <c r="DE159" s="80"/>
      <c r="DF159" s="80"/>
      <c r="DG159" s="80"/>
      <c r="DH159" s="80"/>
      <c r="DI159" s="80"/>
      <c r="DJ159" s="80"/>
      <c r="DK159" s="80"/>
      <c r="DL159" s="80"/>
      <c r="DM159" s="80"/>
      <c r="DN159" s="80"/>
      <c r="DO159" s="190"/>
      <c r="DY159" s="408"/>
      <c r="DZ159" s="408"/>
      <c r="EA159" s="408"/>
      <c r="EB159" s="408"/>
      <c r="EC159" s="408"/>
      <c r="ED159" s="408"/>
      <c r="EE159" s="483"/>
      <c r="EF159" s="483"/>
      <c r="EG159" s="408"/>
      <c r="EH159" s="408"/>
      <c r="EI159" s="408"/>
      <c r="EJ159" s="470"/>
      <c r="EK159" s="483"/>
      <c r="EL159" s="470"/>
      <c r="EM159" s="470"/>
      <c r="EN159" s="470"/>
      <c r="EX159" s="80">
        <v>963</v>
      </c>
      <c r="EY159" s="80">
        <v>214</v>
      </c>
      <c r="EZ159" s="80" t="s">
        <v>1652</v>
      </c>
      <c r="FA159" s="80" t="s">
        <v>1648</v>
      </c>
      <c r="FH159" s="407"/>
      <c r="FI159" s="407"/>
      <c r="FJ159" s="408"/>
      <c r="FK159" s="408"/>
      <c r="IC159" s="353"/>
      <c r="ID159" s="354"/>
      <c r="IE159" s="355"/>
      <c r="IF159" s="354"/>
      <c r="IG159" s="354"/>
      <c r="IH159" s="354"/>
      <c r="II159" s="310"/>
      <c r="IJ159" s="356"/>
      <c r="IK159" s="356"/>
      <c r="IL159" s="357"/>
      <c r="IM159" s="354"/>
      <c r="IN159" s="352"/>
      <c r="IO159" s="337"/>
      <c r="KG159" s="548">
        <v>1050</v>
      </c>
      <c r="KH159" s="539">
        <v>127</v>
      </c>
      <c r="KI159" s="540" t="s">
        <v>695</v>
      </c>
      <c r="KJ159" s="540" t="s">
        <v>696</v>
      </c>
      <c r="KK159" s="540" t="s">
        <v>1477</v>
      </c>
      <c r="KL159" s="540" t="s">
        <v>1957</v>
      </c>
      <c r="KM159" s="541"/>
      <c r="KN159" s="542"/>
      <c r="KO159" s="542"/>
      <c r="KP159" s="540"/>
      <c r="KQ159" s="543"/>
      <c r="KR159" s="543"/>
      <c r="KS159" s="543"/>
      <c r="KT159" s="543"/>
      <c r="KU159" s="543" t="str">
        <f>VLOOKUP(KH159,Data_Voogd!$C$1:$I$190,3,TRUE)</f>
        <v>El Hajari</v>
      </c>
      <c r="KV159" s="543" t="str">
        <f>VLOOKUP(KH159,Data_Voogd!$C$1:$I$190,2,TRUE)</f>
        <v>Abdelaziz</v>
      </c>
      <c r="KW159" s="549">
        <f>VLOOKUP(KH159,Data_Voogd!$C$1:$I$190,7,TRUE)</f>
        <v>643231648</v>
      </c>
    </row>
    <row r="160" spans="10:309" ht="20.100000000000001" customHeight="1" thickBot="1">
      <c r="J160" s="427"/>
      <c r="M160" s="469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190"/>
      <c r="AK160" s="80"/>
      <c r="AL160" s="80"/>
      <c r="AM160" s="80"/>
      <c r="AN160" s="190"/>
      <c r="AS160" s="48"/>
      <c r="AT160" s="51"/>
      <c r="AU160" s="248"/>
      <c r="AV160" s="248"/>
      <c r="AW160" s="51"/>
      <c r="AX160" s="51"/>
      <c r="AY160" s="51"/>
      <c r="AZ160" s="190"/>
      <c r="BA160" s="51"/>
      <c r="BB160" s="51"/>
      <c r="BC160" s="51"/>
      <c r="BD160" s="51"/>
      <c r="BE160" s="320"/>
      <c r="BF160" s="51"/>
      <c r="BG160" s="161"/>
      <c r="BH160" s="51"/>
      <c r="BI160" s="74"/>
      <c r="BJ160" s="570"/>
      <c r="BK160" s="427"/>
      <c r="BL160" s="427"/>
      <c r="BQ160" s="48"/>
      <c r="BR160" s="51"/>
      <c r="BS160" s="248"/>
      <c r="BT160" s="51"/>
      <c r="BU160" s="51"/>
      <c r="BV160" s="51"/>
      <c r="BW160" s="161"/>
      <c r="BX160" s="273"/>
      <c r="BY160" s="273"/>
      <c r="BZ160" s="74"/>
      <c r="CA160" s="51"/>
      <c r="CB160" s="74"/>
      <c r="CC160" s="570"/>
      <c r="CE160" s="417"/>
      <c r="CM160" s="406"/>
      <c r="CN160" s="479"/>
      <c r="CO160" s="406"/>
      <c r="CP160" s="406"/>
      <c r="CQ160" s="406"/>
      <c r="CR160" s="406"/>
      <c r="CS160" s="406"/>
      <c r="CT160" s="418"/>
      <c r="CU160" s="408"/>
      <c r="CV160" s="497"/>
      <c r="DB160" s="80"/>
      <c r="DC160" s="80"/>
      <c r="DD160" s="80"/>
      <c r="DE160" s="80"/>
      <c r="DF160" s="80"/>
      <c r="DG160" s="80"/>
      <c r="DH160" s="80"/>
      <c r="DI160" s="80"/>
      <c r="DJ160" s="80"/>
      <c r="DK160" s="80"/>
      <c r="DL160" s="80"/>
      <c r="DM160" s="80"/>
      <c r="DN160" s="80"/>
      <c r="DO160" s="190"/>
      <c r="DY160" s="408"/>
      <c r="DZ160" s="408"/>
      <c r="EA160" s="408"/>
      <c r="EB160" s="408"/>
      <c r="EC160" s="408"/>
      <c r="ED160" s="408"/>
      <c r="EE160" s="483"/>
      <c r="EF160" s="483"/>
      <c r="EG160" s="408"/>
      <c r="EH160" s="408"/>
      <c r="EI160" s="408"/>
      <c r="EJ160" s="470"/>
      <c r="EK160" s="483"/>
      <c r="EL160" s="470"/>
      <c r="EM160" s="470"/>
      <c r="EN160" s="470"/>
      <c r="EX160" s="80">
        <v>865</v>
      </c>
      <c r="EY160" s="80">
        <v>215</v>
      </c>
      <c r="EZ160" s="80" t="s">
        <v>301</v>
      </c>
      <c r="FA160" s="80" t="s">
        <v>109</v>
      </c>
      <c r="FH160" s="407"/>
      <c r="FI160" s="407"/>
      <c r="FJ160" s="408"/>
      <c r="FK160" s="408"/>
      <c r="IC160" s="349"/>
      <c r="ID160" s="348"/>
      <c r="IE160" s="350"/>
      <c r="IF160" s="348"/>
      <c r="IG160" s="348"/>
      <c r="IH160" s="348"/>
      <c r="II160" s="311"/>
      <c r="IJ160" s="351"/>
      <c r="IK160" s="351"/>
      <c r="IL160" s="352"/>
      <c r="IM160" s="348"/>
      <c r="IN160" s="352"/>
      <c r="IO160" s="336"/>
      <c r="KG160" s="548">
        <v>1050</v>
      </c>
      <c r="KH160" s="539">
        <v>127</v>
      </c>
      <c r="KI160" s="540" t="s">
        <v>33</v>
      </c>
      <c r="KJ160" s="540" t="s">
        <v>696</v>
      </c>
      <c r="KK160" s="540" t="s">
        <v>114</v>
      </c>
      <c r="KL160" s="540" t="s">
        <v>1957</v>
      </c>
      <c r="KM160" s="541"/>
      <c r="KN160" s="542"/>
      <c r="KO160" s="542"/>
      <c r="KP160" s="540"/>
      <c r="KQ160" s="543"/>
      <c r="KR160" s="543"/>
      <c r="KS160" s="543"/>
      <c r="KT160" s="543"/>
      <c r="KU160" s="543" t="str">
        <f>VLOOKUP(KH160,Data_Voogd!$C$1:$I$190,3,TRUE)</f>
        <v>El Hajari</v>
      </c>
      <c r="KV160" s="543" t="str">
        <f>VLOOKUP(KH160,Data_Voogd!$C$1:$I$190,2,TRUE)</f>
        <v>Abdelaziz</v>
      </c>
      <c r="KW160" s="549">
        <f>VLOOKUP(KH160,Data_Voogd!$C$1:$I$190,7,TRUE)</f>
        <v>643231648</v>
      </c>
    </row>
    <row r="161" spans="10:309" ht="20.100000000000001" customHeight="1" thickBot="1">
      <c r="J161" s="427"/>
      <c r="M161" s="469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190"/>
      <c r="AK161" s="80"/>
      <c r="AL161" s="80"/>
      <c r="AM161" s="80"/>
      <c r="AN161" s="190"/>
      <c r="AS161" s="48"/>
      <c r="AT161" s="51"/>
      <c r="AU161" s="248"/>
      <c r="AV161" s="248"/>
      <c r="AW161" s="51"/>
      <c r="AX161" s="51"/>
      <c r="AY161" s="51"/>
      <c r="AZ161" s="190"/>
      <c r="BA161" s="51"/>
      <c r="BB161" s="51"/>
      <c r="BC161" s="51"/>
      <c r="BD161" s="51"/>
      <c r="BE161" s="320"/>
      <c r="BF161" s="51"/>
      <c r="BG161" s="161"/>
      <c r="BH161" s="51"/>
      <c r="BI161" s="74"/>
      <c r="BJ161" s="570"/>
      <c r="BK161" s="427"/>
      <c r="BL161" s="427"/>
      <c r="BQ161" s="48"/>
      <c r="BR161" s="51"/>
      <c r="BS161" s="248"/>
      <c r="BT161" s="51"/>
      <c r="BU161" s="51"/>
      <c r="BV161" s="51"/>
      <c r="BW161" s="161"/>
      <c r="BX161" s="273"/>
      <c r="BY161" s="273"/>
      <c r="BZ161" s="74"/>
      <c r="CA161" s="51"/>
      <c r="CB161" s="74"/>
      <c r="CC161" s="570"/>
      <c r="CE161" s="417"/>
      <c r="CM161" s="406"/>
      <c r="CN161" s="479"/>
      <c r="CO161" s="406"/>
      <c r="CP161" s="406"/>
      <c r="CQ161" s="406"/>
      <c r="CR161" s="406"/>
      <c r="CS161" s="406"/>
      <c r="CT161" s="418"/>
      <c r="CU161" s="453"/>
      <c r="CV161" s="497"/>
      <c r="DB161" s="80"/>
      <c r="DC161" s="80"/>
      <c r="DD161" s="80"/>
      <c r="DE161" s="80"/>
      <c r="DF161" s="80"/>
      <c r="DG161" s="80"/>
      <c r="DH161" s="80"/>
      <c r="DI161" s="80"/>
      <c r="DJ161" s="80"/>
      <c r="DK161" s="80"/>
      <c r="DL161" s="80"/>
      <c r="DM161" s="80"/>
      <c r="DN161" s="80"/>
      <c r="DO161" s="190"/>
      <c r="DY161" s="407"/>
      <c r="DZ161" s="407"/>
      <c r="EA161" s="408"/>
      <c r="EB161" s="408"/>
      <c r="EC161" s="408"/>
      <c r="ED161" s="408"/>
      <c r="EE161" s="483"/>
      <c r="EF161" s="483"/>
      <c r="EG161" s="408"/>
      <c r="EH161" s="411"/>
      <c r="EI161" s="408"/>
      <c r="EJ161" s="470"/>
      <c r="EK161" s="483"/>
      <c r="EL161" s="470"/>
      <c r="EM161" s="470"/>
      <c r="EN161" s="470"/>
      <c r="EX161" s="80">
        <v>7004</v>
      </c>
      <c r="EY161" s="80">
        <v>216</v>
      </c>
      <c r="EZ161" s="80" t="s">
        <v>1086</v>
      </c>
      <c r="FA161" s="80" t="s">
        <v>1382</v>
      </c>
      <c r="FH161" s="407"/>
      <c r="FI161" s="407"/>
      <c r="FJ161" s="408"/>
      <c r="FK161" s="408"/>
      <c r="IC161" s="353"/>
      <c r="ID161" s="354"/>
      <c r="IE161" s="355"/>
      <c r="IF161" s="354"/>
      <c r="IG161" s="354"/>
      <c r="IH161" s="354"/>
      <c r="II161" s="310"/>
      <c r="IJ161" s="356"/>
      <c r="IK161" s="356"/>
      <c r="IL161" s="357"/>
      <c r="IM161" s="354"/>
      <c r="IN161" s="352"/>
      <c r="IO161" s="337"/>
      <c r="KG161" s="548">
        <v>147</v>
      </c>
      <c r="KH161" s="539">
        <v>128</v>
      </c>
      <c r="KI161" s="540" t="s">
        <v>705</v>
      </c>
      <c r="KJ161" s="540" t="s">
        <v>700</v>
      </c>
      <c r="KK161" s="540" t="s">
        <v>122</v>
      </c>
      <c r="KL161" s="540" t="s">
        <v>1955</v>
      </c>
      <c r="KM161" s="541"/>
      <c r="KN161" s="542"/>
      <c r="KO161" s="542"/>
      <c r="KP161" s="540"/>
      <c r="KQ161" s="543"/>
      <c r="KR161" s="543"/>
      <c r="KS161" s="543"/>
      <c r="KT161" s="543"/>
      <c r="KU161" s="543" t="str">
        <f>VLOOKUP(KH161,Data_Voogd!$C$1:$I$190,3,TRUE)</f>
        <v>Bouhdifi/Kala</v>
      </c>
      <c r="KV161" s="543" t="str">
        <f>VLOOKUP(KH161,Data_Voogd!$C$1:$I$190,2,TRUE)</f>
        <v>Ali (opa)</v>
      </c>
      <c r="KW161" s="549">
        <f>VLOOKUP(KH161,Data_Voogd!$C$1:$I$190,7,TRUE)</f>
        <v>624588566</v>
      </c>
    </row>
    <row r="162" spans="10:309" ht="20.100000000000001" customHeight="1" thickBot="1">
      <c r="J162" s="427"/>
      <c r="M162" s="469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190"/>
      <c r="AK162" s="80"/>
      <c r="AL162" s="80"/>
      <c r="AM162" s="80"/>
      <c r="AN162" s="190"/>
      <c r="AS162" s="48"/>
      <c r="AT162" s="51"/>
      <c r="AU162" s="248"/>
      <c r="AV162" s="248"/>
      <c r="AW162" s="51"/>
      <c r="AX162" s="51"/>
      <c r="AY162" s="51"/>
      <c r="AZ162" s="190"/>
      <c r="BA162" s="51"/>
      <c r="BB162" s="51"/>
      <c r="BC162" s="51"/>
      <c r="BD162" s="51"/>
      <c r="BE162" s="320"/>
      <c r="BF162" s="51"/>
      <c r="BG162" s="161"/>
      <c r="BH162" s="51"/>
      <c r="BI162" s="74"/>
      <c r="BJ162" s="570"/>
      <c r="BK162" s="427"/>
      <c r="BL162" s="427"/>
      <c r="BQ162" s="48"/>
      <c r="BR162" s="51"/>
      <c r="BS162" s="248"/>
      <c r="BT162" s="51"/>
      <c r="BU162" s="51"/>
      <c r="BV162" s="51"/>
      <c r="BW162" s="161"/>
      <c r="BX162" s="273"/>
      <c r="BY162" s="273"/>
      <c r="BZ162" s="74"/>
      <c r="CA162" s="51"/>
      <c r="CB162" s="74"/>
      <c r="CC162" s="570"/>
      <c r="CE162" s="417"/>
      <c r="CM162" s="406"/>
      <c r="CN162" s="479"/>
      <c r="CO162" s="406"/>
      <c r="CP162" s="406"/>
      <c r="CQ162" s="406"/>
      <c r="CR162" s="406"/>
      <c r="CS162" s="406"/>
      <c r="CT162" s="418"/>
      <c r="CU162" s="453"/>
      <c r="CV162" s="497"/>
      <c r="DB162" s="80"/>
      <c r="DC162" s="80"/>
      <c r="DD162" s="80"/>
      <c r="DE162" s="80"/>
      <c r="DF162" s="80"/>
      <c r="DG162" s="80"/>
      <c r="DH162" s="80"/>
      <c r="DI162" s="80"/>
      <c r="DJ162" s="80"/>
      <c r="DK162" s="80"/>
      <c r="DL162" s="80"/>
      <c r="DM162" s="80"/>
      <c r="DN162" s="80"/>
      <c r="DO162" s="190"/>
      <c r="DY162" s="407"/>
      <c r="DZ162" s="407"/>
      <c r="EA162" s="408"/>
      <c r="EB162" s="408"/>
      <c r="EC162" s="408"/>
      <c r="ED162" s="408"/>
      <c r="EE162" s="483"/>
      <c r="EF162" s="483"/>
      <c r="EG162" s="408"/>
      <c r="EH162" s="408"/>
      <c r="EI162" s="408"/>
      <c r="EJ162" s="470"/>
      <c r="EK162" s="483"/>
      <c r="EL162" s="470"/>
      <c r="EM162" s="470"/>
      <c r="EN162" s="470"/>
      <c r="EX162" s="80">
        <v>7002</v>
      </c>
      <c r="EY162" s="80">
        <v>218</v>
      </c>
      <c r="EZ162" s="80" t="s">
        <v>136</v>
      </c>
      <c r="FA162" s="80" t="s">
        <v>453</v>
      </c>
      <c r="FH162" s="407"/>
      <c r="FI162" s="407"/>
      <c r="FJ162" s="408"/>
      <c r="FK162" s="408"/>
      <c r="IC162" s="349"/>
      <c r="ID162" s="348"/>
      <c r="IE162" s="350"/>
      <c r="IF162" s="348"/>
      <c r="IG162" s="348"/>
      <c r="IH162" s="348"/>
      <c r="II162" s="311"/>
      <c r="IJ162" s="351"/>
      <c r="IK162" s="351"/>
      <c r="IL162" s="352"/>
      <c r="IM162" s="348"/>
      <c r="IN162" s="352"/>
      <c r="IO162" s="336"/>
      <c r="KG162" s="548">
        <v>147</v>
      </c>
      <c r="KH162" s="539">
        <v>128</v>
      </c>
      <c r="KI162" s="540" t="s">
        <v>699</v>
      </c>
      <c r="KJ162" s="540" t="s">
        <v>700</v>
      </c>
      <c r="KK162" s="540" t="s">
        <v>122</v>
      </c>
      <c r="KL162" s="540" t="s">
        <v>1955</v>
      </c>
      <c r="KM162" s="541"/>
      <c r="KN162" s="542"/>
      <c r="KO162" s="542"/>
      <c r="KP162" s="540"/>
      <c r="KQ162" s="543"/>
      <c r="KR162" s="543"/>
      <c r="KS162" s="543"/>
      <c r="KT162" s="543"/>
      <c r="KU162" s="543" t="str">
        <f>VLOOKUP(KH162,Data_Voogd!$C$1:$I$190,3,TRUE)</f>
        <v>Bouhdifi/Kala</v>
      </c>
      <c r="KV162" s="543" t="str">
        <f>VLOOKUP(KH162,Data_Voogd!$C$1:$I$190,2,TRUE)</f>
        <v>Ali (opa)</v>
      </c>
      <c r="KW162" s="549">
        <f>VLOOKUP(KH162,Data_Voogd!$C$1:$I$190,7,TRUE)</f>
        <v>624588566</v>
      </c>
    </row>
    <row r="163" spans="10:309" ht="20.100000000000001" customHeight="1" thickBot="1">
      <c r="J163" s="427"/>
      <c r="M163" s="469"/>
      <c r="Z163" s="159"/>
      <c r="AA163" s="159"/>
      <c r="AB163" s="159"/>
      <c r="AC163" s="159"/>
      <c r="AD163" s="159"/>
      <c r="AE163" s="159"/>
      <c r="AF163" s="159"/>
      <c r="AG163" s="159"/>
      <c r="AH163" s="159"/>
      <c r="AI163" s="159"/>
      <c r="AJ163" s="159"/>
      <c r="AK163" s="633"/>
      <c r="AL163" s="633"/>
      <c r="AM163" s="633"/>
      <c r="AN163" s="634"/>
      <c r="AS163" s="48"/>
      <c r="AT163" s="51"/>
      <c r="AU163" s="248"/>
      <c r="AV163" s="248"/>
      <c r="AW163" s="51"/>
      <c r="AX163" s="51"/>
      <c r="AY163" s="51"/>
      <c r="AZ163" s="190"/>
      <c r="BA163" s="51"/>
      <c r="BB163" s="51"/>
      <c r="BC163" s="51"/>
      <c r="BD163" s="51"/>
      <c r="BE163" s="320"/>
      <c r="BF163" s="51"/>
      <c r="BG163" s="161"/>
      <c r="BH163" s="51"/>
      <c r="BI163" s="74"/>
      <c r="BJ163" s="570"/>
      <c r="BK163" s="427"/>
      <c r="BL163" s="427"/>
      <c r="BQ163" s="48"/>
      <c r="BR163" s="51"/>
      <c r="BS163" s="248"/>
      <c r="BT163" s="51"/>
      <c r="BU163" s="51"/>
      <c r="BV163" s="51"/>
      <c r="BW163" s="161"/>
      <c r="BX163" s="273"/>
      <c r="BY163" s="273"/>
      <c r="BZ163" s="74"/>
      <c r="CA163" s="51"/>
      <c r="CB163" s="74"/>
      <c r="CC163" s="570"/>
      <c r="CE163" s="418"/>
      <c r="CM163" s="406"/>
      <c r="CN163" s="479"/>
      <c r="CO163" s="406"/>
      <c r="CP163" s="406"/>
      <c r="CQ163" s="406"/>
      <c r="CR163" s="406"/>
      <c r="CS163" s="406"/>
      <c r="CT163" s="418"/>
      <c r="CU163" s="411"/>
      <c r="CV163" s="411"/>
      <c r="DB163" s="159"/>
      <c r="DC163" s="159"/>
      <c r="DD163" s="159"/>
      <c r="DE163" s="159"/>
      <c r="DF163" s="159"/>
      <c r="DG163" s="159"/>
      <c r="DH163" s="159"/>
      <c r="DI163" s="159"/>
      <c r="DJ163" s="159"/>
      <c r="DK163" s="159"/>
      <c r="DL163" s="633"/>
      <c r="DM163" s="633"/>
      <c r="DN163" s="633"/>
      <c r="DO163" s="634"/>
      <c r="DY163" s="411"/>
      <c r="DZ163" s="411"/>
      <c r="EA163" s="411"/>
      <c r="EB163" s="411"/>
      <c r="EC163" s="411"/>
      <c r="ED163" s="408"/>
      <c r="EE163" s="495"/>
      <c r="EF163" s="495"/>
      <c r="EG163" s="408"/>
      <c r="EH163" s="408"/>
      <c r="EI163" s="408"/>
      <c r="EJ163" s="470"/>
      <c r="EK163" s="495"/>
      <c r="EL163" s="411"/>
      <c r="EM163" s="496"/>
      <c r="EN163" s="470"/>
      <c r="EX163" s="159">
        <v>959</v>
      </c>
      <c r="EY163" s="159">
        <v>220</v>
      </c>
      <c r="EZ163" s="159" t="s">
        <v>136</v>
      </c>
      <c r="FA163" s="159" t="s">
        <v>1606</v>
      </c>
      <c r="FH163" s="407"/>
      <c r="FI163" s="407"/>
      <c r="FJ163" s="408"/>
      <c r="FK163" s="408"/>
      <c r="IC163" s="353"/>
      <c r="ID163" s="354"/>
      <c r="IE163" s="355"/>
      <c r="IF163" s="354"/>
      <c r="IG163" s="354"/>
      <c r="IH163" s="354"/>
      <c r="II163" s="310"/>
      <c r="IJ163" s="356"/>
      <c r="IK163" s="356"/>
      <c r="IL163" s="357"/>
      <c r="IM163" s="354"/>
      <c r="IN163" s="352"/>
      <c r="IO163" s="337"/>
      <c r="KG163" s="548">
        <v>514</v>
      </c>
      <c r="KH163" s="539">
        <v>129</v>
      </c>
      <c r="KI163" s="540" t="s">
        <v>137</v>
      </c>
      <c r="KJ163" s="540" t="s">
        <v>707</v>
      </c>
      <c r="KK163" s="540" t="s">
        <v>2457</v>
      </c>
      <c r="KL163" s="540" t="s">
        <v>1955</v>
      </c>
      <c r="KM163" s="541"/>
      <c r="KN163" s="542"/>
      <c r="KO163" s="542"/>
      <c r="KP163" s="540"/>
      <c r="KQ163" s="543"/>
      <c r="KR163" s="543"/>
      <c r="KS163" s="543"/>
      <c r="KT163" s="543"/>
      <c r="KU163" s="543" t="str">
        <f>VLOOKUP(KH163,Data_Voogd!$C$1:$I$190,3,TRUE)</f>
        <v>Zankoua</v>
      </c>
      <c r="KV163" s="543" t="str">
        <f>VLOOKUP(KH163,Data_Voogd!$C$1:$I$190,2,TRUE)</f>
        <v xml:space="preserve">Khalid </v>
      </c>
      <c r="KW163" s="549">
        <f>VLOOKUP(KH163,Data_Voogd!$C$1:$I$190,7,TRUE)</f>
        <v>642384115</v>
      </c>
    </row>
    <row r="164" spans="10:309" ht="20.100000000000001" customHeight="1" thickBot="1">
      <c r="J164" s="427"/>
      <c r="M164" s="469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190"/>
      <c r="AK164" s="633"/>
      <c r="AL164" s="633"/>
      <c r="AM164" s="633"/>
      <c r="AN164" s="369"/>
      <c r="AS164" s="48"/>
      <c r="AT164" s="51"/>
      <c r="AU164" s="248"/>
      <c r="AV164" s="248"/>
      <c r="AW164" s="51"/>
      <c r="AX164" s="51"/>
      <c r="AY164" s="51"/>
      <c r="AZ164" s="190"/>
      <c r="BA164" s="51"/>
      <c r="BB164" s="51"/>
      <c r="BC164" s="51"/>
      <c r="BD164" s="51"/>
      <c r="BE164" s="320"/>
      <c r="BF164" s="51"/>
      <c r="BG164" s="161"/>
      <c r="BH164" s="51"/>
      <c r="BI164" s="74"/>
      <c r="BJ164" s="570"/>
      <c r="BK164" s="427"/>
      <c r="BL164" s="427"/>
      <c r="BQ164" s="48"/>
      <c r="BR164" s="51"/>
      <c r="BS164" s="248"/>
      <c r="BT164" s="51"/>
      <c r="BU164" s="51"/>
      <c r="BV164" s="51"/>
      <c r="BW164" s="161"/>
      <c r="BX164" s="273"/>
      <c r="BY164" s="273"/>
      <c r="BZ164" s="74"/>
      <c r="CA164" s="51"/>
      <c r="CB164" s="74"/>
      <c r="CC164" s="570"/>
      <c r="CE164" s="418"/>
      <c r="CM164" s="406"/>
      <c r="CN164" s="479"/>
      <c r="CO164" s="406"/>
      <c r="CP164" s="406"/>
      <c r="CQ164" s="406"/>
      <c r="CR164" s="406"/>
      <c r="CS164" s="406"/>
      <c r="CT164" s="418"/>
      <c r="CU164" s="453"/>
      <c r="CV164" s="497"/>
      <c r="DB164" s="84"/>
      <c r="DC164" s="84"/>
      <c r="DD164" s="84"/>
      <c r="DE164" s="84"/>
      <c r="DF164" s="84"/>
      <c r="DG164" s="84"/>
      <c r="DH164" s="84"/>
      <c r="DI164" s="84"/>
      <c r="DJ164" s="84"/>
      <c r="DK164" s="84"/>
      <c r="DL164" s="633"/>
      <c r="DM164" s="633"/>
      <c r="DN164" s="633"/>
      <c r="DO164" s="369"/>
      <c r="DY164" s="407"/>
      <c r="DZ164" s="407"/>
      <c r="EA164" s="408"/>
      <c r="EB164" s="408"/>
      <c r="EC164" s="408"/>
      <c r="ED164" s="408"/>
      <c r="EE164" s="483"/>
      <c r="EF164" s="483"/>
      <c r="EG164" s="408"/>
      <c r="EH164" s="408"/>
      <c r="EI164" s="408"/>
      <c r="EJ164" s="470"/>
      <c r="EK164" s="483"/>
      <c r="EL164" s="470"/>
      <c r="EM164" s="470"/>
      <c r="EN164" s="470"/>
      <c r="EX164" s="84">
        <v>817</v>
      </c>
      <c r="EY164" s="84">
        <v>29</v>
      </c>
      <c r="EZ164" s="84" t="s">
        <v>290</v>
      </c>
      <c r="FA164" s="84" t="s">
        <v>1781</v>
      </c>
      <c r="FH164" s="407"/>
      <c r="FI164" s="407"/>
      <c r="FJ164" s="408"/>
      <c r="FK164" s="408"/>
      <c r="IC164" s="349"/>
      <c r="ID164" s="348"/>
      <c r="IE164" s="350"/>
      <c r="IF164" s="348"/>
      <c r="IG164" s="348"/>
      <c r="IH164" s="348"/>
      <c r="II164" s="311"/>
      <c r="IJ164" s="351"/>
      <c r="IK164" s="351"/>
      <c r="IL164" s="352"/>
      <c r="IM164" s="348"/>
      <c r="IN164" s="352"/>
      <c r="IO164" s="336"/>
      <c r="KG164" s="548">
        <v>514</v>
      </c>
      <c r="KH164" s="539">
        <v>129</v>
      </c>
      <c r="KI164" s="540" t="s">
        <v>136</v>
      </c>
      <c r="KJ164" s="540" t="s">
        <v>707</v>
      </c>
      <c r="KK164" s="540" t="s">
        <v>2457</v>
      </c>
      <c r="KL164" s="540" t="s">
        <v>1955</v>
      </c>
      <c r="KM164" s="541"/>
      <c r="KN164" s="542"/>
      <c r="KO164" s="542"/>
      <c r="KP164" s="540"/>
      <c r="KQ164" s="543"/>
      <c r="KR164" s="543"/>
      <c r="KS164" s="543"/>
      <c r="KT164" s="543"/>
      <c r="KU164" s="543" t="str">
        <f>VLOOKUP(KH164,Data_Voogd!$C$1:$I$190,3,TRUE)</f>
        <v>Zankoua</v>
      </c>
      <c r="KV164" s="543" t="str">
        <f>VLOOKUP(KH164,Data_Voogd!$C$1:$I$190,2,TRUE)</f>
        <v xml:space="preserve">Khalid </v>
      </c>
      <c r="KW164" s="549">
        <f>VLOOKUP(KH164,Data_Voogd!$C$1:$I$190,7,TRUE)</f>
        <v>642384115</v>
      </c>
    </row>
    <row r="165" spans="10:309" ht="20.100000000000001" customHeight="1" thickBot="1">
      <c r="J165" s="427"/>
      <c r="M165" s="469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190"/>
      <c r="AK165" s="633"/>
      <c r="AL165" s="633"/>
      <c r="AM165" s="633"/>
      <c r="AN165" s="369"/>
      <c r="AS165" s="48"/>
      <c r="AT165" s="51"/>
      <c r="AU165" s="248"/>
      <c r="AV165" s="248"/>
      <c r="AW165" s="51"/>
      <c r="AX165" s="51"/>
      <c r="AY165" s="51"/>
      <c r="AZ165" s="190"/>
      <c r="BA165" s="51"/>
      <c r="BB165" s="51"/>
      <c r="BC165" s="51"/>
      <c r="BD165" s="51"/>
      <c r="BE165" s="320"/>
      <c r="BF165" s="51"/>
      <c r="BG165" s="161"/>
      <c r="BH165" s="51"/>
      <c r="BI165" s="74"/>
      <c r="BJ165" s="570"/>
      <c r="BK165" s="427"/>
      <c r="BL165" s="427"/>
      <c r="BQ165" s="48"/>
      <c r="BR165" s="51"/>
      <c r="BS165" s="248"/>
      <c r="BT165" s="51"/>
      <c r="BU165" s="51"/>
      <c r="BV165" s="51"/>
      <c r="BW165" s="161"/>
      <c r="BX165" s="273"/>
      <c r="BY165" s="273"/>
      <c r="BZ165" s="74"/>
      <c r="CA165" s="51"/>
      <c r="CB165" s="74"/>
      <c r="CC165" s="570"/>
      <c r="CE165" s="418"/>
      <c r="CM165" s="406"/>
      <c r="CN165" s="479"/>
      <c r="CO165" s="406"/>
      <c r="CP165" s="406"/>
      <c r="CQ165" s="406"/>
      <c r="CR165" s="406"/>
      <c r="CS165" s="406"/>
      <c r="CT165" s="418"/>
      <c r="CU165" s="453"/>
      <c r="CV165" s="497"/>
      <c r="DB165" s="84"/>
      <c r="DC165" s="84"/>
      <c r="DD165" s="84"/>
      <c r="DE165" s="84"/>
      <c r="DF165" s="84"/>
      <c r="DG165" s="84"/>
      <c r="DH165" s="84"/>
      <c r="DI165" s="84"/>
      <c r="DJ165" s="84"/>
      <c r="DK165" s="84"/>
      <c r="DL165" s="633"/>
      <c r="DM165" s="633"/>
      <c r="DN165" s="633"/>
      <c r="DO165" s="369"/>
      <c r="DY165" s="407"/>
      <c r="DZ165" s="407"/>
      <c r="EA165" s="408"/>
      <c r="EB165" s="408"/>
      <c r="EC165" s="408"/>
      <c r="ED165" s="408"/>
      <c r="EE165" s="483"/>
      <c r="EF165" s="483"/>
      <c r="EG165" s="408"/>
      <c r="EH165" s="408"/>
      <c r="EI165" s="408"/>
      <c r="EJ165" s="470"/>
      <c r="EK165" s="483"/>
      <c r="EL165" s="470"/>
      <c r="EM165" s="470"/>
      <c r="EN165" s="470"/>
      <c r="EX165" s="84">
        <v>9013</v>
      </c>
      <c r="EY165" s="84">
        <v>222</v>
      </c>
      <c r="EZ165" s="84" t="s">
        <v>1785</v>
      </c>
      <c r="FA165" s="84" t="s">
        <v>1786</v>
      </c>
      <c r="FH165" s="411"/>
      <c r="FI165" s="411"/>
      <c r="FJ165" s="411"/>
      <c r="FK165" s="411"/>
      <c r="IC165" s="353"/>
      <c r="ID165" s="354"/>
      <c r="IE165" s="355"/>
      <c r="IF165" s="354"/>
      <c r="IG165" s="354"/>
      <c r="IH165" s="354"/>
      <c r="II165" s="310"/>
      <c r="IJ165" s="356"/>
      <c r="IK165" s="356"/>
      <c r="IL165" s="357"/>
      <c r="IM165" s="354"/>
      <c r="IN165" s="352"/>
      <c r="IO165" s="337"/>
      <c r="KG165" s="548">
        <v>514</v>
      </c>
      <c r="KH165" s="539">
        <v>129</v>
      </c>
      <c r="KI165" s="540" t="s">
        <v>706</v>
      </c>
      <c r="KJ165" s="540" t="s">
        <v>707</v>
      </c>
      <c r="KK165" s="540" t="s">
        <v>122</v>
      </c>
      <c r="KL165" s="540" t="s">
        <v>1956</v>
      </c>
      <c r="KM165" s="541"/>
      <c r="KN165" s="542"/>
      <c r="KO165" s="542"/>
      <c r="KP165" s="540"/>
      <c r="KQ165" s="543"/>
      <c r="KR165" s="543"/>
      <c r="KS165" s="543"/>
      <c r="KT165" s="543"/>
      <c r="KU165" s="543" t="str">
        <f>VLOOKUP(KH165,Data_Voogd!$C$1:$I$190,3,TRUE)</f>
        <v>Zankoua</v>
      </c>
      <c r="KV165" s="543" t="str">
        <f>VLOOKUP(KH165,Data_Voogd!$C$1:$I$190,2,TRUE)</f>
        <v xml:space="preserve">Khalid </v>
      </c>
      <c r="KW165" s="549">
        <f>VLOOKUP(KH165,Data_Voogd!$C$1:$I$190,7,TRUE)</f>
        <v>642384115</v>
      </c>
    </row>
    <row r="166" spans="10:309" ht="20.100000000000001" customHeight="1" thickBot="1">
      <c r="J166" s="427"/>
      <c r="M166" s="469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190"/>
      <c r="AK166" s="633"/>
      <c r="AL166" s="633"/>
      <c r="AM166" s="633"/>
      <c r="AN166" s="369"/>
      <c r="AS166" s="48"/>
      <c r="AT166" s="51"/>
      <c r="AU166" s="248"/>
      <c r="AV166" s="248"/>
      <c r="AW166" s="51"/>
      <c r="AX166" s="51"/>
      <c r="AY166" s="51"/>
      <c r="AZ166" s="190"/>
      <c r="BA166" s="51"/>
      <c r="BB166" s="51"/>
      <c r="BC166" s="51"/>
      <c r="BD166" s="51"/>
      <c r="BE166" s="320"/>
      <c r="BF166" s="51"/>
      <c r="BG166" s="161"/>
      <c r="BH166" s="51"/>
      <c r="BI166" s="74"/>
      <c r="BJ166" s="570"/>
      <c r="BK166" s="427"/>
      <c r="BL166" s="427"/>
      <c r="BQ166" s="48"/>
      <c r="BR166" s="51"/>
      <c r="BS166" s="248"/>
      <c r="BT166" s="51"/>
      <c r="BU166" s="51"/>
      <c r="BV166" s="51"/>
      <c r="BW166" s="161"/>
      <c r="BX166" s="273"/>
      <c r="BY166" s="273"/>
      <c r="BZ166" s="74"/>
      <c r="CA166" s="51"/>
      <c r="CB166" s="74"/>
      <c r="CC166" s="570"/>
      <c r="CE166" s="418"/>
      <c r="CM166" s="406"/>
      <c r="CN166" s="479"/>
      <c r="CO166" s="406"/>
      <c r="CP166" s="406"/>
      <c r="CQ166" s="406"/>
      <c r="CR166" s="406"/>
      <c r="CS166" s="406"/>
      <c r="CT166" s="418"/>
      <c r="CU166" s="453"/>
      <c r="CV166" s="497"/>
      <c r="DB166" s="84"/>
      <c r="DC166" s="84"/>
      <c r="DD166" s="84"/>
      <c r="DE166" s="84"/>
      <c r="DF166" s="84"/>
      <c r="DG166" s="84"/>
      <c r="DH166" s="84"/>
      <c r="DI166" s="84"/>
      <c r="DJ166" s="84"/>
      <c r="DK166" s="84"/>
      <c r="DL166" s="633"/>
      <c r="DM166" s="633"/>
      <c r="DN166" s="633"/>
      <c r="DO166" s="369"/>
      <c r="DY166" s="407"/>
      <c r="DZ166" s="407"/>
      <c r="EA166" s="408"/>
      <c r="EB166" s="408"/>
      <c r="EC166" s="408"/>
      <c r="ED166" s="408"/>
      <c r="EE166" s="483"/>
      <c r="EF166" s="483"/>
      <c r="EG166" s="408"/>
      <c r="EH166" s="408"/>
      <c r="EI166" s="408"/>
      <c r="EJ166" s="470"/>
      <c r="EK166" s="483"/>
      <c r="EL166" s="470"/>
      <c r="EM166" s="470"/>
      <c r="EN166" s="470"/>
      <c r="EX166" s="84">
        <v>537</v>
      </c>
      <c r="EY166" s="84">
        <v>12</v>
      </c>
      <c r="EZ166" s="84" t="s">
        <v>136</v>
      </c>
      <c r="FA166" s="84" t="s">
        <v>1460</v>
      </c>
      <c r="FH166" s="411"/>
      <c r="FI166" s="411"/>
      <c r="FJ166" s="411"/>
      <c r="FK166" s="411"/>
      <c r="IC166" s="349"/>
      <c r="ID166" s="348"/>
      <c r="IE166" s="350"/>
      <c r="IF166" s="348"/>
      <c r="IG166" s="348"/>
      <c r="IH166" s="348"/>
      <c r="II166" s="311"/>
      <c r="IJ166" s="351"/>
      <c r="IK166" s="351"/>
      <c r="IL166" s="352"/>
      <c r="IM166" s="348"/>
      <c r="IN166" s="352"/>
      <c r="IO166" s="336"/>
      <c r="KG166" s="548">
        <v>733</v>
      </c>
      <c r="KH166" s="539">
        <v>131</v>
      </c>
      <c r="KI166" s="540" t="s">
        <v>714</v>
      </c>
      <c r="KJ166" s="540" t="s">
        <v>1476</v>
      </c>
      <c r="KK166" s="540" t="s">
        <v>1477</v>
      </c>
      <c r="KL166" s="540" t="s">
        <v>1956</v>
      </c>
      <c r="KM166" s="541"/>
      <c r="KN166" s="542"/>
      <c r="KO166" s="542"/>
      <c r="KP166" s="540"/>
      <c r="KQ166" s="543"/>
      <c r="KR166" s="543"/>
      <c r="KS166" s="543"/>
      <c r="KT166" s="543"/>
      <c r="KU166" s="543" t="str">
        <f>VLOOKUP(KH166,Data_Voogd!$C$1:$I$190,3,TRUE)</f>
        <v>El Jaghaoui</v>
      </c>
      <c r="KV166" s="543" t="str">
        <f>VLOOKUP(KH166,Data_Voogd!$C$1:$I$190,2,TRUE)</f>
        <v>Mimoun</v>
      </c>
      <c r="KW166" s="549">
        <f>VLOOKUP(KH166,Data_Voogd!$C$1:$I$190,7,TRUE)</f>
        <v>638430769</v>
      </c>
    </row>
    <row r="167" spans="10:309" ht="20.100000000000001" customHeight="1" thickBot="1">
      <c r="J167" s="427"/>
      <c r="M167" s="469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190"/>
      <c r="AK167" s="633"/>
      <c r="AL167" s="633"/>
      <c r="AM167" s="633"/>
      <c r="AN167" s="369"/>
      <c r="AS167" s="48"/>
      <c r="AT167" s="51"/>
      <c r="AU167" s="248"/>
      <c r="AV167" s="248"/>
      <c r="AW167" s="51"/>
      <c r="AX167" s="51"/>
      <c r="AY167" s="51"/>
      <c r="AZ167" s="190"/>
      <c r="BA167" s="51"/>
      <c r="BB167" s="51"/>
      <c r="BC167" s="51"/>
      <c r="BD167" s="51"/>
      <c r="BE167" s="320"/>
      <c r="BF167" s="51"/>
      <c r="BG167" s="161"/>
      <c r="BH167" s="51"/>
      <c r="BI167" s="74"/>
      <c r="BJ167" s="570"/>
      <c r="BK167" s="427"/>
      <c r="BL167" s="427"/>
      <c r="BQ167" s="48"/>
      <c r="BR167" s="51"/>
      <c r="BS167" s="248"/>
      <c r="BT167" s="51"/>
      <c r="BU167" s="51"/>
      <c r="BV167" s="51"/>
      <c r="BW167" s="161"/>
      <c r="BX167" s="273"/>
      <c r="BY167" s="273"/>
      <c r="BZ167" s="74"/>
      <c r="CA167" s="51"/>
      <c r="CB167" s="74"/>
      <c r="CC167" s="570"/>
      <c r="CE167" s="418"/>
      <c r="CM167" s="406"/>
      <c r="CN167" s="479"/>
      <c r="CO167" s="406"/>
      <c r="CP167" s="406"/>
      <c r="CQ167" s="406"/>
      <c r="CR167" s="406"/>
      <c r="CS167" s="406"/>
      <c r="CT167" s="418"/>
      <c r="CU167" s="453"/>
      <c r="CV167" s="497"/>
      <c r="DB167" s="84"/>
      <c r="DC167" s="84"/>
      <c r="DD167" s="84"/>
      <c r="DE167" s="84"/>
      <c r="DF167" s="84"/>
      <c r="DG167" s="84"/>
      <c r="DH167" s="84"/>
      <c r="DI167" s="84"/>
      <c r="DJ167" s="84"/>
      <c r="DK167" s="84"/>
      <c r="DL167" s="633"/>
      <c r="DM167" s="633"/>
      <c r="DN167" s="633"/>
      <c r="DO167" s="369"/>
      <c r="DY167" s="407"/>
      <c r="DZ167" s="407"/>
      <c r="EA167" s="408"/>
      <c r="EB167" s="408"/>
      <c r="EC167" s="408"/>
      <c r="ED167" s="408"/>
      <c r="EE167" s="483"/>
      <c r="EF167" s="483"/>
      <c r="EG167" s="408"/>
      <c r="EH167" s="408"/>
      <c r="EI167" s="408"/>
      <c r="EJ167" s="470"/>
      <c r="EK167" s="483"/>
      <c r="EL167" s="470"/>
      <c r="EM167" s="470"/>
      <c r="EN167" s="470"/>
      <c r="EX167" s="84">
        <v>768</v>
      </c>
      <c r="EY167" s="84">
        <v>224</v>
      </c>
      <c r="EZ167" s="84" t="s">
        <v>80</v>
      </c>
      <c r="FA167" s="84" t="s">
        <v>1791</v>
      </c>
      <c r="FH167" s="407"/>
      <c r="FI167" s="407"/>
      <c r="FJ167" s="408"/>
      <c r="FK167" s="408"/>
      <c r="IC167" s="353"/>
      <c r="ID167" s="354"/>
      <c r="IE167" s="355"/>
      <c r="IF167" s="354"/>
      <c r="IG167" s="354"/>
      <c r="IH167" s="354"/>
      <c r="II167" s="310"/>
      <c r="IJ167" s="356"/>
      <c r="IK167" s="356"/>
      <c r="IL167" s="357"/>
      <c r="IM167" s="354"/>
      <c r="IN167" s="352"/>
      <c r="IO167" s="337"/>
      <c r="KG167" s="548">
        <v>414</v>
      </c>
      <c r="KH167" s="539">
        <v>132</v>
      </c>
      <c r="KI167" s="540" t="s">
        <v>922</v>
      </c>
      <c r="KJ167" s="540" t="s">
        <v>1008</v>
      </c>
      <c r="KK167" s="540" t="s">
        <v>122</v>
      </c>
      <c r="KL167" s="540" t="s">
        <v>1956</v>
      </c>
      <c r="KM167" s="541"/>
      <c r="KN167" s="542"/>
      <c r="KO167" s="542"/>
      <c r="KP167" s="540"/>
      <c r="KQ167" s="543"/>
      <c r="KR167" s="543"/>
      <c r="KS167" s="543"/>
      <c r="KT167" s="543"/>
      <c r="KU167" s="543" t="str">
        <f>VLOOKUP(KH167,Data_Voogd!$C$1:$I$190,3,TRUE)</f>
        <v>Kadioui</v>
      </c>
      <c r="KV167" s="543" t="str">
        <f>VLOOKUP(KH167,Data_Voogd!$C$1:$I$190,2,TRUE)</f>
        <v>Mohamed</v>
      </c>
      <c r="KW167" s="549">
        <f>VLOOKUP(KH167,Data_Voogd!$C$1:$I$190,7,TRUE)</f>
        <v>684371674</v>
      </c>
    </row>
    <row r="168" spans="10:309" ht="20.100000000000001" customHeight="1" thickBot="1">
      <c r="J168" s="427"/>
      <c r="M168" s="469"/>
      <c r="Z168" s="159"/>
      <c r="AA168" s="159"/>
      <c r="AB168" s="159"/>
      <c r="AC168" s="159"/>
      <c r="AD168" s="159"/>
      <c r="AE168" s="159"/>
      <c r="AF168" s="159"/>
      <c r="AG168" s="159"/>
      <c r="AH168" s="159"/>
      <c r="AI168" s="159"/>
      <c r="AJ168" s="159"/>
      <c r="AK168" s="633"/>
      <c r="AL168" s="633"/>
      <c r="AM168" s="633"/>
      <c r="AN168" s="634"/>
      <c r="AS168" s="48"/>
      <c r="AT168" s="51"/>
      <c r="AU168" s="248"/>
      <c r="AV168" s="248"/>
      <c r="AW168" s="51"/>
      <c r="AX168" s="51"/>
      <c r="AY168" s="51"/>
      <c r="AZ168" s="190"/>
      <c r="BA168" s="51"/>
      <c r="BB168" s="51"/>
      <c r="BC168" s="51"/>
      <c r="BD168" s="51"/>
      <c r="BE168" s="320"/>
      <c r="BF168" s="51"/>
      <c r="BG168" s="161"/>
      <c r="BH168" s="51"/>
      <c r="BI168" s="74"/>
      <c r="BJ168" s="570"/>
      <c r="BK168" s="427"/>
      <c r="BL168" s="427"/>
      <c r="BQ168" s="48"/>
      <c r="BR168" s="51"/>
      <c r="BS168" s="248"/>
      <c r="BT168" s="51"/>
      <c r="BU168" s="51"/>
      <c r="BV168" s="51"/>
      <c r="BW168" s="161"/>
      <c r="BX168" s="273"/>
      <c r="BY168" s="273"/>
      <c r="BZ168" s="74"/>
      <c r="CA168" s="51"/>
      <c r="CB168" s="74"/>
      <c r="CC168" s="570"/>
      <c r="CE168" s="418"/>
      <c r="CM168" s="406"/>
      <c r="CN168" s="479"/>
      <c r="CO168" s="406"/>
      <c r="CP168" s="406"/>
      <c r="CQ168" s="406"/>
      <c r="CR168" s="406"/>
      <c r="CS168" s="406"/>
      <c r="CT168" s="418"/>
      <c r="CU168" s="453"/>
      <c r="CV168" s="497"/>
      <c r="DB168" s="159"/>
      <c r="DC168" s="159"/>
      <c r="DD168" s="159"/>
      <c r="DE168" s="159"/>
      <c r="DF168" s="159"/>
      <c r="DG168" s="159"/>
      <c r="DH168" s="159"/>
      <c r="DI168" s="159"/>
      <c r="DJ168" s="159"/>
      <c r="DK168" s="159"/>
      <c r="DL168" s="633"/>
      <c r="DM168" s="633"/>
      <c r="DN168" s="633"/>
      <c r="DO168" s="634"/>
      <c r="DY168" s="407"/>
      <c r="DZ168" s="407"/>
      <c r="EA168" s="408"/>
      <c r="EB168" s="408"/>
      <c r="EC168" s="408"/>
      <c r="ED168" s="408"/>
      <c r="EE168" s="483"/>
      <c r="EF168" s="487"/>
      <c r="EG168" s="408"/>
      <c r="EH168" s="408"/>
      <c r="EI168" s="408"/>
      <c r="EJ168" s="470"/>
      <c r="EK168" s="483"/>
      <c r="EL168" s="470"/>
      <c r="EM168" s="470"/>
      <c r="EN168" s="470"/>
      <c r="EX168" s="159">
        <v>986</v>
      </c>
      <c r="EY168" s="159">
        <v>225</v>
      </c>
      <c r="EZ168" s="159" t="s">
        <v>2356</v>
      </c>
      <c r="FA168" s="159" t="s">
        <v>2297</v>
      </c>
      <c r="FH168" s="407"/>
      <c r="FI168" s="407"/>
      <c r="FJ168" s="408"/>
      <c r="FK168" s="408"/>
      <c r="IC168" s="349"/>
      <c r="ID168" s="348"/>
      <c r="IE168" s="350"/>
      <c r="IF168" s="348"/>
      <c r="IG168" s="348"/>
      <c r="IH168" s="348"/>
      <c r="II168" s="311"/>
      <c r="IJ168" s="351"/>
      <c r="IK168" s="351"/>
      <c r="IL168" s="352"/>
      <c r="IM168" s="348"/>
      <c r="IN168" s="352"/>
      <c r="IO168" s="336"/>
      <c r="KG168" s="548">
        <v>414</v>
      </c>
      <c r="KH168" s="539">
        <v>132</v>
      </c>
      <c r="KI168" s="540" t="s">
        <v>1007</v>
      </c>
      <c r="KJ168" s="540" t="s">
        <v>1008</v>
      </c>
      <c r="KK168" s="540" t="s">
        <v>122</v>
      </c>
      <c r="KL168" s="540" t="s">
        <v>1955</v>
      </c>
      <c r="KM168" s="541"/>
      <c r="KN168" s="542"/>
      <c r="KO168" s="542"/>
      <c r="KP168" s="540"/>
      <c r="KQ168" s="543"/>
      <c r="KR168" s="543"/>
      <c r="KS168" s="543"/>
      <c r="KT168" s="543"/>
      <c r="KU168" s="543" t="str">
        <f>VLOOKUP(KH168,Data_Voogd!$C$1:$I$190,3,TRUE)</f>
        <v>Kadioui</v>
      </c>
      <c r="KV168" s="543" t="str">
        <f>VLOOKUP(KH168,Data_Voogd!$C$1:$I$190,2,TRUE)</f>
        <v>Mohamed</v>
      </c>
      <c r="KW168" s="549">
        <f>VLOOKUP(KH168,Data_Voogd!$C$1:$I$190,7,TRUE)</f>
        <v>684371674</v>
      </c>
    </row>
    <row r="169" spans="10:309" ht="20.100000000000001" customHeight="1" thickBot="1">
      <c r="J169" s="427"/>
      <c r="M169" s="469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190"/>
      <c r="AK169" s="633"/>
      <c r="AL169" s="633"/>
      <c r="AM169" s="633"/>
      <c r="AN169" s="369"/>
      <c r="AS169" s="48"/>
      <c r="AT169" s="51"/>
      <c r="AU169" s="248"/>
      <c r="AV169" s="248"/>
      <c r="AW169" s="51"/>
      <c r="AX169" s="51"/>
      <c r="AY169" s="51"/>
      <c r="AZ169" s="190"/>
      <c r="BA169" s="51"/>
      <c r="BB169" s="51"/>
      <c r="BC169" s="51"/>
      <c r="BD169" s="51"/>
      <c r="BE169" s="320"/>
      <c r="BF169" s="51"/>
      <c r="BG169" s="161"/>
      <c r="BH169" s="51"/>
      <c r="BI169" s="74"/>
      <c r="BJ169" s="570"/>
      <c r="BK169" s="427"/>
      <c r="BL169" s="427"/>
      <c r="BQ169" s="48"/>
      <c r="BR169" s="51"/>
      <c r="BS169" s="248"/>
      <c r="BT169" s="51"/>
      <c r="BU169" s="51"/>
      <c r="BV169" s="51"/>
      <c r="BW169" s="161"/>
      <c r="BX169" s="273"/>
      <c r="BY169" s="273"/>
      <c r="BZ169" s="74"/>
      <c r="CA169" s="51"/>
      <c r="CB169" s="74"/>
      <c r="CC169" s="570"/>
      <c r="CE169" s="418"/>
      <c r="CM169" s="406"/>
      <c r="CN169" s="479"/>
      <c r="CO169" s="406"/>
      <c r="CP169" s="406"/>
      <c r="CQ169" s="406"/>
      <c r="CR169" s="406"/>
      <c r="CS169" s="406"/>
      <c r="CT169" s="418"/>
      <c r="CU169" s="453"/>
      <c r="CV169" s="497"/>
      <c r="DB169" s="84"/>
      <c r="DC169" s="84"/>
      <c r="DD169" s="84"/>
      <c r="DE169" s="84"/>
      <c r="DF169" s="84"/>
      <c r="DG169" s="84"/>
      <c r="DH169" s="84"/>
      <c r="DI169" s="84"/>
      <c r="DJ169" s="84"/>
      <c r="DK169" s="84"/>
      <c r="DL169" s="633"/>
      <c r="DM169" s="633"/>
      <c r="DN169" s="633"/>
      <c r="DO169" s="369"/>
      <c r="DY169" s="407"/>
      <c r="DZ169" s="407"/>
      <c r="EA169" s="408"/>
      <c r="EB169" s="408"/>
      <c r="EC169" s="408"/>
      <c r="ED169" s="408"/>
      <c r="EE169" s="483"/>
      <c r="EF169" s="483"/>
      <c r="EG169" s="408"/>
      <c r="EH169" s="411"/>
      <c r="EI169" s="408"/>
      <c r="EJ169" s="470"/>
      <c r="EK169" s="483"/>
      <c r="EL169" s="470"/>
      <c r="EM169" s="470"/>
      <c r="EN169" s="470"/>
      <c r="EX169" s="84">
        <v>831</v>
      </c>
      <c r="EY169" s="84">
        <v>228</v>
      </c>
      <c r="EZ169" s="84" t="s">
        <v>345</v>
      </c>
      <c r="FA169" s="84" t="s">
        <v>962</v>
      </c>
      <c r="FH169" s="407"/>
      <c r="FI169" s="407"/>
      <c r="FJ169" s="408"/>
      <c r="FK169" s="408"/>
      <c r="IC169" s="353"/>
      <c r="ID169" s="354"/>
      <c r="IE169" s="355"/>
      <c r="IF169" s="354"/>
      <c r="IG169" s="354"/>
      <c r="IH169" s="354"/>
      <c r="II169" s="310"/>
      <c r="IJ169" s="356"/>
      <c r="IK169" s="356"/>
      <c r="IL169" s="357"/>
      <c r="IM169" s="354"/>
      <c r="IN169" s="352"/>
      <c r="IO169" s="337"/>
      <c r="KG169" s="548">
        <v>918</v>
      </c>
      <c r="KH169" s="539">
        <v>133</v>
      </c>
      <c r="KI169" s="540" t="s">
        <v>719</v>
      </c>
      <c r="KJ169" s="540" t="s">
        <v>242</v>
      </c>
      <c r="KK169" s="540" t="s">
        <v>30</v>
      </c>
      <c r="KL169" s="540" t="s">
        <v>1955</v>
      </c>
      <c r="KM169" s="541"/>
      <c r="KN169" s="542"/>
      <c r="KO169" s="542"/>
      <c r="KP169" s="540"/>
      <c r="KQ169" s="543"/>
      <c r="KR169" s="543"/>
      <c r="KS169" s="543"/>
      <c r="KT169" s="543"/>
      <c r="KU169" s="543" t="str">
        <f>VLOOKUP(KH169,Data_Voogd!$C$1:$I$190,3,TRUE)</f>
        <v>Belhadi</v>
      </c>
      <c r="KV169" s="543" t="str">
        <f>VLOOKUP(KH169,Data_Voogd!$C$1:$I$190,2,TRUE)</f>
        <v>Mostapha</v>
      </c>
      <c r="KW169" s="549">
        <f>VLOOKUP(KH169,Data_Voogd!$C$1:$I$190,7,TRUE)</f>
        <v>647907786</v>
      </c>
    </row>
    <row r="170" spans="10:309" ht="20.100000000000001" customHeight="1" thickBot="1">
      <c r="J170" s="427"/>
      <c r="M170" s="469"/>
      <c r="Z170" s="159"/>
      <c r="AA170" s="159"/>
      <c r="AB170" s="159"/>
      <c r="AC170" s="159"/>
      <c r="AD170" s="159"/>
      <c r="AE170" s="159"/>
      <c r="AF170" s="159"/>
      <c r="AG170" s="159"/>
      <c r="AH170" s="159"/>
      <c r="AI170" s="159"/>
      <c r="AJ170" s="159"/>
      <c r="AK170" s="633"/>
      <c r="AL170" s="633"/>
      <c r="AM170" s="633"/>
      <c r="AN170" s="634"/>
      <c r="AS170" s="48"/>
      <c r="AT170" s="51"/>
      <c r="AU170" s="248"/>
      <c r="AV170" s="248"/>
      <c r="AW170" s="51"/>
      <c r="AX170" s="51"/>
      <c r="AY170" s="51"/>
      <c r="AZ170" s="190"/>
      <c r="BA170" s="51"/>
      <c r="BB170" s="51"/>
      <c r="BC170" s="51"/>
      <c r="BD170" s="51"/>
      <c r="BE170" s="320"/>
      <c r="BF170" s="51"/>
      <c r="BG170" s="161"/>
      <c r="BH170" s="51"/>
      <c r="BI170" s="74"/>
      <c r="BJ170" s="570"/>
      <c r="BK170" s="427"/>
      <c r="BL170" s="427"/>
      <c r="BQ170" s="48"/>
      <c r="BR170" s="51"/>
      <c r="BS170" s="248"/>
      <c r="BT170" s="51"/>
      <c r="BU170" s="51"/>
      <c r="BV170" s="51"/>
      <c r="BW170" s="161"/>
      <c r="BX170" s="273"/>
      <c r="BY170" s="273"/>
      <c r="BZ170" s="74"/>
      <c r="CA170" s="51"/>
      <c r="CB170" s="74"/>
      <c r="CC170" s="570"/>
      <c r="CE170" s="418"/>
      <c r="CM170" s="406"/>
      <c r="CN170" s="479"/>
      <c r="CO170" s="406"/>
      <c r="CP170" s="406"/>
      <c r="CQ170" s="406"/>
      <c r="CR170" s="406"/>
      <c r="CS170" s="406"/>
      <c r="CT170" s="418"/>
      <c r="CU170" s="453"/>
      <c r="CV170" s="497"/>
      <c r="DB170" s="159"/>
      <c r="DC170" s="159"/>
      <c r="DD170" s="159"/>
      <c r="DE170" s="159"/>
      <c r="DF170" s="159"/>
      <c r="DG170" s="159"/>
      <c r="DH170" s="159"/>
      <c r="DI170" s="159"/>
      <c r="DJ170" s="159"/>
      <c r="DK170" s="159"/>
      <c r="DL170" s="633"/>
      <c r="DM170" s="633"/>
      <c r="DN170" s="633"/>
      <c r="DO170" s="634"/>
      <c r="DY170" s="407"/>
      <c r="DZ170" s="407"/>
      <c r="EA170" s="408"/>
      <c r="EB170" s="408"/>
      <c r="EC170" s="408"/>
      <c r="ED170" s="408"/>
      <c r="EE170" s="483"/>
      <c r="EF170" s="483"/>
      <c r="EG170" s="408"/>
      <c r="EH170" s="411"/>
      <c r="EI170" s="408"/>
      <c r="EJ170" s="470"/>
      <c r="EK170" s="483"/>
      <c r="EL170" s="470"/>
      <c r="EM170" s="470"/>
      <c r="EN170" s="470"/>
      <c r="EX170" s="159">
        <v>927</v>
      </c>
      <c r="EY170" s="159">
        <v>230</v>
      </c>
      <c r="EZ170" s="159" t="s">
        <v>1155</v>
      </c>
      <c r="FA170" s="159" t="s">
        <v>2379</v>
      </c>
      <c r="FH170" s="407"/>
      <c r="FI170" s="407"/>
      <c r="FJ170" s="408"/>
      <c r="FK170" s="408"/>
      <c r="IC170" s="349"/>
      <c r="ID170" s="348"/>
      <c r="IE170" s="350"/>
      <c r="IF170" s="348"/>
      <c r="IG170" s="348"/>
      <c r="IH170" s="348"/>
      <c r="II170" s="311"/>
      <c r="IJ170" s="351"/>
      <c r="IK170" s="351"/>
      <c r="IL170" s="352"/>
      <c r="IM170" s="348"/>
      <c r="IN170" s="352"/>
      <c r="IO170" s="336"/>
      <c r="KG170" s="548">
        <v>918</v>
      </c>
      <c r="KH170" s="539">
        <v>133</v>
      </c>
      <c r="KI170" s="540" t="s">
        <v>98</v>
      </c>
      <c r="KJ170" s="540" t="s">
        <v>242</v>
      </c>
      <c r="KK170" s="540" t="s">
        <v>57</v>
      </c>
      <c r="KL170" s="540" t="s">
        <v>1958</v>
      </c>
      <c r="KM170" s="541"/>
      <c r="KN170" s="542"/>
      <c r="KO170" s="542"/>
      <c r="KP170" s="540"/>
      <c r="KQ170" s="543"/>
      <c r="KR170" s="543"/>
      <c r="KS170" s="543"/>
      <c r="KT170" s="543"/>
      <c r="KU170" s="543" t="str">
        <f>VLOOKUP(KH170,Data_Voogd!$C$1:$I$190,3,TRUE)</f>
        <v>Belhadi</v>
      </c>
      <c r="KV170" s="543" t="str">
        <f>VLOOKUP(KH170,Data_Voogd!$C$1:$I$190,2,TRUE)</f>
        <v>Mostapha</v>
      </c>
      <c r="KW170" s="549">
        <f>VLOOKUP(KH170,Data_Voogd!$C$1:$I$190,7,TRUE)</f>
        <v>647907786</v>
      </c>
    </row>
    <row r="171" spans="10:309" ht="20.100000000000001" customHeight="1" thickBot="1">
      <c r="J171" s="427"/>
      <c r="M171" s="469"/>
      <c r="Z171" s="159"/>
      <c r="AA171" s="159"/>
      <c r="AB171" s="159"/>
      <c r="AC171" s="159"/>
      <c r="AD171" s="159"/>
      <c r="AE171" s="159"/>
      <c r="AF171" s="159"/>
      <c r="AG171" s="159"/>
      <c r="AH171" s="159"/>
      <c r="AI171" s="159"/>
      <c r="AJ171" s="159"/>
      <c r="AK171" s="633"/>
      <c r="AL171" s="633"/>
      <c r="AM171" s="633"/>
      <c r="AN171" s="634"/>
      <c r="AS171" s="48"/>
      <c r="AT171" s="51"/>
      <c r="AU171" s="248"/>
      <c r="AV171" s="248"/>
      <c r="AW171" s="51"/>
      <c r="AX171" s="51"/>
      <c r="AY171" s="51"/>
      <c r="AZ171" s="190"/>
      <c r="BA171" s="51"/>
      <c r="BB171" s="51"/>
      <c r="BC171" s="51"/>
      <c r="BD171" s="51"/>
      <c r="BE171" s="320"/>
      <c r="BF171" s="51"/>
      <c r="BG171" s="161"/>
      <c r="BH171" s="51"/>
      <c r="BI171" s="74"/>
      <c r="BJ171" s="570"/>
      <c r="BK171" s="427"/>
      <c r="BL171" s="427"/>
      <c r="BQ171" s="48"/>
      <c r="BR171" s="51"/>
      <c r="BS171" s="248"/>
      <c r="BT171" s="51"/>
      <c r="BU171" s="51"/>
      <c r="BV171" s="51"/>
      <c r="BW171" s="161"/>
      <c r="BX171" s="273"/>
      <c r="BY171" s="273"/>
      <c r="BZ171" s="74"/>
      <c r="CA171" s="51"/>
      <c r="CB171" s="74"/>
      <c r="CC171" s="570"/>
      <c r="CE171" s="417"/>
      <c r="CM171" s="406"/>
      <c r="CN171" s="479"/>
      <c r="CO171" s="406"/>
      <c r="CP171" s="406"/>
      <c r="CQ171" s="406"/>
      <c r="CR171" s="406"/>
      <c r="CS171" s="406"/>
      <c r="CT171" s="418"/>
      <c r="CU171" s="453"/>
      <c r="CV171" s="497"/>
      <c r="DB171" s="159"/>
      <c r="DC171" s="159"/>
      <c r="DD171" s="159"/>
      <c r="DE171" s="159"/>
      <c r="DF171" s="159"/>
      <c r="DG171" s="159"/>
      <c r="DH171" s="159"/>
      <c r="DI171" s="159"/>
      <c r="DJ171" s="159"/>
      <c r="DK171" s="159"/>
      <c r="DL171" s="633"/>
      <c r="DM171" s="633"/>
      <c r="DN171" s="633"/>
      <c r="DO171" s="634"/>
      <c r="DY171" s="407"/>
      <c r="DZ171" s="407"/>
      <c r="EA171" s="408"/>
      <c r="EB171" s="408"/>
      <c r="EC171" s="408"/>
      <c r="ED171" s="408"/>
      <c r="EE171" s="483"/>
      <c r="EF171" s="483"/>
      <c r="EG171" s="408"/>
      <c r="EH171" s="411"/>
      <c r="EI171" s="408"/>
      <c r="EJ171" s="470"/>
      <c r="EK171" s="483"/>
      <c r="EL171" s="470"/>
      <c r="EM171" s="470"/>
      <c r="EN171" s="470"/>
      <c r="EX171" s="159">
        <v>9015</v>
      </c>
      <c r="EY171" s="159">
        <v>231</v>
      </c>
      <c r="EZ171" s="159" t="s">
        <v>2345</v>
      </c>
      <c r="FA171" s="159" t="s">
        <v>2383</v>
      </c>
      <c r="FH171" s="407"/>
      <c r="FI171" s="407"/>
      <c r="FJ171" s="408"/>
      <c r="FK171" s="408"/>
      <c r="IC171" s="353"/>
      <c r="ID171" s="354"/>
      <c r="IE171" s="355"/>
      <c r="IF171" s="354"/>
      <c r="IG171" s="354"/>
      <c r="IH171" s="354"/>
      <c r="II171" s="310"/>
      <c r="IJ171" s="356"/>
      <c r="IK171" s="356"/>
      <c r="IL171" s="357"/>
      <c r="IM171" s="354"/>
      <c r="IN171" s="352"/>
      <c r="IO171" s="337"/>
      <c r="KG171" s="548">
        <v>794</v>
      </c>
      <c r="KH171" s="539">
        <v>135</v>
      </c>
      <c r="KI171" s="540" t="s">
        <v>727</v>
      </c>
      <c r="KJ171" s="540" t="s">
        <v>728</v>
      </c>
      <c r="KK171" s="540" t="s">
        <v>114</v>
      </c>
      <c r="KL171" s="540" t="s">
        <v>1956</v>
      </c>
      <c r="KM171" s="541"/>
      <c r="KN171" s="542"/>
      <c r="KO171" s="542"/>
      <c r="KP171" s="540"/>
      <c r="KQ171" s="543"/>
      <c r="KR171" s="543"/>
      <c r="KS171" s="543"/>
      <c r="KT171" s="543"/>
      <c r="KU171" s="543" t="str">
        <f>VLOOKUP(KH171,Data_Voogd!$C$1:$I$190,3,TRUE)</f>
        <v>Masouti</v>
      </c>
      <c r="KV171" s="543" t="str">
        <f>VLOOKUP(KH171,Data_Voogd!$C$1:$I$190,2,TRUE)</f>
        <v>Otman</v>
      </c>
      <c r="KW171" s="549">
        <f>VLOOKUP(KH171,Data_Voogd!$C$1:$I$190,7,TRUE)</f>
        <v>644652141</v>
      </c>
    </row>
    <row r="172" spans="10:309" ht="20.100000000000001" customHeight="1" thickBot="1">
      <c r="J172" s="427"/>
      <c r="M172" s="469"/>
      <c r="Z172" s="159"/>
      <c r="AA172" s="159"/>
      <c r="AB172" s="159"/>
      <c r="AC172" s="159"/>
      <c r="AD172" s="159"/>
      <c r="AE172" s="159"/>
      <c r="AF172" s="159"/>
      <c r="AG172" s="159"/>
      <c r="AH172" s="159"/>
      <c r="AI172" s="159"/>
      <c r="AJ172" s="159"/>
      <c r="AK172" s="633"/>
      <c r="AL172" s="633"/>
      <c r="AM172" s="633"/>
      <c r="AN172" s="634"/>
      <c r="AS172" s="87"/>
      <c r="AT172"/>
      <c r="AU172"/>
      <c r="AV172"/>
      <c r="AW172"/>
      <c r="AX172"/>
      <c r="AY172"/>
      <c r="AZ172" s="161"/>
      <c r="BA172"/>
      <c r="BB172"/>
      <c r="BC172"/>
      <c r="BD172"/>
      <c r="BE172" s="283"/>
      <c r="BF172"/>
      <c r="BG172" s="394"/>
      <c r="BH172" s="51"/>
      <c r="BI172" s="287"/>
      <c r="BJ172" s="571"/>
      <c r="BK172" s="427"/>
      <c r="BL172" s="427"/>
      <c r="BQ172" s="87"/>
      <c r="BR172"/>
      <c r="BS172"/>
      <c r="BT172"/>
      <c r="BU172"/>
      <c r="BV172" s="287"/>
      <c r="BW172" s="395"/>
      <c r="BX172" s="273"/>
      <c r="BY172" s="273"/>
      <c r="BZ172" s="74"/>
      <c r="CA172" s="51"/>
      <c r="CB172" s="287"/>
      <c r="CC172" s="571"/>
      <c r="CE172" s="418"/>
      <c r="CM172" s="406"/>
      <c r="CN172" s="479"/>
      <c r="CO172" s="406"/>
      <c r="CP172" s="406"/>
      <c r="CQ172" s="406"/>
      <c r="CR172" s="406"/>
      <c r="CS172" s="406"/>
      <c r="CT172" s="418"/>
      <c r="CU172" s="453"/>
      <c r="CV172" s="497"/>
      <c r="DB172" s="159"/>
      <c r="DC172" s="159"/>
      <c r="DD172" s="159"/>
      <c r="DE172" s="159"/>
      <c r="DF172" s="159"/>
      <c r="DG172" s="159"/>
      <c r="DH172" s="159"/>
      <c r="DI172" s="159"/>
      <c r="DJ172" s="159"/>
      <c r="DK172" s="159"/>
      <c r="DL172" s="633"/>
      <c r="DM172" s="633"/>
      <c r="DN172" s="633"/>
      <c r="DO172" s="634"/>
      <c r="DY172" s="407"/>
      <c r="DZ172" s="407"/>
      <c r="EA172" s="408"/>
      <c r="EB172" s="408"/>
      <c r="EC172" s="408"/>
      <c r="ED172" s="408"/>
      <c r="EE172" s="483"/>
      <c r="EF172" s="483"/>
      <c r="EG172" s="408"/>
      <c r="EH172" s="408"/>
      <c r="EI172" s="408"/>
      <c r="EJ172" s="470"/>
      <c r="EK172" s="483"/>
      <c r="EL172" s="470"/>
      <c r="EM172" s="470"/>
      <c r="EN172" s="470"/>
      <c r="EX172" s="159">
        <v>740</v>
      </c>
      <c r="EY172" s="159">
        <v>232</v>
      </c>
      <c r="EZ172" s="159" t="s">
        <v>223</v>
      </c>
      <c r="FA172" s="159" t="s">
        <v>2450</v>
      </c>
      <c r="FH172" s="407"/>
      <c r="FI172" s="407"/>
      <c r="FJ172" s="408"/>
      <c r="FK172" s="408"/>
      <c r="IC172" s="349"/>
      <c r="ID172" s="348"/>
      <c r="IE172" s="350"/>
      <c r="IF172" s="348"/>
      <c r="IG172" s="348"/>
      <c r="IH172" s="348"/>
      <c r="II172" s="311"/>
      <c r="IJ172" s="351"/>
      <c r="IK172" s="351"/>
      <c r="IL172" s="352"/>
      <c r="IM172" s="348"/>
      <c r="IN172" s="352"/>
      <c r="IO172" s="336"/>
      <c r="KG172" s="548">
        <v>1062</v>
      </c>
      <c r="KH172" s="539">
        <v>137</v>
      </c>
      <c r="KI172" s="540" t="s">
        <v>389</v>
      </c>
      <c r="KJ172" s="540" t="s">
        <v>736</v>
      </c>
      <c r="KK172" s="540" t="s">
        <v>114</v>
      </c>
      <c r="KL172" s="540" t="s">
        <v>1956</v>
      </c>
      <c r="KM172" s="541"/>
      <c r="KN172" s="542"/>
      <c r="KO172" s="542"/>
      <c r="KP172" s="540"/>
      <c r="KQ172" s="543"/>
      <c r="KR172" s="543"/>
      <c r="KS172" s="543"/>
      <c r="KT172" s="543"/>
      <c r="KU172" s="543" t="str">
        <f>VLOOKUP(KH172,Data_Voogd!$C$1:$I$190,3,TRUE)</f>
        <v>Aarbi</v>
      </c>
      <c r="KV172" s="543" t="str">
        <f>VLOOKUP(KH172,Data_Voogd!$C$1:$I$190,2,TRUE)</f>
        <v>Mhammed</v>
      </c>
      <c r="KW172" s="549">
        <f>VLOOKUP(KH172,Data_Voogd!$C$1:$I$190,7,TRUE)</f>
        <v>628685637</v>
      </c>
    </row>
    <row r="173" spans="10:309" ht="20.100000000000001" customHeight="1" thickBot="1">
      <c r="J173" s="427"/>
      <c r="M173" s="469"/>
      <c r="Z173" s="84"/>
      <c r="AA173" s="84"/>
      <c r="AB173" s="84"/>
      <c r="AC173" s="84"/>
      <c r="AD173" s="84"/>
      <c r="AE173" s="84"/>
      <c r="AF173" s="84"/>
      <c r="AG173" s="84"/>
      <c r="AH173" s="84"/>
      <c r="AI173" s="84"/>
      <c r="AJ173" s="190"/>
      <c r="AK173" s="633"/>
      <c r="AL173" s="633"/>
      <c r="AM173" s="633"/>
      <c r="AN173" s="369"/>
      <c r="AS173" s="48"/>
      <c r="AT173" s="51"/>
      <c r="AU173" s="248"/>
      <c r="AV173" s="248"/>
      <c r="AW173" s="51"/>
      <c r="AX173" s="51"/>
      <c r="AY173" s="51"/>
      <c r="AZ173" s="190"/>
      <c r="BA173" s="51"/>
      <c r="BB173" s="51"/>
      <c r="BC173" s="51"/>
      <c r="BD173" s="51"/>
      <c r="BE173" s="320"/>
      <c r="BF173" s="51"/>
      <c r="BG173" s="161"/>
      <c r="BH173" s="51"/>
      <c r="BI173" s="74"/>
      <c r="BJ173" s="570"/>
      <c r="BK173" s="427"/>
      <c r="BL173" s="427"/>
      <c r="BQ173" s="48"/>
      <c r="BR173" s="51"/>
      <c r="BS173" s="248"/>
      <c r="BT173" s="51"/>
      <c r="BU173" s="51"/>
      <c r="BV173" s="51"/>
      <c r="BW173" s="161"/>
      <c r="BX173" s="273"/>
      <c r="BY173" s="273"/>
      <c r="BZ173" s="74"/>
      <c r="CA173" s="51"/>
      <c r="CB173" s="74"/>
      <c r="CC173" s="570"/>
      <c r="CE173" s="418"/>
      <c r="CM173" s="406"/>
      <c r="CN173" s="479"/>
      <c r="CO173" s="406"/>
      <c r="CP173" s="406"/>
      <c r="CQ173" s="406"/>
      <c r="CR173" s="406"/>
      <c r="CS173" s="406"/>
      <c r="CT173" s="418"/>
      <c r="CU173" s="453"/>
      <c r="CV173" s="497"/>
      <c r="DB173" s="84"/>
      <c r="DC173" s="84"/>
      <c r="DD173" s="84"/>
      <c r="DE173" s="84"/>
      <c r="DF173" s="84"/>
      <c r="DG173" s="84"/>
      <c r="DH173" s="84"/>
      <c r="DI173" s="84"/>
      <c r="DJ173" s="84"/>
      <c r="DK173" s="84"/>
      <c r="DL173" s="633"/>
      <c r="DM173" s="633"/>
      <c r="DN173" s="633"/>
      <c r="DO173" s="369"/>
      <c r="DY173" s="407"/>
      <c r="DZ173" s="407"/>
      <c r="EA173" s="408"/>
      <c r="EB173" s="408"/>
      <c r="EC173" s="408"/>
      <c r="ED173" s="408"/>
      <c r="EE173" s="483"/>
      <c r="EF173" s="483"/>
      <c r="EG173" s="408"/>
      <c r="EH173" s="408"/>
      <c r="EI173" s="408"/>
      <c r="EJ173" s="470"/>
      <c r="EK173" s="483"/>
      <c r="EL173" s="470"/>
      <c r="EM173" s="470"/>
      <c r="EN173" s="470"/>
      <c r="EX173" s="84">
        <v>859</v>
      </c>
      <c r="EY173" s="84">
        <v>235</v>
      </c>
      <c r="EZ173" s="84" t="s">
        <v>970</v>
      </c>
      <c r="FA173" s="84" t="s">
        <v>972</v>
      </c>
      <c r="FH173" s="407"/>
      <c r="FI173" s="407"/>
      <c r="FJ173" s="408"/>
      <c r="FK173" s="408"/>
      <c r="IC173" s="353"/>
      <c r="ID173" s="354"/>
      <c r="IE173" s="355"/>
      <c r="IF173" s="354"/>
      <c r="IG173" s="354"/>
      <c r="IH173" s="354"/>
      <c r="II173" s="310"/>
      <c r="IJ173" s="356"/>
      <c r="IK173" s="356"/>
      <c r="IL173" s="357"/>
      <c r="IM173" s="354"/>
      <c r="IN173" s="352"/>
      <c r="IO173" s="337"/>
      <c r="KG173" s="548">
        <v>362</v>
      </c>
      <c r="KH173" s="539">
        <v>139</v>
      </c>
      <c r="KI173" s="540" t="s">
        <v>301</v>
      </c>
      <c r="KJ173" s="540" t="s">
        <v>1892</v>
      </c>
      <c r="KK173" s="540" t="s">
        <v>122</v>
      </c>
      <c r="KL173" s="540" t="s">
        <v>1956</v>
      </c>
      <c r="KM173" s="541"/>
      <c r="KN173" s="542"/>
      <c r="KO173" s="542"/>
      <c r="KP173" s="540"/>
      <c r="KQ173" s="543"/>
      <c r="KR173" s="543"/>
      <c r="KS173" s="543"/>
      <c r="KT173" s="543"/>
      <c r="KU173" s="543" t="str">
        <f>VLOOKUP(KH173,Data_Voogd!$C$1:$I$190,3,TRUE)</f>
        <v>Maryaoui</v>
      </c>
      <c r="KV173" s="543" t="str">
        <f>VLOOKUP(KH173,Data_Voogd!$C$1:$I$190,2,TRUE)</f>
        <v>Mohamed</v>
      </c>
      <c r="KW173" s="549">
        <f>VLOOKUP(KH173,Data_Voogd!$C$1:$I$190,7,TRUE)</f>
        <v>634445667</v>
      </c>
    </row>
    <row r="174" spans="10:309" ht="20.100000000000001" customHeight="1" thickBot="1">
      <c r="J174" s="427"/>
      <c r="M174" s="469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190"/>
      <c r="AK174" s="633"/>
      <c r="AL174" s="633"/>
      <c r="AM174" s="633"/>
      <c r="AN174" s="369"/>
      <c r="AS174" s="48"/>
      <c r="AT174" s="51"/>
      <c r="AU174" s="248"/>
      <c r="AV174" s="248"/>
      <c r="AW174" s="51"/>
      <c r="AX174" s="51"/>
      <c r="AY174" s="51"/>
      <c r="AZ174" s="190"/>
      <c r="BA174" s="51"/>
      <c r="BB174" s="51"/>
      <c r="BC174" s="51"/>
      <c r="BD174" s="51"/>
      <c r="BE174" s="320"/>
      <c r="BF174" s="51"/>
      <c r="BG174" s="161"/>
      <c r="BH174" s="51"/>
      <c r="BI174" s="74"/>
      <c r="BJ174" s="570"/>
      <c r="BK174" s="427"/>
      <c r="BL174" s="427"/>
      <c r="BQ174" s="48"/>
      <c r="BR174" s="51"/>
      <c r="BS174" s="248"/>
      <c r="BT174" s="51"/>
      <c r="BU174" s="51"/>
      <c r="BV174" s="51"/>
      <c r="BW174" s="161"/>
      <c r="BX174" s="273"/>
      <c r="BY174" s="273"/>
      <c r="BZ174" s="74"/>
      <c r="CA174" s="51"/>
      <c r="CB174" s="74"/>
      <c r="CC174" s="570"/>
      <c r="CE174" s="418"/>
      <c r="CM174" s="406"/>
      <c r="CN174" s="479"/>
      <c r="CO174" s="406"/>
      <c r="CP174" s="406"/>
      <c r="CQ174" s="406"/>
      <c r="CR174" s="406"/>
      <c r="CS174" s="406"/>
      <c r="CT174" s="418"/>
      <c r="CU174" s="453"/>
      <c r="CV174" s="497"/>
      <c r="DB174" s="84"/>
      <c r="DC174" s="84"/>
      <c r="DD174" s="84"/>
      <c r="DE174" s="84"/>
      <c r="DF174" s="84"/>
      <c r="DG174" s="84"/>
      <c r="DH174" s="84"/>
      <c r="DI174" s="84"/>
      <c r="DJ174" s="84"/>
      <c r="DK174" s="84"/>
      <c r="DL174" s="633"/>
      <c r="DM174" s="633"/>
      <c r="DN174" s="633"/>
      <c r="DO174" s="369"/>
      <c r="DY174" s="407"/>
      <c r="DZ174" s="407"/>
      <c r="EA174" s="408"/>
      <c r="EB174" s="408"/>
      <c r="EC174" s="408"/>
      <c r="ED174" s="408"/>
      <c r="EE174" s="483"/>
      <c r="EF174" s="483"/>
      <c r="EG174" s="408"/>
      <c r="EH174" s="408"/>
      <c r="EI174" s="408"/>
      <c r="EJ174" s="470"/>
      <c r="EK174" s="483"/>
      <c r="EL174" s="470"/>
      <c r="EM174" s="470"/>
      <c r="EN174" s="470"/>
      <c r="EX174" s="84">
        <v>691</v>
      </c>
      <c r="EY174" s="84">
        <v>243</v>
      </c>
      <c r="EZ174" s="84" t="s">
        <v>615</v>
      </c>
      <c r="FA174" s="84" t="s">
        <v>976</v>
      </c>
      <c r="FH174" s="407"/>
      <c r="FI174" s="407"/>
      <c r="FJ174" s="408"/>
      <c r="FK174" s="408"/>
      <c r="IC174" s="349"/>
      <c r="ID174" s="348"/>
      <c r="IE174" s="350"/>
      <c r="IF174" s="348"/>
      <c r="IG174" s="348"/>
      <c r="IH174" s="348"/>
      <c r="II174" s="311"/>
      <c r="IJ174" s="351"/>
      <c r="IK174" s="351"/>
      <c r="IL174" s="352"/>
      <c r="IM174" s="348"/>
      <c r="IN174" s="352"/>
      <c r="IO174" s="336"/>
      <c r="KG174" s="548">
        <v>9006</v>
      </c>
      <c r="KH174" s="539">
        <v>141</v>
      </c>
      <c r="KI174" s="540" t="s">
        <v>615</v>
      </c>
      <c r="KJ174" s="540" t="s">
        <v>1467</v>
      </c>
      <c r="KK174" s="540" t="s">
        <v>65</v>
      </c>
      <c r="KL174" s="540" t="s">
        <v>1955</v>
      </c>
      <c r="KM174" s="541"/>
      <c r="KN174" s="542"/>
      <c r="KO174" s="542"/>
      <c r="KP174" s="540"/>
      <c r="KQ174" s="543"/>
      <c r="KR174" s="543"/>
      <c r="KS174" s="543"/>
      <c r="KT174" s="543"/>
      <c r="KU174" s="543" t="str">
        <f>VLOOKUP(KH174,Data_Voogd!$C$1:$I$190,3,TRUE)</f>
        <v>Alali</v>
      </c>
      <c r="KV174" s="543" t="str">
        <f>VLOOKUP(KH174,Data_Voogd!$C$1:$I$190,2,TRUE)</f>
        <v>Jamal</v>
      </c>
      <c r="KW174" s="549">
        <f>VLOOKUP(KH174,Data_Voogd!$C$1:$I$190,7,TRUE)</f>
        <v>686123656</v>
      </c>
    </row>
    <row r="175" spans="10:309" ht="20.100000000000001" customHeight="1" thickBot="1">
      <c r="J175" s="427"/>
      <c r="M175" s="469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190"/>
      <c r="AK175" s="633"/>
      <c r="AL175" s="633"/>
      <c r="AM175" s="633"/>
      <c r="AN175" s="369"/>
      <c r="AS175" s="48"/>
      <c r="AT175" s="51"/>
      <c r="AU175" s="248"/>
      <c r="AV175" s="248"/>
      <c r="AW175" s="51"/>
      <c r="AX175" s="51"/>
      <c r="AY175" s="51"/>
      <c r="AZ175" s="190"/>
      <c r="BA175" s="51"/>
      <c r="BB175" s="51"/>
      <c r="BC175" s="51"/>
      <c r="BD175" s="51"/>
      <c r="BE175" s="320"/>
      <c r="BF175" s="51"/>
      <c r="BG175" s="161"/>
      <c r="BH175" s="51"/>
      <c r="BI175" s="74"/>
      <c r="BJ175" s="570"/>
      <c r="BK175" s="427"/>
      <c r="BL175" s="427"/>
      <c r="BQ175" s="48"/>
      <c r="BR175" s="51"/>
      <c r="BS175" s="248"/>
      <c r="BT175" s="51"/>
      <c r="BU175" s="51"/>
      <c r="BV175" s="51"/>
      <c r="BW175" s="161"/>
      <c r="BX175" s="273"/>
      <c r="BY175" s="273"/>
      <c r="BZ175" s="74"/>
      <c r="CA175" s="51"/>
      <c r="CB175" s="74"/>
      <c r="CC175" s="570"/>
      <c r="CE175" s="418"/>
      <c r="CM175" s="406"/>
      <c r="CN175" s="479"/>
      <c r="CO175" s="406"/>
      <c r="CP175" s="406"/>
      <c r="CQ175" s="406"/>
      <c r="CR175" s="406"/>
      <c r="CS175" s="406"/>
      <c r="CT175" s="418"/>
      <c r="CU175" s="453"/>
      <c r="CV175" s="497"/>
      <c r="DB175" s="84"/>
      <c r="DC175" s="84"/>
      <c r="DD175" s="84"/>
      <c r="DE175" s="84"/>
      <c r="DF175" s="84"/>
      <c r="DG175" s="84"/>
      <c r="DH175" s="84"/>
      <c r="DI175" s="84"/>
      <c r="DJ175" s="84"/>
      <c r="DK175" s="84"/>
      <c r="DL175" s="633"/>
      <c r="DM175" s="633"/>
      <c r="DN175" s="633"/>
      <c r="DO175" s="369"/>
      <c r="DY175" s="407"/>
      <c r="DZ175" s="407"/>
      <c r="EA175" s="408"/>
      <c r="EB175" s="408"/>
      <c r="EC175" s="408"/>
      <c r="ED175" s="408"/>
      <c r="EE175" s="483"/>
      <c r="EF175" s="483"/>
      <c r="EG175" s="408"/>
      <c r="EH175" s="408"/>
      <c r="EI175" s="408"/>
      <c r="EJ175" s="470"/>
      <c r="EK175" s="483"/>
      <c r="EL175" s="470"/>
      <c r="EM175" s="470"/>
      <c r="EN175" s="470"/>
      <c r="EX175" s="84">
        <v>667</v>
      </c>
      <c r="EY175" s="84">
        <v>251</v>
      </c>
      <c r="EZ175" s="84" t="s">
        <v>985</v>
      </c>
      <c r="FA175" s="84" t="s">
        <v>987</v>
      </c>
      <c r="FH175" s="407"/>
      <c r="FI175" s="407"/>
      <c r="FJ175" s="408"/>
      <c r="FK175" s="408"/>
      <c r="IC175" s="353"/>
      <c r="ID175" s="354"/>
      <c r="IE175" s="355"/>
      <c r="IF175" s="354"/>
      <c r="IG175" s="354"/>
      <c r="IH175" s="354"/>
      <c r="II175" s="310"/>
      <c r="IJ175" s="356"/>
      <c r="IK175" s="356"/>
      <c r="IL175" s="357"/>
      <c r="IM175" s="354"/>
      <c r="IN175" s="352"/>
      <c r="IO175" s="337"/>
      <c r="KG175" s="548">
        <v>9006</v>
      </c>
      <c r="KH175" s="539">
        <v>141</v>
      </c>
      <c r="KI175" s="540" t="s">
        <v>752</v>
      </c>
      <c r="KJ175" s="540" t="s">
        <v>1467</v>
      </c>
      <c r="KK175" s="540" t="s">
        <v>65</v>
      </c>
      <c r="KL175" s="540" t="s">
        <v>1955</v>
      </c>
      <c r="KM175" s="541"/>
      <c r="KN175" s="542"/>
      <c r="KO175" s="542"/>
      <c r="KP175" s="540"/>
      <c r="KQ175" s="543"/>
      <c r="KR175" s="543"/>
      <c r="KS175" s="543"/>
      <c r="KT175" s="543"/>
      <c r="KU175" s="543" t="str">
        <f>VLOOKUP(KH175,Data_Voogd!$C$1:$I$190,3,TRUE)</f>
        <v>Alali</v>
      </c>
      <c r="KV175" s="543" t="str">
        <f>VLOOKUP(KH175,Data_Voogd!$C$1:$I$190,2,TRUE)</f>
        <v>Jamal</v>
      </c>
      <c r="KW175" s="549">
        <f>VLOOKUP(KH175,Data_Voogd!$C$1:$I$190,7,TRUE)</f>
        <v>686123656</v>
      </c>
    </row>
    <row r="176" spans="10:309" ht="20.100000000000001" customHeight="1" thickBot="1">
      <c r="J176" s="427"/>
      <c r="M176" s="469"/>
      <c r="Z176" s="633"/>
      <c r="AA176" s="633"/>
      <c r="AB176" s="633"/>
      <c r="AC176" s="633"/>
      <c r="AD176" s="633"/>
      <c r="AE176" s="633"/>
      <c r="AF176" s="633"/>
      <c r="AG176" s="633"/>
      <c r="AH176" s="633"/>
      <c r="AI176" s="633"/>
      <c r="AJ176" s="190"/>
      <c r="AK176" s="633"/>
      <c r="AL176" s="633"/>
      <c r="AM176" s="633"/>
      <c r="AN176" s="369"/>
      <c r="AS176" s="48"/>
      <c r="AT176" s="323"/>
      <c r="AU176" s="324"/>
      <c r="AV176" s="324"/>
      <c r="AW176" s="323"/>
      <c r="AX176" s="323"/>
      <c r="AY176" s="323"/>
      <c r="AZ176" s="325"/>
      <c r="BA176" s="323"/>
      <c r="BB176" s="323"/>
      <c r="BC176" s="323"/>
      <c r="BD176" s="323"/>
      <c r="BE176" s="326"/>
      <c r="BF176" s="323"/>
      <c r="BG176" s="327"/>
      <c r="BH176" s="323"/>
      <c r="BI176" s="329"/>
      <c r="BJ176" s="572"/>
      <c r="BK176" s="427"/>
      <c r="BL176" s="427"/>
      <c r="BQ176" s="48"/>
      <c r="BR176" s="323"/>
      <c r="BS176" s="324"/>
      <c r="BT176" s="323"/>
      <c r="BU176" s="323"/>
      <c r="BV176" s="323"/>
      <c r="BW176" s="327"/>
      <c r="BX176" s="328"/>
      <c r="BY176" s="328"/>
      <c r="BZ176" s="329"/>
      <c r="CA176" s="323"/>
      <c r="CB176" s="329"/>
      <c r="CC176" s="572"/>
      <c r="CE176" s="418"/>
      <c r="CM176" s="406"/>
      <c r="CN176" s="479"/>
      <c r="CO176" s="406"/>
      <c r="CP176" s="406"/>
      <c r="CQ176" s="406"/>
      <c r="CR176" s="420"/>
      <c r="CS176" s="406"/>
      <c r="CT176" s="400"/>
      <c r="CU176" s="453"/>
      <c r="CV176" s="497"/>
      <c r="DB176" s="633"/>
      <c r="DC176" s="633"/>
      <c r="DD176" s="633"/>
      <c r="DE176" s="633"/>
      <c r="DF176" s="633"/>
      <c r="DG176" s="633"/>
      <c r="DH176" s="633"/>
      <c r="DI176" s="633"/>
      <c r="DJ176" s="633"/>
      <c r="DK176" s="633"/>
      <c r="DL176" s="633"/>
      <c r="DM176" s="633"/>
      <c r="DN176" s="633"/>
      <c r="DO176" s="369"/>
      <c r="DY176" s="407"/>
      <c r="DZ176" s="407"/>
      <c r="EA176" s="408"/>
      <c r="EB176" s="408"/>
      <c r="EC176" s="408"/>
      <c r="ED176" s="408"/>
      <c r="EE176" s="483"/>
      <c r="EF176" s="483"/>
      <c r="EG176" s="408"/>
      <c r="EH176" s="408"/>
      <c r="EI176" s="408"/>
      <c r="EJ176" s="470"/>
      <c r="EK176" s="483"/>
      <c r="EL176" s="453"/>
      <c r="EM176" s="470"/>
      <c r="EN176" s="470"/>
      <c r="EX176" s="633">
        <v>98</v>
      </c>
      <c r="EY176" s="633">
        <v>13</v>
      </c>
      <c r="EZ176" s="633" t="s">
        <v>1012</v>
      </c>
      <c r="FA176" s="633" t="s">
        <v>396</v>
      </c>
      <c r="FH176" s="407"/>
      <c r="FI176" s="407"/>
      <c r="FJ176" s="408"/>
      <c r="FK176" s="408"/>
      <c r="IC176" s="353"/>
      <c r="ID176" s="354"/>
      <c r="IE176" s="355"/>
      <c r="IF176" s="354"/>
      <c r="IG176" s="354"/>
      <c r="IH176" s="354"/>
      <c r="II176" s="310"/>
      <c r="IJ176" s="356"/>
      <c r="IK176" s="356"/>
      <c r="IL176" s="357"/>
      <c r="IM176" s="354"/>
      <c r="IN176" s="352"/>
      <c r="IO176" s="337"/>
      <c r="KG176" s="548">
        <v>824</v>
      </c>
      <c r="KH176" s="539">
        <v>143</v>
      </c>
      <c r="KI176" s="540" t="s">
        <v>1036</v>
      </c>
      <c r="KJ176" s="540" t="s">
        <v>1037</v>
      </c>
      <c r="KK176" s="540" t="s">
        <v>30</v>
      </c>
      <c r="KL176" s="540" t="s">
        <v>1956</v>
      </c>
      <c r="KM176" s="541"/>
      <c r="KN176" s="542"/>
      <c r="KO176" s="542"/>
      <c r="KP176" s="540"/>
      <c r="KQ176" s="543"/>
      <c r="KR176" s="543"/>
      <c r="KS176" s="543"/>
      <c r="KT176" s="543"/>
      <c r="KU176" s="543" t="str">
        <f>VLOOKUP(KH176,Data_Voogd!$C$1:$I$190,3,TRUE)</f>
        <v>Boudount</v>
      </c>
      <c r="KV176" s="543" t="str">
        <f>VLOOKUP(KH176,Data_Voogd!$C$1:$I$190,2,TRUE)</f>
        <v>Jamila</v>
      </c>
      <c r="KW176" s="549">
        <f>VLOOKUP(KH176,Data_Voogd!$C$1:$I$190,7,TRUE)</f>
        <v>641951478</v>
      </c>
    </row>
    <row r="177" spans="10:309" ht="20.100000000000001" customHeight="1" thickBot="1">
      <c r="J177" s="427"/>
      <c r="M177" s="469"/>
      <c r="Z177" s="633"/>
      <c r="AA177" s="633"/>
      <c r="AB177" s="633"/>
      <c r="AC177" s="633"/>
      <c r="AD177" s="633"/>
      <c r="AE177" s="633"/>
      <c r="AF177" s="633"/>
      <c r="AG177" s="633"/>
      <c r="AH177" s="633"/>
      <c r="AI177" s="633"/>
      <c r="AJ177" s="691"/>
      <c r="AK177" s="633"/>
      <c r="AL177" s="633"/>
      <c r="AM177" s="633"/>
      <c r="AN177" s="634"/>
      <c r="AS177" s="48"/>
      <c r="AT177" s="51"/>
      <c r="AU177" s="248"/>
      <c r="AV177" s="248"/>
      <c r="AW177" s="51"/>
      <c r="AX177" s="51"/>
      <c r="AY177" s="51"/>
      <c r="AZ177" s="190"/>
      <c r="BA177" s="51"/>
      <c r="BB177" s="51"/>
      <c r="BC177" s="51"/>
      <c r="BD177" s="51"/>
      <c r="BE177" s="320"/>
      <c r="BF177" s="51"/>
      <c r="BG177" s="161"/>
      <c r="BH177" s="51"/>
      <c r="BI177" s="74"/>
      <c r="BJ177" s="570"/>
      <c r="BK177" s="427"/>
      <c r="BL177" s="427"/>
      <c r="BQ177" s="48"/>
      <c r="BR177" s="51"/>
      <c r="BS177" s="248"/>
      <c r="BT177" s="51"/>
      <c r="BU177" s="51"/>
      <c r="BV177" s="51"/>
      <c r="BW177" s="161"/>
      <c r="BX177" s="273"/>
      <c r="BY177" s="273"/>
      <c r="BZ177" s="74"/>
      <c r="CA177" s="51"/>
      <c r="CB177" s="74"/>
      <c r="CC177" s="570"/>
      <c r="CE177" s="418"/>
      <c r="CM177" s="406"/>
      <c r="CN177" s="479"/>
      <c r="CO177" s="406"/>
      <c r="CP177" s="406"/>
      <c r="CQ177" s="406"/>
      <c r="CR177" s="420"/>
      <c r="CS177" s="406"/>
      <c r="CT177" s="400"/>
      <c r="CU177" s="453"/>
      <c r="CV177" s="497"/>
      <c r="DB177" s="633"/>
      <c r="DC177" s="633"/>
      <c r="DD177" s="633"/>
      <c r="DE177" s="633"/>
      <c r="DF177" s="633"/>
      <c r="DG177" s="633"/>
      <c r="DH177" s="633"/>
      <c r="DI177" s="633"/>
      <c r="DJ177" s="633"/>
      <c r="DK177" s="633"/>
      <c r="DL177" s="633"/>
      <c r="DM177" s="633"/>
      <c r="DN177" s="633"/>
      <c r="DO177" s="634"/>
      <c r="DY177" s="407"/>
      <c r="DZ177" s="407"/>
      <c r="EA177" s="408"/>
      <c r="EB177" s="408"/>
      <c r="EC177" s="408"/>
      <c r="ED177" s="408"/>
      <c r="EE177" s="483"/>
      <c r="EF177" s="483"/>
      <c r="EG177" s="408"/>
      <c r="EH177" s="408"/>
      <c r="EI177" s="408"/>
      <c r="EJ177" s="470"/>
      <c r="EK177" s="483"/>
      <c r="EL177" s="470"/>
      <c r="EM177" s="470"/>
      <c r="EN177" s="470"/>
      <c r="EX177" s="633">
        <v>8888</v>
      </c>
      <c r="EY177" s="633">
        <v>8</v>
      </c>
      <c r="EZ177" s="633" t="s">
        <v>84</v>
      </c>
      <c r="FA177" s="633" t="s">
        <v>2540</v>
      </c>
      <c r="FH177" s="407"/>
      <c r="FI177" s="407"/>
      <c r="FJ177" s="408"/>
      <c r="FK177" s="408"/>
      <c r="IC177" s="349"/>
      <c r="ID177" s="348"/>
      <c r="IE177" s="350"/>
      <c r="IF177" s="348"/>
      <c r="IG177" s="348"/>
      <c r="IH177" s="348"/>
      <c r="II177" s="311"/>
      <c r="IJ177" s="351"/>
      <c r="IK177" s="351"/>
      <c r="IL177" s="352"/>
      <c r="IM177" s="358"/>
      <c r="IN177" s="352"/>
      <c r="IO177" s="336"/>
      <c r="KG177" s="548">
        <v>356</v>
      </c>
      <c r="KH177" s="539">
        <v>145</v>
      </c>
      <c r="KI177" s="540" t="s">
        <v>61</v>
      </c>
      <c r="KJ177" s="540" t="s">
        <v>2298</v>
      </c>
      <c r="KK177" s="540" t="s">
        <v>2458</v>
      </c>
      <c r="KL177" s="540" t="s">
        <v>1955</v>
      </c>
      <c r="KM177" s="541"/>
      <c r="KN177" s="542"/>
      <c r="KO177" s="542"/>
      <c r="KP177" s="547"/>
      <c r="KQ177" s="543"/>
      <c r="KR177" s="543"/>
      <c r="KS177" s="543"/>
      <c r="KT177" s="543"/>
      <c r="KU177" s="543" t="str">
        <f>VLOOKUP(KH177,Data_Voogd!$C$1:$I$190,3,TRUE)</f>
        <v>Azrioual</v>
      </c>
      <c r="KV177" s="543" t="str">
        <f>VLOOKUP(KH177,Data_Voogd!$C$1:$I$190,2,TRUE)</f>
        <v>Amarouch</v>
      </c>
      <c r="KW177" s="549">
        <f>VLOOKUP(KH177,Data_Voogd!$C$1:$I$190,7,TRUE)</f>
        <v>685090907</v>
      </c>
    </row>
    <row r="178" spans="10:309" ht="20.100000000000001" customHeight="1" thickBot="1">
      <c r="J178" s="427"/>
      <c r="M178" s="469"/>
      <c r="Z178" s="633"/>
      <c r="AA178" s="633"/>
      <c r="AB178" s="633"/>
      <c r="AC178" s="633"/>
      <c r="AD178" s="633"/>
      <c r="AE178" s="633"/>
      <c r="AF178" s="633"/>
      <c r="AG178" s="633"/>
      <c r="AH178" s="633"/>
      <c r="AI178" s="633"/>
      <c r="AJ178" s="691"/>
      <c r="AK178" s="633"/>
      <c r="AL178" s="633"/>
      <c r="AM178" s="633"/>
      <c r="AN178" s="634"/>
      <c r="AS178" s="48"/>
      <c r="AT178" s="51"/>
      <c r="AU178" s="248"/>
      <c r="AV178" s="248"/>
      <c r="AW178" s="51"/>
      <c r="AX178" s="51"/>
      <c r="AY178" s="51"/>
      <c r="AZ178" s="190"/>
      <c r="BA178" s="51"/>
      <c r="BB178" s="51"/>
      <c r="BC178" s="51"/>
      <c r="BD178" s="51"/>
      <c r="BE178" s="320"/>
      <c r="BF178" s="51"/>
      <c r="BG178" s="161"/>
      <c r="BH178" s="51"/>
      <c r="BI178" s="74"/>
      <c r="BJ178" s="570"/>
      <c r="BK178" s="427"/>
      <c r="BL178" s="427"/>
      <c r="BQ178" s="48"/>
      <c r="BR178" s="51"/>
      <c r="BS178" s="248"/>
      <c r="BT178" s="51"/>
      <c r="BU178" s="51"/>
      <c r="BV178" s="51"/>
      <c r="BW178" s="161"/>
      <c r="BX178" s="273"/>
      <c r="BY178" s="273"/>
      <c r="BZ178" s="74"/>
      <c r="CA178" s="51"/>
      <c r="CB178" s="74"/>
      <c r="CC178" s="570"/>
      <c r="CE178" s="418"/>
      <c r="CM178" s="406"/>
      <c r="CN178" s="479"/>
      <c r="CO178" s="406"/>
      <c r="CP178" s="406"/>
      <c r="CQ178" s="406"/>
      <c r="CR178" s="406"/>
      <c r="CS178" s="406"/>
      <c r="CT178" s="418"/>
      <c r="CU178" s="453"/>
      <c r="CV178" s="497"/>
      <c r="DB178" s="633"/>
      <c r="DC178" s="633"/>
      <c r="DD178" s="633"/>
      <c r="DE178" s="633"/>
      <c r="DF178" s="633"/>
      <c r="DG178" s="633"/>
      <c r="DH178" s="633"/>
      <c r="DI178" s="633"/>
      <c r="DJ178" s="633"/>
      <c r="DK178" s="633"/>
      <c r="DL178" s="633"/>
      <c r="DM178" s="633"/>
      <c r="DN178" s="633"/>
      <c r="DO178" s="634"/>
      <c r="DY178" s="407"/>
      <c r="DZ178" s="407"/>
      <c r="EA178" s="408"/>
      <c r="EB178" s="408"/>
      <c r="EC178" s="408"/>
      <c r="ED178" s="408"/>
      <c r="EE178" s="483"/>
      <c r="EF178" s="483"/>
      <c r="EG178" s="408"/>
      <c r="EH178" s="411"/>
      <c r="EI178" s="408"/>
      <c r="EJ178" s="470"/>
      <c r="EK178" s="483"/>
      <c r="EL178" s="470"/>
      <c r="EM178" s="470"/>
      <c r="EN178" s="470"/>
      <c r="EX178" s="633">
        <v>156</v>
      </c>
      <c r="EY178" s="633">
        <v>30</v>
      </c>
      <c r="EZ178" s="633" t="s">
        <v>90</v>
      </c>
      <c r="FA178" s="633" t="s">
        <v>2924</v>
      </c>
      <c r="FH178" s="407"/>
      <c r="FI178" s="407"/>
      <c r="FJ178" s="408"/>
      <c r="FK178" s="408"/>
      <c r="IC178" s="353"/>
      <c r="ID178" s="354"/>
      <c r="IE178" s="355"/>
      <c r="IF178" s="354"/>
      <c r="IG178" s="354"/>
      <c r="IH178" s="354"/>
      <c r="II178" s="310"/>
      <c r="IJ178" s="356"/>
      <c r="IK178" s="356"/>
      <c r="IL178" s="357"/>
      <c r="IM178" s="354"/>
      <c r="IN178" s="352"/>
      <c r="IO178" s="337"/>
      <c r="KG178" s="548">
        <v>419</v>
      </c>
      <c r="KH178" s="539">
        <v>146</v>
      </c>
      <c r="KI178" s="540" t="s">
        <v>770</v>
      </c>
      <c r="KJ178" s="540" t="s">
        <v>771</v>
      </c>
      <c r="KK178" s="540" t="s">
        <v>122</v>
      </c>
      <c r="KL178" s="540" t="s">
        <v>1955</v>
      </c>
      <c r="KM178" s="541"/>
      <c r="KN178" s="542"/>
      <c r="KO178" s="542"/>
      <c r="KP178" s="540"/>
      <c r="KQ178" s="543"/>
      <c r="KR178" s="543"/>
      <c r="KS178" s="543"/>
      <c r="KT178" s="543"/>
      <c r="KU178" s="543" t="str">
        <f>VLOOKUP(KH178,Data_Voogd!$C$1:$I$190,3,TRUE)</f>
        <v>Azrioual</v>
      </c>
      <c r="KV178" s="543" t="str">
        <f>VLOOKUP(KH178,Data_Voogd!$C$1:$I$190,2,TRUE)</f>
        <v>Amarouch</v>
      </c>
      <c r="KW178" s="549">
        <f>VLOOKUP(KH178,Data_Voogd!$C$1:$I$190,7,TRUE)</f>
        <v>685090907</v>
      </c>
    </row>
    <row r="179" spans="10:309" ht="20.100000000000001" customHeight="1" thickBot="1">
      <c r="J179" s="427"/>
      <c r="M179" s="469"/>
      <c r="Z179" s="633"/>
      <c r="AA179" s="633"/>
      <c r="AB179" s="633"/>
      <c r="AC179" s="633"/>
      <c r="AD179" s="633"/>
      <c r="AE179" s="633"/>
      <c r="AF179" s="633"/>
      <c r="AG179" s="633"/>
      <c r="AH179" s="633"/>
      <c r="AI179" s="633"/>
      <c r="AJ179" s="599"/>
      <c r="AK179" s="633"/>
      <c r="AL179" s="633"/>
      <c r="AM179" s="633"/>
      <c r="AN179" s="634"/>
      <c r="AS179" s="48"/>
      <c r="AT179" s="51"/>
      <c r="AU179" s="248"/>
      <c r="AV179" s="248"/>
      <c r="AW179" s="51"/>
      <c r="AX179" s="51"/>
      <c r="AY179" s="51"/>
      <c r="AZ179" s="318"/>
      <c r="BA179" s="163"/>
      <c r="BB179" s="51"/>
      <c r="BC179" s="51"/>
      <c r="BD179" s="51"/>
      <c r="BE179" s="321"/>
      <c r="BF179" s="51"/>
      <c r="BG179" s="270"/>
      <c r="BH179" s="75"/>
      <c r="BI179" s="74"/>
      <c r="BJ179" s="570"/>
      <c r="BK179" s="427"/>
      <c r="BL179" s="427"/>
      <c r="BQ179" s="48"/>
      <c r="BR179" s="51"/>
      <c r="BS179" s="248"/>
      <c r="BT179" s="51"/>
      <c r="BU179" s="51"/>
      <c r="BV179" s="51"/>
      <c r="BW179" s="161"/>
      <c r="BX179" s="273"/>
      <c r="BY179" s="273"/>
      <c r="BZ179" s="74"/>
      <c r="CA179" s="75"/>
      <c r="CB179" s="74"/>
      <c r="CC179" s="570"/>
      <c r="CE179" s="418"/>
      <c r="CM179" s="406"/>
      <c r="CN179" s="479"/>
      <c r="CO179" s="406"/>
      <c r="CP179" s="406"/>
      <c r="CQ179" s="406"/>
      <c r="CR179" s="406"/>
      <c r="CS179" s="406"/>
      <c r="CT179" s="418"/>
      <c r="CU179" s="453"/>
      <c r="CV179" s="497"/>
      <c r="DB179" s="633"/>
      <c r="DC179" s="633"/>
      <c r="DD179" s="633"/>
      <c r="DE179" s="633"/>
      <c r="DF179" s="633"/>
      <c r="DG179" s="633"/>
      <c r="DH179" s="633"/>
      <c r="DI179" s="633"/>
      <c r="DJ179" s="633"/>
      <c r="DK179" s="633"/>
      <c r="DL179" s="633"/>
      <c r="DM179" s="633"/>
      <c r="DN179" s="633"/>
      <c r="DO179" s="634"/>
      <c r="DY179" s="407"/>
      <c r="DZ179" s="407"/>
      <c r="EA179" s="408"/>
      <c r="EB179" s="408"/>
      <c r="EC179" s="408"/>
      <c r="ED179" s="408"/>
      <c r="EE179" s="483"/>
      <c r="EF179" s="483"/>
      <c r="EG179" s="408"/>
      <c r="EH179" s="408"/>
      <c r="EI179" s="408"/>
      <c r="EJ179" s="470"/>
      <c r="EK179" s="483"/>
      <c r="EL179" s="470"/>
      <c r="EM179" s="470"/>
      <c r="EN179" s="470"/>
      <c r="EX179" s="633">
        <v>332</v>
      </c>
      <c r="EY179" s="633">
        <v>32</v>
      </c>
      <c r="EZ179" s="633" t="s">
        <v>2483</v>
      </c>
      <c r="FA179" s="633" t="s">
        <v>1889</v>
      </c>
      <c r="FH179" s="407"/>
      <c r="FI179" s="407"/>
      <c r="FJ179" s="408"/>
      <c r="FK179" s="408"/>
      <c r="IC179" s="349"/>
      <c r="ID179" s="348"/>
      <c r="IE179" s="350"/>
      <c r="IF179" s="348"/>
      <c r="IG179" s="348"/>
      <c r="IH179" s="348"/>
      <c r="II179" s="311"/>
      <c r="IJ179" s="351"/>
      <c r="IK179" s="351"/>
      <c r="IL179" s="352"/>
      <c r="IM179" s="348"/>
      <c r="IN179" s="352"/>
      <c r="IO179" s="336"/>
      <c r="KG179" s="548">
        <v>419</v>
      </c>
      <c r="KH179" s="539">
        <v>146</v>
      </c>
      <c r="KI179" s="540" t="s">
        <v>773</v>
      </c>
      <c r="KJ179" s="540" t="s">
        <v>771</v>
      </c>
      <c r="KK179" s="540" t="s">
        <v>122</v>
      </c>
      <c r="KL179" s="540" t="s">
        <v>1955</v>
      </c>
      <c r="KM179" s="541"/>
      <c r="KN179" s="542"/>
      <c r="KO179" s="542"/>
      <c r="KP179" s="540"/>
      <c r="KQ179" s="543"/>
      <c r="KR179" s="543"/>
      <c r="KS179" s="543"/>
      <c r="KT179" s="543"/>
      <c r="KU179" s="543" t="str">
        <f>VLOOKUP(KH179,Data_Voogd!$C$1:$I$190,3,TRUE)</f>
        <v>Azrioual</v>
      </c>
      <c r="KV179" s="543" t="str">
        <f>VLOOKUP(KH179,Data_Voogd!$C$1:$I$190,2,TRUE)</f>
        <v>Amarouch</v>
      </c>
      <c r="KW179" s="549">
        <f>VLOOKUP(KH179,Data_Voogd!$C$1:$I$190,7,TRUE)</f>
        <v>685090907</v>
      </c>
    </row>
    <row r="180" spans="10:309" ht="20.100000000000001" customHeight="1" thickBot="1">
      <c r="J180" s="427"/>
      <c r="M180" s="469"/>
      <c r="Z180" s="633"/>
      <c r="AA180" s="633"/>
      <c r="AB180" s="633"/>
      <c r="AC180" s="633"/>
      <c r="AD180" s="633"/>
      <c r="AE180" s="633"/>
      <c r="AF180" s="633"/>
      <c r="AG180" s="633"/>
      <c r="AH180" s="633"/>
      <c r="AI180" s="633"/>
      <c r="AJ180" s="599"/>
      <c r="AK180" s="633"/>
      <c r="AL180" s="633"/>
      <c r="AM180" s="633"/>
      <c r="AN180" s="634"/>
      <c r="AS180" s="48"/>
      <c r="AT180" s="51"/>
      <c r="AU180" s="248"/>
      <c r="AV180" s="248"/>
      <c r="AW180" s="51"/>
      <c r="AX180" s="51"/>
      <c r="AY180" s="51"/>
      <c r="AZ180" s="318"/>
      <c r="BA180" s="163"/>
      <c r="BB180" s="51"/>
      <c r="BC180" s="51"/>
      <c r="BD180" s="51"/>
      <c r="BE180" s="321"/>
      <c r="BF180" s="51"/>
      <c r="BG180" s="270"/>
      <c r="BH180" s="75"/>
      <c r="BI180" s="74"/>
      <c r="BJ180" s="570"/>
      <c r="BK180" s="427"/>
      <c r="BL180" s="427"/>
      <c r="BQ180" s="48"/>
      <c r="BR180" s="51"/>
      <c r="BS180" s="248"/>
      <c r="BT180" s="51"/>
      <c r="BU180" s="51"/>
      <c r="BV180" s="51"/>
      <c r="BW180" s="161"/>
      <c r="BX180" s="273"/>
      <c r="BY180" s="273"/>
      <c r="BZ180" s="74"/>
      <c r="CA180" s="75"/>
      <c r="CB180" s="74"/>
      <c r="CC180" s="570"/>
      <c r="CE180" s="418"/>
      <c r="CM180" s="406"/>
      <c r="CN180" s="479"/>
      <c r="CO180" s="406"/>
      <c r="CP180" s="406"/>
      <c r="CQ180" s="406"/>
      <c r="CR180" s="406"/>
      <c r="CS180" s="406"/>
      <c r="CT180" s="418"/>
      <c r="CU180" s="453"/>
      <c r="CV180" s="497"/>
      <c r="DB180" s="633"/>
      <c r="DC180" s="633"/>
      <c r="DD180" s="633"/>
      <c r="DE180" s="633"/>
      <c r="DF180" s="633"/>
      <c r="DG180" s="633"/>
      <c r="DH180" s="633"/>
      <c r="DI180" s="633"/>
      <c r="DJ180" s="633"/>
      <c r="DK180" s="633"/>
      <c r="DL180" s="633"/>
      <c r="DM180" s="633"/>
      <c r="DN180" s="633"/>
      <c r="DO180" s="634"/>
      <c r="DY180" s="407"/>
      <c r="DZ180" s="407"/>
      <c r="EA180" s="408"/>
      <c r="EB180" s="408"/>
      <c r="EC180" s="408"/>
      <c r="ED180" s="408"/>
      <c r="EE180" s="483"/>
      <c r="EF180" s="483"/>
      <c r="EG180" s="408"/>
      <c r="EH180" s="408"/>
      <c r="EI180" s="408"/>
      <c r="EJ180" s="470"/>
      <c r="EK180" s="483"/>
      <c r="EL180" s="470"/>
      <c r="EM180" s="470"/>
      <c r="EN180" s="470"/>
      <c r="EX180" s="633">
        <v>57</v>
      </c>
      <c r="EY180" s="633">
        <v>47</v>
      </c>
      <c r="EZ180" s="633" t="s">
        <v>2553</v>
      </c>
      <c r="FA180" s="633" t="s">
        <v>2552</v>
      </c>
      <c r="FH180" s="411"/>
      <c r="FI180" s="411"/>
      <c r="FJ180" s="411"/>
      <c r="FK180" s="411"/>
      <c r="IC180" s="353"/>
      <c r="ID180" s="354"/>
      <c r="IE180" s="355"/>
      <c r="IF180" s="354"/>
      <c r="IG180" s="354"/>
      <c r="IH180" s="354"/>
      <c r="II180" s="310"/>
      <c r="IJ180" s="356"/>
      <c r="IK180" s="356"/>
      <c r="IL180" s="357"/>
      <c r="IM180" s="354"/>
      <c r="IN180" s="352"/>
      <c r="IO180" s="337"/>
      <c r="KG180" s="548">
        <v>778</v>
      </c>
      <c r="KH180" s="539">
        <v>147</v>
      </c>
      <c r="KI180" s="540" t="s">
        <v>774</v>
      </c>
      <c r="KJ180" s="540" t="s">
        <v>1416</v>
      </c>
      <c r="KK180" s="540" t="s">
        <v>30</v>
      </c>
      <c r="KL180" s="540" t="s">
        <v>1956</v>
      </c>
      <c r="KM180" s="541"/>
      <c r="KN180" s="542"/>
      <c r="KO180" s="542"/>
      <c r="KP180" s="540"/>
      <c r="KQ180" s="543"/>
      <c r="KR180" s="543"/>
      <c r="KS180" s="543"/>
      <c r="KT180" s="543"/>
      <c r="KU180" s="543" t="str">
        <f>VLOOKUP(KH180,Data_Voogd!$C$1:$I$190,3,TRUE)</f>
        <v>El hadri</v>
      </c>
      <c r="KV180" s="543" t="str">
        <f>VLOOKUP(KH180,Data_Voogd!$C$1:$I$190,2,TRUE)</f>
        <v>Hamza</v>
      </c>
      <c r="KW180" s="549">
        <f>VLOOKUP(KH180,Data_Voogd!$C$1:$I$190,7,TRUE)</f>
        <v>616086001</v>
      </c>
    </row>
    <row r="181" spans="10:309" ht="20.100000000000001" customHeight="1" thickBot="1">
      <c r="J181" s="427"/>
      <c r="M181" s="469"/>
      <c r="Z181" s="633"/>
      <c r="AA181" s="633"/>
      <c r="AB181" s="633"/>
      <c r="AC181" s="633"/>
      <c r="AD181" s="633"/>
      <c r="AE181" s="633"/>
      <c r="AF181" s="633"/>
      <c r="AG181" s="633"/>
      <c r="AH181" s="633"/>
      <c r="AI181" s="633"/>
      <c r="AJ181" s="599"/>
      <c r="AK181" s="633"/>
      <c r="AL181" s="633"/>
      <c r="AM181" s="633"/>
      <c r="AN181" s="634"/>
      <c r="AS181" s="48"/>
      <c r="AT181" s="51"/>
      <c r="AU181" s="248"/>
      <c r="AV181" s="248"/>
      <c r="AW181" s="51"/>
      <c r="AX181" s="51"/>
      <c r="AY181" s="51"/>
      <c r="AZ181" s="318"/>
      <c r="BA181" s="163"/>
      <c r="BB181" s="51"/>
      <c r="BC181" s="51"/>
      <c r="BD181" s="51"/>
      <c r="BE181" s="321"/>
      <c r="BF181" s="51"/>
      <c r="BG181" s="270"/>
      <c r="BH181" s="75"/>
      <c r="BI181" s="74"/>
      <c r="BJ181" s="570"/>
      <c r="BK181" s="427"/>
      <c r="BL181" s="427"/>
      <c r="BQ181" s="48"/>
      <c r="BR181" s="51"/>
      <c r="BS181" s="248"/>
      <c r="BT181" s="51"/>
      <c r="BU181" s="51"/>
      <c r="BV181" s="51"/>
      <c r="BW181" s="161"/>
      <c r="BX181" s="273"/>
      <c r="BY181" s="273"/>
      <c r="BZ181" s="74"/>
      <c r="CA181" s="75"/>
      <c r="CB181" s="74"/>
      <c r="CC181" s="570"/>
      <c r="CE181" s="418"/>
      <c r="CM181" s="406"/>
      <c r="CN181" s="479"/>
      <c r="CO181" s="406"/>
      <c r="CP181" s="406"/>
      <c r="CQ181" s="406"/>
      <c r="CR181" s="406"/>
      <c r="CS181" s="406"/>
      <c r="CT181" s="418"/>
      <c r="CU181" s="453"/>
      <c r="CV181" s="497"/>
      <c r="DB181" s="633"/>
      <c r="DC181" s="633"/>
      <c r="DD181" s="633"/>
      <c r="DE181" s="633"/>
      <c r="DF181" s="633"/>
      <c r="DG181" s="633"/>
      <c r="DH181" s="633"/>
      <c r="DI181" s="633"/>
      <c r="DJ181" s="633"/>
      <c r="DK181" s="633"/>
      <c r="DL181" s="633"/>
      <c r="DM181" s="633"/>
      <c r="DN181" s="633"/>
      <c r="DO181" s="634"/>
      <c r="DY181" s="407"/>
      <c r="DZ181" s="407"/>
      <c r="EA181" s="408"/>
      <c r="EB181" s="408"/>
      <c r="EC181" s="408"/>
      <c r="ED181" s="408"/>
      <c r="EE181" s="483"/>
      <c r="EF181" s="483"/>
      <c r="EG181" s="408"/>
      <c r="EH181" s="408"/>
      <c r="EI181" s="408"/>
      <c r="EJ181" s="470"/>
      <c r="EK181" s="483"/>
      <c r="EL181" s="470"/>
      <c r="EM181" s="470"/>
      <c r="EN181" s="470"/>
      <c r="EX181" s="633">
        <v>7</v>
      </c>
      <c r="EY181" s="633">
        <v>34</v>
      </c>
      <c r="EZ181" s="633" t="s">
        <v>84</v>
      </c>
      <c r="FA181" s="633" t="s">
        <v>2481</v>
      </c>
      <c r="FH181" s="407"/>
      <c r="FI181" s="407"/>
      <c r="FJ181" s="408"/>
      <c r="FK181" s="408"/>
      <c r="IC181" s="349"/>
      <c r="ID181" s="348"/>
      <c r="IE181" s="350"/>
      <c r="IF181" s="348"/>
      <c r="IG181" s="348"/>
      <c r="IH181" s="348"/>
      <c r="II181" s="311"/>
      <c r="IJ181" s="351"/>
      <c r="IK181" s="351"/>
      <c r="IL181" s="352"/>
      <c r="IM181" s="348"/>
      <c r="IN181" s="352"/>
      <c r="IO181" s="336"/>
      <c r="KG181" s="548">
        <v>778</v>
      </c>
      <c r="KH181" s="539">
        <v>147</v>
      </c>
      <c r="KI181" s="540" t="s">
        <v>195</v>
      </c>
      <c r="KJ181" s="540" t="s">
        <v>1416</v>
      </c>
      <c r="KK181" s="540" t="s">
        <v>30</v>
      </c>
      <c r="KL181" s="540" t="s">
        <v>1956</v>
      </c>
      <c r="KM181" s="541"/>
      <c r="KN181" s="542"/>
      <c r="KO181" s="542"/>
      <c r="KP181" s="540"/>
      <c r="KQ181" s="543"/>
      <c r="KR181" s="543"/>
      <c r="KS181" s="543"/>
      <c r="KT181" s="543"/>
      <c r="KU181" s="543" t="str">
        <f>VLOOKUP(KH181,Data_Voogd!$C$1:$I$190,3,TRUE)</f>
        <v>El hadri</v>
      </c>
      <c r="KV181" s="543" t="str">
        <f>VLOOKUP(KH181,Data_Voogd!$C$1:$I$190,2,TRUE)</f>
        <v>Hamza</v>
      </c>
      <c r="KW181" s="549">
        <f>VLOOKUP(KH181,Data_Voogd!$C$1:$I$190,7,TRUE)</f>
        <v>616086001</v>
      </c>
    </row>
    <row r="182" spans="10:309" ht="20.100000000000001" customHeight="1" thickBot="1">
      <c r="J182" s="427"/>
      <c r="M182" s="469"/>
      <c r="Z182" s="633"/>
      <c r="AA182" s="633"/>
      <c r="AB182" s="633"/>
      <c r="AC182" s="633"/>
      <c r="AD182" s="633"/>
      <c r="AE182" s="633"/>
      <c r="AF182" s="633"/>
      <c r="AG182" s="633"/>
      <c r="AH182" s="633"/>
      <c r="AI182" s="633"/>
      <c r="AJ182" s="599"/>
      <c r="AK182" s="633"/>
      <c r="AL182" s="633"/>
      <c r="AM182" s="633"/>
      <c r="AN182" s="634"/>
      <c r="AS182" s="48"/>
      <c r="AT182" s="51"/>
      <c r="AU182" s="248"/>
      <c r="AV182" s="248"/>
      <c r="AW182" s="51"/>
      <c r="AX182" s="51"/>
      <c r="AY182" s="51"/>
      <c r="AZ182" s="190"/>
      <c r="BA182" s="51"/>
      <c r="BB182" s="51"/>
      <c r="BC182" s="51"/>
      <c r="BD182" s="51"/>
      <c r="BE182" s="320"/>
      <c r="BF182" s="51"/>
      <c r="BG182" s="161"/>
      <c r="BH182" s="51"/>
      <c r="BI182" s="74"/>
      <c r="BJ182" s="570"/>
      <c r="BK182" s="427"/>
      <c r="BL182" s="427"/>
      <c r="BQ182" s="48"/>
      <c r="BR182" s="51"/>
      <c r="BS182" s="248"/>
      <c r="BT182" s="51"/>
      <c r="BU182" s="51"/>
      <c r="BV182" s="51"/>
      <c r="BW182" s="161"/>
      <c r="BX182" s="273"/>
      <c r="BY182" s="273"/>
      <c r="BZ182" s="74"/>
      <c r="CA182" s="51"/>
      <c r="CB182" s="74"/>
      <c r="CC182" s="570"/>
      <c r="CE182" s="417"/>
      <c r="CM182" s="406"/>
      <c r="CN182" s="479"/>
      <c r="CO182" s="406"/>
      <c r="CP182" s="406"/>
      <c r="CQ182" s="406"/>
      <c r="CR182" s="406"/>
      <c r="CS182" s="406"/>
      <c r="CT182" s="418"/>
      <c r="CU182" s="453"/>
      <c r="CV182" s="497"/>
      <c r="DB182" s="633"/>
      <c r="DC182" s="633"/>
      <c r="DD182" s="633"/>
      <c r="DE182" s="633"/>
      <c r="DF182" s="633"/>
      <c r="DG182" s="633"/>
      <c r="DH182" s="633"/>
      <c r="DI182" s="633"/>
      <c r="DJ182" s="633"/>
      <c r="DK182" s="633"/>
      <c r="DL182" s="633"/>
      <c r="DM182" s="633"/>
      <c r="DN182" s="633"/>
      <c r="DO182" s="634"/>
      <c r="DY182" s="407"/>
      <c r="DZ182" s="407"/>
      <c r="EA182" s="408"/>
      <c r="EB182" s="408"/>
      <c r="EC182" s="408"/>
      <c r="ED182" s="408"/>
      <c r="EE182" s="483"/>
      <c r="EF182" s="483"/>
      <c r="EG182" s="408"/>
      <c r="EH182" s="408"/>
      <c r="EI182" s="408"/>
      <c r="EJ182" s="470"/>
      <c r="EK182" s="483"/>
      <c r="EL182" s="470"/>
      <c r="EM182" s="470"/>
      <c r="EN182" s="470"/>
      <c r="EX182" s="633">
        <v>9999</v>
      </c>
      <c r="EY182" s="633">
        <v>41</v>
      </c>
      <c r="EZ182" s="633" t="s">
        <v>383</v>
      </c>
      <c r="FA182" s="633" t="s">
        <v>1054</v>
      </c>
      <c r="FH182" s="407"/>
      <c r="FI182" s="407"/>
      <c r="FJ182" s="408"/>
      <c r="FK182" s="408"/>
      <c r="IC182" s="353"/>
      <c r="ID182" s="354"/>
      <c r="IE182" s="355"/>
      <c r="IF182" s="354"/>
      <c r="IG182" s="354"/>
      <c r="IH182" s="354"/>
      <c r="II182" s="310"/>
      <c r="IJ182" s="356"/>
      <c r="IK182" s="356"/>
      <c r="IL182" s="357"/>
      <c r="IM182" s="354"/>
      <c r="IN182" s="352"/>
      <c r="IO182" s="337"/>
      <c r="KG182" s="548">
        <v>778</v>
      </c>
      <c r="KH182" s="539">
        <v>147</v>
      </c>
      <c r="KI182" s="540" t="s">
        <v>1441</v>
      </c>
      <c r="KJ182" s="540" t="s">
        <v>1416</v>
      </c>
      <c r="KK182" s="540" t="s">
        <v>122</v>
      </c>
      <c r="KL182" s="540" t="s">
        <v>1956</v>
      </c>
      <c r="KM182" s="541"/>
      <c r="KN182" s="542"/>
      <c r="KO182" s="542"/>
      <c r="KP182" s="540"/>
      <c r="KQ182" s="543"/>
      <c r="KR182" s="543"/>
      <c r="KS182" s="543"/>
      <c r="KT182" s="543"/>
      <c r="KU182" s="543" t="str">
        <f>VLOOKUP(KH182,Data_Voogd!$C$1:$I$190,3,TRUE)</f>
        <v>El hadri</v>
      </c>
      <c r="KV182" s="543" t="str">
        <f>VLOOKUP(KH182,Data_Voogd!$C$1:$I$190,2,TRUE)</f>
        <v>Hamza</v>
      </c>
      <c r="KW182" s="549">
        <f>VLOOKUP(KH182,Data_Voogd!$C$1:$I$190,7,TRUE)</f>
        <v>616086001</v>
      </c>
    </row>
    <row r="183" spans="10:309" ht="20.100000000000001" customHeight="1" thickBot="1">
      <c r="J183" s="427"/>
      <c r="M183" s="469"/>
      <c r="Z183" s="633"/>
      <c r="AA183" s="633"/>
      <c r="AB183" s="633"/>
      <c r="AC183" s="633"/>
      <c r="AD183" s="633"/>
      <c r="AE183" s="633"/>
      <c r="AF183" s="633"/>
      <c r="AG183" s="633"/>
      <c r="AH183" s="633"/>
      <c r="AI183" s="633"/>
      <c r="AJ183" s="599"/>
      <c r="AK183" s="633"/>
      <c r="AL183" s="633"/>
      <c r="AM183" s="633"/>
      <c r="AN183" s="634"/>
      <c r="AS183" s="48"/>
      <c r="AT183" s="51"/>
      <c r="AU183" s="248"/>
      <c r="AV183" s="248"/>
      <c r="AW183" s="51"/>
      <c r="AX183" s="51"/>
      <c r="AY183" s="51"/>
      <c r="AZ183" s="190"/>
      <c r="BA183" s="51"/>
      <c r="BB183" s="51"/>
      <c r="BC183" s="51"/>
      <c r="BD183" s="51"/>
      <c r="BE183" s="320"/>
      <c r="BF183" s="51"/>
      <c r="BG183" s="161"/>
      <c r="BH183" s="51"/>
      <c r="BI183" s="74"/>
      <c r="BJ183" s="570"/>
      <c r="BK183" s="427"/>
      <c r="BL183" s="427"/>
      <c r="BQ183" s="48"/>
      <c r="BR183" s="51"/>
      <c r="BS183" s="248"/>
      <c r="BT183" s="51"/>
      <c r="BU183" s="51"/>
      <c r="BV183" s="51"/>
      <c r="BW183" s="161"/>
      <c r="BX183" s="273"/>
      <c r="BY183" s="273"/>
      <c r="BZ183" s="74"/>
      <c r="CA183" s="51"/>
      <c r="CB183" s="74"/>
      <c r="CC183" s="570"/>
      <c r="CE183" s="417"/>
      <c r="CM183" s="406"/>
      <c r="CN183" s="479"/>
      <c r="CO183" s="406"/>
      <c r="CP183" s="406"/>
      <c r="CQ183" s="406"/>
      <c r="CR183" s="406"/>
      <c r="CS183" s="406"/>
      <c r="CT183" s="418"/>
      <c r="CU183" s="453"/>
      <c r="CV183" s="497"/>
      <c r="DB183" s="633"/>
      <c r="DC183" s="633"/>
      <c r="DD183" s="633"/>
      <c r="DE183" s="633"/>
      <c r="DF183" s="633"/>
      <c r="DG183" s="633"/>
      <c r="DH183" s="633"/>
      <c r="DI183" s="633"/>
      <c r="DJ183" s="633"/>
      <c r="DK183" s="633"/>
      <c r="DL183" s="633"/>
      <c r="DM183" s="633"/>
      <c r="DN183" s="633"/>
      <c r="DO183" s="634"/>
      <c r="DY183" s="407"/>
      <c r="DZ183" s="407"/>
      <c r="EA183" s="408"/>
      <c r="EB183" s="408"/>
      <c r="EC183" s="408"/>
      <c r="ED183" s="408"/>
      <c r="EE183" s="483"/>
      <c r="EF183" s="483"/>
      <c r="EG183" s="408"/>
      <c r="EH183" s="408"/>
      <c r="EI183" s="408"/>
      <c r="EJ183" s="470"/>
      <c r="EK183" s="483"/>
      <c r="EL183" s="470"/>
      <c r="EM183" s="470"/>
      <c r="EN183" s="470"/>
      <c r="EX183" s="633">
        <v>9999</v>
      </c>
      <c r="EY183" s="633">
        <v>51</v>
      </c>
      <c r="EZ183" s="633" t="s">
        <v>2566</v>
      </c>
      <c r="FA183" s="633" t="s">
        <v>2565</v>
      </c>
      <c r="FH183" s="411"/>
      <c r="FI183" s="411"/>
      <c r="FJ183" s="411"/>
      <c r="FK183" s="411"/>
      <c r="IC183" s="349"/>
      <c r="ID183" s="348"/>
      <c r="IE183" s="350"/>
      <c r="IF183" s="348"/>
      <c r="IG183" s="348"/>
      <c r="IH183" s="348"/>
      <c r="II183" s="311"/>
      <c r="IJ183" s="351"/>
      <c r="IK183" s="351"/>
      <c r="IL183" s="352"/>
      <c r="IM183" s="348"/>
      <c r="IN183" s="352"/>
      <c r="IO183" s="336"/>
      <c r="KG183" s="548">
        <v>431</v>
      </c>
      <c r="KH183" s="539">
        <v>148</v>
      </c>
      <c r="KI183" s="540" t="s">
        <v>216</v>
      </c>
      <c r="KJ183" s="540" t="s">
        <v>778</v>
      </c>
      <c r="KK183" s="540" t="s">
        <v>65</v>
      </c>
      <c r="KL183" s="540" t="s">
        <v>1955</v>
      </c>
      <c r="KM183" s="541"/>
      <c r="KN183" s="542"/>
      <c r="KO183" s="542"/>
      <c r="KP183" s="540"/>
      <c r="KQ183" s="543"/>
      <c r="KR183" s="543"/>
      <c r="KS183" s="543"/>
      <c r="KT183" s="543"/>
      <c r="KU183" s="543" t="str">
        <f>VLOOKUP(KH183,Data_Voogd!$C$1:$I$190,3,TRUE)</f>
        <v>Jaghaoui</v>
      </c>
      <c r="KV183" s="543" t="str">
        <f>VLOOKUP(KH183,Data_Voogd!$C$1:$I$190,2,TRUE)</f>
        <v>Brahim</v>
      </c>
      <c r="KW183" s="549">
        <f>VLOOKUP(KH183,Data_Voogd!$C$1:$I$190,7,TRUE)</f>
        <v>685042608</v>
      </c>
    </row>
    <row r="184" spans="10:309" ht="20.100000000000001" customHeight="1" thickBot="1">
      <c r="J184" s="427"/>
      <c r="M184" s="469"/>
      <c r="Z184" s="693"/>
      <c r="AA184" s="693"/>
      <c r="AB184" s="633"/>
      <c r="AC184" s="281"/>
      <c r="AD184" s="633"/>
      <c r="AE184" s="633"/>
      <c r="AF184" s="633"/>
      <c r="AG184" s="633"/>
      <c r="AH184" s="633"/>
      <c r="AI184" s="633"/>
      <c r="AJ184" s="599"/>
      <c r="AK184" s="633"/>
      <c r="AL184" s="633"/>
      <c r="AM184" s="633"/>
      <c r="AN184" s="634"/>
      <c r="AS184" s="48"/>
      <c r="AT184" s="323"/>
      <c r="AU184" s="324"/>
      <c r="AV184" s="324"/>
      <c r="AW184" s="323"/>
      <c r="AX184" s="323"/>
      <c r="AY184" s="323"/>
      <c r="AZ184" s="325"/>
      <c r="BA184" s="323"/>
      <c r="BB184" s="323"/>
      <c r="BC184" s="323"/>
      <c r="BD184" s="323"/>
      <c r="BE184" s="326"/>
      <c r="BF184" s="323"/>
      <c r="BG184" s="327"/>
      <c r="BH184" s="323"/>
      <c r="BI184" s="329"/>
      <c r="BJ184" s="572"/>
      <c r="BK184" s="427"/>
      <c r="BL184" s="427"/>
      <c r="BQ184" s="48"/>
      <c r="BR184" s="323"/>
      <c r="BS184" s="324"/>
      <c r="BT184" s="323"/>
      <c r="BU184" s="323"/>
      <c r="BV184" s="323"/>
      <c r="BW184" s="327"/>
      <c r="BX184" s="328"/>
      <c r="BY184" s="328"/>
      <c r="BZ184" s="329"/>
      <c r="CA184" s="323"/>
      <c r="CB184" s="329"/>
      <c r="CC184" s="572"/>
      <c r="CE184" s="418"/>
      <c r="CM184" s="406"/>
      <c r="CN184" s="479"/>
      <c r="CO184" s="406"/>
      <c r="CP184" s="406"/>
      <c r="CQ184" s="406"/>
      <c r="CR184" s="406"/>
      <c r="CS184" s="406"/>
      <c r="CT184" s="418"/>
      <c r="CU184" s="453"/>
      <c r="CV184" s="497"/>
      <c r="DB184" s="693"/>
      <c r="DC184" s="693"/>
      <c r="DD184" s="633"/>
      <c r="DE184" s="281"/>
      <c r="DF184" s="633"/>
      <c r="DG184" s="633"/>
      <c r="DH184" s="633"/>
      <c r="DI184" s="633"/>
      <c r="DJ184" s="633"/>
      <c r="DK184" s="633"/>
      <c r="DL184" s="633"/>
      <c r="DM184" s="633"/>
      <c r="DN184" s="633"/>
      <c r="DO184" s="634"/>
      <c r="DY184" s="407"/>
      <c r="DZ184" s="407"/>
      <c r="EA184" s="408"/>
      <c r="EB184" s="408"/>
      <c r="EC184" s="408"/>
      <c r="ED184" s="408"/>
      <c r="EE184" s="483"/>
      <c r="EF184" s="483"/>
      <c r="EG184" s="408"/>
      <c r="EH184" s="408"/>
      <c r="EI184" s="408"/>
      <c r="EJ184" s="470"/>
      <c r="EK184" s="483"/>
      <c r="EL184" s="470"/>
      <c r="EM184" s="470"/>
      <c r="EN184" s="470"/>
      <c r="EX184" s="693">
        <v>9999</v>
      </c>
      <c r="EY184" s="693">
        <v>49</v>
      </c>
      <c r="EZ184" s="633" t="s">
        <v>2546</v>
      </c>
      <c r="FA184" s="281" t="s">
        <v>2545</v>
      </c>
      <c r="FH184" s="408"/>
      <c r="FI184" s="407"/>
      <c r="FJ184" s="408"/>
      <c r="FK184" s="408"/>
      <c r="IC184" s="353"/>
      <c r="ID184" s="354"/>
      <c r="IE184" s="355"/>
      <c r="IF184" s="354"/>
      <c r="IG184" s="354"/>
      <c r="IH184" s="354"/>
      <c r="II184" s="310"/>
      <c r="IJ184" s="356"/>
      <c r="IK184" s="356"/>
      <c r="IL184" s="357"/>
      <c r="IM184" s="354"/>
      <c r="IN184" s="352"/>
      <c r="IO184" s="337"/>
      <c r="KG184" s="548">
        <v>431</v>
      </c>
      <c r="KH184" s="539">
        <v>148</v>
      </c>
      <c r="KI184" s="540" t="s">
        <v>781</v>
      </c>
      <c r="KJ184" s="540" t="s">
        <v>778</v>
      </c>
      <c r="KK184" s="540" t="s">
        <v>65</v>
      </c>
      <c r="KL184" s="540" t="s">
        <v>1955</v>
      </c>
      <c r="KM184" s="541"/>
      <c r="KN184" s="542"/>
      <c r="KO184" s="542"/>
      <c r="KP184" s="540"/>
      <c r="KQ184" s="543"/>
      <c r="KR184" s="543"/>
      <c r="KS184" s="543"/>
      <c r="KT184" s="543"/>
      <c r="KU184" s="543" t="str">
        <f>VLOOKUP(KH184,Data_Voogd!$C$1:$I$190,3,TRUE)</f>
        <v>Jaghaoui</v>
      </c>
      <c r="KV184" s="543" t="str">
        <f>VLOOKUP(KH184,Data_Voogd!$C$1:$I$190,2,TRUE)</f>
        <v>Brahim</v>
      </c>
      <c r="KW184" s="549">
        <f>VLOOKUP(KH184,Data_Voogd!$C$1:$I$190,7,TRUE)</f>
        <v>685042608</v>
      </c>
    </row>
    <row r="185" spans="10:309" ht="20.100000000000001" customHeight="1" thickBot="1">
      <c r="J185" s="427"/>
      <c r="M185" s="469"/>
      <c r="Z185" s="633"/>
      <c r="AA185" s="633"/>
      <c r="AB185" s="633"/>
      <c r="AC185" s="633"/>
      <c r="AD185" s="633"/>
      <c r="AE185" s="633"/>
      <c r="AF185" s="633"/>
      <c r="AG185" s="633"/>
      <c r="AH185" s="633"/>
      <c r="AI185" s="633"/>
      <c r="AJ185" s="599"/>
      <c r="AK185" s="633"/>
      <c r="AL185" s="633"/>
      <c r="AM185" s="633"/>
      <c r="AN185" s="634"/>
      <c r="AS185" s="87"/>
      <c r="AT185" s="323"/>
      <c r="AU185" s="324"/>
      <c r="AV185" s="324"/>
      <c r="AW185" s="323"/>
      <c r="AX185" s="323"/>
      <c r="AY185" s="682"/>
      <c r="AZ185" s="683"/>
      <c r="BA185" s="323"/>
      <c r="BB185" s="51"/>
      <c r="BC185" s="51"/>
      <c r="BD185" s="323"/>
      <c r="BE185" s="685"/>
      <c r="BF185" s="682"/>
      <c r="BG185" s="686"/>
      <c r="BH185" s="323"/>
      <c r="BI185" s="684"/>
      <c r="BJ185" s="688"/>
      <c r="BK185" s="427"/>
      <c r="BL185" s="427"/>
      <c r="BQ185" s="87"/>
      <c r="BR185" s="323"/>
      <c r="BS185" s="324"/>
      <c r="BT185" s="323"/>
      <c r="BU185" s="323"/>
      <c r="BV185" s="323"/>
      <c r="BW185" s="687"/>
      <c r="BX185" s="328"/>
      <c r="BY185" s="328"/>
      <c r="BZ185" s="329"/>
      <c r="CA185" s="323"/>
      <c r="CB185" s="684"/>
      <c r="CC185" s="688"/>
      <c r="CE185" s="418"/>
      <c r="CM185" s="406"/>
      <c r="CN185" s="479"/>
      <c r="CO185" s="406"/>
      <c r="CP185" s="406"/>
      <c r="CQ185" s="406"/>
      <c r="CR185" s="406"/>
      <c r="CS185" s="406"/>
      <c r="CT185" s="418"/>
      <c r="CU185" s="453"/>
      <c r="CV185" s="497"/>
      <c r="DB185" s="633"/>
      <c r="DC185" s="633"/>
      <c r="DD185" s="633"/>
      <c r="DE185" s="633"/>
      <c r="DF185" s="633"/>
      <c r="DG185" s="633"/>
      <c r="DH185" s="633"/>
      <c r="DI185" s="633"/>
      <c r="DJ185" s="633"/>
      <c r="DK185" s="633"/>
      <c r="DL185" s="633"/>
      <c r="DM185" s="633"/>
      <c r="DN185" s="633"/>
      <c r="DO185" s="634"/>
      <c r="DY185" s="407"/>
      <c r="DZ185" s="407"/>
      <c r="EA185" s="408"/>
      <c r="EB185" s="408"/>
      <c r="EC185" s="408"/>
      <c r="ED185" s="408"/>
      <c r="EE185" s="483"/>
      <c r="EF185" s="483"/>
      <c r="EG185" s="408"/>
      <c r="EH185" s="411"/>
      <c r="EI185" s="408"/>
      <c r="EJ185" s="470"/>
      <c r="EK185" s="483"/>
      <c r="EL185" s="470"/>
      <c r="EM185" s="470"/>
      <c r="EN185" s="470"/>
      <c r="EX185" s="633">
        <v>829</v>
      </c>
      <c r="EY185" s="633">
        <v>44</v>
      </c>
      <c r="EZ185" s="633" t="s">
        <v>36</v>
      </c>
      <c r="FA185" s="633" t="s">
        <v>1282</v>
      </c>
      <c r="FH185" s="407"/>
      <c r="FI185" s="407"/>
      <c r="FJ185" s="408"/>
      <c r="FK185" s="408"/>
      <c r="IC185" s="349"/>
      <c r="ID185" s="348"/>
      <c r="IE185" s="350"/>
      <c r="IF185" s="348"/>
      <c r="IG185" s="348"/>
      <c r="IH185" s="348"/>
      <c r="II185" s="311"/>
      <c r="IJ185" s="351"/>
      <c r="IK185" s="351"/>
      <c r="IL185" s="352"/>
      <c r="IM185" s="348"/>
      <c r="IN185" s="352"/>
      <c r="IO185" s="336"/>
      <c r="KG185" s="548">
        <v>629</v>
      </c>
      <c r="KH185" s="539">
        <v>149</v>
      </c>
      <c r="KI185" s="540" t="s">
        <v>285</v>
      </c>
      <c r="KJ185" s="540" t="s">
        <v>782</v>
      </c>
      <c r="KK185" s="540" t="s">
        <v>114</v>
      </c>
      <c r="KL185" s="540" t="s">
        <v>1956</v>
      </c>
      <c r="KM185" s="541"/>
      <c r="KN185" s="542"/>
      <c r="KO185" s="542"/>
      <c r="KP185" s="540"/>
      <c r="KQ185" s="543"/>
      <c r="KR185" s="543"/>
      <c r="KS185" s="543"/>
      <c r="KT185" s="543"/>
      <c r="KU185" s="543" t="str">
        <f>VLOOKUP(KH185,Data_Voogd!$C$1:$I$190,3,TRUE)</f>
        <v>Zaadoudi</v>
      </c>
      <c r="KV185" s="543" t="str">
        <f>VLOOKUP(KH185,Data_Voogd!$C$1:$I$190,2,TRUE)</f>
        <v>Ahmed</v>
      </c>
      <c r="KW185" s="549">
        <f>VLOOKUP(KH185,Data_Voogd!$C$1:$I$190,7,TRUE)</f>
        <v>685333202</v>
      </c>
    </row>
    <row r="186" spans="10:309" ht="20.100000000000001" customHeight="1" thickBot="1">
      <c r="J186" s="427"/>
      <c r="M186" s="469"/>
      <c r="Z186" s="633"/>
      <c r="AA186" s="633"/>
      <c r="AB186" s="633"/>
      <c r="AC186" s="633"/>
      <c r="AD186" s="633"/>
      <c r="AE186" s="633"/>
      <c r="AF186" s="633"/>
      <c r="AG186" s="633"/>
      <c r="AH186" s="633"/>
      <c r="AI186" s="633"/>
      <c r="AJ186" s="599"/>
      <c r="AK186" s="633"/>
      <c r="AL186" s="633"/>
      <c r="AM186" s="633"/>
      <c r="AN186" s="634"/>
      <c r="AS186" s="48"/>
      <c r="AT186" s="51"/>
      <c r="AU186" s="248"/>
      <c r="AV186" s="248"/>
      <c r="AW186" s="51"/>
      <c r="AX186" s="51"/>
      <c r="AY186" s="51"/>
      <c r="AZ186" s="190"/>
      <c r="BA186" s="51"/>
      <c r="BB186" s="51"/>
      <c r="BC186" s="51"/>
      <c r="BD186" s="51"/>
      <c r="BE186" s="320"/>
      <c r="BF186" s="51"/>
      <c r="BG186" s="161"/>
      <c r="BH186" s="51"/>
      <c r="BI186" s="74"/>
      <c r="BJ186" s="570"/>
      <c r="BK186" s="427"/>
      <c r="BL186" s="427"/>
      <c r="BQ186" s="48"/>
      <c r="BR186" s="51"/>
      <c r="BS186" s="248"/>
      <c r="BT186" s="51"/>
      <c r="BU186" s="51"/>
      <c r="BV186" s="51"/>
      <c r="BW186" s="161"/>
      <c r="BX186" s="273"/>
      <c r="BY186" s="273"/>
      <c r="BZ186" s="74"/>
      <c r="CA186" s="51"/>
      <c r="CB186" s="74"/>
      <c r="CC186" s="570"/>
      <c r="CE186" s="417"/>
      <c r="CM186" s="406"/>
      <c r="CN186" s="479"/>
      <c r="CO186" s="406"/>
      <c r="CP186" s="406"/>
      <c r="CQ186" s="406"/>
      <c r="CR186" s="406"/>
      <c r="CS186" s="406"/>
      <c r="CT186" s="418"/>
      <c r="CU186" s="453"/>
      <c r="CV186" s="497"/>
      <c r="DB186" s="633"/>
      <c r="DC186" s="633"/>
      <c r="DD186" s="633"/>
      <c r="DE186" s="633"/>
      <c r="DF186" s="633"/>
      <c r="DG186" s="633"/>
      <c r="DH186" s="633"/>
      <c r="DI186" s="633"/>
      <c r="DJ186" s="633"/>
      <c r="DK186" s="633"/>
      <c r="DL186" s="633"/>
      <c r="DM186" s="633"/>
      <c r="DN186" s="633"/>
      <c r="DO186" s="634"/>
      <c r="DY186" s="407"/>
      <c r="DZ186" s="407"/>
      <c r="EA186" s="408"/>
      <c r="EB186" s="408"/>
      <c r="EC186" s="408"/>
      <c r="ED186" s="408"/>
      <c r="EE186" s="483"/>
      <c r="EF186" s="483"/>
      <c r="EG186" s="408"/>
      <c r="EH186" s="408"/>
      <c r="EI186" s="408"/>
      <c r="EJ186" s="470"/>
      <c r="EK186" s="483"/>
      <c r="EL186" s="470"/>
      <c r="EM186" s="470"/>
      <c r="EN186" s="470"/>
      <c r="EX186" s="633">
        <v>898</v>
      </c>
      <c r="EY186" s="633">
        <v>58</v>
      </c>
      <c r="EZ186" s="633" t="s">
        <v>251</v>
      </c>
      <c r="FA186" s="633" t="s">
        <v>2965</v>
      </c>
      <c r="FH186" s="407"/>
      <c r="FI186" s="407"/>
      <c r="FJ186" s="408"/>
      <c r="FK186" s="408"/>
      <c r="IC186" s="353"/>
      <c r="ID186" s="354"/>
      <c r="IE186" s="355"/>
      <c r="IF186" s="354"/>
      <c r="IG186" s="354"/>
      <c r="IH186" s="354"/>
      <c r="II186" s="310"/>
      <c r="IJ186" s="356"/>
      <c r="IK186" s="356"/>
      <c r="IL186" s="357"/>
      <c r="IM186" s="354"/>
      <c r="IN186" s="352"/>
      <c r="IO186" s="337"/>
      <c r="KG186" s="548">
        <v>629</v>
      </c>
      <c r="KH186" s="539">
        <v>149</v>
      </c>
      <c r="KI186" s="540" t="s">
        <v>784</v>
      </c>
      <c r="KJ186" s="540" t="s">
        <v>782</v>
      </c>
      <c r="KK186" s="540" t="s">
        <v>30</v>
      </c>
      <c r="KL186" s="540" t="s">
        <v>1956</v>
      </c>
      <c r="KM186" s="541"/>
      <c r="KN186" s="542"/>
      <c r="KO186" s="542"/>
      <c r="KP186" s="540"/>
      <c r="KQ186" s="543"/>
      <c r="KR186" s="543"/>
      <c r="KS186" s="543"/>
      <c r="KT186" s="543"/>
      <c r="KU186" s="543" t="str">
        <f>VLOOKUP(KH186,Data_Voogd!$C$1:$I$190,3,TRUE)</f>
        <v>Zaadoudi</v>
      </c>
      <c r="KV186" s="543" t="str">
        <f>VLOOKUP(KH186,Data_Voogd!$C$1:$I$190,2,TRUE)</f>
        <v>Ahmed</v>
      </c>
      <c r="KW186" s="549">
        <f>VLOOKUP(KH186,Data_Voogd!$C$1:$I$190,7,TRUE)</f>
        <v>685333202</v>
      </c>
    </row>
    <row r="187" spans="10:309" ht="20.100000000000001" customHeight="1" thickBot="1">
      <c r="J187" s="427"/>
      <c r="M187" s="469"/>
      <c r="Z187" s="633"/>
      <c r="AA187" s="633"/>
      <c r="AB187" s="633"/>
      <c r="AC187" s="633"/>
      <c r="AD187" s="633"/>
      <c r="AE187" s="633"/>
      <c r="AF187" s="633"/>
      <c r="AG187" s="633"/>
      <c r="AH187" s="633"/>
      <c r="AI187" s="633"/>
      <c r="AJ187" s="599"/>
      <c r="AK187" s="633"/>
      <c r="AL187" s="633"/>
      <c r="AM187" s="633"/>
      <c r="AN187" s="634"/>
      <c r="AS187" s="48"/>
      <c r="AT187" s="51"/>
      <c r="AU187" s="248"/>
      <c r="AV187" s="248"/>
      <c r="AW187" s="51"/>
      <c r="AX187" s="51"/>
      <c r="AY187" s="51"/>
      <c r="AZ187" s="190"/>
      <c r="BA187" s="51"/>
      <c r="BB187" s="51"/>
      <c r="BC187" s="51"/>
      <c r="BD187" s="51"/>
      <c r="BE187" s="320"/>
      <c r="BF187" s="51"/>
      <c r="BG187" s="161"/>
      <c r="BH187" s="51"/>
      <c r="BI187" s="74"/>
      <c r="BJ187" s="570"/>
      <c r="BK187" s="427"/>
      <c r="BL187" s="427"/>
      <c r="BQ187" s="48"/>
      <c r="BR187" s="51"/>
      <c r="BS187" s="248"/>
      <c r="BT187" s="51"/>
      <c r="BU187" s="51"/>
      <c r="BV187" s="51"/>
      <c r="BW187" s="161"/>
      <c r="BX187" s="273"/>
      <c r="BY187" s="273"/>
      <c r="BZ187" s="74"/>
      <c r="CA187" s="51"/>
      <c r="CB187" s="74"/>
      <c r="CC187" s="570"/>
      <c r="CE187" s="418"/>
      <c r="CM187" s="406"/>
      <c r="CN187" s="479"/>
      <c r="CO187" s="406"/>
      <c r="CP187" s="406"/>
      <c r="CQ187" s="406"/>
      <c r="CR187" s="406"/>
      <c r="CS187" s="406"/>
      <c r="CT187" s="418"/>
      <c r="CU187" s="453"/>
      <c r="CV187" s="497"/>
      <c r="DB187" s="633"/>
      <c r="DC187" s="633"/>
      <c r="DD187" s="633"/>
      <c r="DE187" s="633"/>
      <c r="DF187" s="633"/>
      <c r="DG187" s="633"/>
      <c r="DH187" s="633"/>
      <c r="DI187" s="633"/>
      <c r="DJ187" s="633"/>
      <c r="DK187" s="633"/>
      <c r="DL187" s="633"/>
      <c r="DM187" s="633"/>
      <c r="DN187" s="633"/>
      <c r="DO187" s="634"/>
      <c r="DY187" s="408"/>
      <c r="DZ187" s="407"/>
      <c r="EA187" s="408"/>
      <c r="EB187" s="408"/>
      <c r="EC187" s="408"/>
      <c r="ED187" s="408"/>
      <c r="EE187" s="483"/>
      <c r="EF187" s="483"/>
      <c r="EG187" s="408"/>
      <c r="EH187" s="408"/>
      <c r="EI187" s="408"/>
      <c r="EJ187" s="470"/>
      <c r="EK187" s="483"/>
      <c r="EL187" s="453"/>
      <c r="EM187" s="470"/>
      <c r="EN187" s="470"/>
      <c r="EX187" s="633">
        <v>989</v>
      </c>
      <c r="EY187" s="633">
        <v>40</v>
      </c>
      <c r="EZ187" s="633" t="s">
        <v>498</v>
      </c>
      <c r="FA187" s="633" t="s">
        <v>3036</v>
      </c>
      <c r="FH187" s="407"/>
      <c r="FI187" s="407"/>
      <c r="FJ187" s="408"/>
      <c r="FK187" s="408"/>
      <c r="IC187" s="349"/>
      <c r="ID187" s="348"/>
      <c r="IE187" s="350"/>
      <c r="IF187" s="348"/>
      <c r="IG187" s="348"/>
      <c r="IH187" s="348"/>
      <c r="II187" s="311"/>
      <c r="IJ187" s="351"/>
      <c r="IK187" s="351"/>
      <c r="IL187" s="352"/>
      <c r="IM187" s="348"/>
      <c r="IN187" s="352"/>
      <c r="IO187" s="336"/>
      <c r="KG187" s="548">
        <v>621</v>
      </c>
      <c r="KH187" s="539">
        <v>151</v>
      </c>
      <c r="KI187" s="540" t="s">
        <v>564</v>
      </c>
      <c r="KJ187" s="540" t="s">
        <v>789</v>
      </c>
      <c r="KK187" s="540" t="s">
        <v>65</v>
      </c>
      <c r="KL187" s="540" t="s">
        <v>1955</v>
      </c>
      <c r="KM187" s="541"/>
      <c r="KN187" s="542"/>
      <c r="KO187" s="542"/>
      <c r="KP187" s="540"/>
      <c r="KQ187" s="543"/>
      <c r="KR187" s="543"/>
      <c r="KS187" s="543"/>
      <c r="KT187" s="543"/>
      <c r="KU187" s="543" t="str">
        <f>VLOOKUP(KH187,Data_Voogd!$C$1:$I$190,3,TRUE)</f>
        <v>Boussadkat</v>
      </c>
      <c r="KV187" s="543" t="str">
        <f>VLOOKUP(KH187,Data_Voogd!$C$1:$I$190,2,TRUE)</f>
        <v>Brahim</v>
      </c>
      <c r="KW187" s="549">
        <f>VLOOKUP(KH187,Data_Voogd!$C$1:$I$190,7,TRUE)</f>
        <v>639049138</v>
      </c>
    </row>
    <row r="188" spans="10:309" ht="20.100000000000001" customHeight="1" thickBot="1">
      <c r="J188" s="427"/>
      <c r="M188" s="469"/>
      <c r="Z188" s="633"/>
      <c r="AA188" s="633"/>
      <c r="AB188" s="633"/>
      <c r="AC188" s="633"/>
      <c r="AD188" s="633"/>
      <c r="AE188" s="633"/>
      <c r="AF188" s="633"/>
      <c r="AG188" s="633"/>
      <c r="AH188" s="633"/>
      <c r="AI188" s="633"/>
      <c r="AJ188" s="190"/>
      <c r="AK188" s="633"/>
      <c r="AL188" s="633"/>
      <c r="AM188" s="633"/>
      <c r="AN188" s="369"/>
      <c r="AS188" s="48"/>
      <c r="AT188" s="51"/>
      <c r="AU188" s="248"/>
      <c r="AV188" s="248"/>
      <c r="AW188" s="51"/>
      <c r="AX188" s="51"/>
      <c r="AY188" s="51"/>
      <c r="AZ188" s="190"/>
      <c r="BA188" s="51"/>
      <c r="BB188" s="51"/>
      <c r="BC188" s="51"/>
      <c r="BD188" s="51"/>
      <c r="BE188" s="320"/>
      <c r="BF188" s="51"/>
      <c r="BG188" s="161"/>
      <c r="BH188" s="51"/>
      <c r="BI188" s="74"/>
      <c r="BJ188" s="570"/>
      <c r="BK188" s="427"/>
      <c r="BL188" s="427"/>
      <c r="BQ188" s="48"/>
      <c r="BR188" s="51"/>
      <c r="BS188" s="248"/>
      <c r="BT188" s="51"/>
      <c r="BU188" s="51"/>
      <c r="BV188" s="51"/>
      <c r="BW188" s="161"/>
      <c r="BX188" s="273"/>
      <c r="BY188" s="273"/>
      <c r="BZ188" s="74"/>
      <c r="CA188" s="51"/>
      <c r="CB188" s="74"/>
      <c r="CC188" s="570"/>
      <c r="CE188" s="418"/>
      <c r="CM188" s="406"/>
      <c r="CN188" s="479"/>
      <c r="CO188" s="406"/>
      <c r="CP188" s="406"/>
      <c r="CQ188" s="406"/>
      <c r="CR188" s="406"/>
      <c r="CS188" s="406"/>
      <c r="CT188" s="418"/>
      <c r="CU188" s="453"/>
      <c r="CV188" s="497"/>
      <c r="DB188" s="633"/>
      <c r="DC188" s="633"/>
      <c r="DD188" s="633"/>
      <c r="DE188" s="633"/>
      <c r="DF188" s="633"/>
      <c r="DG188" s="633"/>
      <c r="DH188" s="633"/>
      <c r="DI188" s="633"/>
      <c r="DJ188" s="633"/>
      <c r="DK188" s="633"/>
      <c r="DL188" s="633"/>
      <c r="DM188" s="633"/>
      <c r="DN188" s="633"/>
      <c r="DO188" s="369"/>
      <c r="DY188" s="407"/>
      <c r="DZ188" s="407"/>
      <c r="EA188" s="408"/>
      <c r="EB188" s="408"/>
      <c r="EC188" s="408"/>
      <c r="ED188" s="408"/>
      <c r="EE188" s="483"/>
      <c r="EF188" s="483"/>
      <c r="EG188" s="408"/>
      <c r="EH188" s="408"/>
      <c r="EI188" s="408"/>
      <c r="EJ188" s="470"/>
      <c r="EK188" s="483"/>
      <c r="EL188" s="453"/>
      <c r="EM188" s="470"/>
      <c r="EN188" s="470"/>
      <c r="EX188" s="633"/>
      <c r="EY188" s="633"/>
      <c r="EZ188" s="633"/>
      <c r="FA188" s="633"/>
      <c r="FH188" s="407"/>
      <c r="FI188" s="407"/>
      <c r="FJ188" s="408"/>
      <c r="FK188" s="408"/>
      <c r="IC188" s="353"/>
      <c r="ID188" s="354"/>
      <c r="IE188" s="355"/>
      <c r="IF188" s="354"/>
      <c r="IG188" s="354"/>
      <c r="IH188" s="354"/>
      <c r="II188" s="310"/>
      <c r="IJ188" s="356"/>
      <c r="IK188" s="356"/>
      <c r="IL188" s="357"/>
      <c r="IM188" s="354"/>
      <c r="IN188" s="352"/>
      <c r="IO188" s="337"/>
      <c r="KG188" s="548">
        <v>621</v>
      </c>
      <c r="KH188" s="539">
        <v>151</v>
      </c>
      <c r="KI188" s="540" t="s">
        <v>788</v>
      </c>
      <c r="KJ188" s="540" t="s">
        <v>789</v>
      </c>
      <c r="KK188" s="540" t="s">
        <v>122</v>
      </c>
      <c r="KL188" s="540" t="s">
        <v>1955</v>
      </c>
      <c r="KM188" s="541"/>
      <c r="KN188" s="542"/>
      <c r="KO188" s="542"/>
      <c r="KP188" s="540"/>
      <c r="KQ188" s="543"/>
      <c r="KR188" s="543"/>
      <c r="KS188" s="543"/>
      <c r="KT188" s="543"/>
      <c r="KU188" s="543" t="str">
        <f>VLOOKUP(KH188,Data_Voogd!$C$1:$I$190,3,TRUE)</f>
        <v>Boussadkat</v>
      </c>
      <c r="KV188" s="543" t="str">
        <f>VLOOKUP(KH188,Data_Voogd!$C$1:$I$190,2,TRUE)</f>
        <v>Brahim</v>
      </c>
      <c r="KW188" s="549">
        <f>VLOOKUP(KH188,Data_Voogd!$C$1:$I$190,7,TRUE)</f>
        <v>639049138</v>
      </c>
    </row>
    <row r="189" spans="10:309" ht="20.100000000000001" customHeight="1" thickBot="1">
      <c r="J189" s="427"/>
      <c r="M189" s="469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190"/>
      <c r="AK189" s="633"/>
      <c r="AL189" s="633"/>
      <c r="AM189" s="633"/>
      <c r="AN189" s="369"/>
      <c r="AS189" s="48"/>
      <c r="AT189" s="51"/>
      <c r="AU189" s="248"/>
      <c r="AV189" s="248"/>
      <c r="AW189" s="51"/>
      <c r="AX189" s="51"/>
      <c r="AY189" s="51"/>
      <c r="AZ189" s="190"/>
      <c r="BA189" s="51"/>
      <c r="BB189" s="51"/>
      <c r="BC189" s="51"/>
      <c r="BD189" s="51"/>
      <c r="BE189" s="320"/>
      <c r="BF189" s="51"/>
      <c r="BG189" s="161"/>
      <c r="BH189" s="51"/>
      <c r="BI189" s="74"/>
      <c r="BJ189" s="570"/>
      <c r="BK189" s="427"/>
      <c r="BL189" s="427"/>
      <c r="BQ189" s="48"/>
      <c r="BR189" s="51"/>
      <c r="BS189" s="248"/>
      <c r="BT189" s="51"/>
      <c r="BU189" s="51"/>
      <c r="BV189" s="51"/>
      <c r="BW189" s="161"/>
      <c r="BX189" s="273"/>
      <c r="BY189" s="273"/>
      <c r="BZ189" s="74"/>
      <c r="CA189" s="51"/>
      <c r="CB189" s="74"/>
      <c r="CC189" s="570"/>
      <c r="CE189" s="417"/>
      <c r="CM189" s="406"/>
      <c r="CN189" s="479"/>
      <c r="CO189" s="406"/>
      <c r="CP189" s="406"/>
      <c r="CQ189" s="406"/>
      <c r="CR189" s="406"/>
      <c r="CS189" s="406"/>
      <c r="CT189" s="418"/>
      <c r="CU189" s="453"/>
      <c r="CV189" s="497"/>
      <c r="DB189" s="84"/>
      <c r="DC189" s="84"/>
      <c r="DD189" s="84"/>
      <c r="DE189" s="84"/>
      <c r="DF189" s="84"/>
      <c r="DG189" s="84"/>
      <c r="DH189" s="84"/>
      <c r="DI189" s="84"/>
      <c r="DJ189" s="84"/>
      <c r="DK189" s="84"/>
      <c r="DL189" s="633"/>
      <c r="DM189" s="633"/>
      <c r="DN189" s="633"/>
      <c r="DO189" s="369"/>
      <c r="DY189" s="407"/>
      <c r="DZ189" s="407"/>
      <c r="EA189" s="408"/>
      <c r="EB189" s="408"/>
      <c r="EC189" s="408"/>
      <c r="ED189" s="408"/>
      <c r="EE189" s="483"/>
      <c r="EF189" s="483"/>
      <c r="EG189" s="408"/>
      <c r="EH189" s="408"/>
      <c r="EI189" s="408"/>
      <c r="EJ189" s="470"/>
      <c r="EK189" s="483"/>
      <c r="EL189" s="470"/>
      <c r="EM189" s="470"/>
      <c r="EN189" s="470"/>
      <c r="EX189" s="633"/>
      <c r="EY189" s="633"/>
      <c r="EZ189" s="633"/>
      <c r="FA189" s="633"/>
      <c r="FH189" s="407"/>
      <c r="FI189" s="407"/>
      <c r="FJ189" s="408"/>
      <c r="FK189" s="408"/>
      <c r="IC189" s="349"/>
      <c r="ID189" s="348"/>
      <c r="IE189" s="350"/>
      <c r="IF189" s="348"/>
      <c r="IG189" s="348"/>
      <c r="IH189" s="348"/>
      <c r="II189" s="311"/>
      <c r="IJ189" s="351"/>
      <c r="IK189" s="351"/>
      <c r="IL189" s="352"/>
      <c r="IM189" s="348"/>
      <c r="IN189" s="352"/>
      <c r="IO189" s="336"/>
      <c r="KG189" s="548">
        <v>323</v>
      </c>
      <c r="KH189" s="539">
        <v>152</v>
      </c>
      <c r="KI189" s="540" t="s">
        <v>23</v>
      </c>
      <c r="KJ189" s="540" t="s">
        <v>793</v>
      </c>
      <c r="KK189" s="540" t="s">
        <v>30</v>
      </c>
      <c r="KL189" s="540" t="s">
        <v>1956</v>
      </c>
      <c r="KM189" s="541"/>
      <c r="KN189" s="542"/>
      <c r="KO189" s="542"/>
      <c r="KP189" s="540"/>
      <c r="KQ189" s="543"/>
      <c r="KR189" s="543"/>
      <c r="KS189" s="543"/>
      <c r="KT189" s="543"/>
      <c r="KU189" s="543" t="str">
        <f>VLOOKUP(KH189,Data_Voogd!$C$1:$I$190,3,TRUE)</f>
        <v>Ben Taleb</v>
      </c>
      <c r="KV189" s="543" t="str">
        <f>VLOOKUP(KH189,Data_Voogd!$C$1:$I$190,2,TRUE)</f>
        <v>Mourad</v>
      </c>
      <c r="KW189" s="549">
        <f>VLOOKUP(KH189,Data_Voogd!$C$1:$I$190,7,TRUE)</f>
        <v>638588869</v>
      </c>
    </row>
    <row r="190" spans="10:309" ht="20.100000000000001" customHeight="1" thickBot="1">
      <c r="J190" s="427"/>
      <c r="M190" s="469"/>
      <c r="Z190" s="84"/>
      <c r="AA190" s="84"/>
      <c r="AB190" s="84"/>
      <c r="AC190" s="84"/>
      <c r="AD190" s="84"/>
      <c r="AE190" s="84"/>
      <c r="AF190" s="84"/>
      <c r="AG190" s="84"/>
      <c r="AH190" s="84"/>
      <c r="AI190" s="84"/>
      <c r="AJ190" s="190"/>
      <c r="AK190" s="633"/>
      <c r="AL190" s="633"/>
      <c r="AM190" s="633"/>
      <c r="AN190" s="369"/>
      <c r="AS190" s="48"/>
      <c r="AT190" s="51"/>
      <c r="AU190" s="248"/>
      <c r="AV190" s="248"/>
      <c r="AW190" s="51"/>
      <c r="AX190" s="51"/>
      <c r="AY190" s="51"/>
      <c r="AZ190" s="190"/>
      <c r="BA190" s="51"/>
      <c r="BB190" s="51"/>
      <c r="BC190" s="51"/>
      <c r="BD190" s="51"/>
      <c r="BE190" s="320"/>
      <c r="BF190" s="51"/>
      <c r="BG190" s="161"/>
      <c r="BH190" s="51"/>
      <c r="BI190" s="74"/>
      <c r="BJ190" s="570"/>
      <c r="BK190" s="427"/>
      <c r="BL190" s="427"/>
      <c r="BQ190" s="48"/>
      <c r="BR190" s="51"/>
      <c r="BS190" s="248"/>
      <c r="BT190" s="51"/>
      <c r="BU190" s="51"/>
      <c r="BV190" s="51"/>
      <c r="BW190" s="161"/>
      <c r="BX190" s="273"/>
      <c r="BY190" s="273"/>
      <c r="BZ190" s="74"/>
      <c r="CA190" s="51"/>
      <c r="CB190" s="74"/>
      <c r="CC190" s="570"/>
      <c r="CE190" s="418"/>
      <c r="CM190" s="406"/>
      <c r="CN190" s="479"/>
      <c r="CO190" s="406"/>
      <c r="CP190" s="406"/>
      <c r="CQ190" s="406"/>
      <c r="CR190" s="406"/>
      <c r="CS190" s="406"/>
      <c r="CT190" s="418"/>
      <c r="CU190" s="453"/>
      <c r="CV190" s="497"/>
      <c r="DB190" s="84"/>
      <c r="DC190" s="84"/>
      <c r="DD190" s="84"/>
      <c r="DE190" s="84"/>
      <c r="DF190" s="84"/>
      <c r="DG190" s="84"/>
      <c r="DH190" s="84"/>
      <c r="DI190" s="84"/>
      <c r="DJ190" s="84"/>
      <c r="DK190" s="84"/>
      <c r="DL190" s="633"/>
      <c r="DM190" s="633"/>
      <c r="DN190" s="633"/>
      <c r="DO190" s="369"/>
      <c r="DY190" s="407"/>
      <c r="DZ190" s="407"/>
      <c r="EA190" s="408"/>
      <c r="EB190" s="408"/>
      <c r="EC190" s="408"/>
      <c r="ED190" s="408"/>
      <c r="EE190" s="483"/>
      <c r="EF190" s="483"/>
      <c r="EG190" s="408"/>
      <c r="EH190" s="411"/>
      <c r="EI190" s="408"/>
      <c r="EJ190" s="470"/>
      <c r="EK190" s="483"/>
      <c r="EL190" s="470"/>
      <c r="EM190" s="470"/>
      <c r="EN190" s="470"/>
      <c r="EX190" s="633"/>
      <c r="EY190" s="633"/>
      <c r="EZ190" s="633"/>
      <c r="FA190" s="633"/>
      <c r="FH190" s="410"/>
      <c r="FI190" s="407"/>
      <c r="FJ190" s="408"/>
      <c r="FK190" s="408"/>
      <c r="IC190" s="353"/>
      <c r="ID190" s="354"/>
      <c r="IE190" s="355"/>
      <c r="IF190" s="354"/>
      <c r="IG190" s="354"/>
      <c r="IH190" s="354"/>
      <c r="II190" s="310"/>
      <c r="IJ190" s="356"/>
      <c r="IK190" s="356"/>
      <c r="IL190" s="357"/>
      <c r="IM190" s="354"/>
      <c r="IN190" s="352"/>
      <c r="IO190" s="337"/>
      <c r="KG190" s="548">
        <v>323</v>
      </c>
      <c r="KH190" s="539">
        <v>152</v>
      </c>
      <c r="KI190" s="540" t="s">
        <v>223</v>
      </c>
      <c r="KJ190" s="540" t="s">
        <v>793</v>
      </c>
      <c r="KK190" s="540" t="s">
        <v>30</v>
      </c>
      <c r="KL190" s="540" t="s">
        <v>1956</v>
      </c>
      <c r="KM190" s="541"/>
      <c r="KN190" s="542"/>
      <c r="KO190" s="542"/>
      <c r="KP190" s="540"/>
      <c r="KQ190" s="543"/>
      <c r="KR190" s="543"/>
      <c r="KS190" s="543"/>
      <c r="KT190" s="543"/>
      <c r="KU190" s="543" t="str">
        <f>VLOOKUP(KH190,Data_Voogd!$C$1:$I$190,3,TRUE)</f>
        <v>Ben Taleb</v>
      </c>
      <c r="KV190" s="543" t="str">
        <f>VLOOKUP(KH190,Data_Voogd!$C$1:$I$190,2,TRUE)</f>
        <v>Mourad</v>
      </c>
      <c r="KW190" s="549">
        <f>VLOOKUP(KH190,Data_Voogd!$C$1:$I$190,7,TRUE)</f>
        <v>638588869</v>
      </c>
    </row>
    <row r="191" spans="10:309" ht="20.100000000000001" customHeight="1" thickBot="1">
      <c r="J191" s="427"/>
      <c r="M191" s="469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190"/>
      <c r="AK191" s="633"/>
      <c r="AL191" s="633"/>
      <c r="AM191" s="633"/>
      <c r="AN191" s="369"/>
      <c r="AS191" s="48"/>
      <c r="AT191" s="51"/>
      <c r="AU191" s="248"/>
      <c r="AV191" s="248"/>
      <c r="AW191" s="51"/>
      <c r="AX191" s="51"/>
      <c r="AY191" s="51"/>
      <c r="AZ191" s="190"/>
      <c r="BA191" s="51"/>
      <c r="BB191" s="51"/>
      <c r="BC191" s="51"/>
      <c r="BD191" s="51"/>
      <c r="BE191" s="320"/>
      <c r="BF191" s="51"/>
      <c r="BG191" s="161"/>
      <c r="BH191" s="51"/>
      <c r="BI191" s="74"/>
      <c r="BJ191" s="570"/>
      <c r="BK191" s="427"/>
      <c r="BL191" s="427"/>
      <c r="BQ191" s="48"/>
      <c r="BR191" s="51"/>
      <c r="BS191" s="248"/>
      <c r="BT191" s="51"/>
      <c r="BU191" s="51"/>
      <c r="BV191" s="51"/>
      <c r="BW191" s="161"/>
      <c r="BX191" s="273"/>
      <c r="BY191" s="273"/>
      <c r="BZ191" s="74"/>
      <c r="CA191" s="51"/>
      <c r="CB191" s="74"/>
      <c r="CC191" s="570"/>
      <c r="CE191" s="418"/>
      <c r="CM191" s="406"/>
      <c r="CN191" s="479"/>
      <c r="CO191" s="406"/>
      <c r="CP191" s="406"/>
      <c r="CQ191" s="406"/>
      <c r="CR191" s="406"/>
      <c r="CS191" s="406"/>
      <c r="CT191" s="418"/>
      <c r="CU191" s="453"/>
      <c r="CV191" s="497"/>
      <c r="DB191" s="84"/>
      <c r="DC191" s="84"/>
      <c r="DD191" s="84"/>
      <c r="DE191" s="84"/>
      <c r="DF191" s="84"/>
      <c r="DG191" s="84"/>
      <c r="DH191" s="84"/>
      <c r="DI191" s="84"/>
      <c r="DJ191" s="84"/>
      <c r="DK191" s="84"/>
      <c r="DL191" s="633"/>
      <c r="DM191" s="633"/>
      <c r="DN191" s="633"/>
      <c r="DO191" s="369"/>
      <c r="DY191" s="407"/>
      <c r="DZ191" s="407"/>
      <c r="EA191" s="408"/>
      <c r="EB191" s="408"/>
      <c r="EC191" s="408"/>
      <c r="ED191" s="408"/>
      <c r="EE191" s="483"/>
      <c r="EF191" s="420"/>
      <c r="EG191" s="408"/>
      <c r="EH191" s="411"/>
      <c r="EI191" s="408"/>
      <c r="EJ191" s="470"/>
      <c r="EK191" s="483"/>
      <c r="EL191" s="470"/>
      <c r="EM191" s="470"/>
      <c r="EN191" s="470"/>
      <c r="EX191" s="633"/>
      <c r="EY191" s="633"/>
      <c r="EZ191" s="633"/>
      <c r="FA191" s="633"/>
      <c r="FH191" s="407"/>
      <c r="FI191" s="407"/>
      <c r="FJ191" s="408"/>
      <c r="FK191" s="408"/>
      <c r="IC191" s="349"/>
      <c r="ID191" s="348"/>
      <c r="IE191" s="350"/>
      <c r="IF191" s="348"/>
      <c r="IG191" s="348"/>
      <c r="IH191" s="348"/>
      <c r="II191" s="311"/>
      <c r="IJ191" s="351"/>
      <c r="IK191" s="351"/>
      <c r="IL191" s="352"/>
      <c r="IM191" s="358"/>
      <c r="IN191" s="352"/>
      <c r="IO191" s="336"/>
      <c r="KG191" s="548">
        <v>422</v>
      </c>
      <c r="KH191" s="539">
        <v>153</v>
      </c>
      <c r="KI191" s="540" t="s">
        <v>2182</v>
      </c>
      <c r="KJ191" s="540" t="s">
        <v>1777</v>
      </c>
      <c r="KK191" s="540" t="s">
        <v>1477</v>
      </c>
      <c r="KL191" s="540" t="s">
        <v>1957</v>
      </c>
      <c r="KM191" s="541"/>
      <c r="KN191" s="542"/>
      <c r="KO191" s="542"/>
      <c r="KP191" s="540"/>
      <c r="KQ191" s="543"/>
      <c r="KR191" s="543"/>
      <c r="KS191" s="543"/>
      <c r="KT191" s="543"/>
      <c r="KU191" s="543" t="str">
        <f>VLOOKUP(KH191,Data_Voogd!$C$1:$I$190,3,TRUE)</f>
        <v>Kaab</v>
      </c>
      <c r="KV191" s="543" t="str">
        <f>VLOOKUP(KH191,Data_Voogd!$C$1:$I$190,2,TRUE)</f>
        <v>Hassan</v>
      </c>
      <c r="KW191" s="549">
        <f>VLOOKUP(KH191,Data_Voogd!$C$1:$I$190,7,TRUE)</f>
        <v>684247104</v>
      </c>
    </row>
    <row r="192" spans="10:309" ht="20.100000000000001" customHeight="1" thickBot="1">
      <c r="J192" s="427"/>
      <c r="M192" s="469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190"/>
      <c r="AK192" s="633"/>
      <c r="AL192" s="633"/>
      <c r="AM192" s="633"/>
      <c r="AN192" s="369"/>
      <c r="AS192" s="48"/>
      <c r="AT192" s="51"/>
      <c r="AU192" s="248"/>
      <c r="AV192" s="248"/>
      <c r="AW192" s="51"/>
      <c r="AX192" s="51"/>
      <c r="AY192" s="51"/>
      <c r="AZ192" s="190"/>
      <c r="BA192" s="51"/>
      <c r="BB192" s="51"/>
      <c r="BC192" s="51"/>
      <c r="BD192" s="51"/>
      <c r="BE192" s="320"/>
      <c r="BF192" s="51"/>
      <c r="BG192" s="161"/>
      <c r="BH192" s="51"/>
      <c r="BI192" s="74"/>
      <c r="BJ192" s="570"/>
      <c r="BK192" s="427"/>
      <c r="BL192" s="427"/>
      <c r="BQ192" s="48"/>
      <c r="BR192" s="51"/>
      <c r="BS192" s="248"/>
      <c r="BT192" s="51"/>
      <c r="BU192" s="51"/>
      <c r="BV192" s="51"/>
      <c r="BW192" s="161"/>
      <c r="BX192" s="273"/>
      <c r="BY192" s="273"/>
      <c r="BZ192" s="74"/>
      <c r="CA192" s="51"/>
      <c r="CB192" s="74"/>
      <c r="CC192" s="570"/>
      <c r="CE192" s="418"/>
      <c r="CM192" s="406"/>
      <c r="CN192" s="479"/>
      <c r="CO192" s="406"/>
      <c r="CP192" s="406"/>
      <c r="CQ192" s="406"/>
      <c r="CR192" s="406"/>
      <c r="CS192" s="406"/>
      <c r="CT192" s="418"/>
      <c r="CU192" s="453"/>
      <c r="CV192" s="497"/>
      <c r="DB192" s="84"/>
      <c r="DC192" s="84"/>
      <c r="DD192" s="84"/>
      <c r="DE192" s="84"/>
      <c r="DF192" s="84"/>
      <c r="DG192" s="84"/>
      <c r="DH192" s="84"/>
      <c r="DI192" s="84"/>
      <c r="DJ192" s="84"/>
      <c r="DK192" s="84"/>
      <c r="DL192" s="633"/>
      <c r="DM192" s="633"/>
      <c r="DN192" s="633"/>
      <c r="DO192" s="369"/>
      <c r="DY192" s="407"/>
      <c r="DZ192" s="407"/>
      <c r="EA192" s="408"/>
      <c r="EB192" s="408"/>
      <c r="EC192" s="408"/>
      <c r="ED192" s="408"/>
      <c r="EE192" s="483"/>
      <c r="EF192" s="483"/>
      <c r="EG192" s="408"/>
      <c r="EH192" s="411"/>
      <c r="EI192" s="408"/>
      <c r="EJ192" s="470"/>
      <c r="EK192" s="483"/>
      <c r="EL192" s="470"/>
      <c r="EM192" s="470"/>
      <c r="EN192" s="470"/>
      <c r="EX192" s="633"/>
      <c r="EY192" s="633"/>
      <c r="EZ192" s="633"/>
      <c r="FA192" s="633"/>
      <c r="FH192" s="407"/>
      <c r="FI192" s="407"/>
      <c r="FJ192" s="408"/>
      <c r="FK192" s="408"/>
      <c r="IC192" s="353"/>
      <c r="ID192" s="354"/>
      <c r="IE192" s="355"/>
      <c r="IF192" s="354"/>
      <c r="IG192" s="354"/>
      <c r="IH192" s="354"/>
      <c r="II192" s="310"/>
      <c r="IJ192" s="356"/>
      <c r="IK192" s="356"/>
      <c r="IL192" s="357"/>
      <c r="IM192" s="359"/>
      <c r="IN192" s="352"/>
      <c r="IO192" s="337"/>
      <c r="KG192" s="548">
        <v>622</v>
      </c>
      <c r="KH192" s="539">
        <v>155</v>
      </c>
      <c r="KI192" s="540" t="s">
        <v>427</v>
      </c>
      <c r="KJ192" s="540" t="s">
        <v>808</v>
      </c>
      <c r="KK192" s="540" t="s">
        <v>2458</v>
      </c>
      <c r="KL192" s="540" t="s">
        <v>1955</v>
      </c>
      <c r="KM192" s="541"/>
      <c r="KN192" s="542"/>
      <c r="KO192" s="542"/>
      <c r="KP192" s="540"/>
      <c r="KQ192" s="543"/>
      <c r="KR192" s="543"/>
      <c r="KS192" s="543"/>
      <c r="KT192" s="543"/>
      <c r="KU192" s="543" t="str">
        <f>VLOOKUP(KH192,Data_Voogd!$C$1:$I$190,3,TRUE)</f>
        <v>Bitich</v>
      </c>
      <c r="KV192" s="543" t="str">
        <f>VLOOKUP(KH192,Data_Voogd!$C$1:$I$190,2,TRUE)</f>
        <v>Abderrahim</v>
      </c>
      <c r="KW192" s="549">
        <f>VLOOKUP(KH192,Data_Voogd!$C$1:$I$190,7,TRUE)</f>
        <v>642926698</v>
      </c>
    </row>
    <row r="193" spans="10:309" ht="20.100000000000001" customHeight="1" thickBot="1">
      <c r="J193" s="427"/>
      <c r="M193" s="469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190"/>
      <c r="AK193" s="633"/>
      <c r="AL193" s="633"/>
      <c r="AM193" s="633"/>
      <c r="AN193" s="369"/>
      <c r="AS193" s="48"/>
      <c r="AT193" s="51"/>
      <c r="AU193" s="248"/>
      <c r="AV193" s="248"/>
      <c r="AW193" s="51"/>
      <c r="AX193" s="51"/>
      <c r="AY193" s="51"/>
      <c r="AZ193" s="318"/>
      <c r="BA193" s="163"/>
      <c r="BB193" s="51"/>
      <c r="BC193" s="51"/>
      <c r="BD193" s="51"/>
      <c r="BE193" s="321"/>
      <c r="BF193" s="51"/>
      <c r="BG193" s="270"/>
      <c r="BH193" s="75"/>
      <c r="BI193" s="74"/>
      <c r="BJ193" s="570"/>
      <c r="BK193" s="427"/>
      <c r="BL193" s="427"/>
      <c r="BQ193" s="48"/>
      <c r="BR193" s="51"/>
      <c r="BS193" s="248"/>
      <c r="BT193" s="51"/>
      <c r="BU193" s="51"/>
      <c r="BV193" s="51"/>
      <c r="BW193" s="161"/>
      <c r="BX193" s="273"/>
      <c r="BY193" s="273"/>
      <c r="BZ193" s="74"/>
      <c r="CA193" s="75"/>
      <c r="CB193" s="74"/>
      <c r="CC193" s="570"/>
      <c r="CE193" s="417"/>
      <c r="CM193" s="406"/>
      <c r="CN193" s="479"/>
      <c r="CO193" s="406"/>
      <c r="CP193" s="406"/>
      <c r="CQ193" s="406"/>
      <c r="CR193" s="406"/>
      <c r="CS193" s="406"/>
      <c r="CT193" s="418"/>
      <c r="CU193" s="453"/>
      <c r="CV193" s="497"/>
      <c r="DB193" s="84"/>
      <c r="DC193" s="84"/>
      <c r="DD193" s="84"/>
      <c r="DE193" s="84"/>
      <c r="DF193" s="84"/>
      <c r="DG193" s="84"/>
      <c r="DH193" s="84"/>
      <c r="DI193" s="84"/>
      <c r="DJ193" s="84"/>
      <c r="DK193" s="84"/>
      <c r="DL193" s="633"/>
      <c r="DM193" s="633"/>
      <c r="DN193" s="633"/>
      <c r="DO193" s="369"/>
      <c r="DY193" s="407"/>
      <c r="DZ193" s="407"/>
      <c r="EA193" s="408"/>
      <c r="EB193" s="408"/>
      <c r="EC193" s="408"/>
      <c r="ED193" s="408"/>
      <c r="EE193" s="483"/>
      <c r="EF193" s="495"/>
      <c r="EG193" s="408"/>
      <c r="EH193" s="408"/>
      <c r="EI193" s="408"/>
      <c r="EJ193" s="470"/>
      <c r="EK193" s="483"/>
      <c r="EL193" s="470"/>
      <c r="EM193" s="470"/>
      <c r="EN193" s="470"/>
      <c r="EX193" s="633"/>
      <c r="EY193" s="633"/>
      <c r="EZ193" s="633"/>
      <c r="FA193" s="633"/>
      <c r="FH193" s="407"/>
      <c r="FI193" s="407"/>
      <c r="FJ193" s="408"/>
      <c r="FK193" s="408"/>
      <c r="IC193" s="349"/>
      <c r="ID193" s="348"/>
      <c r="IE193" s="350"/>
      <c r="IF193" s="348"/>
      <c r="IG193" s="348"/>
      <c r="IH193" s="348"/>
      <c r="II193" s="311"/>
      <c r="IJ193" s="351"/>
      <c r="IK193" s="351"/>
      <c r="IL193" s="352"/>
      <c r="IM193" s="358"/>
      <c r="IN193" s="352"/>
      <c r="IO193" s="336"/>
      <c r="KG193" s="548">
        <v>603</v>
      </c>
      <c r="KH193" s="539">
        <v>156</v>
      </c>
      <c r="KI193" s="540" t="s">
        <v>2287</v>
      </c>
      <c r="KJ193" s="540" t="s">
        <v>2286</v>
      </c>
      <c r="KK193" s="540" t="s">
        <v>2457</v>
      </c>
      <c r="KL193" s="540" t="s">
        <v>1955</v>
      </c>
      <c r="KM193" s="541"/>
      <c r="KN193" s="542"/>
      <c r="KO193" s="542"/>
      <c r="KP193" s="547"/>
      <c r="KQ193" s="543"/>
      <c r="KR193" s="543"/>
      <c r="KS193" s="543"/>
      <c r="KT193" s="543"/>
      <c r="KU193" s="543" t="str">
        <f>VLOOKUP(KH193,Data_Voogd!$C$1:$I$190,3,TRUE)</f>
        <v>Lafkiri</v>
      </c>
      <c r="KV193" s="543" t="str">
        <f>VLOOKUP(KH193,Data_Voogd!$C$1:$I$190,2,TRUE)</f>
        <v>Ismail</v>
      </c>
      <c r="KW193" s="549">
        <f>VLOOKUP(KH193,Data_Voogd!$C$1:$I$190,7,TRUE)</f>
        <v>641837019</v>
      </c>
    </row>
    <row r="194" spans="10:309" ht="20.100000000000001" customHeight="1" thickBot="1">
      <c r="J194" s="427"/>
      <c r="M194" s="469"/>
      <c r="Z194" s="633"/>
      <c r="AA194" s="633"/>
      <c r="AB194" s="633"/>
      <c r="AC194" s="633"/>
      <c r="AD194" s="633"/>
      <c r="AE194" s="633"/>
      <c r="AF194" s="633"/>
      <c r="AG194" s="633"/>
      <c r="AH194" s="633"/>
      <c r="AI194" s="633"/>
      <c r="AJ194" s="190"/>
      <c r="AK194" s="633"/>
      <c r="AL194" s="633"/>
      <c r="AM194" s="633"/>
      <c r="AN194" s="369"/>
      <c r="AS194" s="48"/>
      <c r="AT194" s="51"/>
      <c r="AU194" s="248"/>
      <c r="AV194" s="248"/>
      <c r="AW194" s="51"/>
      <c r="AX194" s="51"/>
      <c r="AY194" s="51"/>
      <c r="AZ194" s="190"/>
      <c r="BA194" s="51"/>
      <c r="BB194" s="51"/>
      <c r="BC194" s="51"/>
      <c r="BD194" s="51"/>
      <c r="BE194" s="320"/>
      <c r="BF194" s="51"/>
      <c r="BG194" s="161"/>
      <c r="BH194" s="51"/>
      <c r="BI194" s="74"/>
      <c r="BJ194" s="570"/>
      <c r="BK194" s="427"/>
      <c r="BL194" s="427"/>
      <c r="BQ194" s="48"/>
      <c r="BR194" s="51"/>
      <c r="BS194" s="248"/>
      <c r="BT194" s="51"/>
      <c r="BU194" s="51"/>
      <c r="BV194" s="51"/>
      <c r="BW194" s="161"/>
      <c r="BX194" s="273"/>
      <c r="BY194" s="273"/>
      <c r="BZ194" s="74"/>
      <c r="CA194" s="51"/>
      <c r="CB194" s="74"/>
      <c r="CC194" s="570"/>
      <c r="CE194" s="418"/>
      <c r="CM194" s="406"/>
      <c r="CN194" s="479"/>
      <c r="CO194" s="406"/>
      <c r="CP194" s="406"/>
      <c r="CQ194" s="406"/>
      <c r="CR194" s="406"/>
      <c r="CS194" s="406"/>
      <c r="CT194" s="418"/>
      <c r="CU194" s="453"/>
      <c r="CV194" s="497"/>
      <c r="DB194" s="633"/>
      <c r="DC194" s="633"/>
      <c r="DD194" s="633"/>
      <c r="DE194" s="633"/>
      <c r="DF194" s="633"/>
      <c r="DG194" s="633"/>
      <c r="DH194" s="633"/>
      <c r="DI194" s="633"/>
      <c r="DJ194" s="633"/>
      <c r="DK194" s="633"/>
      <c r="DL194" s="633"/>
      <c r="DM194" s="633"/>
      <c r="DN194" s="633"/>
      <c r="DO194" s="369"/>
      <c r="DY194" s="407"/>
      <c r="DZ194" s="407"/>
      <c r="EA194" s="408"/>
      <c r="EB194" s="408"/>
      <c r="EC194" s="408"/>
      <c r="ED194" s="408"/>
      <c r="EE194" s="483"/>
      <c r="EF194" s="483"/>
      <c r="EG194" s="408"/>
      <c r="EH194" s="411"/>
      <c r="EI194" s="408"/>
      <c r="EJ194" s="470"/>
      <c r="EK194" s="483"/>
      <c r="EL194" s="453"/>
      <c r="EM194" s="470"/>
      <c r="EN194" s="470"/>
      <c r="EX194" s="633"/>
      <c r="EY194" s="633"/>
      <c r="EZ194" s="633"/>
      <c r="FA194" s="633"/>
      <c r="FH194" s="407"/>
      <c r="FI194" s="407"/>
      <c r="FJ194" s="408"/>
      <c r="FK194" s="408"/>
      <c r="IC194" s="353"/>
      <c r="ID194" s="354"/>
      <c r="IE194" s="355"/>
      <c r="IF194" s="354"/>
      <c r="IG194" s="354"/>
      <c r="IH194" s="354"/>
      <c r="II194" s="310"/>
      <c r="IJ194" s="356"/>
      <c r="IK194" s="356"/>
      <c r="IL194" s="357"/>
      <c r="IM194" s="354"/>
      <c r="IN194" s="352"/>
      <c r="IO194" s="337"/>
      <c r="KG194" s="548">
        <v>659</v>
      </c>
      <c r="KH194" s="539">
        <v>157</v>
      </c>
      <c r="KI194" s="540" t="s">
        <v>2326</v>
      </c>
      <c r="KJ194" s="540" t="s">
        <v>1942</v>
      </c>
      <c r="KK194" s="540" t="s">
        <v>65</v>
      </c>
      <c r="KL194" s="540" t="s">
        <v>1956</v>
      </c>
      <c r="KM194" s="541"/>
      <c r="KN194" s="542"/>
      <c r="KO194" s="542"/>
      <c r="KP194" s="547"/>
      <c r="KQ194" s="543"/>
      <c r="KR194" s="543"/>
      <c r="KS194" s="543"/>
      <c r="KT194" s="543"/>
      <c r="KU194" s="543" t="str">
        <f>VLOOKUP(KH194,Data_Voogd!$C$1:$I$190,3,TRUE)</f>
        <v>Tizra</v>
      </c>
      <c r="KV194" s="543" t="str">
        <f>VLOOKUP(KH194,Data_Voogd!$C$1:$I$190,2,TRUE)</f>
        <v>Mustafa</v>
      </c>
      <c r="KW194" s="549">
        <f>VLOOKUP(KH194,Data_Voogd!$C$1:$I$190,7,TRUE)</f>
        <v>648317717</v>
      </c>
    </row>
    <row r="195" spans="10:309" ht="20.100000000000001" customHeight="1" thickBot="1">
      <c r="J195" s="427"/>
      <c r="M195" s="469"/>
      <c r="Z195"/>
      <c r="AA195"/>
      <c r="AB195"/>
      <c r="AC195"/>
      <c r="AD195"/>
      <c r="AE195"/>
      <c r="AF195"/>
      <c r="AG195"/>
      <c r="AH195"/>
      <c r="AI195"/>
      <c r="AJ195"/>
      <c r="AK195" s="281"/>
      <c r="AL195" s="281"/>
      <c r="AM195" s="281"/>
      <c r="AN195" s="282"/>
      <c r="AS195" s="48"/>
      <c r="AT195" s="51"/>
      <c r="AU195" s="248"/>
      <c r="AV195" s="248"/>
      <c r="AW195" s="51"/>
      <c r="AX195" s="51"/>
      <c r="AY195" s="51"/>
      <c r="AZ195" s="190"/>
      <c r="BA195" s="51"/>
      <c r="BB195" s="51"/>
      <c r="BC195" s="51"/>
      <c r="BD195" s="51"/>
      <c r="BE195" s="320"/>
      <c r="BF195" s="51"/>
      <c r="BG195" s="161"/>
      <c r="BH195" s="51"/>
      <c r="BI195" s="74"/>
      <c r="BJ195" s="570"/>
      <c r="BK195" s="427"/>
      <c r="BL195" s="427"/>
      <c r="BQ195" s="48"/>
      <c r="BR195" s="51"/>
      <c r="BS195" s="248"/>
      <c r="BT195" s="51"/>
      <c r="BU195" s="51"/>
      <c r="BV195" s="51"/>
      <c r="BW195" s="161"/>
      <c r="BX195" s="273"/>
      <c r="BY195" s="273"/>
      <c r="BZ195" s="74"/>
      <c r="CA195" s="51"/>
      <c r="CB195" s="74"/>
      <c r="CC195" s="570"/>
      <c r="CE195" s="418"/>
      <c r="CM195" s="406"/>
      <c r="CN195" s="479"/>
      <c r="CO195" s="406"/>
      <c r="CP195" s="406"/>
      <c r="CQ195" s="406"/>
      <c r="CR195" s="406"/>
      <c r="CS195" s="406"/>
      <c r="CT195" s="418"/>
      <c r="CU195" s="453"/>
      <c r="CV195" s="497"/>
      <c r="DB195"/>
      <c r="DC195"/>
      <c r="DD195"/>
      <c r="DE195"/>
      <c r="DF195"/>
      <c r="DG195"/>
      <c r="DH195"/>
      <c r="DI195"/>
      <c r="DJ195"/>
      <c r="DK195"/>
      <c r="DL195" s="281"/>
      <c r="DM195" s="281"/>
      <c r="DN195" s="281"/>
      <c r="DO195" s="282"/>
      <c r="DY195" s="407"/>
      <c r="DZ195" s="408"/>
      <c r="EA195" s="408"/>
      <c r="EB195" s="408"/>
      <c r="EC195" s="408"/>
      <c r="ED195" s="408"/>
      <c r="EE195" s="483"/>
      <c r="EF195" s="483"/>
      <c r="EG195" s="408"/>
      <c r="EH195" s="408"/>
      <c r="EI195" s="408"/>
      <c r="EJ195" s="470"/>
      <c r="EK195" s="483"/>
      <c r="EL195" s="470"/>
      <c r="EM195" s="470"/>
      <c r="EN195" s="470"/>
      <c r="EX195" s="366"/>
      <c r="EY195" s="366"/>
      <c r="EZ195" s="281"/>
      <c r="FA195" s="281"/>
      <c r="FH195" s="407"/>
      <c r="FI195" s="407"/>
      <c r="FJ195" s="408"/>
      <c r="FK195" s="408"/>
      <c r="IC195" s="349"/>
      <c r="ID195" s="348"/>
      <c r="IE195" s="350"/>
      <c r="IF195" s="348"/>
      <c r="IG195" s="348"/>
      <c r="IH195" s="348"/>
      <c r="II195" s="311"/>
      <c r="IJ195" s="351"/>
      <c r="IK195" s="351"/>
      <c r="IL195" s="352"/>
      <c r="IM195" s="348"/>
      <c r="IN195" s="352"/>
      <c r="IO195" s="336"/>
      <c r="KG195" s="548">
        <v>481</v>
      </c>
      <c r="KH195" s="539">
        <v>159</v>
      </c>
      <c r="KI195" s="540" t="s">
        <v>792</v>
      </c>
      <c r="KJ195" s="540" t="s">
        <v>1780</v>
      </c>
      <c r="KK195" s="540" t="s">
        <v>65</v>
      </c>
      <c r="KL195" s="540" t="s">
        <v>1955</v>
      </c>
      <c r="KM195" s="541"/>
      <c r="KN195" s="542"/>
      <c r="KO195" s="542"/>
      <c r="KP195" s="540"/>
      <c r="KQ195" s="543"/>
      <c r="KR195" s="543"/>
      <c r="KS195" s="543"/>
      <c r="KT195" s="543"/>
      <c r="KU195" s="543" t="str">
        <f>VLOOKUP(KH195,Data_Voogd!$C$1:$I$190,3,TRUE)</f>
        <v>Mourad</v>
      </c>
      <c r="KV195" s="543" t="str">
        <f>VLOOKUP(KH195,Data_Voogd!$C$1:$I$190,2,TRUE)</f>
        <v>oum</v>
      </c>
      <c r="KW195" s="549">
        <f>VLOOKUP(KH195,Data_Voogd!$C$1:$I$190,7,TRUE)</f>
        <v>649817787</v>
      </c>
    </row>
    <row r="196" spans="10:309" ht="20.100000000000001" customHeight="1" thickBot="1">
      <c r="J196" s="427"/>
      <c r="M196" s="469"/>
      <c r="Z196" s="73"/>
      <c r="AA196" s="73"/>
      <c r="AB196" s="51"/>
      <c r="AC196" s="51"/>
      <c r="AD196" s="51"/>
      <c r="AE196" s="51"/>
      <c r="AF196" s="51"/>
      <c r="AG196" s="51"/>
      <c r="AH196" s="51"/>
      <c r="AI196" s="51"/>
      <c r="AJ196" s="161"/>
      <c r="AK196" s="281"/>
      <c r="AL196" s="281"/>
      <c r="AM196" s="281"/>
      <c r="AN196" s="288"/>
      <c r="AS196" s="48"/>
      <c r="AT196" s="51"/>
      <c r="AU196" s="248"/>
      <c r="AV196" s="248"/>
      <c r="AW196" s="51"/>
      <c r="AX196" s="51"/>
      <c r="AY196" s="51"/>
      <c r="AZ196" s="190"/>
      <c r="BA196" s="51"/>
      <c r="BB196" s="51"/>
      <c r="BC196" s="51"/>
      <c r="BD196" s="51"/>
      <c r="BE196" s="320"/>
      <c r="BF196" s="51"/>
      <c r="BG196" s="161"/>
      <c r="BH196" s="51"/>
      <c r="BI196" s="74"/>
      <c r="BJ196" s="570"/>
      <c r="BK196" s="427"/>
      <c r="BL196" s="427"/>
      <c r="BQ196" s="48"/>
      <c r="BR196" s="51"/>
      <c r="BS196" s="248"/>
      <c r="BT196" s="51"/>
      <c r="BU196" s="51"/>
      <c r="BV196" s="51"/>
      <c r="BW196" s="161"/>
      <c r="BX196" s="273"/>
      <c r="BY196" s="273"/>
      <c r="BZ196" s="74"/>
      <c r="CA196" s="51"/>
      <c r="CB196" s="74"/>
      <c r="CC196" s="570"/>
      <c r="CE196" s="418"/>
      <c r="CM196" s="406"/>
      <c r="CN196" s="479"/>
      <c r="CO196" s="406"/>
      <c r="CP196" s="406"/>
      <c r="CQ196" s="406"/>
      <c r="CR196" s="406"/>
      <c r="CS196" s="406"/>
      <c r="CT196" s="418"/>
      <c r="CU196" s="453"/>
      <c r="CV196" s="497"/>
      <c r="DB196" s="73"/>
      <c r="DC196" s="73"/>
      <c r="DD196" s="51"/>
      <c r="DE196" s="51"/>
      <c r="DF196" s="51"/>
      <c r="DG196" s="51"/>
      <c r="DH196" s="51"/>
      <c r="DI196" s="51"/>
      <c r="DJ196" s="51"/>
      <c r="DK196" s="51"/>
      <c r="DL196" s="281"/>
      <c r="DM196" s="281"/>
      <c r="DN196" s="281"/>
      <c r="DO196" s="288"/>
      <c r="DY196" s="407"/>
      <c r="DZ196" s="407"/>
      <c r="EA196" s="408"/>
      <c r="EB196" s="408"/>
      <c r="EC196" s="408"/>
      <c r="ED196" s="408"/>
      <c r="EE196" s="483"/>
      <c r="EF196" s="483"/>
      <c r="EG196" s="408"/>
      <c r="EH196" s="408"/>
      <c r="EI196" s="408"/>
      <c r="EJ196" s="470"/>
      <c r="EK196" s="483"/>
      <c r="EL196" s="470"/>
      <c r="EM196" s="470"/>
      <c r="EN196" s="470"/>
      <c r="EX196" s="366"/>
      <c r="EY196" s="366"/>
      <c r="EZ196" s="281"/>
      <c r="FA196" s="281"/>
      <c r="FH196" s="407"/>
      <c r="FI196" s="407"/>
      <c r="FJ196" s="408"/>
      <c r="FK196" s="408"/>
      <c r="IC196" s="353"/>
      <c r="ID196" s="354"/>
      <c r="IE196" s="355"/>
      <c r="IF196" s="354"/>
      <c r="IG196" s="354"/>
      <c r="IH196" s="354"/>
      <c r="II196" s="310"/>
      <c r="IJ196" s="356"/>
      <c r="IK196" s="356"/>
      <c r="IL196" s="357"/>
      <c r="IM196" s="354"/>
      <c r="IN196" s="352"/>
      <c r="IO196" s="337"/>
      <c r="KG196" s="548">
        <v>481</v>
      </c>
      <c r="KH196" s="539">
        <v>159</v>
      </c>
      <c r="KI196" s="540" t="s">
        <v>828</v>
      </c>
      <c r="KJ196" s="540" t="s">
        <v>1780</v>
      </c>
      <c r="KK196" s="540" t="s">
        <v>65</v>
      </c>
      <c r="KL196" s="540" t="s">
        <v>1955</v>
      </c>
      <c r="KM196" s="541"/>
      <c r="KN196" s="542"/>
      <c r="KO196" s="542"/>
      <c r="KP196" s="540"/>
      <c r="KQ196" s="543"/>
      <c r="KR196" s="543"/>
      <c r="KS196" s="543"/>
      <c r="KT196" s="543"/>
      <c r="KU196" s="543" t="str">
        <f>VLOOKUP(KH196,Data_Voogd!$C$1:$I$190,3,TRUE)</f>
        <v>Mourad</v>
      </c>
      <c r="KV196" s="543" t="str">
        <f>VLOOKUP(KH196,Data_Voogd!$C$1:$I$190,2,TRUE)</f>
        <v>oum</v>
      </c>
      <c r="KW196" s="549">
        <f>VLOOKUP(KH196,Data_Voogd!$C$1:$I$190,7,TRUE)</f>
        <v>649817787</v>
      </c>
    </row>
    <row r="197" spans="10:309" ht="20.100000000000001" customHeight="1" thickBot="1">
      <c r="J197" s="427"/>
      <c r="M197" s="469"/>
      <c r="Z197" s="73"/>
      <c r="AA197" s="73"/>
      <c r="AB197" s="51"/>
      <c r="AC197" s="51"/>
      <c r="AD197" s="51"/>
      <c r="AE197" s="51"/>
      <c r="AF197" s="51"/>
      <c r="AG197" s="51"/>
      <c r="AH197" s="51"/>
      <c r="AI197" s="51"/>
      <c r="AJ197" s="161"/>
      <c r="AK197" s="281"/>
      <c r="AL197" s="281"/>
      <c r="AM197" s="281"/>
      <c r="AN197" s="288"/>
      <c r="AS197" s="48"/>
      <c r="AT197" s="51"/>
      <c r="AU197" s="248"/>
      <c r="AV197" s="248"/>
      <c r="AW197" s="51"/>
      <c r="AX197" s="51"/>
      <c r="AY197" s="51"/>
      <c r="AZ197" s="318"/>
      <c r="BA197" s="163"/>
      <c r="BB197" s="51"/>
      <c r="BC197" s="51"/>
      <c r="BD197" s="51"/>
      <c r="BE197" s="321"/>
      <c r="BF197" s="51"/>
      <c r="BG197" s="270"/>
      <c r="BH197" s="75"/>
      <c r="BI197" s="74"/>
      <c r="BJ197" s="570"/>
      <c r="BK197" s="427"/>
      <c r="BL197" s="427"/>
      <c r="BQ197" s="48"/>
      <c r="BR197" s="51"/>
      <c r="BS197" s="248"/>
      <c r="BT197" s="51"/>
      <c r="BU197" s="51"/>
      <c r="BV197" s="51"/>
      <c r="BW197" s="161"/>
      <c r="BX197" s="273"/>
      <c r="BY197" s="273"/>
      <c r="BZ197" s="74"/>
      <c r="CA197" s="75"/>
      <c r="CB197" s="74"/>
      <c r="CC197" s="570"/>
      <c r="CE197" s="418"/>
      <c r="CM197" s="406"/>
      <c r="CN197" s="479"/>
      <c r="CO197" s="406"/>
      <c r="CP197" s="406"/>
      <c r="CQ197" s="406"/>
      <c r="CR197" s="406"/>
      <c r="CS197" s="406"/>
      <c r="CT197" s="418"/>
      <c r="CU197" s="453"/>
      <c r="CV197" s="497"/>
      <c r="DB197" s="73"/>
      <c r="DC197" s="73"/>
      <c r="DD197" s="51"/>
      <c r="DE197" s="51"/>
      <c r="DF197" s="51"/>
      <c r="DG197" s="51"/>
      <c r="DH197" s="51"/>
      <c r="DI197" s="51"/>
      <c r="DJ197" s="51"/>
      <c r="DK197" s="51"/>
      <c r="DL197" s="281"/>
      <c r="DM197" s="281"/>
      <c r="DN197" s="281"/>
      <c r="DO197" s="288"/>
      <c r="DY197" s="407"/>
      <c r="DZ197" s="407"/>
      <c r="EA197" s="408"/>
      <c r="EB197" s="408"/>
      <c r="EC197" s="408"/>
      <c r="ED197" s="408"/>
      <c r="EE197" s="483"/>
      <c r="EF197" s="483"/>
      <c r="EG197" s="408"/>
      <c r="EH197" s="408"/>
      <c r="EI197" s="408"/>
      <c r="EJ197" s="470"/>
      <c r="EK197" s="483"/>
      <c r="EL197" s="470"/>
      <c r="EM197" s="470"/>
      <c r="EN197" s="470"/>
      <c r="EX197" s="366"/>
      <c r="EY197" s="366"/>
      <c r="EZ197" s="281"/>
      <c r="FA197" s="281"/>
      <c r="FH197" s="407"/>
      <c r="FI197" s="407"/>
      <c r="FJ197" s="408"/>
      <c r="FK197" s="408"/>
      <c r="IC197" s="349"/>
      <c r="ID197" s="348"/>
      <c r="IE197" s="350"/>
      <c r="IF197" s="348"/>
      <c r="IG197" s="348"/>
      <c r="IH197" s="348"/>
      <c r="II197" s="311"/>
      <c r="IJ197" s="351"/>
      <c r="IK197" s="351"/>
      <c r="IL197" s="352"/>
      <c r="IM197" s="348"/>
      <c r="IN197" s="352"/>
      <c r="IO197" s="336"/>
      <c r="KG197" s="548">
        <v>210</v>
      </c>
      <c r="KH197" s="539">
        <v>161</v>
      </c>
      <c r="KI197" s="540" t="s">
        <v>1664</v>
      </c>
      <c r="KJ197" s="540" t="s">
        <v>833</v>
      </c>
      <c r="KK197" s="540" t="s">
        <v>65</v>
      </c>
      <c r="KL197" s="540" t="s">
        <v>1956</v>
      </c>
      <c r="KM197" s="541"/>
      <c r="KN197" s="542"/>
      <c r="KO197" s="542"/>
      <c r="KP197" s="547"/>
      <c r="KQ197" s="543"/>
      <c r="KR197" s="543"/>
      <c r="KS197" s="543"/>
      <c r="KT197" s="543"/>
      <c r="KU197" s="543" t="str">
        <f>VLOOKUP(KH197,Data_Voogd!$C$1:$I$190,3,TRUE)</f>
        <v>Mourad</v>
      </c>
      <c r="KV197" s="543" t="str">
        <f>VLOOKUP(KH197,Data_Voogd!$C$1:$I$190,2,TRUE)</f>
        <v>oum</v>
      </c>
      <c r="KW197" s="549">
        <f>VLOOKUP(KH197,Data_Voogd!$C$1:$I$190,7,TRUE)</f>
        <v>649817787</v>
      </c>
    </row>
    <row r="198" spans="10:309" ht="20.100000000000001" customHeight="1" thickBot="1">
      <c r="J198" s="427"/>
      <c r="M198" s="469"/>
      <c r="Z198" s="73"/>
      <c r="AA198" s="73"/>
      <c r="AB198" s="51"/>
      <c r="AC198" s="51"/>
      <c r="AD198" s="51"/>
      <c r="AE198" s="51"/>
      <c r="AF198" s="51"/>
      <c r="AG198" s="51"/>
      <c r="AH198" s="51"/>
      <c r="AI198" s="51"/>
      <c r="AJ198" s="161"/>
      <c r="AK198" s="281"/>
      <c r="AL198" s="281"/>
      <c r="AM198" s="281"/>
      <c r="AN198" s="288"/>
      <c r="AS198" s="48"/>
      <c r="AT198" s="51"/>
      <c r="AU198" s="248"/>
      <c r="AV198" s="248"/>
      <c r="AW198" s="51"/>
      <c r="AX198" s="51"/>
      <c r="AY198" s="51"/>
      <c r="AZ198" s="318"/>
      <c r="BA198" s="163"/>
      <c r="BB198" s="51"/>
      <c r="BC198" s="51"/>
      <c r="BD198" s="51"/>
      <c r="BE198" s="321"/>
      <c r="BF198" s="51"/>
      <c r="BG198" s="270"/>
      <c r="BH198" s="75"/>
      <c r="BI198" s="74"/>
      <c r="BJ198" s="570"/>
      <c r="BK198" s="427"/>
      <c r="BL198" s="427"/>
      <c r="BQ198" s="48"/>
      <c r="BR198" s="51"/>
      <c r="BS198" s="248"/>
      <c r="BT198" s="51"/>
      <c r="BU198" s="51"/>
      <c r="BV198" s="51"/>
      <c r="BW198" s="161"/>
      <c r="BX198" s="273"/>
      <c r="BY198" s="273"/>
      <c r="BZ198" s="74"/>
      <c r="CA198" s="75"/>
      <c r="CB198" s="74"/>
      <c r="CC198" s="570"/>
      <c r="CE198" s="417"/>
      <c r="CM198" s="406"/>
      <c r="CN198" s="479"/>
      <c r="CO198" s="406"/>
      <c r="CP198" s="406"/>
      <c r="CQ198" s="406"/>
      <c r="CR198" s="406"/>
      <c r="CS198" s="406"/>
      <c r="CT198" s="418"/>
      <c r="CU198" s="408"/>
      <c r="CV198" s="408"/>
      <c r="DB198" s="73"/>
      <c r="DC198" s="73"/>
      <c r="DD198" s="51"/>
      <c r="DE198" s="51"/>
      <c r="DF198" s="51"/>
      <c r="DG198" s="51"/>
      <c r="DH198" s="51"/>
      <c r="DI198" s="51"/>
      <c r="DJ198" s="51"/>
      <c r="DK198" s="51"/>
      <c r="DL198" s="281"/>
      <c r="DM198" s="281"/>
      <c r="DN198" s="281"/>
      <c r="DO198" s="288"/>
      <c r="DY198" s="408"/>
      <c r="DZ198" s="408"/>
      <c r="EA198" s="408"/>
      <c r="EB198" s="408"/>
      <c r="EC198" s="408"/>
      <c r="ED198" s="408"/>
      <c r="EE198" s="483"/>
      <c r="EF198" s="483"/>
      <c r="EG198" s="408"/>
      <c r="EH198" s="408"/>
      <c r="EI198" s="408"/>
      <c r="EJ198" s="470"/>
      <c r="EK198" s="483"/>
      <c r="EL198" s="408"/>
      <c r="EM198" s="470"/>
      <c r="EN198" s="470"/>
      <c r="EX198" s="366"/>
      <c r="EY198" s="366"/>
      <c r="EZ198" s="281"/>
      <c r="FA198" s="281"/>
      <c r="FH198" s="407"/>
      <c r="FI198" s="407"/>
      <c r="FJ198" s="408"/>
      <c r="FK198" s="408"/>
      <c r="IC198" s="353"/>
      <c r="ID198" s="354"/>
      <c r="IE198" s="355"/>
      <c r="IF198" s="354"/>
      <c r="IG198" s="354"/>
      <c r="IH198" s="354"/>
      <c r="II198" s="310"/>
      <c r="IJ198" s="356"/>
      <c r="IK198" s="356"/>
      <c r="IL198" s="357"/>
      <c r="IM198" s="354"/>
      <c r="IN198" s="352"/>
      <c r="IO198" s="337"/>
      <c r="KG198" s="548">
        <v>210</v>
      </c>
      <c r="KH198" s="539">
        <v>161</v>
      </c>
      <c r="KI198" s="540" t="s">
        <v>600</v>
      </c>
      <c r="KJ198" s="540" t="s">
        <v>833</v>
      </c>
      <c r="KK198" s="540" t="s">
        <v>65</v>
      </c>
      <c r="KL198" s="540" t="s">
        <v>1956</v>
      </c>
      <c r="KM198" s="541"/>
      <c r="KN198" s="542"/>
      <c r="KO198" s="542"/>
      <c r="KP198" s="540"/>
      <c r="KQ198" s="543"/>
      <c r="KR198" s="543"/>
      <c r="KS198" s="543"/>
      <c r="KT198" s="543"/>
      <c r="KU198" s="543" t="str">
        <f>VLOOKUP(KH198,Data_Voogd!$C$1:$I$190,3,TRUE)</f>
        <v>Mourad</v>
      </c>
      <c r="KV198" s="543" t="str">
        <f>VLOOKUP(KH198,Data_Voogd!$C$1:$I$190,2,TRUE)</f>
        <v>oum</v>
      </c>
      <c r="KW198" s="549">
        <f>VLOOKUP(KH198,Data_Voogd!$C$1:$I$190,7,TRUE)</f>
        <v>649817787</v>
      </c>
    </row>
    <row r="199" spans="10:309" ht="20.100000000000001" customHeight="1" thickBot="1">
      <c r="J199" s="427"/>
      <c r="M199" s="469"/>
      <c r="Z199" s="73"/>
      <c r="AA199" s="73"/>
      <c r="AB199" s="51"/>
      <c r="AC199" s="51"/>
      <c r="AD199" s="51"/>
      <c r="AE199" s="51"/>
      <c r="AF199" s="51"/>
      <c r="AG199" s="51"/>
      <c r="AH199" s="51"/>
      <c r="AI199" s="51"/>
      <c r="AJ199" s="161"/>
      <c r="AK199" s="281"/>
      <c r="AL199" s="281"/>
      <c r="AM199" s="281"/>
      <c r="AN199" s="288"/>
      <c r="AS199" s="48"/>
      <c r="AT199" s="51"/>
      <c r="AU199" s="248"/>
      <c r="AV199" s="248"/>
      <c r="AW199" s="51"/>
      <c r="AX199" s="51"/>
      <c r="AY199" s="51"/>
      <c r="AZ199" s="190"/>
      <c r="BA199" s="51"/>
      <c r="BB199" s="51"/>
      <c r="BC199" s="51"/>
      <c r="BD199" s="51"/>
      <c r="BE199" s="320"/>
      <c r="BF199" s="51"/>
      <c r="BG199" s="161"/>
      <c r="BH199" s="51"/>
      <c r="BI199" s="74"/>
      <c r="BJ199" s="570"/>
      <c r="BK199" s="427"/>
      <c r="BL199" s="427"/>
      <c r="BQ199" s="48"/>
      <c r="BR199" s="51"/>
      <c r="BS199" s="248"/>
      <c r="BT199" s="51"/>
      <c r="BU199" s="51"/>
      <c r="BV199" s="51"/>
      <c r="BW199" s="161"/>
      <c r="BX199" s="273"/>
      <c r="BY199" s="273"/>
      <c r="BZ199" s="74"/>
      <c r="CA199" s="51"/>
      <c r="CB199" s="74"/>
      <c r="CC199" s="570"/>
      <c r="CE199" s="417"/>
      <c r="CM199" s="406"/>
      <c r="CN199" s="479"/>
      <c r="CO199" s="406"/>
      <c r="CP199" s="406"/>
      <c r="CQ199" s="406"/>
      <c r="CR199" s="406"/>
      <c r="CS199" s="406"/>
      <c r="CT199" s="418"/>
      <c r="CU199" s="453"/>
      <c r="CV199" s="497"/>
      <c r="DB199" s="73"/>
      <c r="DC199" s="73"/>
      <c r="DD199" s="51"/>
      <c r="DE199" s="51"/>
      <c r="DF199" s="51"/>
      <c r="DG199" s="51"/>
      <c r="DH199" s="51"/>
      <c r="DI199" s="51"/>
      <c r="DJ199" s="51"/>
      <c r="DK199" s="51"/>
      <c r="DL199" s="281"/>
      <c r="DM199" s="281"/>
      <c r="DN199" s="281"/>
      <c r="DO199" s="288"/>
      <c r="DY199" s="407"/>
      <c r="DZ199" s="407"/>
      <c r="EA199" s="408"/>
      <c r="EB199" s="408"/>
      <c r="EC199" s="408"/>
      <c r="ED199" s="408"/>
      <c r="EE199" s="483"/>
      <c r="EF199" s="483"/>
      <c r="EG199" s="408"/>
      <c r="EH199" s="411"/>
      <c r="EI199" s="408"/>
      <c r="EJ199" s="470"/>
      <c r="EK199" s="483"/>
      <c r="EL199" s="470"/>
      <c r="EM199" s="470"/>
      <c r="EN199" s="470"/>
      <c r="EX199" s="366"/>
      <c r="EY199" s="366"/>
      <c r="EZ199" s="281"/>
      <c r="FA199" s="281"/>
      <c r="FH199" s="411"/>
      <c r="FI199" s="411"/>
      <c r="FJ199" s="411"/>
      <c r="FK199" s="411"/>
      <c r="IC199" s="349"/>
      <c r="ID199" s="348"/>
      <c r="IE199" s="350"/>
      <c r="IF199" s="348"/>
      <c r="IG199" s="348"/>
      <c r="IH199" s="348"/>
      <c r="II199" s="311"/>
      <c r="IJ199" s="351"/>
      <c r="IK199" s="351"/>
      <c r="IL199" s="352"/>
      <c r="IM199" s="348"/>
      <c r="IN199" s="352"/>
      <c r="IO199" s="336"/>
      <c r="KG199" s="548">
        <v>680</v>
      </c>
      <c r="KH199" s="539">
        <v>162</v>
      </c>
      <c r="KI199" s="540" t="s">
        <v>91</v>
      </c>
      <c r="KJ199" s="540" t="s">
        <v>2444</v>
      </c>
      <c r="KK199" s="540" t="s">
        <v>114</v>
      </c>
      <c r="KL199" s="540" t="s">
        <v>1957</v>
      </c>
      <c r="KM199" s="541"/>
      <c r="KN199" s="542"/>
      <c r="KO199" s="542"/>
      <c r="KP199" s="540"/>
      <c r="KQ199" s="543"/>
      <c r="KR199" s="543"/>
      <c r="KS199" s="543"/>
      <c r="KT199" s="543"/>
      <c r="KU199" s="543" t="str">
        <f>VLOOKUP(KH199,Data_Voogd!$C$1:$I$190,3,TRUE)</f>
        <v>Bouaarfa</v>
      </c>
      <c r="KV199" s="543" t="str">
        <f>VLOOKUP(KH199,Data_Voogd!$C$1:$I$190,2,TRUE)</f>
        <v>Aderghal</v>
      </c>
      <c r="KW199" s="549">
        <f>VLOOKUP(KH199,Data_Voogd!$C$1:$I$190,7,TRUE)</f>
        <v>641896763</v>
      </c>
    </row>
    <row r="200" spans="10:309" ht="20.100000000000001" customHeight="1" thickBot="1">
      <c r="J200" s="427"/>
      <c r="M200" s="469"/>
      <c r="Z200" s="73"/>
      <c r="AA200" s="73"/>
      <c r="AB200" s="51"/>
      <c r="AC200" s="51"/>
      <c r="AD200" s="51"/>
      <c r="AE200" s="51"/>
      <c r="AF200" s="51"/>
      <c r="AG200" s="51"/>
      <c r="AH200" s="51"/>
      <c r="AI200" s="51"/>
      <c r="AJ200" s="161"/>
      <c r="AK200" s="281"/>
      <c r="AL200" s="281"/>
      <c r="AM200" s="281"/>
      <c r="AN200" s="288"/>
      <c r="AS200" s="48"/>
      <c r="AT200" s="51"/>
      <c r="AU200" s="248"/>
      <c r="AV200" s="248"/>
      <c r="AW200" s="51"/>
      <c r="AX200" s="51"/>
      <c r="AY200" s="51"/>
      <c r="AZ200" s="190"/>
      <c r="BA200" s="51"/>
      <c r="BB200" s="51"/>
      <c r="BC200" s="51"/>
      <c r="BD200" s="51"/>
      <c r="BE200" s="320"/>
      <c r="BF200" s="51"/>
      <c r="BG200" s="161"/>
      <c r="BH200" s="51"/>
      <c r="BI200" s="74"/>
      <c r="BJ200" s="570"/>
      <c r="BK200" s="427"/>
      <c r="BL200" s="427"/>
      <c r="BQ200" s="48"/>
      <c r="BR200" s="51"/>
      <c r="BS200" s="248"/>
      <c r="BT200" s="51"/>
      <c r="BU200" s="51"/>
      <c r="BV200" s="51"/>
      <c r="BW200" s="161"/>
      <c r="BX200" s="273"/>
      <c r="BY200" s="273"/>
      <c r="BZ200" s="74"/>
      <c r="CA200" s="51"/>
      <c r="CB200" s="74"/>
      <c r="CC200" s="570"/>
      <c r="CE200" s="417"/>
      <c r="CM200" s="406"/>
      <c r="CN200" s="479"/>
      <c r="CO200" s="406"/>
      <c r="CP200" s="406"/>
      <c r="CQ200" s="406"/>
      <c r="CR200" s="406"/>
      <c r="CS200" s="406"/>
      <c r="CT200" s="418"/>
      <c r="CU200" s="453"/>
      <c r="CV200" s="497"/>
      <c r="DB200" s="73"/>
      <c r="DC200" s="73"/>
      <c r="DD200" s="51"/>
      <c r="DE200" s="51"/>
      <c r="DF200" s="51"/>
      <c r="DG200" s="51"/>
      <c r="DH200" s="51"/>
      <c r="DI200" s="51"/>
      <c r="DJ200" s="51"/>
      <c r="DK200" s="51"/>
      <c r="DL200" s="281"/>
      <c r="DM200" s="281"/>
      <c r="DN200" s="281"/>
      <c r="DO200" s="288"/>
      <c r="DY200" s="407"/>
      <c r="DZ200" s="407"/>
      <c r="EA200" s="408"/>
      <c r="EB200" s="408"/>
      <c r="EC200" s="408"/>
      <c r="ED200" s="408"/>
      <c r="EE200" s="483"/>
      <c r="EF200" s="483"/>
      <c r="EG200" s="408"/>
      <c r="EH200" s="408"/>
      <c r="EI200" s="408"/>
      <c r="EJ200" s="470"/>
      <c r="EK200" s="483"/>
      <c r="EL200" s="470"/>
      <c r="EM200" s="470"/>
      <c r="EN200" s="470"/>
      <c r="EX200" s="366"/>
      <c r="EY200" s="366"/>
      <c r="EZ200" s="281"/>
      <c r="FA200" s="281"/>
      <c r="FH200" s="410"/>
      <c r="FI200" s="410"/>
      <c r="FJ200" s="406"/>
      <c r="FK200" s="406"/>
      <c r="IC200" s="353"/>
      <c r="ID200" s="354"/>
      <c r="IE200" s="355"/>
      <c r="IF200" s="354"/>
      <c r="IG200" s="354"/>
      <c r="IH200" s="354"/>
      <c r="II200" s="310"/>
      <c r="IJ200" s="356"/>
      <c r="IK200" s="356"/>
      <c r="IL200" s="357"/>
      <c r="IM200" s="354"/>
      <c r="IN200" s="352"/>
      <c r="IO200" s="337"/>
      <c r="KG200" s="548">
        <v>90</v>
      </c>
      <c r="KH200" s="539">
        <v>163</v>
      </c>
      <c r="KI200" s="540" t="s">
        <v>23</v>
      </c>
      <c r="KJ200" s="540" t="s">
        <v>841</v>
      </c>
      <c r="KK200" s="540" t="s">
        <v>30</v>
      </c>
      <c r="KL200" s="540" t="s">
        <v>1955</v>
      </c>
      <c r="KM200" s="541"/>
      <c r="KN200" s="542"/>
      <c r="KO200" s="542"/>
      <c r="KP200" s="540"/>
      <c r="KQ200" s="543"/>
      <c r="KR200" s="543"/>
      <c r="KS200" s="543"/>
      <c r="KT200" s="543"/>
      <c r="KU200" s="543" t="str">
        <f>VLOOKUP(KH200,Data_Voogd!$C$1:$I$190,3,TRUE)</f>
        <v>Talhi</v>
      </c>
      <c r="KV200" s="543" t="str">
        <f>VLOOKUP(KH200,Data_Voogd!$C$1:$I$190,2,TRUE)</f>
        <v>Zakaria</v>
      </c>
      <c r="KW200" s="549">
        <f>VLOOKUP(KH200,Data_Voogd!$C$1:$I$190,7,TRUE)</f>
        <v>627205903</v>
      </c>
    </row>
    <row r="201" spans="10:309" ht="20.100000000000001" customHeight="1" thickBot="1">
      <c r="J201" s="427"/>
      <c r="M201" s="469"/>
      <c r="Z201" s="366"/>
      <c r="AA201" s="366"/>
      <c r="AB201" s="281"/>
      <c r="AC201" s="281"/>
      <c r="AD201" s="281"/>
      <c r="AE201" s="281"/>
      <c r="AF201" s="281"/>
      <c r="AG201" s="281"/>
      <c r="AH201" s="281"/>
      <c r="AI201" s="281"/>
      <c r="AJ201" s="161"/>
      <c r="AK201" s="281"/>
      <c r="AL201" s="281"/>
      <c r="AM201" s="281"/>
      <c r="AN201" s="288"/>
      <c r="AS201" s="48"/>
      <c r="AT201" s="51"/>
      <c r="AU201" s="248"/>
      <c r="AV201" s="248"/>
      <c r="AW201" s="51"/>
      <c r="AX201" s="51"/>
      <c r="AY201" s="51"/>
      <c r="AZ201" s="190"/>
      <c r="BA201" s="51"/>
      <c r="BB201" s="51"/>
      <c r="BC201" s="51"/>
      <c r="BD201" s="51"/>
      <c r="BE201" s="320"/>
      <c r="BF201" s="51"/>
      <c r="BG201" s="161"/>
      <c r="BH201" s="51"/>
      <c r="BI201" s="74"/>
      <c r="BJ201" s="570"/>
      <c r="BK201" s="427"/>
      <c r="BL201" s="427"/>
      <c r="BQ201" s="48"/>
      <c r="BR201" s="51"/>
      <c r="BS201" s="248"/>
      <c r="BT201" s="51"/>
      <c r="BU201" s="51"/>
      <c r="BV201" s="51"/>
      <c r="BW201" s="161"/>
      <c r="BX201" s="273"/>
      <c r="BY201" s="273"/>
      <c r="BZ201" s="74"/>
      <c r="CA201" s="51"/>
      <c r="CB201" s="74"/>
      <c r="CC201" s="570"/>
      <c r="CE201" s="418"/>
      <c r="CM201" s="406"/>
      <c r="CN201" s="479"/>
      <c r="CO201" s="406"/>
      <c r="CP201" s="406"/>
      <c r="CQ201" s="406"/>
      <c r="CR201" s="406"/>
      <c r="CS201" s="406"/>
      <c r="CT201" s="418"/>
      <c r="CU201" s="453"/>
      <c r="CV201" s="497"/>
      <c r="DB201" s="366"/>
      <c r="DC201" s="366"/>
      <c r="DD201" s="281"/>
      <c r="DE201" s="281"/>
      <c r="DF201" s="281"/>
      <c r="DG201" s="281"/>
      <c r="DH201" s="281"/>
      <c r="DI201" s="281"/>
      <c r="DJ201" s="281"/>
      <c r="DK201" s="281"/>
      <c r="DL201" s="281"/>
      <c r="DM201" s="281"/>
      <c r="DN201" s="281"/>
      <c r="DO201" s="288"/>
      <c r="DY201" s="407"/>
      <c r="DZ201" s="407"/>
      <c r="EA201" s="408"/>
      <c r="EB201" s="408"/>
      <c r="EC201" s="408"/>
      <c r="ED201" s="408"/>
      <c r="EE201" s="483"/>
      <c r="EF201" s="483"/>
      <c r="EG201" s="408"/>
      <c r="EH201" s="408"/>
      <c r="EI201" s="408"/>
      <c r="EJ201" s="470"/>
      <c r="EK201" s="483"/>
      <c r="EL201" s="470"/>
      <c r="EM201" s="470"/>
      <c r="EN201" s="470"/>
      <c r="EX201" s="366"/>
      <c r="EY201" s="366"/>
      <c r="EZ201" s="281"/>
      <c r="FA201" s="281"/>
      <c r="FH201" s="410"/>
      <c r="FI201" s="410"/>
      <c r="FJ201" s="406"/>
      <c r="FK201" s="406"/>
      <c r="IC201" s="349"/>
      <c r="ID201" s="348"/>
      <c r="IE201" s="350"/>
      <c r="IF201" s="348"/>
      <c r="IG201" s="348"/>
      <c r="IH201" s="348"/>
      <c r="II201" s="311"/>
      <c r="IJ201" s="351"/>
      <c r="IK201" s="351"/>
      <c r="IL201" s="352"/>
      <c r="IM201" s="348"/>
      <c r="IN201" s="352"/>
      <c r="IO201" s="336"/>
      <c r="KG201" s="548">
        <v>90</v>
      </c>
      <c r="KH201" s="539">
        <v>163</v>
      </c>
      <c r="KI201" s="540" t="s">
        <v>845</v>
      </c>
      <c r="KJ201" s="540" t="s">
        <v>841</v>
      </c>
      <c r="KK201" s="540" t="s">
        <v>30</v>
      </c>
      <c r="KL201" s="540" t="s">
        <v>1955</v>
      </c>
      <c r="KM201" s="541"/>
      <c r="KN201" s="542"/>
      <c r="KO201" s="542"/>
      <c r="KP201" s="540"/>
      <c r="KQ201" s="543"/>
      <c r="KR201" s="543"/>
      <c r="KS201" s="543"/>
      <c r="KT201" s="543"/>
      <c r="KU201" s="543" t="str">
        <f>VLOOKUP(KH201,Data_Voogd!$C$1:$I$190,3,TRUE)</f>
        <v>Talhi</v>
      </c>
      <c r="KV201" s="543" t="str">
        <f>VLOOKUP(KH201,Data_Voogd!$C$1:$I$190,2,TRUE)</f>
        <v>Zakaria</v>
      </c>
      <c r="KW201" s="549">
        <f>VLOOKUP(KH201,Data_Voogd!$C$1:$I$190,7,TRUE)</f>
        <v>627205903</v>
      </c>
    </row>
    <row r="202" spans="10:309" ht="20.100000000000001" customHeight="1" thickBot="1">
      <c r="J202" s="427"/>
      <c r="M202" s="469"/>
      <c r="Z202" s="366"/>
      <c r="AA202" s="366"/>
      <c r="AB202" s="281"/>
      <c r="AC202" s="281"/>
      <c r="AD202" s="281"/>
      <c r="AE202" s="281"/>
      <c r="AF202" s="281"/>
      <c r="AG202" s="281"/>
      <c r="AH202" s="281"/>
      <c r="AI202" s="281"/>
      <c r="AJ202" s="161"/>
      <c r="AK202" s="281"/>
      <c r="AL202" s="281"/>
      <c r="AM202" s="281"/>
      <c r="AN202" s="288"/>
      <c r="AS202" s="48"/>
      <c r="AT202" s="51"/>
      <c r="AU202" s="248"/>
      <c r="AV202" s="248"/>
      <c r="AW202" s="51"/>
      <c r="AX202" s="51"/>
      <c r="AY202" s="51"/>
      <c r="AZ202" s="319"/>
      <c r="BA202" s="51"/>
      <c r="BB202" s="51"/>
      <c r="BC202" s="51"/>
      <c r="BD202" s="51"/>
      <c r="BE202" s="321"/>
      <c r="BF202" s="51"/>
      <c r="BG202" s="74"/>
      <c r="BH202" s="51"/>
      <c r="BI202" s="74"/>
      <c r="BJ202" s="570"/>
      <c r="BK202" s="427"/>
      <c r="BL202" s="427"/>
      <c r="BQ202" s="48"/>
      <c r="BR202" s="51"/>
      <c r="BS202" s="248"/>
      <c r="BT202" s="51"/>
      <c r="BU202" s="51"/>
      <c r="BV202" s="51"/>
      <c r="BW202" s="161"/>
      <c r="BX202" s="273"/>
      <c r="BY202" s="273"/>
      <c r="BZ202" s="74"/>
      <c r="CA202" s="51"/>
      <c r="CB202" s="74"/>
      <c r="CC202" s="570"/>
      <c r="CE202" s="418"/>
      <c r="CM202" s="406"/>
      <c r="CN202" s="479"/>
      <c r="CO202" s="406"/>
      <c r="CP202" s="406"/>
      <c r="CQ202" s="406"/>
      <c r="CR202" s="406"/>
      <c r="CS202" s="406"/>
      <c r="CT202" s="418"/>
      <c r="CU202" s="453"/>
      <c r="CV202" s="497"/>
      <c r="DB202" s="366"/>
      <c r="DC202" s="366"/>
      <c r="DD202" s="281"/>
      <c r="DE202" s="281"/>
      <c r="DF202" s="281"/>
      <c r="DG202" s="281"/>
      <c r="DH202" s="281"/>
      <c r="DI202" s="281"/>
      <c r="DJ202" s="281"/>
      <c r="DK202" s="281"/>
      <c r="DL202" s="281"/>
      <c r="DM202" s="281"/>
      <c r="DN202" s="281"/>
      <c r="DO202" s="288"/>
      <c r="DY202" s="407"/>
      <c r="DZ202" s="407"/>
      <c r="EA202" s="408"/>
      <c r="EB202" s="408"/>
      <c r="EC202" s="408"/>
      <c r="ED202" s="408"/>
      <c r="EE202" s="483"/>
      <c r="EF202" s="483"/>
      <c r="EG202" s="408"/>
      <c r="EH202" s="408"/>
      <c r="EI202" s="408"/>
      <c r="EJ202" s="470"/>
      <c r="EK202" s="483"/>
      <c r="EL202" s="470"/>
      <c r="EM202" s="470"/>
      <c r="EN202" s="470"/>
      <c r="EX202" s="366"/>
      <c r="EY202" s="366"/>
      <c r="EZ202" s="281"/>
      <c r="FA202" s="281"/>
      <c r="FH202" s="410"/>
      <c r="FI202" s="406"/>
      <c r="FJ202" s="406"/>
      <c r="FK202" s="406"/>
      <c r="IC202" s="353"/>
      <c r="ID202" s="354"/>
      <c r="IE202" s="355"/>
      <c r="IF202" s="354"/>
      <c r="IG202" s="354"/>
      <c r="IH202" s="354"/>
      <c r="II202" s="310"/>
      <c r="IJ202" s="356"/>
      <c r="IK202" s="356"/>
      <c r="IL202" s="357"/>
      <c r="IM202" s="354"/>
      <c r="IN202" s="352"/>
      <c r="IO202" s="337"/>
      <c r="KG202" s="548">
        <v>533</v>
      </c>
      <c r="KH202" s="539">
        <v>164</v>
      </c>
      <c r="KI202" s="540" t="s">
        <v>846</v>
      </c>
      <c r="KJ202" s="540" t="s">
        <v>847</v>
      </c>
      <c r="KK202" s="540" t="s">
        <v>90</v>
      </c>
      <c r="KL202" s="540" t="s">
        <v>1956</v>
      </c>
      <c r="KM202" s="541"/>
      <c r="KN202" s="542"/>
      <c r="KO202" s="542"/>
      <c r="KP202" s="540"/>
      <c r="KQ202" s="543"/>
      <c r="KR202" s="543"/>
      <c r="KS202" s="543"/>
      <c r="KT202" s="543"/>
      <c r="KU202" s="543" t="str">
        <f>VLOOKUP(KH202,Data_Voogd!$C$1:$I$190,3,TRUE)</f>
        <v>Naanai</v>
      </c>
      <c r="KV202" s="543" t="str">
        <f>VLOOKUP(KH202,Data_Voogd!$C$1:$I$190,2,TRUE)</f>
        <v>Ali</v>
      </c>
      <c r="KW202" s="549">
        <f>VLOOKUP(KH202,Data_Voogd!$C$1:$I$190,7,TRUE)</f>
        <v>644474445</v>
      </c>
    </row>
    <row r="203" spans="10:309" ht="20.100000000000001" customHeight="1" thickBot="1">
      <c r="J203" s="427"/>
      <c r="M203" s="469"/>
      <c r="Z203" s="73"/>
      <c r="AA203" s="73"/>
      <c r="AB203" s="51"/>
      <c r="AC203" s="51"/>
      <c r="AD203" s="51"/>
      <c r="AE203" s="51"/>
      <c r="AF203" s="51"/>
      <c r="AG203" s="51"/>
      <c r="AH203" s="51"/>
      <c r="AI203" s="51"/>
      <c r="AJ203" s="161"/>
      <c r="AK203" s="281"/>
      <c r="AL203" s="281"/>
      <c r="AM203" s="281"/>
      <c r="AN203" s="606"/>
      <c r="AS203" s="48"/>
      <c r="AT203" s="51"/>
      <c r="AU203" s="248"/>
      <c r="AV203" s="248"/>
      <c r="AW203" s="51"/>
      <c r="AX203" s="51"/>
      <c r="AY203" s="51"/>
      <c r="AZ203" s="190"/>
      <c r="BA203" s="51"/>
      <c r="BB203" s="51"/>
      <c r="BC203" s="51"/>
      <c r="BD203" s="51"/>
      <c r="BE203" s="320"/>
      <c r="BF203" s="51"/>
      <c r="BG203" s="161"/>
      <c r="BH203" s="51"/>
      <c r="BI203" s="74"/>
      <c r="BJ203" s="570"/>
      <c r="BK203" s="427"/>
      <c r="BL203" s="427"/>
      <c r="BQ203" s="48"/>
      <c r="BR203" s="51"/>
      <c r="BS203" s="248"/>
      <c r="BT203" s="51"/>
      <c r="BU203" s="51"/>
      <c r="BV203" s="51"/>
      <c r="BW203" s="161"/>
      <c r="BX203" s="273"/>
      <c r="BY203" s="273"/>
      <c r="BZ203" s="74"/>
      <c r="CA203" s="51"/>
      <c r="CB203" s="74"/>
      <c r="CC203" s="570"/>
      <c r="CE203" s="418"/>
      <c r="CM203" s="406"/>
      <c r="CN203" s="479"/>
      <c r="CO203" s="406"/>
      <c r="CP203" s="406"/>
      <c r="CQ203" s="406"/>
      <c r="CR203" s="406"/>
      <c r="CS203" s="406"/>
      <c r="CT203" s="418"/>
      <c r="CU203" s="453"/>
      <c r="CV203" s="497"/>
      <c r="DB203" s="73"/>
      <c r="DC203" s="73"/>
      <c r="DD203" s="51"/>
      <c r="DE203" s="51"/>
      <c r="DF203" s="51"/>
      <c r="DG203" s="51"/>
      <c r="DH203" s="51"/>
      <c r="DI203" s="51"/>
      <c r="DJ203" s="51"/>
      <c r="DK203" s="51"/>
      <c r="DL203" s="281"/>
      <c r="DM203" s="281"/>
      <c r="DN203" s="281"/>
      <c r="DO203" s="288"/>
      <c r="DY203" s="407"/>
      <c r="DZ203" s="407"/>
      <c r="EA203" s="408"/>
      <c r="EB203" s="408"/>
      <c r="EC203" s="408"/>
      <c r="ED203" s="408"/>
      <c r="EE203" s="483"/>
      <c r="EF203" s="483"/>
      <c r="EG203" s="408"/>
      <c r="EH203" s="411"/>
      <c r="EI203" s="408"/>
      <c r="EJ203" s="470"/>
      <c r="EK203" s="483"/>
      <c r="EL203" s="470"/>
      <c r="EM203" s="470"/>
      <c r="EN203" s="470"/>
      <c r="EX203" s="366"/>
      <c r="EY203" s="366"/>
      <c r="EZ203" s="281"/>
      <c r="FA203" s="281"/>
      <c r="FH203" s="410"/>
      <c r="FI203" s="410"/>
      <c r="FJ203" s="406"/>
      <c r="FK203" s="406"/>
      <c r="IC203" s="349"/>
      <c r="ID203" s="348"/>
      <c r="IE203" s="350"/>
      <c r="IF203" s="348"/>
      <c r="IG203" s="348"/>
      <c r="IH203" s="348"/>
      <c r="II203" s="311"/>
      <c r="IJ203" s="351"/>
      <c r="IK203" s="351"/>
      <c r="IL203" s="352"/>
      <c r="IM203" s="348"/>
      <c r="IN203" s="352"/>
      <c r="IO203" s="336"/>
      <c r="KG203" s="548">
        <v>9007</v>
      </c>
      <c r="KH203" s="539">
        <v>165</v>
      </c>
      <c r="KI203" s="540" t="s">
        <v>852</v>
      </c>
      <c r="KJ203" s="540" t="s">
        <v>853</v>
      </c>
      <c r="KK203" s="540" t="s">
        <v>114</v>
      </c>
      <c r="KL203" s="540" t="s">
        <v>1957</v>
      </c>
      <c r="KM203" s="541"/>
      <c r="KN203" s="542"/>
      <c r="KO203" s="542"/>
      <c r="KP203" s="540"/>
      <c r="KQ203" s="543"/>
      <c r="KR203" s="543"/>
      <c r="KS203" s="543"/>
      <c r="KT203" s="543"/>
      <c r="KU203" s="543" t="str">
        <f>VLOOKUP(KH203,Data_Voogd!$C$1:$I$190,3,TRUE)</f>
        <v>Saloum Maha Haj Ahmed</v>
      </c>
      <c r="KV203" s="543" t="str">
        <f>VLOOKUP(KH203,Data_Voogd!$C$1:$I$190,2,TRUE)</f>
        <v>Abdelnasser</v>
      </c>
      <c r="KW203" s="549">
        <f>VLOOKUP(KH203,Data_Voogd!$C$1:$I$190,7,TRUE)</f>
        <v>684550586</v>
      </c>
    </row>
    <row r="204" spans="10:309" ht="20.100000000000001" customHeight="1" thickBot="1">
      <c r="J204" s="427"/>
      <c r="M204" s="469"/>
      <c r="Z204" s="366"/>
      <c r="AA204" s="366"/>
      <c r="AB204" s="281"/>
      <c r="AC204" s="281"/>
      <c r="AD204" s="281"/>
      <c r="AE204" s="281"/>
      <c r="AF204" s="281"/>
      <c r="AG204" s="281"/>
      <c r="AH204" s="281"/>
      <c r="AI204" s="281"/>
      <c r="AJ204" s="161"/>
      <c r="AK204" s="281"/>
      <c r="AL204" s="281"/>
      <c r="AM204" s="281"/>
      <c r="AN204" s="606"/>
      <c r="AS204" s="48"/>
      <c r="AT204" s="51"/>
      <c r="AU204" s="248"/>
      <c r="AV204" s="248"/>
      <c r="AW204" s="51"/>
      <c r="AX204" s="51"/>
      <c r="AY204" s="51"/>
      <c r="AZ204" s="190"/>
      <c r="BA204" s="51"/>
      <c r="BB204" s="51"/>
      <c r="BC204" s="51"/>
      <c r="BD204" s="51"/>
      <c r="BE204" s="320"/>
      <c r="BF204" s="51"/>
      <c r="BG204" s="161"/>
      <c r="BH204" s="51"/>
      <c r="BI204" s="74"/>
      <c r="BJ204" s="570"/>
      <c r="BK204" s="427"/>
      <c r="BL204" s="427"/>
      <c r="BQ204" s="48"/>
      <c r="BR204" s="51"/>
      <c r="BS204" s="248"/>
      <c r="BT204" s="51"/>
      <c r="BU204" s="51"/>
      <c r="BV204" s="51"/>
      <c r="BW204" s="161"/>
      <c r="BX204" s="273"/>
      <c r="BY204" s="273"/>
      <c r="BZ204" s="74"/>
      <c r="CA204" s="51"/>
      <c r="CB204" s="74"/>
      <c r="CC204" s="570"/>
      <c r="CE204" s="418"/>
      <c r="CM204" s="406"/>
      <c r="CN204" s="479"/>
      <c r="CO204" s="406"/>
      <c r="CP204" s="406"/>
      <c r="CQ204" s="406"/>
      <c r="CR204" s="406"/>
      <c r="CS204" s="406"/>
      <c r="CT204" s="418"/>
      <c r="CU204" s="453"/>
      <c r="CV204" s="497"/>
      <c r="DB204" s="366"/>
      <c r="DC204" s="366"/>
      <c r="DD204" s="281"/>
      <c r="DE204" s="281"/>
      <c r="DF204" s="281"/>
      <c r="DG204" s="281"/>
      <c r="DH204" s="281"/>
      <c r="DI204" s="281"/>
      <c r="DJ204" s="281"/>
      <c r="DK204" s="281"/>
      <c r="DL204" s="281"/>
      <c r="DM204" s="281"/>
      <c r="DN204" s="281"/>
      <c r="DO204" s="288"/>
      <c r="DY204" s="407"/>
      <c r="DZ204" s="407"/>
      <c r="EA204" s="408"/>
      <c r="EB204" s="408"/>
      <c r="EC204" s="408"/>
      <c r="ED204" s="408"/>
      <c r="EE204" s="483"/>
      <c r="EF204" s="483"/>
      <c r="EG204" s="408"/>
      <c r="EH204" s="411"/>
      <c r="EI204" s="408"/>
      <c r="EJ204" s="470"/>
      <c r="EK204" s="483"/>
      <c r="EL204" s="470"/>
      <c r="EM204" s="470"/>
      <c r="EN204" s="470"/>
      <c r="EX204" s="366"/>
      <c r="EY204" s="366"/>
      <c r="EZ204" s="281"/>
      <c r="FA204" s="281"/>
      <c r="IC204" s="353"/>
      <c r="ID204" s="354"/>
      <c r="IE204" s="355"/>
      <c r="IF204" s="354"/>
      <c r="IG204" s="354"/>
      <c r="IH204" s="354"/>
      <c r="II204" s="310"/>
      <c r="IJ204" s="356"/>
      <c r="IK204" s="356"/>
      <c r="IL204" s="357"/>
      <c r="IM204" s="354"/>
      <c r="IN204" s="352"/>
      <c r="IO204" s="337"/>
      <c r="KG204" s="548">
        <v>9007</v>
      </c>
      <c r="KH204" s="539">
        <v>165</v>
      </c>
      <c r="KI204" s="540" t="s">
        <v>856</v>
      </c>
      <c r="KJ204" s="540" t="s">
        <v>853</v>
      </c>
      <c r="KK204" s="540" t="s">
        <v>114</v>
      </c>
      <c r="KL204" s="540" t="s">
        <v>1957</v>
      </c>
      <c r="KM204" s="541"/>
      <c r="KN204" s="542"/>
      <c r="KO204" s="542"/>
      <c r="KP204" s="540"/>
      <c r="KQ204" s="543"/>
      <c r="KR204" s="543"/>
      <c r="KS204" s="543"/>
      <c r="KT204" s="543"/>
      <c r="KU204" s="543" t="str">
        <f>VLOOKUP(KH204,Data_Voogd!$C$1:$I$190,3,TRUE)</f>
        <v>Saloum Maha Haj Ahmed</v>
      </c>
      <c r="KV204" s="543" t="str">
        <f>VLOOKUP(KH204,Data_Voogd!$C$1:$I$190,2,TRUE)</f>
        <v>Abdelnasser</v>
      </c>
      <c r="KW204" s="549">
        <f>VLOOKUP(KH204,Data_Voogd!$C$1:$I$190,7,TRUE)</f>
        <v>684550586</v>
      </c>
    </row>
    <row r="205" spans="10:309" ht="20.100000000000001" customHeight="1" thickBot="1">
      <c r="J205" s="427"/>
      <c r="M205" s="469"/>
      <c r="Z205" s="366"/>
      <c r="AA205" s="366"/>
      <c r="AB205" s="281"/>
      <c r="AC205" s="281"/>
      <c r="AD205" s="281"/>
      <c r="AE205" s="281"/>
      <c r="AF205" s="281"/>
      <c r="AG205" s="281"/>
      <c r="AH205" s="281"/>
      <c r="AI205" s="281"/>
      <c r="AJ205" s="161"/>
      <c r="AK205" s="281"/>
      <c r="AL205" s="281"/>
      <c r="AM205" s="281"/>
      <c r="AN205" s="606"/>
      <c r="AS205" s="48"/>
      <c r="AT205" s="40"/>
      <c r="AU205" s="248"/>
      <c r="AV205" s="248"/>
      <c r="AW205" s="32"/>
      <c r="AX205" s="51"/>
      <c r="AY205" s="40"/>
      <c r="AZ205" s="392"/>
      <c r="BA205" s="40"/>
      <c r="BB205" s="40"/>
      <c r="BC205" s="40"/>
      <c r="BD205" s="287"/>
      <c r="BE205" s="393"/>
      <c r="BF205" s="40"/>
      <c r="BG205" s="394"/>
      <c r="BH205" s="51"/>
      <c r="BI205" s="287"/>
      <c r="BJ205" s="571"/>
      <c r="BK205" s="427"/>
      <c r="BL205" s="427"/>
      <c r="BQ205" s="48"/>
      <c r="BR205" s="40"/>
      <c r="BS205" s="248"/>
      <c r="BT205" s="32"/>
      <c r="BU205" s="51"/>
      <c r="BV205" s="287"/>
      <c r="BW205" s="395"/>
      <c r="BX205" s="273"/>
      <c r="BY205" s="273"/>
      <c r="BZ205" s="74"/>
      <c r="CA205" s="51"/>
      <c r="CB205" s="287"/>
      <c r="CC205" s="571"/>
      <c r="CE205" s="418"/>
      <c r="CM205" s="406"/>
      <c r="CN205" s="479"/>
      <c r="CO205" s="406"/>
      <c r="CP205" s="406"/>
      <c r="CQ205" s="406"/>
      <c r="CR205" s="406"/>
      <c r="CS205" s="406"/>
      <c r="CT205" s="418"/>
      <c r="CU205" s="453"/>
      <c r="CV205" s="497"/>
      <c r="DB205" s="366"/>
      <c r="DC205" s="366"/>
      <c r="DD205" s="281"/>
      <c r="DE205" s="281"/>
      <c r="DF205" s="281"/>
      <c r="DG205" s="281"/>
      <c r="DH205" s="281"/>
      <c r="DI205" s="281"/>
      <c r="DJ205" s="281"/>
      <c r="DK205" s="281"/>
      <c r="DL205" s="281"/>
      <c r="DM205" s="281"/>
      <c r="DN205" s="281"/>
      <c r="DO205" s="288"/>
      <c r="DY205" s="407"/>
      <c r="DZ205" s="407"/>
      <c r="EA205" s="408"/>
      <c r="EB205" s="408"/>
      <c r="EC205" s="408"/>
      <c r="ED205" s="408"/>
      <c r="EE205" s="483"/>
      <c r="EF205" s="483"/>
      <c r="EG205" s="408"/>
      <c r="EH205" s="408"/>
      <c r="EI205" s="408"/>
      <c r="EJ205" s="470"/>
      <c r="EK205" s="483"/>
      <c r="EL205" s="470"/>
      <c r="EM205" s="470"/>
      <c r="EN205" s="470"/>
      <c r="EX205" s="366"/>
      <c r="EY205" s="366"/>
      <c r="EZ205" s="281"/>
      <c r="FA205" s="281"/>
      <c r="IC205" s="349"/>
      <c r="ID205" s="348"/>
      <c r="IE205" s="350"/>
      <c r="IF205" s="348"/>
      <c r="IG205" s="348"/>
      <c r="IH205" s="348"/>
      <c r="II205" s="311"/>
      <c r="IJ205" s="351"/>
      <c r="IK205" s="351"/>
      <c r="IL205" s="352"/>
      <c r="IM205" s="348"/>
      <c r="IN205" s="352"/>
      <c r="IO205" s="336"/>
      <c r="KG205" s="548">
        <v>111</v>
      </c>
      <c r="KH205" s="539">
        <v>166</v>
      </c>
      <c r="KI205" s="540" t="s">
        <v>223</v>
      </c>
      <c r="KJ205" s="540" t="s">
        <v>137</v>
      </c>
      <c r="KK205" s="540" t="s">
        <v>114</v>
      </c>
      <c r="KL205" s="540" t="s">
        <v>1957</v>
      </c>
      <c r="KM205" s="541"/>
      <c r="KN205" s="542"/>
      <c r="KO205" s="542"/>
      <c r="KP205" s="540"/>
      <c r="KQ205" s="543"/>
      <c r="KR205" s="543"/>
      <c r="KS205" s="543"/>
      <c r="KT205" s="543"/>
      <c r="KU205" s="543" t="str">
        <f>VLOOKUP(KH205,Data_Voogd!$C$1:$I$190,3,TRUE)</f>
        <v>Saloum Maha Haj Ahmed</v>
      </c>
      <c r="KV205" s="543" t="str">
        <f>VLOOKUP(KH205,Data_Voogd!$C$1:$I$190,2,TRUE)</f>
        <v>Abdelnasser</v>
      </c>
      <c r="KW205" s="549">
        <f>VLOOKUP(KH205,Data_Voogd!$C$1:$I$190,7,TRUE)</f>
        <v>684550586</v>
      </c>
    </row>
    <row r="206" spans="10:309" ht="20.100000000000001" customHeight="1" thickBot="1">
      <c r="J206" s="427"/>
      <c r="M206" s="469"/>
      <c r="Z206" s="410"/>
      <c r="AA206" s="410"/>
      <c r="AB206" s="406"/>
      <c r="AC206" s="406"/>
      <c r="AD206" s="406"/>
      <c r="AE206" s="406"/>
      <c r="AF206" s="406"/>
      <c r="AG206" s="406"/>
      <c r="AH206" s="406"/>
      <c r="AI206" s="406"/>
      <c r="AJ206" s="399"/>
      <c r="AK206" s="494"/>
      <c r="AL206" s="494"/>
      <c r="AM206" s="494"/>
      <c r="AN206" s="607"/>
      <c r="AS206" s="48"/>
      <c r="AT206" s="51"/>
      <c r="AU206" s="248"/>
      <c r="AV206" s="248"/>
      <c r="AW206" s="51"/>
      <c r="AX206" s="51"/>
      <c r="AY206" s="51"/>
      <c r="AZ206" s="190"/>
      <c r="BA206" s="51"/>
      <c r="BB206" s="51"/>
      <c r="BC206" s="51"/>
      <c r="BD206" s="51"/>
      <c r="BE206" s="320"/>
      <c r="BF206" s="51"/>
      <c r="BG206" s="161"/>
      <c r="BH206" s="51"/>
      <c r="BI206" s="74"/>
      <c r="BJ206" s="570"/>
      <c r="BK206" s="427"/>
      <c r="BL206" s="427"/>
      <c r="BQ206" s="48"/>
      <c r="BR206" s="51"/>
      <c r="BS206" s="248"/>
      <c r="BT206" s="51"/>
      <c r="BU206" s="51"/>
      <c r="BV206" s="51"/>
      <c r="BW206" s="161"/>
      <c r="BX206" s="273"/>
      <c r="BY206" s="273"/>
      <c r="BZ206" s="74"/>
      <c r="CA206" s="51"/>
      <c r="CB206" s="74"/>
      <c r="CC206" s="570"/>
      <c r="CE206" s="418"/>
      <c r="CM206" s="406"/>
      <c r="CN206" s="479"/>
      <c r="CO206" s="406"/>
      <c r="CP206" s="406"/>
      <c r="CQ206" s="406"/>
      <c r="CR206" s="406"/>
      <c r="CS206" s="406"/>
      <c r="CT206" s="418"/>
      <c r="CU206" s="453"/>
      <c r="CV206" s="497"/>
      <c r="DB206" s="410"/>
      <c r="DC206" s="410"/>
      <c r="DD206" s="406"/>
      <c r="DE206" s="406"/>
      <c r="DF206" s="406"/>
      <c r="DG206" s="406"/>
      <c r="DH206" s="406"/>
      <c r="DI206" s="406"/>
      <c r="DJ206" s="406"/>
      <c r="DK206" s="406"/>
      <c r="DL206" s="494"/>
      <c r="DM206" s="494"/>
      <c r="DN206" s="494"/>
      <c r="DO206" s="511"/>
      <c r="DY206" s="407"/>
      <c r="DZ206" s="407"/>
      <c r="EA206" s="408"/>
      <c r="EB206" s="408"/>
      <c r="EC206" s="406"/>
      <c r="ED206" s="408"/>
      <c r="EE206" s="483"/>
      <c r="EF206" s="483"/>
      <c r="EG206" s="408"/>
      <c r="EH206" s="408"/>
      <c r="EI206" s="408"/>
      <c r="EJ206" s="470"/>
      <c r="EK206" s="483"/>
      <c r="EL206" s="470"/>
      <c r="EM206" s="470"/>
      <c r="EN206" s="470"/>
      <c r="EX206" s="512"/>
      <c r="EY206" s="512"/>
      <c r="EZ206" s="494"/>
      <c r="FA206" s="494"/>
      <c r="FH206" s="410"/>
      <c r="FI206" s="410"/>
      <c r="FJ206" s="406"/>
      <c r="FK206" s="406"/>
      <c r="IC206" s="353"/>
      <c r="ID206" s="354"/>
      <c r="IE206" s="355"/>
      <c r="IF206" s="354"/>
      <c r="IG206" s="354"/>
      <c r="IH206" s="354"/>
      <c r="II206" s="310"/>
      <c r="IJ206" s="356"/>
      <c r="IK206" s="356"/>
      <c r="IL206" s="357"/>
      <c r="IM206" s="354"/>
      <c r="IN206" s="352"/>
      <c r="IO206" s="337"/>
      <c r="KG206" s="548">
        <v>111</v>
      </c>
      <c r="KH206" s="539">
        <v>166</v>
      </c>
      <c r="KI206" s="540" t="s">
        <v>862</v>
      </c>
      <c r="KJ206" s="540" t="s">
        <v>137</v>
      </c>
      <c r="KK206" s="540" t="s">
        <v>114</v>
      </c>
      <c r="KL206" s="540" t="s">
        <v>1957</v>
      </c>
      <c r="KM206" s="541"/>
      <c r="KN206" s="542"/>
      <c r="KO206" s="542"/>
      <c r="KP206" s="540"/>
      <c r="KQ206" s="543"/>
      <c r="KR206" s="543"/>
      <c r="KS206" s="543"/>
      <c r="KT206" s="543"/>
      <c r="KU206" s="543" t="str">
        <f>VLOOKUP(KH206,Data_Voogd!$C$1:$I$190,3,TRUE)</f>
        <v>Saloum Maha Haj Ahmed</v>
      </c>
      <c r="KV206" s="543" t="str">
        <f>VLOOKUP(KH206,Data_Voogd!$C$1:$I$190,2,TRUE)</f>
        <v>Abdelnasser</v>
      </c>
      <c r="KW206" s="549">
        <f>VLOOKUP(KH206,Data_Voogd!$C$1:$I$190,7,TRUE)</f>
        <v>684550586</v>
      </c>
    </row>
    <row r="207" spans="10:309" ht="20.100000000000001" customHeight="1" thickBot="1">
      <c r="J207" s="427"/>
      <c r="M207" s="469"/>
      <c r="Z207" s="512"/>
      <c r="AA207" s="512"/>
      <c r="AB207" s="494"/>
      <c r="AC207" s="494"/>
      <c r="AD207" s="494"/>
      <c r="AE207" s="494"/>
      <c r="AF207" s="494"/>
      <c r="AG207" s="494"/>
      <c r="AH207" s="494"/>
      <c r="AI207" s="494"/>
      <c r="AJ207" s="399"/>
      <c r="AK207" s="494"/>
      <c r="AL207" s="494"/>
      <c r="AM207" s="494"/>
      <c r="AN207" s="607"/>
      <c r="AS207" s="48"/>
      <c r="AT207" s="51"/>
      <c r="AU207" s="248"/>
      <c r="AV207" s="248"/>
      <c r="AW207" s="51"/>
      <c r="AX207" s="51"/>
      <c r="AY207" s="51"/>
      <c r="AZ207" s="190"/>
      <c r="BA207" s="51"/>
      <c r="BB207" s="51"/>
      <c r="BC207" s="51"/>
      <c r="BD207" s="51"/>
      <c r="BE207" s="320"/>
      <c r="BF207" s="51"/>
      <c r="BG207" s="161"/>
      <c r="BH207" s="51"/>
      <c r="BI207" s="74"/>
      <c r="BJ207" s="570"/>
      <c r="BK207" s="427"/>
      <c r="BL207" s="427"/>
      <c r="BQ207" s="48"/>
      <c r="BR207" s="51"/>
      <c r="BS207" s="248"/>
      <c r="BT207" s="51"/>
      <c r="BU207" s="51"/>
      <c r="BV207" s="51"/>
      <c r="BW207" s="161"/>
      <c r="BX207" s="273"/>
      <c r="BY207" s="273"/>
      <c r="BZ207" s="74"/>
      <c r="CA207" s="51"/>
      <c r="CB207" s="74"/>
      <c r="CC207" s="570"/>
      <c r="CE207" s="418"/>
      <c r="CM207" s="406"/>
      <c r="CN207" s="479"/>
      <c r="CO207" s="406"/>
      <c r="CP207" s="406"/>
      <c r="CQ207" s="406"/>
      <c r="CR207" s="406"/>
      <c r="CS207" s="406"/>
      <c r="CT207" s="418"/>
      <c r="CU207" s="453"/>
      <c r="CV207" s="497"/>
      <c r="DB207" s="512"/>
      <c r="DC207" s="512"/>
      <c r="DD207" s="494"/>
      <c r="DE207" s="494"/>
      <c r="DF207" s="494"/>
      <c r="DG207" s="494"/>
      <c r="DH207" s="494"/>
      <c r="DI207" s="494"/>
      <c r="DJ207" s="494"/>
      <c r="DK207" s="494"/>
      <c r="DL207" s="494"/>
      <c r="DM207" s="494"/>
      <c r="DN207" s="494"/>
      <c r="DO207" s="511"/>
      <c r="DY207" s="407"/>
      <c r="DZ207" s="407"/>
      <c r="EA207" s="408"/>
      <c r="EB207" s="408"/>
      <c r="EC207" s="408"/>
      <c r="ED207" s="408"/>
      <c r="EE207" s="483"/>
      <c r="EF207" s="483"/>
      <c r="EG207" s="408"/>
      <c r="EH207" s="408"/>
      <c r="EI207" s="408"/>
      <c r="EJ207" s="470"/>
      <c r="EK207" s="483"/>
      <c r="EL207" s="470"/>
      <c r="EM207" s="470"/>
      <c r="EN207" s="470"/>
      <c r="EX207" s="512"/>
      <c r="EY207" s="512"/>
      <c r="EZ207" s="494"/>
      <c r="FA207" s="494"/>
      <c r="IC207" s="349"/>
      <c r="ID207" s="348"/>
      <c r="IE207" s="350"/>
      <c r="IF207" s="348"/>
      <c r="IG207" s="348"/>
      <c r="IH207" s="348"/>
      <c r="II207" s="311"/>
      <c r="IJ207" s="351"/>
      <c r="IK207" s="351"/>
      <c r="IL207" s="352"/>
      <c r="IM207" s="348"/>
      <c r="IN207" s="352"/>
      <c r="IO207" s="336"/>
      <c r="KG207" s="548">
        <v>228</v>
      </c>
      <c r="KH207" s="539">
        <v>167</v>
      </c>
      <c r="KI207" s="540" t="s">
        <v>442</v>
      </c>
      <c r="KJ207" s="540" t="s">
        <v>1900</v>
      </c>
      <c r="KK207" s="540" t="s">
        <v>30</v>
      </c>
      <c r="KL207" s="540" t="s">
        <v>1955</v>
      </c>
      <c r="KM207" s="541"/>
      <c r="KN207" s="542"/>
      <c r="KO207" s="542"/>
      <c r="KP207" s="540"/>
      <c r="KQ207" s="543"/>
      <c r="KR207" s="543"/>
      <c r="KS207" s="543"/>
      <c r="KT207" s="543"/>
      <c r="KU207" s="543" t="str">
        <f>VLOOKUP(KH207,Data_Voogd!$C$1:$I$190,3,TRUE)</f>
        <v>El mimouni</v>
      </c>
      <c r="KV207" s="543" t="str">
        <f>VLOOKUP(KH207,Data_Voogd!$C$1:$I$190,2,TRUE)</f>
        <v>El mokhtar</v>
      </c>
      <c r="KW207" s="549">
        <f>VLOOKUP(KH207,Data_Voogd!$C$1:$I$190,7,TRUE)</f>
        <v>686186129</v>
      </c>
    </row>
    <row r="208" spans="10:309" ht="20.100000000000001" customHeight="1" thickBot="1">
      <c r="J208" s="427"/>
      <c r="M208" s="469"/>
      <c r="Z208" s="410"/>
      <c r="AA208" s="410"/>
      <c r="AB208" s="406"/>
      <c r="AC208" s="406"/>
      <c r="AD208" s="406"/>
      <c r="AE208" s="406"/>
      <c r="AF208" s="406"/>
      <c r="AG208" s="406"/>
      <c r="AH208" s="406"/>
      <c r="AI208" s="406"/>
      <c r="AJ208" s="399"/>
      <c r="AK208" s="494"/>
      <c r="AL208" s="494"/>
      <c r="AM208" s="494"/>
      <c r="AN208" s="607"/>
      <c r="AS208" s="48"/>
      <c r="AT208" s="51"/>
      <c r="AU208" s="248"/>
      <c r="AV208" s="248"/>
      <c r="AW208" s="51"/>
      <c r="AX208" s="51"/>
      <c r="AY208" s="51"/>
      <c r="AZ208" s="190"/>
      <c r="BA208" s="51"/>
      <c r="BB208" s="51"/>
      <c r="BC208" s="51"/>
      <c r="BD208" s="51"/>
      <c r="BE208" s="320"/>
      <c r="BF208" s="51"/>
      <c r="BG208" s="161"/>
      <c r="BH208" s="51"/>
      <c r="BI208" s="74"/>
      <c r="BJ208" s="570"/>
      <c r="BK208" s="427"/>
      <c r="BL208" s="427"/>
      <c r="BQ208" s="48"/>
      <c r="BR208" s="51"/>
      <c r="BS208" s="248"/>
      <c r="BT208" s="51"/>
      <c r="BU208" s="51"/>
      <c r="BV208" s="51"/>
      <c r="BW208" s="161"/>
      <c r="BX208" s="273"/>
      <c r="BY208" s="273"/>
      <c r="BZ208" s="74"/>
      <c r="CA208" s="51"/>
      <c r="CB208" s="74"/>
      <c r="CC208" s="570"/>
      <c r="CE208" s="418"/>
      <c r="CM208" s="406"/>
      <c r="CN208" s="479"/>
      <c r="CO208" s="406"/>
      <c r="CP208" s="406"/>
      <c r="CQ208" s="406"/>
      <c r="CR208" s="406"/>
      <c r="CS208" s="406"/>
      <c r="CT208" s="418"/>
      <c r="CU208" s="453"/>
      <c r="CV208" s="497"/>
      <c r="DB208" s="410"/>
      <c r="DC208" s="410"/>
      <c r="DD208" s="406"/>
      <c r="DE208" s="406"/>
      <c r="DF208" s="406"/>
      <c r="DG208" s="406"/>
      <c r="DH208" s="406"/>
      <c r="DI208" s="406"/>
      <c r="DJ208" s="406"/>
      <c r="DK208" s="406"/>
      <c r="DL208" s="494"/>
      <c r="DM208" s="494"/>
      <c r="DN208" s="494"/>
      <c r="DO208" s="511"/>
      <c r="DY208" s="407"/>
      <c r="DZ208" s="407"/>
      <c r="EA208" s="408"/>
      <c r="EB208" s="408"/>
      <c r="EC208" s="408"/>
      <c r="ED208" s="408"/>
      <c r="EE208" s="483"/>
      <c r="EF208" s="483"/>
      <c r="EG208" s="408"/>
      <c r="EH208" s="408"/>
      <c r="EI208" s="408"/>
      <c r="EJ208" s="470"/>
      <c r="EK208" s="483"/>
      <c r="EL208" s="470"/>
      <c r="EM208" s="470"/>
      <c r="EN208" s="470"/>
      <c r="EX208" s="512"/>
      <c r="EY208" s="512"/>
      <c r="EZ208" s="494"/>
      <c r="FA208" s="494"/>
      <c r="IC208" s="353"/>
      <c r="ID208" s="354"/>
      <c r="IE208" s="355"/>
      <c r="IF208" s="354"/>
      <c r="IG208" s="354"/>
      <c r="IH208" s="354"/>
      <c r="II208" s="310"/>
      <c r="IJ208" s="356"/>
      <c r="IK208" s="356"/>
      <c r="IL208" s="357"/>
      <c r="IM208" s="354"/>
      <c r="IN208" s="352"/>
      <c r="IO208" s="337"/>
      <c r="KG208" s="548">
        <v>645</v>
      </c>
      <c r="KH208" s="539">
        <v>168</v>
      </c>
      <c r="KI208" s="540" t="s">
        <v>137</v>
      </c>
      <c r="KJ208" s="540" t="s">
        <v>866</v>
      </c>
      <c r="KK208" s="540" t="s">
        <v>30</v>
      </c>
      <c r="KL208" s="540" t="s">
        <v>1956</v>
      </c>
      <c r="KM208" s="541"/>
      <c r="KN208" s="542"/>
      <c r="KO208" s="542"/>
      <c r="KP208" s="540"/>
      <c r="KQ208" s="543"/>
      <c r="KR208" s="543"/>
      <c r="KS208" s="543"/>
      <c r="KT208" s="543"/>
      <c r="KU208" s="543" t="str">
        <f>VLOOKUP(KH208,Data_Voogd!$C$1:$I$190,3,TRUE)</f>
        <v>Aachboun (moeder)</v>
      </c>
      <c r="KV208" s="543" t="str">
        <f>VLOOKUP(KH208,Data_Voogd!$C$1:$I$190,2,TRUE)</f>
        <v>Malika</v>
      </c>
      <c r="KW208" s="549">
        <f>VLOOKUP(KH208,Data_Voogd!$C$1:$I$190,7,TRUE)</f>
        <v>685289574</v>
      </c>
    </row>
    <row r="209" spans="10:309" ht="20.100000000000001" customHeight="1" thickBot="1">
      <c r="J209" s="427"/>
      <c r="M209" s="469"/>
      <c r="Z209" s="410"/>
      <c r="AA209" s="410"/>
      <c r="AB209" s="406"/>
      <c r="AC209" s="406"/>
      <c r="AD209" s="406"/>
      <c r="AE209" s="406"/>
      <c r="AF209" s="406"/>
      <c r="AG209" s="406"/>
      <c r="AH209" s="406"/>
      <c r="AI209" s="406"/>
      <c r="AJ209" s="399"/>
      <c r="AK209" s="494"/>
      <c r="AL209" s="494"/>
      <c r="AM209" s="494"/>
      <c r="AN209" s="607"/>
      <c r="AS209" s="48"/>
      <c r="AT209" s="51"/>
      <c r="AU209" s="248"/>
      <c r="AV209" s="248"/>
      <c r="AW209" s="51"/>
      <c r="AX209" s="51"/>
      <c r="AY209" s="51"/>
      <c r="AZ209" s="190"/>
      <c r="BA209" s="51"/>
      <c r="BB209" s="51"/>
      <c r="BC209" s="51"/>
      <c r="BD209" s="51"/>
      <c r="BE209" s="320"/>
      <c r="BF209" s="51"/>
      <c r="BG209" s="161"/>
      <c r="BH209" s="51"/>
      <c r="BI209" s="74"/>
      <c r="BJ209" s="570"/>
      <c r="BK209" s="427"/>
      <c r="BL209" s="427"/>
      <c r="BQ209" s="48"/>
      <c r="BR209" s="51"/>
      <c r="BS209" s="248"/>
      <c r="BT209" s="51"/>
      <c r="BU209" s="51"/>
      <c r="BV209" s="51"/>
      <c r="BW209" s="161"/>
      <c r="BX209" s="273"/>
      <c r="BY209" s="273"/>
      <c r="BZ209" s="74"/>
      <c r="CA209" s="51"/>
      <c r="CB209" s="74"/>
      <c r="CC209" s="570"/>
      <c r="CE209" s="418"/>
      <c r="CM209" s="406"/>
      <c r="CN209" s="479"/>
      <c r="CO209" s="406"/>
      <c r="CP209" s="406"/>
      <c r="CQ209" s="406"/>
      <c r="CR209" s="406"/>
      <c r="CS209" s="406"/>
      <c r="CT209" s="418"/>
      <c r="CU209" s="453"/>
      <c r="CV209" s="497"/>
      <c r="DB209" s="410"/>
      <c r="DC209" s="410"/>
      <c r="DD209" s="406"/>
      <c r="DE209" s="406"/>
      <c r="DF209" s="406"/>
      <c r="DG209" s="406"/>
      <c r="DH209" s="406"/>
      <c r="DI209" s="406"/>
      <c r="DJ209" s="406"/>
      <c r="DK209" s="406"/>
      <c r="DL209" s="494"/>
      <c r="DM209" s="494"/>
      <c r="DN209" s="494"/>
      <c r="DO209" s="511"/>
      <c r="DY209" s="407"/>
      <c r="DZ209" s="407"/>
      <c r="EA209" s="408"/>
      <c r="EB209" s="408"/>
      <c r="EC209" s="408"/>
      <c r="ED209" s="408"/>
      <c r="EE209" s="483"/>
      <c r="EF209" s="483"/>
      <c r="EG209" s="408"/>
      <c r="EH209" s="408"/>
      <c r="EI209" s="408"/>
      <c r="EJ209" s="470"/>
      <c r="EK209" s="483"/>
      <c r="EL209" s="470"/>
      <c r="EM209" s="470"/>
      <c r="EN209" s="470"/>
      <c r="EX209" s="512"/>
      <c r="EY209" s="512"/>
      <c r="EZ209" s="494"/>
      <c r="FA209" s="494"/>
      <c r="IC209" s="349"/>
      <c r="ID209" s="348"/>
      <c r="IE209" s="350"/>
      <c r="IF209" s="348"/>
      <c r="IG209" s="348"/>
      <c r="IH209" s="348"/>
      <c r="II209" s="311"/>
      <c r="IJ209" s="351"/>
      <c r="IK209" s="351"/>
      <c r="IL209" s="352"/>
      <c r="IM209" s="348"/>
      <c r="IN209" s="352"/>
      <c r="IO209" s="336"/>
      <c r="KG209" s="548">
        <v>158</v>
      </c>
      <c r="KH209" s="539">
        <v>169</v>
      </c>
      <c r="KI209" s="540" t="s">
        <v>310</v>
      </c>
      <c r="KJ209" s="540" t="s">
        <v>871</v>
      </c>
      <c r="KK209" s="540" t="s">
        <v>65</v>
      </c>
      <c r="KL209" s="540" t="s">
        <v>1955</v>
      </c>
      <c r="KM209" s="541"/>
      <c r="KN209" s="542"/>
      <c r="KO209" s="542"/>
      <c r="KP209" s="540"/>
      <c r="KQ209" s="543"/>
      <c r="KR209" s="543"/>
      <c r="KS209" s="543"/>
      <c r="KT209" s="543"/>
      <c r="KU209" s="543" t="str">
        <f>VLOOKUP(KH209,Data_Voogd!$C$1:$I$190,3,TRUE)</f>
        <v>ElMakaoui</v>
      </c>
      <c r="KV209" s="543" t="str">
        <f>VLOOKUP(KH209,Data_Voogd!$C$1:$I$190,2,TRUE)</f>
        <v>AbdelAli</v>
      </c>
      <c r="KW209" s="549">
        <f>VLOOKUP(KH209,Data_Voogd!$C$1:$I$190,7,TRUE)</f>
        <v>633885997</v>
      </c>
    </row>
    <row r="210" spans="10:309" ht="20.100000000000001" customHeight="1" thickBot="1">
      <c r="J210" s="427"/>
      <c r="M210" s="469"/>
      <c r="Z210" s="410"/>
      <c r="AA210" s="410"/>
      <c r="AB210" s="406"/>
      <c r="AC210" s="406"/>
      <c r="AD210" s="406"/>
      <c r="AE210" s="406"/>
      <c r="AF210" s="406"/>
      <c r="AG210" s="406"/>
      <c r="AH210" s="406"/>
      <c r="AI210" s="406"/>
      <c r="AJ210" s="399"/>
      <c r="AK210" s="494"/>
      <c r="AL210" s="494"/>
      <c r="AM210" s="494"/>
      <c r="AN210" s="607"/>
      <c r="AS210" s="48"/>
      <c r="AT210" s="51"/>
      <c r="AU210" s="248"/>
      <c r="AV210" s="248"/>
      <c r="AW210" s="51"/>
      <c r="AX210" s="51"/>
      <c r="AY210" s="51"/>
      <c r="AZ210" s="190"/>
      <c r="BA210" s="51"/>
      <c r="BB210" s="51"/>
      <c r="BC210" s="51"/>
      <c r="BD210" s="51"/>
      <c r="BE210" s="320"/>
      <c r="BF210" s="51"/>
      <c r="BG210" s="161"/>
      <c r="BH210" s="51"/>
      <c r="BI210" s="74"/>
      <c r="BJ210" s="570"/>
      <c r="BK210" s="427"/>
      <c r="BL210" s="427"/>
      <c r="BQ210" s="48"/>
      <c r="BR210" s="51"/>
      <c r="BS210" s="248"/>
      <c r="BT210" s="51"/>
      <c r="BU210" s="51"/>
      <c r="BV210" s="51"/>
      <c r="BW210" s="161"/>
      <c r="BX210" s="273"/>
      <c r="BY210" s="273"/>
      <c r="BZ210" s="74"/>
      <c r="CA210" s="51"/>
      <c r="CB210" s="74"/>
      <c r="CC210" s="570"/>
      <c r="CE210" s="418"/>
      <c r="CM210" s="406"/>
      <c r="CN210" s="479"/>
      <c r="CO210" s="406"/>
      <c r="CP210" s="406"/>
      <c r="CQ210" s="406"/>
      <c r="CR210" s="406"/>
      <c r="CS210" s="406"/>
      <c r="CT210" s="418"/>
      <c r="CU210" s="453"/>
      <c r="CV210" s="497"/>
      <c r="DB210" s="410"/>
      <c r="DC210" s="410"/>
      <c r="DD210" s="406"/>
      <c r="DE210" s="406"/>
      <c r="DF210" s="406"/>
      <c r="DG210" s="406"/>
      <c r="DH210" s="406"/>
      <c r="DI210" s="406"/>
      <c r="DJ210" s="406"/>
      <c r="DK210" s="406"/>
      <c r="DL210" s="494"/>
      <c r="DM210" s="494"/>
      <c r="DN210" s="494"/>
      <c r="DO210" s="511"/>
      <c r="DY210" s="407"/>
      <c r="DZ210" s="407"/>
      <c r="EA210" s="408"/>
      <c r="EB210" s="408"/>
      <c r="EC210" s="411"/>
      <c r="ED210" s="408"/>
      <c r="EE210" s="483"/>
      <c r="EF210" s="487"/>
      <c r="EG210" s="408"/>
      <c r="EH210" s="408"/>
      <c r="EI210" s="408"/>
      <c r="EJ210" s="470"/>
      <c r="EK210" s="483"/>
      <c r="EL210" s="470"/>
      <c r="EM210" s="470"/>
      <c r="EN210" s="470"/>
      <c r="EX210" s="512"/>
      <c r="EY210" s="512"/>
      <c r="EZ210" s="494"/>
      <c r="FA210" s="494"/>
      <c r="FH210" s="410"/>
      <c r="FI210" s="410"/>
      <c r="FJ210" s="406"/>
      <c r="FK210" s="406"/>
      <c r="IC210" s="353"/>
      <c r="ID210" s="354"/>
      <c r="IE210" s="355"/>
      <c r="IF210" s="354"/>
      <c r="IG210" s="354"/>
      <c r="IH210" s="354"/>
      <c r="II210" s="310"/>
      <c r="IJ210" s="356"/>
      <c r="IK210" s="356"/>
      <c r="IL210" s="357"/>
      <c r="IM210" s="359"/>
      <c r="IN210" s="352"/>
      <c r="IO210" s="337"/>
      <c r="KG210" s="548">
        <v>678</v>
      </c>
      <c r="KH210" s="539">
        <v>170</v>
      </c>
      <c r="KI210" s="540" t="s">
        <v>876</v>
      </c>
      <c r="KJ210" s="540" t="s">
        <v>877</v>
      </c>
      <c r="KK210" s="540" t="s">
        <v>57</v>
      </c>
      <c r="KL210" s="540" t="s">
        <v>1958</v>
      </c>
      <c r="KM210" s="541"/>
      <c r="KN210" s="542"/>
      <c r="KO210" s="542"/>
      <c r="KP210" s="540"/>
      <c r="KQ210" s="543"/>
      <c r="KR210" s="543"/>
      <c r="KS210" s="543"/>
      <c r="KT210" s="543"/>
      <c r="KU210" s="543" t="str">
        <f>VLOOKUP(KH210,Data_Voogd!$C$1:$I$190,3,TRUE)</f>
        <v>Darrazi</v>
      </c>
      <c r="KV210" s="543" t="str">
        <f>VLOOKUP(KH210,Data_Voogd!$C$1:$I$190,2,TRUE)</f>
        <v>Chaib</v>
      </c>
      <c r="KW210" s="549">
        <f>VLOOKUP(KH210,Data_Voogd!$C$1:$I$190,7,TRUE)</f>
        <v>626473808</v>
      </c>
    </row>
    <row r="211" spans="10:309" ht="20.100000000000001" customHeight="1" thickBot="1">
      <c r="J211" s="427"/>
      <c r="M211" s="469"/>
      <c r="Z211" s="512"/>
      <c r="AA211" s="512"/>
      <c r="AB211" s="494"/>
      <c r="AC211" s="494"/>
      <c r="AD211" s="494"/>
      <c r="AE211" s="494"/>
      <c r="AF211" s="494"/>
      <c r="AG211" s="494"/>
      <c r="AH211" s="494"/>
      <c r="AI211" s="494"/>
      <c r="AJ211" s="399"/>
      <c r="AK211" s="494"/>
      <c r="AL211" s="494"/>
      <c r="AM211" s="494"/>
      <c r="AN211" s="607"/>
      <c r="AS211" s="48"/>
      <c r="AT211" s="51"/>
      <c r="AU211" s="248"/>
      <c r="AV211" s="248"/>
      <c r="AW211" s="51"/>
      <c r="AX211" s="51"/>
      <c r="AY211" s="51"/>
      <c r="AZ211" s="190"/>
      <c r="BA211" s="51"/>
      <c r="BB211" s="51"/>
      <c r="BC211" s="51"/>
      <c r="BD211" s="51"/>
      <c r="BE211" s="320"/>
      <c r="BF211" s="51"/>
      <c r="BG211" s="161"/>
      <c r="BH211" s="51"/>
      <c r="BI211" s="74"/>
      <c r="BJ211" s="570"/>
      <c r="BK211" s="427"/>
      <c r="BL211" s="427"/>
      <c r="BQ211" s="48"/>
      <c r="BR211" s="51"/>
      <c r="BS211" s="248"/>
      <c r="BT211" s="51"/>
      <c r="BU211" s="51"/>
      <c r="BV211" s="51"/>
      <c r="BW211" s="161"/>
      <c r="BX211" s="273"/>
      <c r="BY211" s="273"/>
      <c r="BZ211" s="329"/>
      <c r="CA211" s="51"/>
      <c r="CB211" s="74"/>
      <c r="CC211" s="570"/>
      <c r="CE211" s="418"/>
      <c r="CM211" s="406"/>
      <c r="CN211" s="479"/>
      <c r="CO211" s="406"/>
      <c r="CP211" s="406"/>
      <c r="CQ211" s="406"/>
      <c r="CR211" s="420"/>
      <c r="CS211" s="406"/>
      <c r="CT211" s="400"/>
      <c r="CU211" s="453"/>
      <c r="CV211" s="497"/>
      <c r="DB211" s="512"/>
      <c r="DC211" s="512"/>
      <c r="DD211" s="494"/>
      <c r="DE211" s="494"/>
      <c r="DF211" s="494"/>
      <c r="DG211" s="494"/>
      <c r="DH211" s="494"/>
      <c r="DI211" s="494"/>
      <c r="DJ211" s="494"/>
      <c r="DK211" s="494"/>
      <c r="DL211" s="494"/>
      <c r="DM211" s="494"/>
      <c r="DN211" s="494"/>
      <c r="DO211" s="511"/>
      <c r="DY211" s="407"/>
      <c r="DZ211" s="407"/>
      <c r="EA211" s="408"/>
      <c r="EB211" s="408"/>
      <c r="EC211" s="408"/>
      <c r="ED211" s="408"/>
      <c r="EE211" s="483"/>
      <c r="EF211" s="487"/>
      <c r="EG211" s="408"/>
      <c r="EH211" s="408"/>
      <c r="EI211" s="408"/>
      <c r="EJ211" s="470"/>
      <c r="EK211" s="483"/>
      <c r="EL211" s="470"/>
      <c r="EM211" s="470"/>
      <c r="EN211" s="470"/>
      <c r="EX211" s="512"/>
      <c r="EY211" s="512"/>
      <c r="EZ211" s="494"/>
      <c r="FA211" s="494"/>
      <c r="FH211" s="410"/>
      <c r="FI211" s="410"/>
      <c r="FJ211" s="406"/>
      <c r="FK211" s="406"/>
      <c r="IC211" s="349"/>
      <c r="ID211" s="348"/>
      <c r="IE211" s="350"/>
      <c r="IF211" s="348"/>
      <c r="IG211" s="348"/>
      <c r="IH211" s="348"/>
      <c r="II211" s="311"/>
      <c r="IJ211" s="351"/>
      <c r="IK211" s="351"/>
      <c r="IL211" s="352"/>
      <c r="IM211" s="348"/>
      <c r="IN211" s="352"/>
      <c r="IO211" s="336"/>
      <c r="KG211" s="548">
        <v>462</v>
      </c>
      <c r="KH211" s="539">
        <v>171</v>
      </c>
      <c r="KI211" s="540" t="s">
        <v>881</v>
      </c>
      <c r="KJ211" s="540" t="s">
        <v>882</v>
      </c>
      <c r="KK211" s="540" t="s">
        <v>114</v>
      </c>
      <c r="KL211" s="540" t="s">
        <v>1957</v>
      </c>
      <c r="KM211" s="541"/>
      <c r="KN211" s="542"/>
      <c r="KO211" s="542"/>
      <c r="KP211" s="540"/>
      <c r="KQ211" s="543"/>
      <c r="KR211" s="543"/>
      <c r="KS211" s="543"/>
      <c r="KT211" s="543"/>
      <c r="KU211" s="543" t="str">
        <f>VLOOKUP(KH211,Data_Voogd!$C$1:$I$190,3,TRUE)</f>
        <v>Ouazil</v>
      </c>
      <c r="KV211" s="543" t="str">
        <f>VLOOKUP(KH211,Data_Voogd!$C$1:$I$190,2,TRUE)</f>
        <v>Said</v>
      </c>
      <c r="KW211" s="549">
        <f>VLOOKUP(KH211,Data_Voogd!$C$1:$I$190,7,TRUE)</f>
        <v>686464116</v>
      </c>
    </row>
    <row r="212" spans="10:309" ht="20.100000000000001" customHeight="1" thickBot="1">
      <c r="J212" s="427"/>
      <c r="M212" s="469"/>
      <c r="Z212" s="410"/>
      <c r="AA212" s="410"/>
      <c r="AB212" s="406"/>
      <c r="AC212" s="406"/>
      <c r="AD212" s="406"/>
      <c r="AE212" s="406"/>
      <c r="AF212" s="406"/>
      <c r="AG212" s="406"/>
      <c r="AH212" s="406"/>
      <c r="AI212" s="406"/>
      <c r="AJ212" s="399"/>
      <c r="AK212" s="494"/>
      <c r="AL212" s="494"/>
      <c r="AM212" s="494"/>
      <c r="AN212" s="607"/>
      <c r="AS212" s="48"/>
      <c r="AT212" s="323"/>
      <c r="AU212" s="324"/>
      <c r="AV212" s="324"/>
      <c r="AW212" s="323"/>
      <c r="AX212" s="323"/>
      <c r="AY212" s="323"/>
      <c r="AZ212" s="325"/>
      <c r="BA212" s="323"/>
      <c r="BB212" s="323"/>
      <c r="BC212" s="323"/>
      <c r="BD212" s="323"/>
      <c r="BE212" s="326"/>
      <c r="BF212" s="323"/>
      <c r="BG212" s="327"/>
      <c r="BH212" s="323"/>
      <c r="BI212" s="329"/>
      <c r="BJ212" s="572"/>
      <c r="BK212" s="427"/>
      <c r="BL212" s="427"/>
      <c r="BQ212" s="48"/>
      <c r="BR212" s="323"/>
      <c r="BS212" s="324"/>
      <c r="BT212" s="323"/>
      <c r="BU212" s="323"/>
      <c r="BV212" s="323"/>
      <c r="BW212" s="327"/>
      <c r="BX212" s="328"/>
      <c r="BY212" s="328"/>
      <c r="BZ212" s="329"/>
      <c r="CA212" s="323"/>
      <c r="CB212" s="329"/>
      <c r="CC212" s="572"/>
      <c r="CE212" s="418"/>
      <c r="CM212" s="406"/>
      <c r="CN212" s="479"/>
      <c r="CO212" s="406"/>
      <c r="CP212" s="406"/>
      <c r="CQ212" s="406"/>
      <c r="CR212" s="406"/>
      <c r="CS212" s="406"/>
      <c r="CT212" s="418"/>
      <c r="CU212" s="453"/>
      <c r="CV212" s="497"/>
      <c r="DB212" s="410"/>
      <c r="DC212" s="410"/>
      <c r="DD212" s="406"/>
      <c r="DE212" s="406"/>
      <c r="DF212" s="406"/>
      <c r="DG212" s="406"/>
      <c r="DH212" s="406"/>
      <c r="DI212" s="406"/>
      <c r="DJ212" s="406"/>
      <c r="DK212" s="406"/>
      <c r="DL212" s="494"/>
      <c r="DM212" s="494"/>
      <c r="DN212" s="494"/>
      <c r="DO212" s="511"/>
      <c r="DY212" s="407"/>
      <c r="DZ212" s="407"/>
      <c r="EA212" s="408"/>
      <c r="EB212" s="408"/>
      <c r="EC212" s="408"/>
      <c r="ED212" s="408"/>
      <c r="EE212" s="483"/>
      <c r="EF212" s="483"/>
      <c r="EG212" s="408"/>
      <c r="EH212" s="408"/>
      <c r="EI212" s="408"/>
      <c r="EJ212" s="470"/>
      <c r="EK212" s="483"/>
      <c r="EL212" s="470"/>
      <c r="EM212" s="470"/>
      <c r="EN212" s="470"/>
      <c r="EX212" s="407"/>
      <c r="EY212" s="407"/>
      <c r="EZ212" s="408"/>
      <c r="FA212" s="408"/>
      <c r="FH212" s="410"/>
      <c r="FI212" s="410"/>
      <c r="FJ212" s="406"/>
      <c r="FK212" s="406"/>
      <c r="IC212" s="353"/>
      <c r="ID212" s="354"/>
      <c r="IE212" s="355"/>
      <c r="IF212" s="354"/>
      <c r="IG212" s="354"/>
      <c r="IH212" s="354"/>
      <c r="II212" s="310"/>
      <c r="IJ212" s="356"/>
      <c r="IK212" s="356"/>
      <c r="IL212" s="357"/>
      <c r="IM212" s="354"/>
      <c r="IN212" s="352"/>
      <c r="IO212" s="337"/>
      <c r="KG212" s="548">
        <v>250</v>
      </c>
      <c r="KH212" s="539">
        <v>172</v>
      </c>
      <c r="KI212" s="540" t="s">
        <v>417</v>
      </c>
      <c r="KJ212" s="540" t="s">
        <v>887</v>
      </c>
      <c r="KK212" s="540" t="s">
        <v>57</v>
      </c>
      <c r="KL212" s="540" t="s">
        <v>1958</v>
      </c>
      <c r="KM212" s="541"/>
      <c r="KN212" s="542"/>
      <c r="KO212" s="542"/>
      <c r="KP212" s="540"/>
      <c r="KQ212" s="543"/>
      <c r="KR212" s="543"/>
      <c r="KS212" s="543"/>
      <c r="KT212" s="543"/>
      <c r="KU212" s="543" t="str">
        <f>VLOOKUP(KH212,Data_Voogd!$C$1:$I$190,3,TRUE)</f>
        <v>Ouazil</v>
      </c>
      <c r="KV212" s="543" t="str">
        <f>VLOOKUP(KH212,Data_Voogd!$C$1:$I$190,2,TRUE)</f>
        <v>Said</v>
      </c>
      <c r="KW212" s="549">
        <f>VLOOKUP(KH212,Data_Voogd!$C$1:$I$190,7,TRUE)</f>
        <v>686464116</v>
      </c>
    </row>
    <row r="213" spans="10:309" ht="20.100000000000001" customHeight="1" thickBot="1">
      <c r="J213" s="427"/>
      <c r="M213" s="469"/>
      <c r="Z213" s="410"/>
      <c r="AA213" s="410"/>
      <c r="AB213" s="406"/>
      <c r="AC213" s="406"/>
      <c r="AD213" s="406"/>
      <c r="AE213" s="406"/>
      <c r="AF213" s="406"/>
      <c r="AG213" s="406"/>
      <c r="AH213" s="406"/>
      <c r="AI213" s="406"/>
      <c r="AJ213" s="399"/>
      <c r="AK213" s="494"/>
      <c r="AL213" s="494"/>
      <c r="AM213" s="494"/>
      <c r="AN213" s="607"/>
      <c r="AS213" s="48"/>
      <c r="AT213" s="51"/>
      <c r="AU213" s="248"/>
      <c r="AV213" s="248"/>
      <c r="AW213" s="51"/>
      <c r="AX213" s="51"/>
      <c r="AY213" s="51"/>
      <c r="AZ213" s="318"/>
      <c r="BA213" s="163"/>
      <c r="BB213" s="51"/>
      <c r="BC213" s="51"/>
      <c r="BD213" s="51"/>
      <c r="BE213" s="321"/>
      <c r="BF213" s="51"/>
      <c r="BG213" s="270"/>
      <c r="BH213" s="75"/>
      <c r="BI213" s="74"/>
      <c r="BJ213" s="570"/>
      <c r="BK213" s="427"/>
      <c r="BL213" s="427"/>
      <c r="BQ213" s="48"/>
      <c r="BR213" s="51"/>
      <c r="BS213" s="248"/>
      <c r="BT213" s="51"/>
      <c r="BU213" s="51"/>
      <c r="BV213" s="51"/>
      <c r="BW213" s="161"/>
      <c r="BX213" s="273"/>
      <c r="BY213" s="273"/>
      <c r="BZ213" s="74"/>
      <c r="CA213" s="75"/>
      <c r="CB213" s="74"/>
      <c r="CC213" s="570"/>
      <c r="CE213" s="418"/>
      <c r="CM213" s="406"/>
      <c r="CN213" s="479"/>
      <c r="CO213" s="406"/>
      <c r="CP213" s="406"/>
      <c r="CQ213" s="406"/>
      <c r="CR213" s="406"/>
      <c r="CS213" s="406"/>
      <c r="CT213" s="418"/>
      <c r="CU213" s="453"/>
      <c r="CV213" s="497"/>
      <c r="DB213" s="410"/>
      <c r="DC213" s="410"/>
      <c r="DD213" s="406"/>
      <c r="DE213" s="406"/>
      <c r="DF213" s="406"/>
      <c r="DG213" s="406"/>
      <c r="DH213" s="406"/>
      <c r="DI213" s="406"/>
      <c r="DJ213" s="406"/>
      <c r="DK213" s="406"/>
      <c r="DL213" s="494"/>
      <c r="DM213" s="494"/>
      <c r="DN213" s="494"/>
      <c r="DO213" s="511"/>
      <c r="DY213" s="407"/>
      <c r="DZ213" s="407"/>
      <c r="EA213" s="408"/>
      <c r="EB213" s="408"/>
      <c r="EC213" s="408"/>
      <c r="ED213" s="408"/>
      <c r="EE213" s="483"/>
      <c r="EF213" s="483"/>
      <c r="EG213" s="408"/>
      <c r="EH213" s="408"/>
      <c r="EI213" s="408"/>
      <c r="EJ213" s="470"/>
      <c r="EK213" s="483"/>
      <c r="EL213" s="470"/>
      <c r="EM213" s="470"/>
      <c r="EN213" s="470"/>
      <c r="EX213" s="407"/>
      <c r="EY213" s="407"/>
      <c r="EZ213" s="408"/>
      <c r="FA213" s="408"/>
      <c r="FH213" s="410"/>
      <c r="FI213" s="410"/>
      <c r="FJ213" s="406"/>
      <c r="FK213" s="406"/>
      <c r="IC213" s="349"/>
      <c r="ID213" s="348"/>
      <c r="IE213" s="350"/>
      <c r="IF213" s="348"/>
      <c r="IG213" s="348"/>
      <c r="IH213" s="348"/>
      <c r="II213" s="311"/>
      <c r="IJ213" s="351"/>
      <c r="IK213" s="351"/>
      <c r="IL213" s="352"/>
      <c r="IM213" s="348"/>
      <c r="IN213" s="352"/>
      <c r="IO213" s="336"/>
      <c r="KG213" s="548">
        <v>250</v>
      </c>
      <c r="KH213" s="539">
        <v>172</v>
      </c>
      <c r="KI213" s="540" t="s">
        <v>499</v>
      </c>
      <c r="KJ213" s="540" t="s">
        <v>887</v>
      </c>
      <c r="KK213" s="540" t="s">
        <v>114</v>
      </c>
      <c r="KL213" s="540" t="s">
        <v>1957</v>
      </c>
      <c r="KM213" s="541"/>
      <c r="KN213" s="542"/>
      <c r="KO213" s="542"/>
      <c r="KP213" s="540"/>
      <c r="KQ213" s="543"/>
      <c r="KR213" s="543"/>
      <c r="KS213" s="543"/>
      <c r="KT213" s="543"/>
      <c r="KU213" s="543" t="str">
        <f>VLOOKUP(KH213,Data_Voogd!$C$1:$I$190,3,TRUE)</f>
        <v>Ouazil</v>
      </c>
      <c r="KV213" s="543" t="str">
        <f>VLOOKUP(KH213,Data_Voogd!$C$1:$I$190,2,TRUE)</f>
        <v>Said</v>
      </c>
      <c r="KW213" s="549">
        <f>VLOOKUP(KH213,Data_Voogd!$C$1:$I$190,7,TRUE)</f>
        <v>686464116</v>
      </c>
    </row>
    <row r="214" spans="10:309" ht="20.100000000000001" customHeight="1" thickBot="1">
      <c r="J214" s="427"/>
      <c r="M214" s="469"/>
      <c r="Z214" s="410"/>
      <c r="AA214" s="410"/>
      <c r="AB214" s="406"/>
      <c r="AC214" s="406"/>
      <c r="AD214" s="406"/>
      <c r="AE214" s="406"/>
      <c r="AF214" s="406"/>
      <c r="AG214" s="406"/>
      <c r="AH214" s="406"/>
      <c r="AI214" s="406"/>
      <c r="AJ214" s="399"/>
      <c r="AK214" s="494"/>
      <c r="AL214" s="494"/>
      <c r="AM214" s="494"/>
      <c r="AN214" s="607"/>
      <c r="AS214" s="48"/>
      <c r="AT214" s="51"/>
      <c r="AU214" s="248"/>
      <c r="AV214" s="248"/>
      <c r="AW214" s="51"/>
      <c r="AX214" s="51"/>
      <c r="AY214" s="51"/>
      <c r="AZ214" s="318"/>
      <c r="BA214" s="163"/>
      <c r="BB214" s="51"/>
      <c r="BC214" s="51"/>
      <c r="BD214" s="51"/>
      <c r="BE214" s="321"/>
      <c r="BF214" s="51"/>
      <c r="BG214" s="270"/>
      <c r="BH214" s="75"/>
      <c r="BI214" s="74"/>
      <c r="BJ214" s="570"/>
      <c r="BK214" s="427"/>
      <c r="BL214" s="427"/>
      <c r="BQ214" s="48"/>
      <c r="BR214" s="51"/>
      <c r="BS214" s="248"/>
      <c r="BT214" s="51"/>
      <c r="BU214" s="51"/>
      <c r="BV214" s="51"/>
      <c r="BW214" s="161"/>
      <c r="BX214" s="273"/>
      <c r="BY214" s="273"/>
      <c r="BZ214" s="74"/>
      <c r="CA214" s="75"/>
      <c r="CB214" s="74"/>
      <c r="CC214" s="570"/>
      <c r="CE214" s="418"/>
      <c r="CM214" s="406"/>
      <c r="CN214" s="479"/>
      <c r="CO214" s="406"/>
      <c r="CP214" s="406"/>
      <c r="CQ214" s="406"/>
      <c r="CR214" s="406"/>
      <c r="CS214" s="406"/>
      <c r="CT214" s="418"/>
      <c r="CU214" s="453"/>
      <c r="CV214" s="497"/>
      <c r="DB214" s="410"/>
      <c r="DC214" s="410"/>
      <c r="DD214" s="406"/>
      <c r="DE214" s="406"/>
      <c r="DF214" s="406"/>
      <c r="DG214" s="406"/>
      <c r="DH214" s="406"/>
      <c r="DI214" s="406"/>
      <c r="DJ214" s="406"/>
      <c r="DK214" s="406"/>
      <c r="DL214" s="494"/>
      <c r="DM214" s="494"/>
      <c r="DN214" s="494"/>
      <c r="DO214" s="511"/>
      <c r="DY214" s="407"/>
      <c r="DZ214" s="407"/>
      <c r="EA214" s="408"/>
      <c r="EB214" s="408"/>
      <c r="EC214" s="408"/>
      <c r="ED214" s="408"/>
      <c r="EE214" s="483"/>
      <c r="EF214" s="483"/>
      <c r="EG214" s="408"/>
      <c r="EH214" s="408"/>
      <c r="EI214" s="408"/>
      <c r="EJ214" s="470"/>
      <c r="EK214" s="483"/>
      <c r="EL214" s="470"/>
      <c r="EM214" s="470"/>
      <c r="EN214" s="470"/>
      <c r="EX214" s="411"/>
      <c r="EY214" s="411"/>
      <c r="EZ214" s="411"/>
      <c r="FA214" s="411"/>
      <c r="FH214" s="410"/>
      <c r="FI214" s="410"/>
      <c r="FJ214" s="406"/>
      <c r="FK214" s="406"/>
      <c r="IC214" s="353"/>
      <c r="ID214" s="354"/>
      <c r="IE214" s="355"/>
      <c r="IF214" s="354"/>
      <c r="IG214" s="354"/>
      <c r="IH214" s="354"/>
      <c r="II214" s="310"/>
      <c r="IJ214" s="356"/>
      <c r="IK214" s="356"/>
      <c r="IL214" s="357"/>
      <c r="IM214" s="354"/>
      <c r="IN214" s="352"/>
      <c r="IO214" s="337"/>
      <c r="KG214" s="548">
        <v>218</v>
      </c>
      <c r="KH214" s="539">
        <v>173</v>
      </c>
      <c r="KI214" s="540" t="s">
        <v>417</v>
      </c>
      <c r="KJ214" s="540" t="s">
        <v>2289</v>
      </c>
      <c r="KK214" s="540" t="s">
        <v>65</v>
      </c>
      <c r="KL214" s="540" t="s">
        <v>1956</v>
      </c>
      <c r="KM214" s="541"/>
      <c r="KN214" s="542"/>
      <c r="KO214" s="542"/>
      <c r="KP214" s="547"/>
      <c r="KQ214" s="543"/>
      <c r="KR214" s="543"/>
      <c r="KS214" s="543"/>
      <c r="KT214" s="543"/>
      <c r="KU214" s="543" t="str">
        <f>VLOOKUP(KH214,Data_Voogd!$C$1:$I$190,3,TRUE)</f>
        <v>Ousrout</v>
      </c>
      <c r="KV214" s="543" t="str">
        <f>VLOOKUP(KH214,Data_Voogd!$C$1:$I$190,2,TRUE)</f>
        <v>Rachid</v>
      </c>
      <c r="KW214" s="549">
        <f>VLOOKUP(KH214,Data_Voogd!$C$1:$I$190,7,TRUE)</f>
        <v>643022200</v>
      </c>
    </row>
    <row r="215" spans="10:309" ht="20.100000000000001" customHeight="1" thickBot="1">
      <c r="J215" s="427"/>
      <c r="M215" s="469"/>
      <c r="Z215" s="410"/>
      <c r="AA215" s="410"/>
      <c r="AB215" s="406"/>
      <c r="AC215" s="406"/>
      <c r="AD215" s="406"/>
      <c r="AE215" s="406"/>
      <c r="AF215" s="406"/>
      <c r="AG215" s="406"/>
      <c r="AH215" s="406"/>
      <c r="AI215" s="406"/>
      <c r="AJ215" s="399"/>
      <c r="AK215" s="494"/>
      <c r="AL215" s="494"/>
      <c r="AM215" s="494"/>
      <c r="AN215" s="607"/>
      <c r="AS215" s="48"/>
      <c r="AT215" s="51"/>
      <c r="AU215" s="248"/>
      <c r="AV215" s="248"/>
      <c r="AW215" s="51"/>
      <c r="AX215" s="51"/>
      <c r="AY215" s="51"/>
      <c r="AZ215" s="190"/>
      <c r="BA215" s="51"/>
      <c r="BB215" s="51"/>
      <c r="BC215" s="51"/>
      <c r="BD215" s="51"/>
      <c r="BE215" s="320"/>
      <c r="BF215" s="51"/>
      <c r="BG215" s="161"/>
      <c r="BH215" s="51"/>
      <c r="BI215" s="74"/>
      <c r="BJ215" s="570"/>
      <c r="BK215" s="427"/>
      <c r="BL215" s="427"/>
      <c r="BQ215" s="48"/>
      <c r="BR215" s="51"/>
      <c r="BS215" s="248"/>
      <c r="BT215" s="51"/>
      <c r="BU215" s="51"/>
      <c r="BV215" s="51"/>
      <c r="BW215" s="161"/>
      <c r="BX215" s="273"/>
      <c r="BY215" s="273"/>
      <c r="BZ215" s="74"/>
      <c r="CA215" s="51"/>
      <c r="CB215" s="74"/>
      <c r="CC215" s="570"/>
      <c r="CE215" s="418"/>
      <c r="CM215" s="406"/>
      <c r="CN215" s="479"/>
      <c r="CO215" s="406"/>
      <c r="CP215" s="406"/>
      <c r="CQ215" s="406"/>
      <c r="CR215" s="406"/>
      <c r="CS215" s="406"/>
      <c r="CT215" s="418"/>
      <c r="CU215" s="453"/>
      <c r="CV215" s="497"/>
      <c r="DB215" s="410"/>
      <c r="DC215" s="410"/>
      <c r="DD215" s="406"/>
      <c r="DE215" s="406"/>
      <c r="DF215" s="406"/>
      <c r="DG215" s="406"/>
      <c r="DH215" s="406"/>
      <c r="DI215" s="406"/>
      <c r="DJ215" s="406"/>
      <c r="DK215" s="406"/>
      <c r="DL215" s="494"/>
      <c r="DM215" s="494"/>
      <c r="DN215" s="494"/>
      <c r="DO215" s="511"/>
      <c r="DY215" s="407"/>
      <c r="DZ215" s="407"/>
      <c r="EA215" s="408"/>
      <c r="EB215" s="408"/>
      <c r="EC215" s="408"/>
      <c r="ED215" s="408"/>
      <c r="EE215" s="483"/>
      <c r="EF215" s="483"/>
      <c r="EG215" s="408"/>
      <c r="EH215" s="408"/>
      <c r="EI215" s="408"/>
      <c r="EJ215" s="470"/>
      <c r="EK215" s="483"/>
      <c r="EL215" s="470"/>
      <c r="EM215" s="470"/>
      <c r="EN215" s="470"/>
      <c r="EX215" s="410"/>
      <c r="EY215" s="410"/>
      <c r="EZ215" s="406"/>
      <c r="FA215" s="406"/>
      <c r="FH215" s="410"/>
      <c r="FI215" s="410"/>
      <c r="FJ215" s="406"/>
      <c r="FK215" s="406"/>
      <c r="IC215" s="349"/>
      <c r="ID215" s="348"/>
      <c r="IE215" s="350"/>
      <c r="IF215" s="348"/>
      <c r="IG215" s="348"/>
      <c r="IH215" s="348"/>
      <c r="II215" s="311"/>
      <c r="IJ215" s="351"/>
      <c r="IK215" s="351"/>
      <c r="IL215" s="352"/>
      <c r="IM215" s="348"/>
      <c r="IN215" s="352"/>
      <c r="IO215" s="336"/>
      <c r="KG215" s="548">
        <v>884</v>
      </c>
      <c r="KH215" s="539">
        <v>174</v>
      </c>
      <c r="KI215" s="540" t="s">
        <v>893</v>
      </c>
      <c r="KJ215" s="540" t="s">
        <v>894</v>
      </c>
      <c r="KK215" s="540" t="s">
        <v>114</v>
      </c>
      <c r="KL215" s="540" t="s">
        <v>1957</v>
      </c>
      <c r="KM215" s="541"/>
      <c r="KN215" s="542"/>
      <c r="KO215" s="542"/>
      <c r="KP215" s="540"/>
      <c r="KQ215" s="543"/>
      <c r="KR215" s="543"/>
      <c r="KS215" s="543"/>
      <c r="KT215" s="543"/>
      <c r="KU215" s="543" t="str">
        <f>VLOOKUP(KH215,Data_Voogd!$C$1:$I$190,3,TRUE)</f>
        <v>Tamaoui</v>
      </c>
      <c r="KV215" s="543" t="str">
        <f>VLOOKUP(KH215,Data_Voogd!$C$1:$I$190,2,TRUE)</f>
        <v>Mohamed</v>
      </c>
      <c r="KW215" s="549">
        <f>VLOOKUP(KH215,Data_Voogd!$C$1:$I$190,7,TRUE)</f>
        <v>611214554</v>
      </c>
    </row>
    <row r="216" spans="10:309" ht="20.100000000000001" customHeight="1" thickBot="1">
      <c r="J216" s="427"/>
      <c r="M216" s="469"/>
      <c r="Z216" s="410"/>
      <c r="AA216" s="410"/>
      <c r="AB216" s="406"/>
      <c r="AC216" s="406"/>
      <c r="AD216" s="406"/>
      <c r="AE216" s="406"/>
      <c r="AF216" s="406"/>
      <c r="AG216" s="406"/>
      <c r="AH216" s="406"/>
      <c r="AI216" s="406"/>
      <c r="AJ216" s="399"/>
      <c r="AK216" s="494"/>
      <c r="AL216" s="494"/>
      <c r="AM216" s="494"/>
      <c r="AN216" s="607"/>
      <c r="AS216" s="48"/>
      <c r="AT216" s="51"/>
      <c r="AU216" s="248"/>
      <c r="AV216" s="248"/>
      <c r="AW216" s="51"/>
      <c r="AX216" s="51"/>
      <c r="AY216" s="51"/>
      <c r="AZ216" s="190"/>
      <c r="BA216" s="51"/>
      <c r="BB216" s="51"/>
      <c r="BC216" s="51"/>
      <c r="BD216" s="51"/>
      <c r="BE216" s="320"/>
      <c r="BF216" s="51"/>
      <c r="BG216" s="161"/>
      <c r="BH216" s="51"/>
      <c r="BI216" s="74"/>
      <c r="BJ216" s="570"/>
      <c r="BK216" s="427"/>
      <c r="BL216" s="427"/>
      <c r="BQ216" s="48"/>
      <c r="BR216" s="51"/>
      <c r="BS216" s="248"/>
      <c r="BT216" s="51"/>
      <c r="BU216" s="51"/>
      <c r="BV216" s="51"/>
      <c r="BW216" s="161"/>
      <c r="BX216" s="273"/>
      <c r="BY216" s="273"/>
      <c r="BZ216" s="74"/>
      <c r="CA216" s="51"/>
      <c r="CB216" s="74"/>
      <c r="CC216" s="570"/>
      <c r="CE216" s="418"/>
      <c r="CM216" s="406"/>
      <c r="CN216" s="479"/>
      <c r="CO216" s="406"/>
      <c r="CP216" s="406"/>
      <c r="CQ216" s="406"/>
      <c r="CR216" s="406"/>
      <c r="CS216" s="406"/>
      <c r="CT216" s="418"/>
      <c r="CU216" s="453"/>
      <c r="CV216" s="497"/>
      <c r="DB216" s="410"/>
      <c r="DC216" s="410"/>
      <c r="DD216" s="406"/>
      <c r="DE216" s="406"/>
      <c r="DF216" s="406"/>
      <c r="DG216" s="406"/>
      <c r="DH216" s="406"/>
      <c r="DI216" s="406"/>
      <c r="DJ216" s="406"/>
      <c r="DK216" s="406"/>
      <c r="DL216" s="494"/>
      <c r="DM216" s="494"/>
      <c r="DN216" s="494"/>
      <c r="DO216" s="511"/>
      <c r="DY216" s="407"/>
      <c r="DZ216" s="407"/>
      <c r="EA216" s="408"/>
      <c r="EB216" s="408"/>
      <c r="EC216" s="408"/>
      <c r="ED216" s="408"/>
      <c r="EE216" s="483"/>
      <c r="EF216" s="483"/>
      <c r="EG216" s="408"/>
      <c r="EH216" s="411"/>
      <c r="EI216" s="408"/>
      <c r="EJ216" s="470"/>
      <c r="EK216" s="483"/>
      <c r="EL216" s="470"/>
      <c r="EM216" s="470"/>
      <c r="EN216" s="470"/>
      <c r="EX216" s="410"/>
      <c r="EY216" s="410"/>
      <c r="EZ216" s="406"/>
      <c r="FA216" s="406"/>
      <c r="FH216" s="410"/>
      <c r="FI216" s="410"/>
      <c r="FJ216" s="406"/>
      <c r="FK216" s="406"/>
      <c r="IC216" s="353"/>
      <c r="ID216" s="354"/>
      <c r="IE216" s="355"/>
      <c r="IF216" s="354"/>
      <c r="IG216" s="354"/>
      <c r="IH216" s="354"/>
      <c r="II216" s="310"/>
      <c r="IJ216" s="356"/>
      <c r="IK216" s="356"/>
      <c r="IL216" s="357"/>
      <c r="IM216" s="354"/>
      <c r="IN216" s="352"/>
      <c r="IO216" s="337"/>
      <c r="KG216" s="548">
        <v>884</v>
      </c>
      <c r="KH216" s="539">
        <v>174</v>
      </c>
      <c r="KI216" s="540" t="s">
        <v>600</v>
      </c>
      <c r="KJ216" s="540" t="s">
        <v>894</v>
      </c>
      <c r="KK216" s="540" t="s">
        <v>90</v>
      </c>
      <c r="KL216" s="540" t="s">
        <v>1957</v>
      </c>
      <c r="KM216" s="541"/>
      <c r="KN216" s="542"/>
      <c r="KO216" s="542"/>
      <c r="KP216" s="540"/>
      <c r="KQ216" s="543"/>
      <c r="KR216" s="543"/>
      <c r="KS216" s="543"/>
      <c r="KT216" s="543"/>
      <c r="KU216" s="543" t="str">
        <f>VLOOKUP(KH216,Data_Voogd!$C$1:$I$190,3,TRUE)</f>
        <v>Tamaoui</v>
      </c>
      <c r="KV216" s="543" t="str">
        <f>VLOOKUP(KH216,Data_Voogd!$C$1:$I$190,2,TRUE)</f>
        <v>Mohamed</v>
      </c>
      <c r="KW216" s="549">
        <f>VLOOKUP(KH216,Data_Voogd!$C$1:$I$190,7,TRUE)</f>
        <v>611214554</v>
      </c>
    </row>
    <row r="217" spans="10:309" ht="20.100000000000001" customHeight="1" thickBot="1">
      <c r="J217" s="427"/>
      <c r="M217" s="469"/>
      <c r="Z217" s="410"/>
      <c r="AA217" s="410"/>
      <c r="AB217" s="406"/>
      <c r="AC217" s="406"/>
      <c r="AD217" s="406"/>
      <c r="AE217" s="406"/>
      <c r="AF217" s="406"/>
      <c r="AG217" s="406"/>
      <c r="AH217" s="406"/>
      <c r="AI217" s="406"/>
      <c r="AJ217" s="399"/>
      <c r="AK217" s="494"/>
      <c r="AL217" s="494"/>
      <c r="AM217" s="494"/>
      <c r="AN217" s="607"/>
      <c r="AS217" s="48"/>
      <c r="AT217" s="51"/>
      <c r="AU217" s="248"/>
      <c r="AV217" s="248"/>
      <c r="AW217" s="51"/>
      <c r="AX217" s="51"/>
      <c r="AY217" s="51"/>
      <c r="AZ217" s="190"/>
      <c r="BA217" s="51"/>
      <c r="BB217" s="51"/>
      <c r="BC217" s="51"/>
      <c r="BD217" s="51"/>
      <c r="BE217" s="320"/>
      <c r="BF217" s="51"/>
      <c r="BG217" s="161"/>
      <c r="BH217" s="51"/>
      <c r="BI217" s="74"/>
      <c r="BJ217" s="570"/>
      <c r="BK217" s="427"/>
      <c r="BL217" s="427"/>
      <c r="BQ217" s="48"/>
      <c r="BR217" s="51"/>
      <c r="BS217" s="248"/>
      <c r="BT217" s="51"/>
      <c r="BU217" s="51"/>
      <c r="BV217" s="51"/>
      <c r="BW217" s="161"/>
      <c r="BX217" s="273"/>
      <c r="BY217" s="273"/>
      <c r="BZ217" s="74"/>
      <c r="CA217" s="51"/>
      <c r="CB217" s="74"/>
      <c r="CC217" s="570"/>
      <c r="CE217" s="417"/>
      <c r="CM217" s="406"/>
      <c r="CN217" s="479"/>
      <c r="CO217" s="406"/>
      <c r="CP217" s="406"/>
      <c r="CQ217" s="406"/>
      <c r="CR217" s="406"/>
      <c r="CS217" s="406"/>
      <c r="CT217" s="418"/>
      <c r="CU217" s="453"/>
      <c r="CV217" s="497"/>
      <c r="DB217" s="410"/>
      <c r="DC217" s="410"/>
      <c r="DD217" s="406"/>
      <c r="DE217" s="406"/>
      <c r="DF217" s="406"/>
      <c r="DG217" s="406"/>
      <c r="DH217" s="406"/>
      <c r="DI217" s="406"/>
      <c r="DJ217" s="406"/>
      <c r="DK217" s="406"/>
      <c r="DL217" s="494"/>
      <c r="DM217" s="494"/>
      <c r="DN217" s="494"/>
      <c r="DO217" s="511"/>
      <c r="DY217" s="407"/>
      <c r="DZ217" s="407"/>
      <c r="EA217" s="408"/>
      <c r="EB217" s="408"/>
      <c r="EC217" s="408"/>
      <c r="ED217" s="408"/>
      <c r="EE217" s="483"/>
      <c r="EF217" s="483"/>
      <c r="EG217" s="408"/>
      <c r="EH217" s="408"/>
      <c r="EI217" s="408"/>
      <c r="EJ217" s="470"/>
      <c r="EK217" s="483"/>
      <c r="EL217" s="470"/>
      <c r="EM217" s="470"/>
      <c r="EN217" s="470"/>
      <c r="EX217" s="410"/>
      <c r="EY217" s="406"/>
      <c r="EZ217" s="406"/>
      <c r="FA217" s="406"/>
      <c r="FH217" s="410"/>
      <c r="FI217" s="410"/>
      <c r="FJ217" s="406"/>
      <c r="FK217" s="406"/>
      <c r="IC217" s="349"/>
      <c r="ID217" s="348"/>
      <c r="IE217" s="350"/>
      <c r="IF217" s="348"/>
      <c r="IG217" s="348"/>
      <c r="IH217" s="348"/>
      <c r="II217" s="311"/>
      <c r="IJ217" s="351"/>
      <c r="IK217" s="351"/>
      <c r="IL217" s="352"/>
      <c r="IM217" s="348"/>
      <c r="IN217" s="352"/>
      <c r="IO217" s="336"/>
      <c r="KG217" s="548">
        <v>491</v>
      </c>
      <c r="KH217" s="539">
        <v>175</v>
      </c>
      <c r="KI217" s="540" t="s">
        <v>179</v>
      </c>
      <c r="KJ217" s="540" t="s">
        <v>1398</v>
      </c>
      <c r="KK217" s="540" t="s">
        <v>65</v>
      </c>
      <c r="KL217" s="540" t="s">
        <v>1955</v>
      </c>
      <c r="KM217" s="541"/>
      <c r="KN217" s="542"/>
      <c r="KO217" s="542"/>
      <c r="KP217" s="540"/>
      <c r="KQ217" s="543"/>
      <c r="KR217" s="543"/>
      <c r="KS217" s="543"/>
      <c r="KT217" s="543"/>
      <c r="KU217" s="543" t="str">
        <f>VLOOKUP(KH217,Data_Voogd!$C$1:$I$190,3,TRUE)</f>
        <v>El Madaghri/El adoui</v>
      </c>
      <c r="KV217" s="543" t="str">
        <f>VLOOKUP(KH217,Data_Voogd!$C$1:$I$190,2,TRUE)</f>
        <v>Adoua</v>
      </c>
      <c r="KW217" s="549">
        <f>VLOOKUP(KH217,Data_Voogd!$C$1:$I$190,7,TRUE)</f>
        <v>641825433</v>
      </c>
    </row>
    <row r="218" spans="10:309" ht="20.100000000000001" customHeight="1" thickBot="1">
      <c r="J218" s="427"/>
      <c r="M218" s="469"/>
      <c r="Z218" s="410"/>
      <c r="AA218" s="410"/>
      <c r="AB218" s="406"/>
      <c r="AC218" s="406"/>
      <c r="AD218" s="406"/>
      <c r="AE218" s="406"/>
      <c r="AF218" s="406"/>
      <c r="AG218" s="406"/>
      <c r="AH218" s="406"/>
      <c r="AI218" s="406"/>
      <c r="AJ218" s="399"/>
      <c r="AK218" s="494"/>
      <c r="AL218" s="494"/>
      <c r="AM218" s="494"/>
      <c r="AN218" s="607"/>
      <c r="AS218" s="48"/>
      <c r="AT218" s="51"/>
      <c r="AU218" s="248"/>
      <c r="AV218" s="248"/>
      <c r="AW218" s="51"/>
      <c r="AX218" s="51"/>
      <c r="AY218" s="51"/>
      <c r="AZ218" s="190"/>
      <c r="BA218" s="51"/>
      <c r="BB218" s="51"/>
      <c r="BC218" s="51"/>
      <c r="BD218" s="51"/>
      <c r="BE218" s="320"/>
      <c r="BF218" s="51"/>
      <c r="BG218" s="161"/>
      <c r="BH218" s="51"/>
      <c r="BI218" s="74"/>
      <c r="BJ218" s="570"/>
      <c r="BK218" s="427"/>
      <c r="BL218" s="427"/>
      <c r="BQ218" s="48"/>
      <c r="BR218" s="51"/>
      <c r="BS218" s="248"/>
      <c r="BT218" s="51"/>
      <c r="BU218" s="51"/>
      <c r="BV218" s="51"/>
      <c r="BW218" s="161"/>
      <c r="BX218" s="273"/>
      <c r="BY218" s="273"/>
      <c r="BZ218" s="74"/>
      <c r="CA218" s="51"/>
      <c r="CB218" s="74"/>
      <c r="CC218" s="570"/>
      <c r="CE218" s="418"/>
      <c r="CM218" s="406"/>
      <c r="CN218" s="479"/>
      <c r="CO218" s="406"/>
      <c r="CP218" s="406"/>
      <c r="CQ218" s="406"/>
      <c r="CR218" s="406"/>
      <c r="CS218" s="406"/>
      <c r="CT218" s="418"/>
      <c r="CU218" s="453"/>
      <c r="CV218" s="497"/>
      <c r="DB218" s="410"/>
      <c r="DC218" s="410"/>
      <c r="DD218" s="406"/>
      <c r="DE218" s="406"/>
      <c r="DF218" s="406"/>
      <c r="DG218" s="406"/>
      <c r="DH218" s="406"/>
      <c r="DI218" s="406"/>
      <c r="DJ218" s="406"/>
      <c r="DK218" s="406"/>
      <c r="DL218" s="494"/>
      <c r="DM218" s="494"/>
      <c r="DN218" s="494"/>
      <c r="DO218" s="511"/>
      <c r="DY218" s="407"/>
      <c r="DZ218" s="407"/>
      <c r="EA218" s="408"/>
      <c r="EB218" s="408"/>
      <c r="EC218" s="408"/>
      <c r="ED218" s="408"/>
      <c r="EE218" s="483"/>
      <c r="EF218" s="483"/>
      <c r="EG218" s="408"/>
      <c r="EH218" s="408"/>
      <c r="EI218" s="408"/>
      <c r="EJ218" s="470"/>
      <c r="EK218" s="483"/>
      <c r="EL218" s="470"/>
      <c r="EM218" s="470"/>
      <c r="EN218" s="470"/>
      <c r="EX218" s="410"/>
      <c r="EY218" s="410"/>
      <c r="EZ218" s="406"/>
      <c r="FA218" s="406"/>
      <c r="FH218" s="410"/>
      <c r="FI218" s="406"/>
      <c r="FJ218" s="406"/>
      <c r="FK218" s="406"/>
      <c r="IC218" s="353"/>
      <c r="ID218" s="354"/>
      <c r="IE218" s="355"/>
      <c r="IF218" s="354"/>
      <c r="IG218" s="354"/>
      <c r="IH218" s="354"/>
      <c r="II218" s="310"/>
      <c r="IJ218" s="356"/>
      <c r="IK218" s="356"/>
      <c r="IL218" s="357"/>
      <c r="IM218" s="359"/>
      <c r="IN218" s="352"/>
      <c r="IO218" s="337"/>
      <c r="KG218" s="548">
        <v>9008</v>
      </c>
      <c r="KH218" s="539">
        <v>178</v>
      </c>
      <c r="KI218" s="540" t="s">
        <v>559</v>
      </c>
      <c r="KJ218" s="540" t="s">
        <v>290</v>
      </c>
      <c r="KK218" s="540" t="s">
        <v>57</v>
      </c>
      <c r="KL218" s="540" t="s">
        <v>1958</v>
      </c>
      <c r="KM218" s="541"/>
      <c r="KN218" s="542"/>
      <c r="KO218" s="542"/>
      <c r="KP218" s="540"/>
      <c r="KQ218" s="543"/>
      <c r="KR218" s="543"/>
      <c r="KS218" s="543"/>
      <c r="KT218" s="543"/>
      <c r="KU218" s="543" t="str">
        <f>VLOOKUP(KH218,Data_Voogd!$C$1:$I$190,3,TRUE)</f>
        <v>Mustapha</v>
      </c>
      <c r="KV218" s="543" t="str">
        <f>VLOOKUP(KH218,Data_Voogd!$C$1:$I$190,2,TRUE)</f>
        <v>Mustapha</v>
      </c>
      <c r="KW218" s="549">
        <f>VLOOKUP(KH218,Data_Voogd!$C$1:$I$190,7,TRUE)</f>
        <v>685531109</v>
      </c>
    </row>
    <row r="219" spans="10:309" ht="20.100000000000001" customHeight="1" thickBot="1">
      <c r="J219" s="427"/>
      <c r="M219" s="469"/>
      <c r="Z219" s="410"/>
      <c r="AA219" s="410"/>
      <c r="AB219" s="406"/>
      <c r="AC219" s="406"/>
      <c r="AD219" s="406"/>
      <c r="AE219" s="406"/>
      <c r="AF219" s="406"/>
      <c r="AG219" s="406"/>
      <c r="AH219" s="406"/>
      <c r="AI219" s="406"/>
      <c r="AJ219" s="399"/>
      <c r="AK219" s="494"/>
      <c r="AL219" s="494"/>
      <c r="AM219" s="494"/>
      <c r="AN219" s="607"/>
      <c r="AS219" s="48"/>
      <c r="AT219" s="51"/>
      <c r="AU219" s="248"/>
      <c r="AV219" s="248"/>
      <c r="AW219" s="51"/>
      <c r="AX219" s="51"/>
      <c r="AY219" s="51"/>
      <c r="AZ219" s="190"/>
      <c r="BA219" s="51"/>
      <c r="BB219" s="51"/>
      <c r="BC219" s="51"/>
      <c r="BD219" s="51"/>
      <c r="BE219" s="320"/>
      <c r="BF219" s="51"/>
      <c r="BG219" s="161"/>
      <c r="BH219" s="51"/>
      <c r="BI219" s="74"/>
      <c r="BJ219" s="570"/>
      <c r="BK219" s="427"/>
      <c r="BL219" s="427"/>
      <c r="BQ219" s="48"/>
      <c r="BR219" s="51"/>
      <c r="BS219" s="248"/>
      <c r="BT219" s="51"/>
      <c r="BU219" s="51"/>
      <c r="BV219" s="51"/>
      <c r="BW219" s="161"/>
      <c r="BX219" s="273"/>
      <c r="BY219" s="273"/>
      <c r="BZ219" s="74"/>
      <c r="CA219" s="51"/>
      <c r="CB219" s="74"/>
      <c r="CC219" s="570"/>
      <c r="CE219" s="418"/>
      <c r="CM219" s="406"/>
      <c r="CN219" s="479"/>
      <c r="CO219" s="406"/>
      <c r="CP219" s="406"/>
      <c r="CQ219" s="406"/>
      <c r="CR219" s="406"/>
      <c r="CS219" s="406"/>
      <c r="CT219" s="418"/>
      <c r="CU219" s="453"/>
      <c r="CV219" s="497"/>
      <c r="DB219" s="410"/>
      <c r="DC219" s="410"/>
      <c r="DD219" s="406"/>
      <c r="DE219" s="406"/>
      <c r="DF219" s="406"/>
      <c r="DG219" s="406"/>
      <c r="DH219" s="406"/>
      <c r="DI219" s="406"/>
      <c r="DJ219" s="406"/>
      <c r="DK219" s="406"/>
      <c r="DL219" s="494"/>
      <c r="DM219" s="494"/>
      <c r="DN219" s="494"/>
      <c r="DO219" s="511"/>
      <c r="DY219" s="407"/>
      <c r="DZ219" s="407"/>
      <c r="EA219" s="408"/>
      <c r="EB219" s="408"/>
      <c r="EC219" s="408"/>
      <c r="ED219" s="408"/>
      <c r="EE219" s="483"/>
      <c r="EF219" s="483"/>
      <c r="EG219" s="408"/>
      <c r="EH219" s="408"/>
      <c r="EI219" s="408"/>
      <c r="EJ219" s="470"/>
      <c r="EK219" s="483"/>
      <c r="EL219" s="470"/>
      <c r="EM219" s="470"/>
      <c r="EN219" s="470"/>
      <c r="FH219" s="410"/>
      <c r="FI219" s="410"/>
      <c r="FJ219" s="406"/>
      <c r="FK219" s="406"/>
      <c r="IC219" s="349"/>
      <c r="ID219" s="348"/>
      <c r="IE219" s="350"/>
      <c r="IF219" s="348"/>
      <c r="IG219" s="348"/>
      <c r="IH219" s="348"/>
      <c r="II219" s="311"/>
      <c r="IJ219" s="351"/>
      <c r="IK219" s="351"/>
      <c r="IL219" s="352"/>
      <c r="IM219" s="358"/>
      <c r="IN219" s="352"/>
      <c r="IO219" s="336"/>
      <c r="KG219" s="548">
        <v>1146</v>
      </c>
      <c r="KH219" s="539">
        <v>179</v>
      </c>
      <c r="KI219" s="540" t="s">
        <v>136</v>
      </c>
      <c r="KJ219" s="540" t="s">
        <v>911</v>
      </c>
      <c r="KK219" s="540" t="s">
        <v>65</v>
      </c>
      <c r="KL219" s="540" t="s">
        <v>1955</v>
      </c>
      <c r="KM219" s="541"/>
      <c r="KN219" s="542"/>
      <c r="KO219" s="542"/>
      <c r="KP219" s="540"/>
      <c r="KQ219" s="543"/>
      <c r="KR219" s="543"/>
      <c r="KS219" s="543"/>
      <c r="KT219" s="543"/>
      <c r="KU219" s="543" t="str">
        <f>VLOOKUP(KH219,Data_Voogd!$C$1:$I$190,3,TRUE)</f>
        <v>Douiri</v>
      </c>
      <c r="KV219" s="543" t="str">
        <f>VLOOKUP(KH219,Data_Voogd!$C$1:$I$190,2,TRUE)</f>
        <v>Ahmed</v>
      </c>
      <c r="KW219" s="549">
        <f>VLOOKUP(KH219,Data_Voogd!$C$1:$I$190,7,TRUE)</f>
        <v>634247276</v>
      </c>
    </row>
    <row r="220" spans="10:309" ht="20.100000000000001" customHeight="1" thickBot="1">
      <c r="J220" s="427"/>
      <c r="M220" s="469"/>
      <c r="Z220" s="410"/>
      <c r="AA220" s="410"/>
      <c r="AB220" s="406"/>
      <c r="AC220" s="406"/>
      <c r="AD220" s="406"/>
      <c r="AE220" s="406"/>
      <c r="AF220" s="406"/>
      <c r="AG220" s="406"/>
      <c r="AH220" s="406"/>
      <c r="AI220" s="406"/>
      <c r="AJ220" s="399"/>
      <c r="AK220" s="494"/>
      <c r="AL220" s="494"/>
      <c r="AM220" s="494"/>
      <c r="AN220" s="607"/>
      <c r="AS220" s="48"/>
      <c r="AT220" s="51"/>
      <c r="AU220" s="248"/>
      <c r="AV220" s="248"/>
      <c r="AW220" s="51"/>
      <c r="AX220" s="51"/>
      <c r="AY220" s="51"/>
      <c r="AZ220" s="190"/>
      <c r="BA220" s="51"/>
      <c r="BB220" s="51"/>
      <c r="BC220" s="51"/>
      <c r="BD220" s="51"/>
      <c r="BE220" s="320"/>
      <c r="BF220" s="51"/>
      <c r="BG220" s="161"/>
      <c r="BH220" s="51"/>
      <c r="BI220" s="74"/>
      <c r="BJ220" s="570"/>
      <c r="BK220" s="427"/>
      <c r="BL220" s="427"/>
      <c r="BQ220" s="48"/>
      <c r="BR220" s="51"/>
      <c r="BS220" s="248"/>
      <c r="BT220" s="51"/>
      <c r="BU220" s="51"/>
      <c r="BV220" s="51"/>
      <c r="BW220" s="161"/>
      <c r="BX220" s="273"/>
      <c r="BY220" s="273"/>
      <c r="BZ220" s="74"/>
      <c r="CA220" s="51"/>
      <c r="CB220" s="74"/>
      <c r="CC220" s="570"/>
      <c r="CE220" s="418"/>
      <c r="CM220" s="406"/>
      <c r="CN220" s="479"/>
      <c r="CO220" s="406"/>
      <c r="CP220" s="406"/>
      <c r="CQ220" s="406"/>
      <c r="CR220" s="406"/>
      <c r="CS220" s="406"/>
      <c r="CT220" s="418"/>
      <c r="CU220" s="453"/>
      <c r="CV220" s="497"/>
      <c r="DB220" s="410"/>
      <c r="DC220" s="410"/>
      <c r="DD220" s="406"/>
      <c r="DE220" s="406"/>
      <c r="DF220" s="406"/>
      <c r="DG220" s="406"/>
      <c r="DH220" s="406"/>
      <c r="DI220" s="406"/>
      <c r="DJ220" s="406"/>
      <c r="DK220" s="406"/>
      <c r="DL220" s="494"/>
      <c r="DM220" s="494"/>
      <c r="DN220" s="494"/>
      <c r="DO220" s="511"/>
      <c r="DY220" s="407"/>
      <c r="DZ220" s="407"/>
      <c r="EA220" s="408"/>
      <c r="EB220" s="408"/>
      <c r="EC220" s="408"/>
      <c r="ED220" s="408"/>
      <c r="EE220" s="483"/>
      <c r="EF220" s="483"/>
      <c r="EG220" s="408"/>
      <c r="EH220" s="408"/>
      <c r="EI220" s="408"/>
      <c r="EJ220" s="470"/>
      <c r="EK220" s="483"/>
      <c r="EL220" s="470"/>
      <c r="EM220" s="470"/>
      <c r="EN220" s="470"/>
      <c r="IC220" s="353"/>
      <c r="ID220" s="354"/>
      <c r="IE220" s="355"/>
      <c r="IF220" s="354"/>
      <c r="IG220" s="354"/>
      <c r="IH220" s="354"/>
      <c r="II220" s="310"/>
      <c r="IJ220" s="356"/>
      <c r="IK220" s="356"/>
      <c r="IL220" s="357"/>
      <c r="IM220" s="359"/>
      <c r="IN220" s="352"/>
      <c r="IO220" s="336"/>
      <c r="KG220" s="548">
        <v>461</v>
      </c>
      <c r="KH220" s="539">
        <v>180</v>
      </c>
      <c r="KI220" s="540" t="s">
        <v>184</v>
      </c>
      <c r="KJ220" s="540" t="s">
        <v>2209</v>
      </c>
      <c r="KK220" s="540" t="s">
        <v>2458</v>
      </c>
      <c r="KL220" s="540" t="s">
        <v>1955</v>
      </c>
      <c r="KM220" s="541"/>
      <c r="KN220" s="542"/>
      <c r="KO220" s="542"/>
      <c r="KP220" s="540" t="s">
        <v>2210</v>
      </c>
      <c r="KQ220" s="543"/>
      <c r="KR220" s="543"/>
      <c r="KS220" s="543"/>
      <c r="KT220" s="543"/>
      <c r="KU220" s="543" t="str">
        <f>VLOOKUP(KH220,Data_Voogd!$C$1:$I$190,3,TRUE)</f>
        <v>Aissaoui / Kasmi</v>
      </c>
      <c r="KV220" s="543" t="str">
        <f>VLOOKUP(KH220,Data_Voogd!$C$1:$I$190,2,TRUE)</f>
        <v>Kamal</v>
      </c>
      <c r="KW220" s="549">
        <f>VLOOKUP(KH220,Data_Voogd!$C$1:$I$190,7,TRUE)</f>
        <v>617854765</v>
      </c>
    </row>
    <row r="221" spans="10:309" ht="20.100000000000001" customHeight="1" thickBot="1">
      <c r="J221" s="427"/>
      <c r="M221" s="469"/>
      <c r="Z221" s="410"/>
      <c r="AA221" s="410"/>
      <c r="AB221" s="406"/>
      <c r="AC221" s="406"/>
      <c r="AD221" s="406"/>
      <c r="AE221" s="406"/>
      <c r="AF221" s="406"/>
      <c r="AG221" s="406"/>
      <c r="AH221" s="406"/>
      <c r="AI221" s="406"/>
      <c r="AJ221" s="399"/>
      <c r="AK221" s="494"/>
      <c r="AL221" s="494"/>
      <c r="AM221" s="494"/>
      <c r="AN221" s="607"/>
      <c r="AS221" s="48"/>
      <c r="AT221" s="51"/>
      <c r="AU221" s="248"/>
      <c r="AV221" s="248"/>
      <c r="AW221" s="51"/>
      <c r="AX221" s="51"/>
      <c r="AY221" s="51"/>
      <c r="AZ221" s="318"/>
      <c r="BA221" s="163"/>
      <c r="BB221" s="51"/>
      <c r="BC221" s="51"/>
      <c r="BD221" s="51"/>
      <c r="BE221" s="321"/>
      <c r="BF221" s="51"/>
      <c r="BG221" s="270"/>
      <c r="BH221" s="75"/>
      <c r="BI221" s="74"/>
      <c r="BJ221" s="570"/>
      <c r="BK221" s="427"/>
      <c r="BL221" s="427"/>
      <c r="BQ221" s="48"/>
      <c r="BR221" s="51"/>
      <c r="BS221" s="248"/>
      <c r="BT221" s="51"/>
      <c r="BU221" s="51"/>
      <c r="BV221" s="51"/>
      <c r="BW221" s="161"/>
      <c r="BX221" s="273"/>
      <c r="BY221" s="273"/>
      <c r="BZ221" s="74"/>
      <c r="CA221" s="75"/>
      <c r="CB221" s="74"/>
      <c r="CC221" s="570"/>
      <c r="CE221" s="418"/>
      <c r="CM221" s="406"/>
      <c r="CN221" s="479"/>
      <c r="CO221" s="406"/>
      <c r="CP221" s="406"/>
      <c r="CQ221" s="406"/>
      <c r="CR221" s="406"/>
      <c r="CS221" s="406"/>
      <c r="CT221" s="418"/>
      <c r="CU221" s="453"/>
      <c r="CV221" s="497"/>
      <c r="DB221" s="410"/>
      <c r="DC221" s="410"/>
      <c r="DD221" s="406"/>
      <c r="DE221" s="406"/>
      <c r="DF221" s="406"/>
      <c r="DG221" s="406"/>
      <c r="DH221" s="406"/>
      <c r="DI221" s="406"/>
      <c r="DJ221" s="406"/>
      <c r="DK221" s="406"/>
      <c r="DL221" s="494"/>
      <c r="DM221" s="494"/>
      <c r="DN221" s="494"/>
      <c r="DO221" s="511"/>
      <c r="DY221" s="407"/>
      <c r="DZ221" s="407"/>
      <c r="EA221" s="408"/>
      <c r="EB221" s="408"/>
      <c r="EC221" s="408"/>
      <c r="ED221" s="408"/>
      <c r="EE221" s="483"/>
      <c r="EF221" s="483"/>
      <c r="EG221" s="408"/>
      <c r="EH221" s="408"/>
      <c r="EI221" s="408"/>
      <c r="EJ221" s="470"/>
      <c r="EK221" s="483"/>
      <c r="EL221" s="470"/>
      <c r="EM221" s="470"/>
      <c r="EN221" s="470"/>
      <c r="EX221" s="410"/>
      <c r="EY221" s="410"/>
      <c r="EZ221" s="406"/>
      <c r="FA221" s="406"/>
      <c r="IC221" s="349"/>
      <c r="ID221" s="348"/>
      <c r="IE221" s="350"/>
      <c r="IF221" s="348"/>
      <c r="IG221" s="348"/>
      <c r="IH221" s="348"/>
      <c r="II221" s="311"/>
      <c r="IJ221" s="351"/>
      <c r="IK221" s="351"/>
      <c r="IL221" s="352"/>
      <c r="IM221" s="348"/>
      <c r="IN221" s="352"/>
      <c r="IO221" s="336"/>
      <c r="KG221" s="548">
        <v>411</v>
      </c>
      <c r="KH221" s="539">
        <v>181</v>
      </c>
      <c r="KI221" s="540" t="s">
        <v>98</v>
      </c>
      <c r="KJ221" s="540" t="s">
        <v>1935</v>
      </c>
      <c r="KK221" s="540" t="s">
        <v>65</v>
      </c>
      <c r="KL221" s="540" t="s">
        <v>1956</v>
      </c>
      <c r="KM221" s="541"/>
      <c r="KN221" s="542"/>
      <c r="KO221" s="542"/>
      <c r="KP221" s="547"/>
      <c r="KQ221" s="543"/>
      <c r="KR221" s="543"/>
      <c r="KS221" s="543"/>
      <c r="KT221" s="543"/>
      <c r="KU221" s="543" t="str">
        <f>VLOOKUP(KH221,Data_Voogd!$C$1:$I$190,3,TRUE)</f>
        <v>Abdelli</v>
      </c>
      <c r="KV221" s="543" t="str">
        <f>VLOOKUP(KH221,Data_Voogd!$C$1:$I$190,2,TRUE)</f>
        <v>Mohamed</v>
      </c>
      <c r="KW221" s="549">
        <f>VLOOKUP(KH221,Data_Voogd!$C$1:$I$190,7,TRUE)</f>
        <v>638023811</v>
      </c>
    </row>
    <row r="222" spans="10:309" ht="20.100000000000001" customHeight="1" thickBot="1">
      <c r="J222" s="427"/>
      <c r="M222" s="469"/>
      <c r="Z222" s="410"/>
      <c r="AA222" s="410"/>
      <c r="AB222" s="406"/>
      <c r="AC222" s="406"/>
      <c r="AD222" s="406"/>
      <c r="AE222" s="406"/>
      <c r="AF222" s="406"/>
      <c r="AG222" s="406"/>
      <c r="AH222" s="406"/>
      <c r="AI222" s="406"/>
      <c r="AJ222" s="399"/>
      <c r="AK222" s="408"/>
      <c r="AL222" s="408"/>
      <c r="AM222" s="408"/>
      <c r="AN222" s="608"/>
      <c r="AS222" s="48"/>
      <c r="AT222" s="51"/>
      <c r="AU222" s="248"/>
      <c r="AV222" s="248"/>
      <c r="AW222" s="51"/>
      <c r="AX222" s="51"/>
      <c r="AY222" s="51"/>
      <c r="AZ222" s="318"/>
      <c r="BA222" s="163"/>
      <c r="BB222" s="51"/>
      <c r="BC222" s="51"/>
      <c r="BD222" s="51"/>
      <c r="BE222" s="321"/>
      <c r="BF222" s="51"/>
      <c r="BG222" s="270"/>
      <c r="BH222" s="75"/>
      <c r="BI222" s="74"/>
      <c r="BJ222" s="570"/>
      <c r="BK222" s="427"/>
      <c r="BL222" s="427"/>
      <c r="BQ222" s="48"/>
      <c r="BR222" s="51"/>
      <c r="BS222" s="248"/>
      <c r="BT222" s="51"/>
      <c r="BU222" s="51"/>
      <c r="BV222" s="51"/>
      <c r="BW222" s="161"/>
      <c r="BX222" s="273"/>
      <c r="BY222" s="273"/>
      <c r="BZ222" s="74"/>
      <c r="CA222" s="75"/>
      <c r="CB222" s="74"/>
      <c r="CC222" s="570"/>
      <c r="CE222" s="417"/>
      <c r="CM222" s="406"/>
      <c r="CN222" s="479"/>
      <c r="CO222" s="406"/>
      <c r="CP222" s="406"/>
      <c r="CQ222" s="406"/>
      <c r="CR222" s="406"/>
      <c r="CS222" s="406"/>
      <c r="CT222" s="418"/>
      <c r="CU222" s="497"/>
      <c r="CV222" s="513"/>
      <c r="DB222" s="410"/>
      <c r="DC222" s="410"/>
      <c r="DD222" s="406"/>
      <c r="DE222" s="406"/>
      <c r="DF222" s="406"/>
      <c r="DG222" s="406"/>
      <c r="DH222" s="406"/>
      <c r="DI222" s="406"/>
      <c r="DJ222" s="406"/>
      <c r="DK222" s="406"/>
      <c r="DL222" s="408"/>
      <c r="DM222" s="408"/>
      <c r="DN222" s="408"/>
      <c r="DO222" s="399"/>
      <c r="DY222" s="407"/>
      <c r="DZ222" s="407"/>
      <c r="EA222" s="408"/>
      <c r="EB222" s="408"/>
      <c r="EC222" s="408"/>
      <c r="ED222" s="408"/>
      <c r="EE222" s="483"/>
      <c r="EF222" s="483"/>
      <c r="EG222" s="408"/>
      <c r="EH222" s="408"/>
      <c r="EI222" s="408"/>
      <c r="EJ222" s="470"/>
      <c r="EK222" s="483"/>
      <c r="EL222" s="453"/>
      <c r="EM222" s="399"/>
      <c r="EN222" s="470"/>
      <c r="FH222" s="410"/>
      <c r="FI222" s="410"/>
      <c r="FJ222" s="406"/>
      <c r="FK222" s="406"/>
      <c r="IC222" s="353"/>
      <c r="ID222" s="354"/>
      <c r="IE222" s="355"/>
      <c r="IF222" s="354"/>
      <c r="IG222" s="354"/>
      <c r="IH222" s="354"/>
      <c r="II222" s="310"/>
      <c r="IJ222" s="356"/>
      <c r="IK222" s="356"/>
      <c r="IL222" s="357"/>
      <c r="IM222" s="354"/>
      <c r="IN222" s="352"/>
      <c r="IO222" s="337"/>
      <c r="KG222" s="548">
        <v>411</v>
      </c>
      <c r="KH222" s="539">
        <v>181</v>
      </c>
      <c r="KI222" s="540" t="s">
        <v>335</v>
      </c>
      <c r="KJ222" s="540" t="s">
        <v>1935</v>
      </c>
      <c r="KK222" s="540" t="s">
        <v>65</v>
      </c>
      <c r="KL222" s="540" t="s">
        <v>1956</v>
      </c>
      <c r="KM222" s="541"/>
      <c r="KN222" s="542"/>
      <c r="KO222" s="542"/>
      <c r="KP222" s="547"/>
      <c r="KQ222" s="543"/>
      <c r="KR222" s="543"/>
      <c r="KS222" s="543"/>
      <c r="KT222" s="543"/>
      <c r="KU222" s="543" t="str">
        <f>VLOOKUP(KH222,Data_Voogd!$C$1:$I$190,3,TRUE)</f>
        <v>Abdelli</v>
      </c>
      <c r="KV222" s="543" t="str">
        <f>VLOOKUP(KH222,Data_Voogd!$C$1:$I$190,2,TRUE)</f>
        <v>Mohamed</v>
      </c>
      <c r="KW222" s="549">
        <f>VLOOKUP(KH222,Data_Voogd!$C$1:$I$190,7,TRUE)</f>
        <v>638023811</v>
      </c>
    </row>
    <row r="223" spans="10:309" ht="20.100000000000001" customHeight="1" thickBot="1">
      <c r="J223" s="427"/>
      <c r="M223" s="469"/>
      <c r="Z223" s="410"/>
      <c r="AA223" s="410"/>
      <c r="AB223" s="406"/>
      <c r="AC223" s="406"/>
      <c r="AD223" s="406"/>
      <c r="AE223" s="406"/>
      <c r="AF223" s="406"/>
      <c r="AG223" s="406"/>
      <c r="AH223" s="406"/>
      <c r="AI223" s="406"/>
      <c r="AJ223" s="399"/>
      <c r="AK223" s="408"/>
      <c r="AL223" s="408"/>
      <c r="AM223" s="408"/>
      <c r="AN223" s="608"/>
      <c r="AS223" s="48"/>
      <c r="AT223" s="51"/>
      <c r="AU223" s="248"/>
      <c r="AV223" s="248"/>
      <c r="AW223" s="51"/>
      <c r="AX223" s="51"/>
      <c r="AY223" s="51"/>
      <c r="AZ223" s="190"/>
      <c r="BA223" s="51"/>
      <c r="BB223" s="51"/>
      <c r="BC223" s="51"/>
      <c r="BD223" s="51"/>
      <c r="BE223" s="320"/>
      <c r="BF223" s="51"/>
      <c r="BG223" s="161"/>
      <c r="BH223" s="51"/>
      <c r="BI223" s="74"/>
      <c r="BJ223" s="570"/>
      <c r="BK223" s="427"/>
      <c r="BL223" s="427"/>
      <c r="BQ223" s="48"/>
      <c r="BR223" s="51"/>
      <c r="BS223" s="248"/>
      <c r="BT223" s="51"/>
      <c r="BU223" s="51"/>
      <c r="BV223" s="51"/>
      <c r="BW223" s="161"/>
      <c r="BX223" s="273"/>
      <c r="BY223" s="273"/>
      <c r="BZ223" s="74"/>
      <c r="CA223" s="51"/>
      <c r="CB223" s="74"/>
      <c r="CC223" s="570"/>
      <c r="CE223" s="418"/>
      <c r="CM223" s="406"/>
      <c r="CN223" s="479"/>
      <c r="CO223" s="406"/>
      <c r="CP223" s="406"/>
      <c r="CQ223" s="406"/>
      <c r="CR223" s="406"/>
      <c r="CS223" s="406"/>
      <c r="CT223" s="418"/>
      <c r="CU223" s="453"/>
      <c r="CV223" s="497"/>
      <c r="DB223" s="410"/>
      <c r="DC223" s="410"/>
      <c r="DD223" s="406"/>
      <c r="DE223" s="406"/>
      <c r="DF223" s="406"/>
      <c r="DG223" s="406"/>
      <c r="DH223" s="406"/>
      <c r="DI223" s="406"/>
      <c r="DJ223" s="406"/>
      <c r="DK223" s="406"/>
      <c r="DL223" s="408"/>
      <c r="DM223" s="408"/>
      <c r="DN223" s="408"/>
      <c r="DO223" s="399"/>
      <c r="DY223" s="407"/>
      <c r="DZ223" s="407"/>
      <c r="EA223" s="408"/>
      <c r="EB223" s="408"/>
      <c r="EC223" s="408"/>
      <c r="ED223" s="408"/>
      <c r="EE223" s="483"/>
      <c r="EF223" s="483"/>
      <c r="EG223" s="408"/>
      <c r="EH223" s="408"/>
      <c r="EI223" s="408"/>
      <c r="EJ223" s="470"/>
      <c r="EK223" s="483"/>
      <c r="EL223" s="470"/>
      <c r="EM223" s="470"/>
      <c r="EN223" s="470"/>
      <c r="IC223" s="349"/>
      <c r="ID223" s="348"/>
      <c r="IE223" s="350"/>
      <c r="IF223" s="348"/>
      <c r="IG223" s="348"/>
      <c r="IH223" s="348"/>
      <c r="II223" s="311"/>
      <c r="IJ223" s="351"/>
      <c r="IK223" s="351"/>
      <c r="IL223" s="352"/>
      <c r="IM223" s="348"/>
      <c r="IN223" s="352"/>
      <c r="IO223" s="336"/>
      <c r="KG223" s="548">
        <v>1091</v>
      </c>
      <c r="KH223" s="539">
        <v>182</v>
      </c>
      <c r="KI223" s="540" t="s">
        <v>734</v>
      </c>
      <c r="KJ223" s="540" t="s">
        <v>2349</v>
      </c>
      <c r="KK223" s="540" t="s">
        <v>65</v>
      </c>
      <c r="KL223" s="540" t="s">
        <v>1956</v>
      </c>
      <c r="KM223" s="541"/>
      <c r="KN223" s="542"/>
      <c r="KO223" s="542"/>
      <c r="KP223" s="547"/>
      <c r="KQ223" s="543"/>
      <c r="KR223" s="543"/>
      <c r="KS223" s="543"/>
      <c r="KT223" s="543"/>
      <c r="KU223" s="543" t="str">
        <f>VLOOKUP(KH223,Data_Voogd!$C$1:$I$190,3,TRUE)</f>
        <v>Tahiry</v>
      </c>
      <c r="KV223" s="543" t="str">
        <f>VLOOKUP(KH223,Data_Voogd!$C$1:$I$190,2,TRUE)</f>
        <v>Karim</v>
      </c>
      <c r="KW223" s="549">
        <f>VLOOKUP(KH223,Data_Voogd!$C$1:$I$190,7,TRUE)</f>
        <v>624216845</v>
      </c>
    </row>
    <row r="224" spans="10:309" ht="20.100000000000001" customHeight="1" thickBot="1">
      <c r="J224" s="427"/>
      <c r="M224" s="469"/>
      <c r="Z224" s="410"/>
      <c r="AA224" s="410"/>
      <c r="AB224" s="406"/>
      <c r="AC224" s="406"/>
      <c r="AD224" s="406"/>
      <c r="AE224" s="406"/>
      <c r="AF224" s="406"/>
      <c r="AG224" s="406"/>
      <c r="AH224" s="406"/>
      <c r="AI224" s="406"/>
      <c r="AJ224" s="406"/>
      <c r="AK224" s="408"/>
      <c r="AL224" s="408"/>
      <c r="AM224" s="408"/>
      <c r="AN224" s="608"/>
      <c r="AS224" s="48"/>
      <c r="AT224" s="51"/>
      <c r="AU224" s="248"/>
      <c r="AV224" s="248"/>
      <c r="AW224" s="51"/>
      <c r="AX224" s="51"/>
      <c r="AY224" s="51"/>
      <c r="AZ224" s="190"/>
      <c r="BA224" s="51"/>
      <c r="BB224" s="51"/>
      <c r="BC224" s="51"/>
      <c r="BD224" s="51"/>
      <c r="BE224" s="320"/>
      <c r="BF224" s="51"/>
      <c r="BG224" s="161"/>
      <c r="BH224" s="51"/>
      <c r="BI224" s="74"/>
      <c r="BJ224" s="570"/>
      <c r="BK224" s="427"/>
      <c r="BL224" s="427"/>
      <c r="BQ224" s="48"/>
      <c r="BR224" s="51"/>
      <c r="BS224" s="248"/>
      <c r="BT224" s="51"/>
      <c r="BU224" s="51"/>
      <c r="BV224" s="51"/>
      <c r="BW224" s="161"/>
      <c r="BX224" s="273"/>
      <c r="BY224" s="273"/>
      <c r="BZ224" s="74"/>
      <c r="CA224" s="51"/>
      <c r="CB224" s="74"/>
      <c r="CC224" s="570"/>
      <c r="CE224" s="418"/>
      <c r="CM224" s="406"/>
      <c r="CN224" s="479"/>
      <c r="CO224" s="406"/>
      <c r="CP224" s="406"/>
      <c r="CQ224" s="406"/>
      <c r="CR224" s="406"/>
      <c r="CS224" s="406"/>
      <c r="CT224" s="418"/>
      <c r="CU224" s="453"/>
      <c r="CV224" s="497"/>
      <c r="DB224" s="410"/>
      <c r="DC224" s="410"/>
      <c r="DD224" s="406"/>
      <c r="DE224" s="406"/>
      <c r="DF224" s="406"/>
      <c r="DG224" s="406"/>
      <c r="DH224" s="406"/>
      <c r="DI224" s="406"/>
      <c r="DJ224" s="406"/>
      <c r="DK224" s="406"/>
      <c r="DL224" s="408"/>
      <c r="DM224" s="408"/>
      <c r="DN224" s="408"/>
      <c r="DO224" s="399"/>
      <c r="DY224" s="407"/>
      <c r="DZ224" s="407"/>
      <c r="EA224" s="408"/>
      <c r="EB224" s="408"/>
      <c r="EC224" s="408"/>
      <c r="ED224" s="408"/>
      <c r="EE224" s="483"/>
      <c r="EF224" s="483"/>
      <c r="EG224" s="408"/>
      <c r="EH224" s="408"/>
      <c r="EI224" s="408"/>
      <c r="EJ224" s="470"/>
      <c r="EK224" s="483"/>
      <c r="EL224" s="470"/>
      <c r="EM224" s="470"/>
      <c r="EN224" s="470"/>
      <c r="IC224" s="353"/>
      <c r="ID224" s="354"/>
      <c r="IE224" s="355"/>
      <c r="IF224" s="354"/>
      <c r="IG224" s="354"/>
      <c r="IH224" s="354"/>
      <c r="II224" s="310"/>
      <c r="IJ224" s="356"/>
      <c r="IK224" s="356"/>
      <c r="IL224" s="357"/>
      <c r="IM224" s="354"/>
      <c r="IN224" s="352"/>
      <c r="IO224" s="337"/>
      <c r="KG224" s="548">
        <v>262</v>
      </c>
      <c r="KH224" s="539">
        <v>184</v>
      </c>
      <c r="KI224" s="540" t="s">
        <v>390</v>
      </c>
      <c r="KJ224" s="540" t="s">
        <v>926</v>
      </c>
      <c r="KK224" s="540" t="s">
        <v>114</v>
      </c>
      <c r="KL224" s="540" t="s">
        <v>1957</v>
      </c>
      <c r="KM224" s="541"/>
      <c r="KN224" s="542"/>
      <c r="KO224" s="542"/>
      <c r="KP224" s="540"/>
      <c r="KQ224" s="543"/>
      <c r="KR224" s="543"/>
      <c r="KS224" s="543"/>
      <c r="KT224" s="543"/>
      <c r="KU224" s="543" t="str">
        <f>VLOOKUP(KH224,Data_Voogd!$C$1:$I$190,3,TRUE)</f>
        <v>Tahiry</v>
      </c>
      <c r="KV224" s="543" t="str">
        <f>VLOOKUP(KH224,Data_Voogd!$C$1:$I$190,2,TRUE)</f>
        <v>Karim</v>
      </c>
      <c r="KW224" s="549">
        <f>VLOOKUP(KH224,Data_Voogd!$C$1:$I$190,7,TRUE)</f>
        <v>624216845</v>
      </c>
    </row>
    <row r="225" spans="10:309" ht="20.100000000000001" customHeight="1" thickBot="1">
      <c r="J225" s="427"/>
      <c r="M225" s="469"/>
      <c r="Z225" s="410"/>
      <c r="AA225" s="410"/>
      <c r="AB225" s="406"/>
      <c r="AC225" s="406"/>
      <c r="AD225" s="406"/>
      <c r="AE225" s="406"/>
      <c r="AF225" s="406"/>
      <c r="AG225" s="406"/>
      <c r="AH225" s="406"/>
      <c r="AI225" s="406"/>
      <c r="AJ225" s="406"/>
      <c r="AK225" s="408"/>
      <c r="AL225" s="408"/>
      <c r="AM225" s="408"/>
      <c r="AN225" s="608"/>
      <c r="AS225" s="48"/>
      <c r="AT225" s="51"/>
      <c r="AU225" s="248"/>
      <c r="AV225" s="248"/>
      <c r="AW225" s="51"/>
      <c r="AX225" s="51"/>
      <c r="AY225" s="51"/>
      <c r="AZ225" s="318"/>
      <c r="BA225" s="163"/>
      <c r="BB225" s="51"/>
      <c r="BC225" s="51"/>
      <c r="BD225" s="51"/>
      <c r="BE225" s="321"/>
      <c r="BF225" s="51"/>
      <c r="BG225" s="270"/>
      <c r="BH225" s="75"/>
      <c r="BI225" s="74"/>
      <c r="BJ225" s="570"/>
      <c r="BK225" s="427"/>
      <c r="BL225" s="427"/>
      <c r="BQ225" s="48"/>
      <c r="BR225" s="51"/>
      <c r="BS225" s="248"/>
      <c r="BT225" s="51"/>
      <c r="BU225" s="51"/>
      <c r="BV225" s="51"/>
      <c r="BW225" s="161"/>
      <c r="BX225" s="273"/>
      <c r="BY225" s="273"/>
      <c r="BZ225" s="74"/>
      <c r="CA225" s="75"/>
      <c r="CB225" s="74"/>
      <c r="CC225" s="570"/>
      <c r="CE225" s="417"/>
      <c r="CM225" s="406"/>
      <c r="CN225" s="479"/>
      <c r="CO225" s="406"/>
      <c r="CP225" s="406"/>
      <c r="CQ225" s="406"/>
      <c r="CR225" s="406"/>
      <c r="CS225" s="406"/>
      <c r="CT225" s="418"/>
      <c r="CU225" s="453"/>
      <c r="CV225" s="497"/>
      <c r="DB225" s="410"/>
      <c r="DC225" s="410"/>
      <c r="DD225" s="406"/>
      <c r="DE225" s="406"/>
      <c r="DF225" s="406"/>
      <c r="DG225" s="406"/>
      <c r="DH225" s="406"/>
      <c r="DI225" s="406"/>
      <c r="DJ225" s="406"/>
      <c r="DK225" s="406"/>
      <c r="DL225" s="408"/>
      <c r="DM225" s="408"/>
      <c r="DN225" s="408"/>
      <c r="DO225" s="399"/>
      <c r="DY225" s="407"/>
      <c r="DZ225" s="407"/>
      <c r="EA225" s="408"/>
      <c r="EB225" s="408"/>
      <c r="EC225" s="408"/>
      <c r="ED225" s="408"/>
      <c r="EE225" s="483"/>
      <c r="EF225" s="483"/>
      <c r="EG225" s="408"/>
      <c r="EH225" s="408"/>
      <c r="EI225" s="408"/>
      <c r="EJ225" s="470"/>
      <c r="EK225" s="483"/>
      <c r="EL225" s="470"/>
      <c r="EM225" s="470"/>
      <c r="EN225" s="470"/>
      <c r="EX225" s="410"/>
      <c r="EY225" s="410"/>
      <c r="EZ225" s="406"/>
      <c r="FA225" s="406"/>
      <c r="IC225" s="349"/>
      <c r="ID225" s="348"/>
      <c r="IE225" s="350"/>
      <c r="IF225" s="348"/>
      <c r="IG225" s="348"/>
      <c r="IH225" s="348"/>
      <c r="II225" s="311"/>
      <c r="IJ225" s="351"/>
      <c r="IK225" s="351"/>
      <c r="IL225" s="352"/>
      <c r="IM225" s="348"/>
      <c r="IN225" s="352"/>
      <c r="IO225" s="336"/>
      <c r="KG225" s="548">
        <v>585</v>
      </c>
      <c r="KH225" s="539">
        <v>186</v>
      </c>
      <c r="KI225" s="540" t="s">
        <v>662</v>
      </c>
      <c r="KJ225" s="540" t="s">
        <v>503</v>
      </c>
      <c r="KK225" s="540" t="s">
        <v>122</v>
      </c>
      <c r="KL225" s="540" t="s">
        <v>1956</v>
      </c>
      <c r="KM225" s="541"/>
      <c r="KN225" s="542"/>
      <c r="KO225" s="542"/>
      <c r="KP225" s="540"/>
      <c r="KQ225" s="543"/>
      <c r="KR225" s="543"/>
      <c r="KS225" s="543"/>
      <c r="KT225" s="543"/>
      <c r="KU225" s="543" t="str">
        <f>VLOOKUP(KH225,Data_Voogd!$C$1:$I$190,3,TRUE)</f>
        <v>Bouabid</v>
      </c>
      <c r="KV225" s="543" t="str">
        <f>VLOOKUP(KH225,Data_Voogd!$C$1:$I$190,2,TRUE)</f>
        <v>Ahmed</v>
      </c>
      <c r="KW225" s="549">
        <f>VLOOKUP(KH225,Data_Voogd!$C$1:$I$190,7,TRUE)</f>
        <v>687838368</v>
      </c>
    </row>
    <row r="226" spans="10:309" ht="20.100000000000001" customHeight="1" thickBot="1">
      <c r="J226" s="427"/>
      <c r="M226" s="469"/>
      <c r="Z226" s="410"/>
      <c r="AA226" s="410"/>
      <c r="AB226" s="406"/>
      <c r="AC226" s="406"/>
      <c r="AD226" s="406"/>
      <c r="AE226" s="406"/>
      <c r="AF226" s="406"/>
      <c r="AG226" s="406"/>
      <c r="AH226" s="406"/>
      <c r="AI226" s="406"/>
      <c r="AJ226" s="406"/>
      <c r="AK226" s="408"/>
      <c r="AL226" s="408"/>
      <c r="AM226" s="408"/>
      <c r="AN226" s="608"/>
      <c r="AS226" s="48"/>
      <c r="AT226" s="51"/>
      <c r="AU226" s="248"/>
      <c r="AV226" s="248"/>
      <c r="AW226" s="51"/>
      <c r="AX226" s="51"/>
      <c r="AY226" s="51"/>
      <c r="AZ226" s="318"/>
      <c r="BA226" s="163"/>
      <c r="BB226" s="51"/>
      <c r="BC226" s="51"/>
      <c r="BD226" s="51"/>
      <c r="BE226" s="321"/>
      <c r="BF226" s="51"/>
      <c r="BG226" s="270"/>
      <c r="BH226" s="75"/>
      <c r="BI226" s="74"/>
      <c r="BJ226" s="570"/>
      <c r="BK226" s="427"/>
      <c r="BL226" s="427"/>
      <c r="BQ226" s="48"/>
      <c r="BR226" s="51"/>
      <c r="BS226" s="248"/>
      <c r="BT226" s="51"/>
      <c r="BU226" s="51"/>
      <c r="BV226" s="51"/>
      <c r="BW226" s="161"/>
      <c r="BX226" s="273"/>
      <c r="BY226" s="273"/>
      <c r="BZ226" s="74"/>
      <c r="CA226" s="75"/>
      <c r="CB226" s="74"/>
      <c r="CC226" s="570"/>
      <c r="CE226" s="417"/>
      <c r="CM226" s="406"/>
      <c r="CN226" s="479"/>
      <c r="CO226" s="406"/>
      <c r="CP226" s="406"/>
      <c r="CQ226" s="406"/>
      <c r="CR226" s="406"/>
      <c r="CS226" s="406"/>
      <c r="CT226" s="418"/>
      <c r="CU226" s="453"/>
      <c r="CV226" s="497"/>
      <c r="DB226" s="410"/>
      <c r="DC226" s="410"/>
      <c r="DD226" s="406"/>
      <c r="DE226" s="406"/>
      <c r="DF226" s="406"/>
      <c r="DG226" s="406"/>
      <c r="DH226" s="406"/>
      <c r="DI226" s="406"/>
      <c r="DJ226" s="406"/>
      <c r="DK226" s="406"/>
      <c r="DL226" s="408"/>
      <c r="DM226" s="408"/>
      <c r="DN226" s="408"/>
      <c r="DO226" s="399"/>
      <c r="DY226" s="407"/>
      <c r="DZ226" s="407"/>
      <c r="EA226" s="408"/>
      <c r="EB226" s="408"/>
      <c r="EC226" s="408"/>
      <c r="ED226" s="408"/>
      <c r="EE226" s="483"/>
      <c r="EF226" s="483"/>
      <c r="EG226" s="408"/>
      <c r="EH226" s="408"/>
      <c r="EI226" s="408"/>
      <c r="EJ226" s="470"/>
      <c r="EK226" s="483"/>
      <c r="EL226" s="470"/>
      <c r="EM226" s="470"/>
      <c r="EN226" s="470"/>
      <c r="EX226" s="410"/>
      <c r="EY226" s="410"/>
      <c r="EZ226" s="406"/>
      <c r="FA226" s="406"/>
      <c r="FH226" s="410"/>
      <c r="FI226" s="410"/>
      <c r="FJ226" s="406"/>
      <c r="FK226" s="406"/>
      <c r="IC226" s="353"/>
      <c r="ID226" s="354"/>
      <c r="IE226" s="355"/>
      <c r="IF226" s="354"/>
      <c r="IG226" s="354"/>
      <c r="IH226" s="354"/>
      <c r="II226" s="310"/>
      <c r="IJ226" s="356"/>
      <c r="IK226" s="356"/>
      <c r="IL226" s="357"/>
      <c r="IM226" s="354"/>
      <c r="IN226" s="352"/>
      <c r="IO226" s="337"/>
      <c r="KG226" s="548">
        <v>1042</v>
      </c>
      <c r="KH226" s="539">
        <v>187</v>
      </c>
      <c r="KI226" s="540" t="s">
        <v>1419</v>
      </c>
      <c r="KJ226" s="540" t="s">
        <v>1420</v>
      </c>
      <c r="KK226" s="540" t="s">
        <v>122</v>
      </c>
      <c r="KL226" s="540" t="s">
        <v>1956</v>
      </c>
      <c r="KM226" s="541"/>
      <c r="KN226" s="542"/>
      <c r="KO226" s="542"/>
      <c r="KP226" s="540"/>
      <c r="KQ226" s="543"/>
      <c r="KR226" s="543"/>
      <c r="KS226" s="543"/>
      <c r="KT226" s="543"/>
      <c r="KU226" s="543" t="str">
        <f>VLOOKUP(KH226,Data_Voogd!$C$1:$I$190,3,TRUE)</f>
        <v>Masnaoui</v>
      </c>
      <c r="KV226" s="543" t="str">
        <f>VLOOKUP(KH226,Data_Voogd!$C$1:$I$190,2,TRUE)</f>
        <v>Rachid</v>
      </c>
      <c r="KW226" s="549">
        <f>VLOOKUP(KH226,Data_Voogd!$C$1:$I$190,7,TRUE)</f>
        <v>619157376</v>
      </c>
    </row>
    <row r="227" spans="10:309" ht="20.100000000000001" customHeight="1" thickBot="1">
      <c r="J227" s="427"/>
      <c r="M227" s="469"/>
      <c r="Z227" s="410"/>
      <c r="AA227" s="410"/>
      <c r="AB227" s="406"/>
      <c r="AC227" s="406"/>
      <c r="AD227" s="406"/>
      <c r="AE227" s="406"/>
      <c r="AF227" s="406"/>
      <c r="AG227" s="406"/>
      <c r="AH227" s="406"/>
      <c r="AI227" s="406"/>
      <c r="AJ227" s="406"/>
      <c r="AK227" s="408"/>
      <c r="AL227" s="408"/>
      <c r="AM227" s="408"/>
      <c r="AN227" s="608"/>
      <c r="AS227" s="48"/>
      <c r="AT227" s="51"/>
      <c r="AU227" s="248"/>
      <c r="AV227" s="248"/>
      <c r="AW227" s="51"/>
      <c r="AX227" s="51"/>
      <c r="AY227" s="51"/>
      <c r="AZ227" s="318"/>
      <c r="BA227" s="163"/>
      <c r="BB227" s="51"/>
      <c r="BC227" s="51"/>
      <c r="BD227" s="51"/>
      <c r="BE227" s="321"/>
      <c r="BF227" s="51"/>
      <c r="BG227" s="270"/>
      <c r="BH227" s="75"/>
      <c r="BI227" s="74"/>
      <c r="BJ227" s="570"/>
      <c r="BK227" s="427"/>
      <c r="BL227" s="427"/>
      <c r="BQ227" s="48"/>
      <c r="BR227" s="51"/>
      <c r="BS227" s="248"/>
      <c r="BT227" s="51"/>
      <c r="BU227" s="51"/>
      <c r="BV227" s="51"/>
      <c r="BW227" s="161"/>
      <c r="BX227" s="273"/>
      <c r="BY227" s="273"/>
      <c r="BZ227" s="74"/>
      <c r="CA227" s="75"/>
      <c r="CB227" s="74"/>
      <c r="CC227" s="570"/>
      <c r="CE227" s="418"/>
      <c r="CM227" s="406"/>
      <c r="CN227" s="479"/>
      <c r="CO227" s="406"/>
      <c r="CP227" s="406"/>
      <c r="CQ227" s="406"/>
      <c r="CR227" s="406"/>
      <c r="CS227" s="406"/>
      <c r="CT227" s="418"/>
      <c r="CU227" s="453"/>
      <c r="CV227" s="497"/>
      <c r="DB227" s="410"/>
      <c r="DC227" s="410"/>
      <c r="DD227" s="406"/>
      <c r="DE227" s="406"/>
      <c r="DF227" s="406"/>
      <c r="DG227" s="406"/>
      <c r="DH227" s="406"/>
      <c r="DI227" s="406"/>
      <c r="DJ227" s="406"/>
      <c r="DK227" s="406"/>
      <c r="DL227" s="408"/>
      <c r="DM227" s="408"/>
      <c r="DN227" s="408"/>
      <c r="DO227" s="399"/>
      <c r="DY227" s="407"/>
      <c r="DZ227" s="407"/>
      <c r="EA227" s="408"/>
      <c r="EB227" s="408"/>
      <c r="EC227" s="408"/>
      <c r="ED227" s="408"/>
      <c r="EE227" s="483"/>
      <c r="EF227" s="483"/>
      <c r="EG227" s="408"/>
      <c r="EH227" s="408"/>
      <c r="EI227" s="408"/>
      <c r="EJ227" s="470"/>
      <c r="EK227" s="483"/>
      <c r="EL227" s="453"/>
      <c r="EM227" s="470"/>
      <c r="EN227" s="470"/>
      <c r="EX227" s="410"/>
      <c r="EY227" s="410"/>
      <c r="EZ227" s="406"/>
      <c r="FA227" s="406"/>
      <c r="FH227" s="410"/>
      <c r="FI227" s="410"/>
      <c r="FJ227" s="406"/>
      <c r="FK227" s="406"/>
      <c r="IC227" s="349"/>
      <c r="ID227" s="348"/>
      <c r="IE227" s="350"/>
      <c r="IF227" s="348"/>
      <c r="IG227" s="348"/>
      <c r="IH227" s="348"/>
      <c r="II227" s="311"/>
      <c r="IJ227" s="351"/>
      <c r="IK227" s="351"/>
      <c r="IL227" s="352"/>
      <c r="IM227" s="348"/>
      <c r="IN227" s="352"/>
      <c r="IO227" s="336"/>
      <c r="KG227" s="548">
        <v>7777</v>
      </c>
      <c r="KH227" s="539">
        <v>188</v>
      </c>
      <c r="KI227" s="540" t="s">
        <v>417</v>
      </c>
      <c r="KJ227" s="540" t="s">
        <v>934</v>
      </c>
      <c r="KK227" s="540" t="s">
        <v>30</v>
      </c>
      <c r="KL227" s="540" t="s">
        <v>1956</v>
      </c>
      <c r="KM227" s="541"/>
      <c r="KN227" s="542"/>
      <c r="KO227" s="542"/>
      <c r="KP227" s="540"/>
      <c r="KQ227" s="543"/>
      <c r="KR227" s="543"/>
      <c r="KS227" s="543"/>
      <c r="KT227" s="543"/>
      <c r="KU227" s="543" t="str">
        <f>VLOOKUP(KH227,Data_Voogd!$C$1:$I$190,3,TRUE)</f>
        <v>Karoumi (meester)</v>
      </c>
      <c r="KV227" s="543" t="str">
        <f>VLOOKUP(KH227,Data_Voogd!$C$1:$I$190,2,TRUE)</f>
        <v>Issa</v>
      </c>
      <c r="KW227" s="549">
        <f>VLOOKUP(KH227,Data_Voogd!$C$1:$I$190,7,TRUE)</f>
        <v>0</v>
      </c>
    </row>
    <row r="228" spans="10:309" ht="20.100000000000001" customHeight="1" thickBot="1">
      <c r="J228" s="427"/>
      <c r="M228" s="469"/>
      <c r="Z228" s="410"/>
      <c r="AA228" s="410"/>
      <c r="AB228" s="406"/>
      <c r="AC228" s="406"/>
      <c r="AD228" s="406"/>
      <c r="AE228" s="406"/>
      <c r="AF228" s="406"/>
      <c r="AG228" s="406"/>
      <c r="AH228" s="406"/>
      <c r="AI228" s="406"/>
      <c r="AJ228" s="406"/>
      <c r="AK228" s="408"/>
      <c r="AL228" s="408"/>
      <c r="AM228" s="408"/>
      <c r="AN228" s="608"/>
      <c r="AS228" s="48"/>
      <c r="AT228" s="51"/>
      <c r="AU228" s="248"/>
      <c r="AV228" s="248"/>
      <c r="AW228" s="51"/>
      <c r="AX228" s="51"/>
      <c r="AY228" s="51"/>
      <c r="AZ228" s="318"/>
      <c r="BA228" s="163"/>
      <c r="BB228" s="51"/>
      <c r="BC228" s="51"/>
      <c r="BD228" s="51"/>
      <c r="BE228" s="321"/>
      <c r="BF228" s="51"/>
      <c r="BG228" s="270"/>
      <c r="BH228" s="75"/>
      <c r="BI228" s="74"/>
      <c r="BJ228" s="570"/>
      <c r="BK228" s="427"/>
      <c r="BL228" s="427"/>
      <c r="BQ228" s="48"/>
      <c r="BR228" s="51"/>
      <c r="BS228" s="248"/>
      <c r="BT228" s="51"/>
      <c r="BU228" s="51"/>
      <c r="BV228" s="51"/>
      <c r="BW228" s="161"/>
      <c r="BX228" s="273"/>
      <c r="BY228" s="273"/>
      <c r="BZ228" s="74"/>
      <c r="CA228" s="75"/>
      <c r="CB228" s="74"/>
      <c r="CC228" s="570"/>
      <c r="CE228" s="418"/>
      <c r="CM228" s="406"/>
      <c r="CN228" s="479"/>
      <c r="CO228" s="406"/>
      <c r="CP228" s="406"/>
      <c r="CQ228" s="406"/>
      <c r="CR228" s="420"/>
      <c r="CS228" s="406"/>
      <c r="CT228" s="400"/>
      <c r="CU228" s="453"/>
      <c r="CV228" s="497"/>
      <c r="DB228" s="410"/>
      <c r="DC228" s="410"/>
      <c r="DD228" s="406"/>
      <c r="DE228" s="406"/>
      <c r="DF228" s="406"/>
      <c r="DG228" s="406"/>
      <c r="DH228" s="406"/>
      <c r="DI228" s="406"/>
      <c r="DJ228" s="406"/>
      <c r="DK228" s="406"/>
      <c r="DL228" s="408"/>
      <c r="DM228" s="408"/>
      <c r="DN228" s="408"/>
      <c r="DO228" s="399"/>
      <c r="DY228" s="407"/>
      <c r="DZ228" s="407"/>
      <c r="EA228" s="408"/>
      <c r="EB228" s="408"/>
      <c r="EC228" s="408"/>
      <c r="ED228" s="408"/>
      <c r="EE228" s="483"/>
      <c r="EF228" s="483"/>
      <c r="EG228" s="408"/>
      <c r="EH228" s="408"/>
      <c r="EI228" s="408"/>
      <c r="EJ228" s="470"/>
      <c r="EK228" s="483"/>
      <c r="EL228" s="470"/>
      <c r="EM228" s="470"/>
      <c r="EN228" s="470"/>
      <c r="EX228" s="410"/>
      <c r="EY228" s="410"/>
      <c r="EZ228" s="406"/>
      <c r="FA228" s="406"/>
      <c r="FH228" s="410"/>
      <c r="FI228" s="410"/>
      <c r="FJ228" s="406"/>
      <c r="FK228" s="406"/>
      <c r="IC228" s="353"/>
      <c r="ID228" s="354"/>
      <c r="IE228" s="355"/>
      <c r="IF228" s="354"/>
      <c r="IG228" s="354"/>
      <c r="IH228" s="354"/>
      <c r="II228" s="310"/>
      <c r="IJ228" s="356"/>
      <c r="IK228" s="356"/>
      <c r="IL228" s="357"/>
      <c r="IM228" s="354"/>
      <c r="IN228" s="352"/>
      <c r="IO228" s="337"/>
      <c r="KG228" s="548">
        <v>1008</v>
      </c>
      <c r="KH228" s="539">
        <v>191</v>
      </c>
      <c r="KI228" s="540" t="s">
        <v>774</v>
      </c>
      <c r="KJ228" s="540" t="s">
        <v>1078</v>
      </c>
      <c r="KK228" s="540" t="s">
        <v>30</v>
      </c>
      <c r="KL228" s="540" t="s">
        <v>1955</v>
      </c>
      <c r="KM228" s="541"/>
      <c r="KN228" s="542"/>
      <c r="KO228" s="542"/>
      <c r="KP228" s="540"/>
      <c r="KQ228" s="543"/>
      <c r="KR228" s="543"/>
      <c r="KS228" s="543"/>
      <c r="KT228" s="543"/>
      <c r="KU228" s="543" t="str">
        <f>VLOOKUP(KH228,Data_Voogd!$C$1:$I$190,3,TRUE)</f>
        <v>El Ouarradi</v>
      </c>
      <c r="KV228" s="543" t="str">
        <f>VLOOKUP(KH228,Data_Voogd!$C$1:$I$190,2,TRUE)</f>
        <v>Ahmed</v>
      </c>
      <c r="KW228" s="549">
        <f>VLOOKUP(KH228,Data_Voogd!$C$1:$I$190,7,TRUE)</f>
        <v>640649755</v>
      </c>
    </row>
    <row r="229" spans="10:309" ht="20.100000000000001" customHeight="1" thickBot="1">
      <c r="J229" s="427"/>
      <c r="M229" s="469"/>
      <c r="Z229" s="410"/>
      <c r="AA229" s="410"/>
      <c r="AB229" s="406"/>
      <c r="AC229" s="406"/>
      <c r="AD229" s="406"/>
      <c r="AE229" s="406"/>
      <c r="AF229" s="406"/>
      <c r="AG229" s="406"/>
      <c r="AH229" s="406"/>
      <c r="AI229" s="406"/>
      <c r="AJ229" s="406"/>
      <c r="AK229" s="408"/>
      <c r="AL229" s="408"/>
      <c r="AM229" s="408"/>
      <c r="AN229" s="608"/>
      <c r="AS229" s="48"/>
      <c r="AT229" s="51"/>
      <c r="AU229" s="248"/>
      <c r="AV229" s="248"/>
      <c r="AW229" s="51"/>
      <c r="AX229" s="51"/>
      <c r="AY229" s="51"/>
      <c r="AZ229" s="190"/>
      <c r="BA229" s="51"/>
      <c r="BB229" s="51"/>
      <c r="BC229" s="51"/>
      <c r="BD229" s="51"/>
      <c r="BE229" s="320"/>
      <c r="BF229" s="51"/>
      <c r="BG229" s="161"/>
      <c r="BH229" s="51"/>
      <c r="BI229" s="74"/>
      <c r="BJ229" s="570"/>
      <c r="BK229" s="427"/>
      <c r="BL229" s="427"/>
      <c r="BQ229" s="48"/>
      <c r="BR229" s="51"/>
      <c r="BS229" s="248"/>
      <c r="BT229" s="51"/>
      <c r="BU229" s="51"/>
      <c r="BV229" s="51"/>
      <c r="BW229" s="161"/>
      <c r="BX229" s="273"/>
      <c r="BY229" s="273"/>
      <c r="BZ229" s="74"/>
      <c r="CA229" s="51"/>
      <c r="CB229" s="74"/>
      <c r="CC229" s="570"/>
      <c r="CE229" s="418"/>
      <c r="CM229" s="406"/>
      <c r="CN229" s="479"/>
      <c r="CO229" s="406"/>
      <c r="CP229" s="406"/>
      <c r="CQ229" s="406"/>
      <c r="CR229" s="420"/>
      <c r="CS229" s="406"/>
      <c r="CT229" s="400"/>
      <c r="CU229" s="453"/>
      <c r="CV229" s="497"/>
      <c r="DB229" s="410"/>
      <c r="DC229" s="410"/>
      <c r="DD229" s="406"/>
      <c r="DE229" s="406"/>
      <c r="DF229" s="406"/>
      <c r="DG229" s="406"/>
      <c r="DH229" s="406"/>
      <c r="DI229" s="406"/>
      <c r="DJ229" s="406"/>
      <c r="DK229" s="406"/>
      <c r="DL229" s="408"/>
      <c r="DM229" s="408"/>
      <c r="DN229" s="408"/>
      <c r="DO229" s="399"/>
      <c r="DY229" s="407"/>
      <c r="DZ229" s="407"/>
      <c r="EA229" s="408"/>
      <c r="EB229" s="408"/>
      <c r="EC229" s="408"/>
      <c r="ED229" s="408"/>
      <c r="EE229" s="483"/>
      <c r="EF229" s="483"/>
      <c r="EG229" s="408"/>
      <c r="EH229" s="408"/>
      <c r="EI229" s="408"/>
      <c r="EJ229" s="470"/>
      <c r="EK229" s="483"/>
      <c r="EL229" s="470"/>
      <c r="EM229" s="470"/>
      <c r="EN229" s="470"/>
      <c r="EX229" s="410"/>
      <c r="EY229" s="410"/>
      <c r="EZ229" s="406"/>
      <c r="FA229" s="406"/>
      <c r="FH229" s="410"/>
      <c r="FI229" s="410"/>
      <c r="FJ229" s="406"/>
      <c r="FK229" s="406"/>
      <c r="IC229" s="349"/>
      <c r="ID229" s="348"/>
      <c r="IE229" s="350"/>
      <c r="IF229" s="348"/>
      <c r="IG229" s="348"/>
      <c r="IH229" s="348"/>
      <c r="II229" s="311"/>
      <c r="IJ229" s="351"/>
      <c r="IK229" s="351"/>
      <c r="IL229" s="352"/>
      <c r="IM229" s="348"/>
      <c r="IN229" s="352"/>
      <c r="IO229" s="336"/>
      <c r="KG229" s="548">
        <v>571</v>
      </c>
      <c r="KH229" s="539">
        <v>192</v>
      </c>
      <c r="KI229" s="540" t="s">
        <v>23</v>
      </c>
      <c r="KJ229" s="540" t="s">
        <v>386</v>
      </c>
      <c r="KK229" s="540" t="s">
        <v>122</v>
      </c>
      <c r="KL229" s="540" t="s">
        <v>1956</v>
      </c>
      <c r="KM229" s="541"/>
      <c r="KN229" s="542"/>
      <c r="KO229" s="542"/>
      <c r="KP229" s="540"/>
      <c r="KQ229" s="543"/>
      <c r="KR229" s="543"/>
      <c r="KS229" s="543"/>
      <c r="KT229" s="543"/>
      <c r="KU229" s="543" t="str">
        <f>VLOOKUP(KH229,Data_Voogd!$C$1:$I$190,3,TRUE)</f>
        <v>Ajaoud</v>
      </c>
      <c r="KV229" s="543" t="str">
        <f>VLOOKUP(KH229,Data_Voogd!$C$1:$I$190,2,TRUE)</f>
        <v>Ahmed</v>
      </c>
      <c r="KW229" s="549">
        <f>VLOOKUP(KH229,Data_Voogd!$C$1:$I$190,7,TRUE)</f>
        <v>687836892</v>
      </c>
    </row>
    <row r="230" spans="10:309" ht="20.100000000000001" customHeight="1" thickBot="1">
      <c r="J230" s="427"/>
      <c r="M230" s="469"/>
      <c r="Z230" s="410"/>
      <c r="AA230" s="410"/>
      <c r="AB230" s="406"/>
      <c r="AC230" s="406"/>
      <c r="AD230" s="406"/>
      <c r="AE230" s="406"/>
      <c r="AF230" s="406"/>
      <c r="AG230" s="406"/>
      <c r="AH230" s="406"/>
      <c r="AI230" s="406"/>
      <c r="AJ230" s="406"/>
      <c r="AK230" s="406"/>
      <c r="AL230" s="406"/>
      <c r="AM230" s="494"/>
      <c r="AN230" s="607"/>
      <c r="AS230" s="48"/>
      <c r="AT230" s="51"/>
      <c r="AU230" s="248"/>
      <c r="AV230" s="248"/>
      <c r="AW230" s="51"/>
      <c r="AX230" s="51"/>
      <c r="AY230" s="51"/>
      <c r="AZ230" s="190"/>
      <c r="BA230" s="51"/>
      <c r="BB230" s="51"/>
      <c r="BC230" s="51"/>
      <c r="BD230" s="51"/>
      <c r="BE230" s="320"/>
      <c r="BF230" s="51"/>
      <c r="BG230" s="161"/>
      <c r="BH230" s="51"/>
      <c r="BI230" s="74"/>
      <c r="BJ230" s="570"/>
      <c r="BK230" s="427"/>
      <c r="BL230" s="427"/>
      <c r="BQ230" s="48"/>
      <c r="BR230" s="51"/>
      <c r="BS230" s="248"/>
      <c r="BT230" s="51"/>
      <c r="BU230" s="51"/>
      <c r="BV230" s="51"/>
      <c r="BW230" s="161"/>
      <c r="BX230" s="273"/>
      <c r="BY230" s="273"/>
      <c r="BZ230" s="74"/>
      <c r="CA230" s="51"/>
      <c r="CB230" s="74"/>
      <c r="CC230" s="570"/>
      <c r="CE230" s="418"/>
      <c r="CM230" s="406"/>
      <c r="CN230" s="479"/>
      <c r="CO230" s="406"/>
      <c r="CP230" s="406"/>
      <c r="CQ230" s="406"/>
      <c r="CR230" s="406"/>
      <c r="CS230" s="406"/>
      <c r="CT230" s="418"/>
      <c r="CU230" s="453"/>
      <c r="CV230" s="497"/>
      <c r="DB230" s="410"/>
      <c r="DC230" s="410"/>
      <c r="DD230" s="406"/>
      <c r="DE230" s="406"/>
      <c r="DF230" s="406"/>
      <c r="DG230" s="406"/>
      <c r="DH230" s="406"/>
      <c r="DI230" s="406"/>
      <c r="DJ230" s="406"/>
      <c r="DK230" s="406"/>
      <c r="DL230" s="406"/>
      <c r="DM230" s="406"/>
      <c r="DN230" s="494"/>
      <c r="DO230" s="511"/>
      <c r="DY230" s="407"/>
      <c r="DZ230" s="407"/>
      <c r="EA230" s="408"/>
      <c r="EB230" s="408"/>
      <c r="EC230" s="408"/>
      <c r="ED230" s="408"/>
      <c r="EE230" s="483"/>
      <c r="EF230" s="483"/>
      <c r="EG230" s="408"/>
      <c r="EH230" s="411"/>
      <c r="EI230" s="408"/>
      <c r="EJ230" s="470"/>
      <c r="EK230" s="483"/>
      <c r="EL230" s="453"/>
      <c r="EM230" s="470"/>
      <c r="EN230" s="470"/>
      <c r="EX230" s="410"/>
      <c r="EY230" s="410"/>
      <c r="EZ230" s="406"/>
      <c r="FA230" s="406"/>
      <c r="FH230" s="410"/>
      <c r="FI230" s="410"/>
      <c r="FJ230" s="406"/>
      <c r="FK230" s="406"/>
      <c r="IC230" s="353"/>
      <c r="ID230" s="354"/>
      <c r="IE230" s="355"/>
      <c r="IF230" s="354"/>
      <c r="IG230" s="354"/>
      <c r="IH230" s="354"/>
      <c r="II230" s="310"/>
      <c r="IJ230" s="356"/>
      <c r="IK230" s="356"/>
      <c r="IL230" s="357"/>
      <c r="IM230" s="354"/>
      <c r="IN230" s="352"/>
      <c r="IO230" s="337"/>
      <c r="KG230" s="548">
        <v>387</v>
      </c>
      <c r="KH230" s="539">
        <v>193</v>
      </c>
      <c r="KI230" s="540" t="s">
        <v>774</v>
      </c>
      <c r="KJ230" s="540" t="s">
        <v>466</v>
      </c>
      <c r="KK230" s="540" t="s">
        <v>90</v>
      </c>
      <c r="KL230" s="540" t="s">
        <v>1957</v>
      </c>
      <c r="KM230" s="541"/>
      <c r="KN230" s="542"/>
      <c r="KO230" s="542"/>
      <c r="KP230" s="540"/>
      <c r="KQ230" s="543"/>
      <c r="KR230" s="543"/>
      <c r="KS230" s="543"/>
      <c r="KT230" s="543"/>
      <c r="KU230" s="543" t="str">
        <f>VLOOKUP(KH230,Data_Voogd!$C$1:$I$190,3,TRUE)</f>
        <v>Ajaoud</v>
      </c>
      <c r="KV230" s="543" t="str">
        <f>VLOOKUP(KH230,Data_Voogd!$C$1:$I$190,2,TRUE)</f>
        <v>Ahmed</v>
      </c>
      <c r="KW230" s="549">
        <f>VLOOKUP(KH230,Data_Voogd!$C$1:$I$190,7,TRUE)</f>
        <v>687836892</v>
      </c>
    </row>
    <row r="231" spans="10:309" ht="20.100000000000001" customHeight="1" thickBot="1">
      <c r="J231" s="427"/>
      <c r="M231" s="469"/>
      <c r="Z231" s="410"/>
      <c r="AA231" s="410"/>
      <c r="AB231" s="406"/>
      <c r="AC231" s="406"/>
      <c r="AD231" s="406"/>
      <c r="AE231" s="406"/>
      <c r="AF231" s="406"/>
      <c r="AG231" s="406"/>
      <c r="AH231" s="406"/>
      <c r="AI231" s="406"/>
      <c r="AJ231" s="406"/>
      <c r="AK231" s="406"/>
      <c r="AL231" s="406"/>
      <c r="AM231" s="494"/>
      <c r="AN231" s="607"/>
      <c r="AS231" s="48"/>
      <c r="AT231" s="51"/>
      <c r="AU231" s="248"/>
      <c r="AV231" s="248"/>
      <c r="AW231" s="51"/>
      <c r="AX231" s="51"/>
      <c r="AY231" s="51"/>
      <c r="AZ231" s="190"/>
      <c r="BA231" s="51"/>
      <c r="BB231" s="51"/>
      <c r="BC231" s="51"/>
      <c r="BD231" s="51"/>
      <c r="BE231" s="320"/>
      <c r="BF231" s="51"/>
      <c r="BG231" s="161"/>
      <c r="BH231" s="51"/>
      <c r="BI231" s="74"/>
      <c r="BJ231" s="570"/>
      <c r="BK231" s="427"/>
      <c r="BL231" s="427"/>
      <c r="BQ231" s="48"/>
      <c r="BR231" s="51"/>
      <c r="BS231" s="248"/>
      <c r="BT231" s="51"/>
      <c r="BU231" s="51"/>
      <c r="BV231" s="51"/>
      <c r="BW231" s="161"/>
      <c r="BX231" s="273"/>
      <c r="BY231" s="273"/>
      <c r="BZ231" s="74"/>
      <c r="CA231" s="51"/>
      <c r="CB231" s="74"/>
      <c r="CC231" s="570"/>
      <c r="CE231" s="418"/>
      <c r="CM231" s="406"/>
      <c r="CN231" s="479"/>
      <c r="CO231" s="406"/>
      <c r="CP231" s="406"/>
      <c r="CQ231" s="406"/>
      <c r="CR231" s="406"/>
      <c r="CS231" s="406"/>
      <c r="CT231" s="418"/>
      <c r="CU231" s="453"/>
      <c r="CV231" s="497"/>
      <c r="DB231" s="410"/>
      <c r="DC231" s="410"/>
      <c r="DD231" s="406"/>
      <c r="DE231" s="406"/>
      <c r="DF231" s="406"/>
      <c r="DG231" s="406"/>
      <c r="DH231" s="406"/>
      <c r="DI231" s="406"/>
      <c r="DJ231" s="406"/>
      <c r="DK231" s="406"/>
      <c r="DL231" s="406"/>
      <c r="DM231" s="406"/>
      <c r="DN231" s="494"/>
      <c r="DO231" s="511"/>
      <c r="DY231" s="407"/>
      <c r="DZ231" s="407"/>
      <c r="EA231" s="408"/>
      <c r="EB231" s="408"/>
      <c r="EC231" s="408"/>
      <c r="ED231" s="408"/>
      <c r="EE231" s="483"/>
      <c r="EF231" s="483"/>
      <c r="EG231" s="408"/>
      <c r="EH231" s="411"/>
      <c r="EI231" s="408"/>
      <c r="EJ231" s="470"/>
      <c r="EK231" s="483"/>
      <c r="EL231" s="453"/>
      <c r="EM231" s="470"/>
      <c r="EN231" s="470"/>
      <c r="EX231" s="410"/>
      <c r="EY231" s="410"/>
      <c r="EZ231" s="406"/>
      <c r="FA231" s="406"/>
      <c r="FH231" s="410"/>
      <c r="FI231" s="410"/>
      <c r="FJ231" s="406"/>
      <c r="FK231" s="406"/>
      <c r="IC231" s="349"/>
      <c r="ID231" s="348"/>
      <c r="IE231" s="350"/>
      <c r="IF231" s="348"/>
      <c r="IG231" s="348"/>
      <c r="IH231" s="348"/>
      <c r="II231" s="311"/>
      <c r="IJ231" s="351"/>
      <c r="IK231" s="351"/>
      <c r="IL231" s="352"/>
      <c r="IM231" s="348"/>
      <c r="IN231" s="352"/>
      <c r="IO231" s="336"/>
      <c r="KG231" s="548">
        <v>387</v>
      </c>
      <c r="KH231" s="539">
        <v>193</v>
      </c>
      <c r="KI231" s="540" t="s">
        <v>37</v>
      </c>
      <c r="KJ231" s="540" t="s">
        <v>466</v>
      </c>
      <c r="KK231" s="540" t="s">
        <v>90</v>
      </c>
      <c r="KL231" s="540" t="s">
        <v>1956</v>
      </c>
      <c r="KM231" s="541"/>
      <c r="KN231" s="542"/>
      <c r="KO231" s="542"/>
      <c r="KP231" s="540"/>
      <c r="KQ231" s="543"/>
      <c r="KR231" s="543"/>
      <c r="KS231" s="543"/>
      <c r="KT231" s="543"/>
      <c r="KU231" s="543" t="str">
        <f>VLOOKUP(KH231,Data_Voogd!$C$1:$I$190,3,TRUE)</f>
        <v>Ajaoud</v>
      </c>
      <c r="KV231" s="543" t="str">
        <f>VLOOKUP(KH231,Data_Voogd!$C$1:$I$190,2,TRUE)</f>
        <v>Ahmed</v>
      </c>
      <c r="KW231" s="549">
        <f>VLOOKUP(KH231,Data_Voogd!$C$1:$I$190,7,TRUE)</f>
        <v>687836892</v>
      </c>
    </row>
    <row r="232" spans="10:309" ht="20.100000000000001" customHeight="1" thickBot="1">
      <c r="J232" s="427"/>
      <c r="M232" s="469"/>
      <c r="Z232" s="410"/>
      <c r="AA232" s="410"/>
      <c r="AB232" s="406"/>
      <c r="AC232" s="406"/>
      <c r="AD232" s="406"/>
      <c r="AE232" s="406"/>
      <c r="AF232" s="406"/>
      <c r="AG232" s="406"/>
      <c r="AH232" s="406"/>
      <c r="AI232" s="406"/>
      <c r="AJ232" s="406"/>
      <c r="AK232" s="406"/>
      <c r="AL232" s="406"/>
      <c r="AM232" s="494"/>
      <c r="AN232" s="607"/>
      <c r="AS232" s="48"/>
      <c r="AT232" s="51"/>
      <c r="AU232" s="248"/>
      <c r="AV232" s="248"/>
      <c r="AW232" s="51"/>
      <c r="AX232" s="51"/>
      <c r="AY232" s="51"/>
      <c r="AZ232" s="190"/>
      <c r="BA232" s="51"/>
      <c r="BB232" s="51"/>
      <c r="BC232" s="51"/>
      <c r="BD232" s="51"/>
      <c r="BE232" s="320"/>
      <c r="BF232" s="51"/>
      <c r="BG232" s="161"/>
      <c r="BH232" s="51"/>
      <c r="BI232" s="74"/>
      <c r="BJ232" s="570"/>
      <c r="BK232" s="427"/>
      <c r="BL232" s="427"/>
      <c r="BQ232" s="48"/>
      <c r="BR232" s="51"/>
      <c r="BS232" s="248"/>
      <c r="BT232" s="51"/>
      <c r="BU232" s="51"/>
      <c r="BV232" s="51"/>
      <c r="BW232" s="161"/>
      <c r="BX232" s="273"/>
      <c r="BY232" s="273"/>
      <c r="BZ232" s="74"/>
      <c r="CA232" s="51"/>
      <c r="CB232" s="74"/>
      <c r="CC232" s="570"/>
      <c r="CE232" s="418"/>
      <c r="CM232" s="406"/>
      <c r="CN232" s="479"/>
      <c r="CO232" s="406"/>
      <c r="CP232" s="406"/>
      <c r="CQ232" s="406"/>
      <c r="CR232" s="406"/>
      <c r="CS232" s="406"/>
      <c r="CT232" s="418"/>
      <c r="CU232" s="453"/>
      <c r="CV232" s="497"/>
      <c r="DB232" s="410"/>
      <c r="DC232" s="410"/>
      <c r="DD232" s="406"/>
      <c r="DE232" s="406"/>
      <c r="DF232" s="406"/>
      <c r="DG232" s="406"/>
      <c r="DH232" s="406"/>
      <c r="DI232" s="406"/>
      <c r="DJ232" s="406"/>
      <c r="DK232" s="406"/>
      <c r="DL232" s="406"/>
      <c r="DM232" s="406"/>
      <c r="DN232" s="494"/>
      <c r="DO232" s="511"/>
      <c r="DY232" s="407"/>
      <c r="DZ232" s="407"/>
      <c r="EA232" s="408"/>
      <c r="EB232" s="408"/>
      <c r="EC232" s="408"/>
      <c r="ED232" s="408"/>
      <c r="EE232" s="483"/>
      <c r="EF232" s="483"/>
      <c r="EG232" s="408"/>
      <c r="EH232" s="408"/>
      <c r="EI232" s="408"/>
      <c r="EJ232" s="470"/>
      <c r="EK232" s="483"/>
      <c r="EL232" s="470"/>
      <c r="EM232" s="470"/>
      <c r="EN232" s="470"/>
      <c r="EX232" s="410"/>
      <c r="EY232" s="410"/>
      <c r="EZ232" s="406"/>
      <c r="FA232" s="406"/>
      <c r="FH232" s="410"/>
      <c r="FI232" s="410"/>
      <c r="FJ232" s="406"/>
      <c r="FK232" s="406"/>
      <c r="IC232" s="349"/>
      <c r="ID232" s="348"/>
      <c r="IE232" s="350"/>
      <c r="IF232" s="348"/>
      <c r="IG232" s="348"/>
      <c r="IH232" s="348"/>
      <c r="II232" s="311"/>
      <c r="IJ232" s="351"/>
      <c r="IK232" s="351"/>
      <c r="IL232" s="352"/>
      <c r="IM232" s="358"/>
      <c r="IN232" s="352"/>
      <c r="IO232" s="337"/>
      <c r="KG232" s="548">
        <v>296</v>
      </c>
      <c r="KH232" s="539">
        <v>194</v>
      </c>
      <c r="KI232" s="540" t="s">
        <v>1032</v>
      </c>
      <c r="KJ232" s="540" t="s">
        <v>1031</v>
      </c>
      <c r="KK232" s="540" t="s">
        <v>57</v>
      </c>
      <c r="KL232" s="540" t="s">
        <v>1958</v>
      </c>
      <c r="KM232" s="541"/>
      <c r="KN232" s="542"/>
      <c r="KO232" s="542"/>
      <c r="KP232" s="540"/>
      <c r="KQ232" s="543"/>
      <c r="KR232" s="543"/>
      <c r="KS232" s="543"/>
      <c r="KT232" s="543"/>
      <c r="KU232" s="543" t="str">
        <f>VLOOKUP(KH232,Data_Voogd!$C$1:$I$190,3,TRUE)</f>
        <v>Aissaoui</v>
      </c>
      <c r="KV232" s="543" t="str">
        <f>VLOOKUP(KH232,Data_Voogd!$C$1:$I$190,2,TRUE)</f>
        <v>Aissaoui</v>
      </c>
      <c r="KW232" s="549">
        <f>VLOOKUP(KH232,Data_Voogd!$C$1:$I$190,7,TRUE)</f>
        <v>610477782</v>
      </c>
    </row>
    <row r="233" spans="10:309" ht="20.100000000000001" customHeight="1" thickBot="1">
      <c r="J233" s="427"/>
      <c r="M233" s="469"/>
      <c r="Z233" s="410"/>
      <c r="AA233" s="410"/>
      <c r="AB233" s="406"/>
      <c r="AC233" s="406"/>
      <c r="AD233" s="406"/>
      <c r="AE233" s="406"/>
      <c r="AF233" s="406"/>
      <c r="AG233" s="406"/>
      <c r="AH233" s="406"/>
      <c r="AI233" s="406"/>
      <c r="AJ233" s="406"/>
      <c r="AK233" s="406"/>
      <c r="AL233" s="406"/>
      <c r="AM233" s="494"/>
      <c r="AN233" s="607"/>
      <c r="AS233" s="48"/>
      <c r="AT233" s="281"/>
      <c r="AU233" s="368"/>
      <c r="AV233" s="368"/>
      <c r="AW233" s="281"/>
      <c r="AX233" s="281"/>
      <c r="AY233" s="281"/>
      <c r="AZ233" s="369"/>
      <c r="BA233" s="281"/>
      <c r="BB233" s="281"/>
      <c r="BC233" s="281"/>
      <c r="BD233" s="51"/>
      <c r="BE233" s="370"/>
      <c r="BF233" s="281"/>
      <c r="BG233" s="288"/>
      <c r="BH233" s="51"/>
      <c r="BI233" s="74"/>
      <c r="BJ233" s="570"/>
      <c r="BK233" s="427"/>
      <c r="BL233" s="427"/>
      <c r="BQ233" s="48"/>
      <c r="BR233" s="281"/>
      <c r="BS233" s="368"/>
      <c r="BT233" s="281"/>
      <c r="BU233" s="281"/>
      <c r="BV233" s="51"/>
      <c r="BW233" s="161"/>
      <c r="BX233" s="273"/>
      <c r="BY233" s="273"/>
      <c r="BZ233" s="74"/>
      <c r="CA233" s="51"/>
      <c r="CB233" s="74"/>
      <c r="CC233" s="570"/>
      <c r="CE233" s="418"/>
      <c r="CM233" s="406"/>
      <c r="CN233" s="479"/>
      <c r="CO233" s="406"/>
      <c r="CP233" s="406"/>
      <c r="CQ233" s="406"/>
      <c r="CR233" s="406"/>
      <c r="CS233" s="406"/>
      <c r="CT233" s="418"/>
      <c r="CU233" s="453"/>
      <c r="CV233" s="497"/>
      <c r="DB233" s="410"/>
      <c r="DC233" s="410"/>
      <c r="DD233" s="406"/>
      <c r="DE233" s="406"/>
      <c r="DF233" s="406"/>
      <c r="DG233" s="406"/>
      <c r="DH233" s="406"/>
      <c r="DI233" s="406"/>
      <c r="DJ233" s="406"/>
      <c r="DK233" s="406"/>
      <c r="DL233" s="406"/>
      <c r="DM233" s="406"/>
      <c r="DN233" s="494"/>
      <c r="DO233" s="511"/>
      <c r="DY233" s="407"/>
      <c r="DZ233" s="407"/>
      <c r="EA233" s="408"/>
      <c r="EB233" s="408"/>
      <c r="EC233" s="408"/>
      <c r="ED233" s="408"/>
      <c r="EE233" s="483"/>
      <c r="EF233" s="483"/>
      <c r="EG233" s="408"/>
      <c r="EH233" s="411"/>
      <c r="EI233" s="408"/>
      <c r="EJ233" s="470"/>
      <c r="EK233" s="483"/>
      <c r="EL233" s="470"/>
      <c r="EM233" s="470"/>
      <c r="EN233" s="470"/>
      <c r="EX233" s="410"/>
      <c r="EY233" s="410"/>
      <c r="EZ233" s="406"/>
      <c r="FA233" s="406"/>
      <c r="FH233" s="410"/>
      <c r="FI233" s="410"/>
      <c r="FJ233" s="406"/>
      <c r="FK233" s="406"/>
      <c r="IC233" s="353"/>
      <c r="ID233" s="354"/>
      <c r="IE233" s="355"/>
      <c r="IF233" s="354"/>
      <c r="IG233" s="354"/>
      <c r="IH233" s="354"/>
      <c r="II233" s="310"/>
      <c r="IJ233" s="356"/>
      <c r="IK233" s="356"/>
      <c r="IL233" s="357"/>
      <c r="IM233" s="354"/>
      <c r="IN233" s="352"/>
      <c r="IO233" s="337"/>
      <c r="KG233" s="548">
        <v>1137</v>
      </c>
      <c r="KH233" s="539">
        <v>195</v>
      </c>
      <c r="KI233" s="540" t="s">
        <v>1459</v>
      </c>
      <c r="KJ233" s="540" t="s">
        <v>1460</v>
      </c>
      <c r="KK233" s="540" t="s">
        <v>122</v>
      </c>
      <c r="KL233" s="540" t="s">
        <v>1955</v>
      </c>
      <c r="KM233" s="541"/>
      <c r="KN233" s="542"/>
      <c r="KO233" s="542"/>
      <c r="KP233" s="540"/>
      <c r="KQ233" s="543"/>
      <c r="KR233" s="543"/>
      <c r="KS233" s="543"/>
      <c r="KT233" s="543"/>
      <c r="KU233" s="543" t="str">
        <f>VLOOKUP(KH233,Data_Voogd!$C$1:$I$190,3,TRUE)</f>
        <v>Hitou</v>
      </c>
      <c r="KV233" s="543" t="str">
        <f>VLOOKUP(KH233,Data_Voogd!$C$1:$I$190,2,TRUE)</f>
        <v>Ahmed</v>
      </c>
      <c r="KW233" s="549">
        <f>VLOOKUP(KH233,Data_Voogd!$C$1:$I$190,7,TRUE)</f>
        <v>631756247</v>
      </c>
    </row>
    <row r="234" spans="10:309" ht="20.100000000000001" customHeight="1" thickBot="1">
      <c r="J234" s="427"/>
      <c r="M234" s="469"/>
      <c r="Z234" s="410"/>
      <c r="AA234" s="410"/>
      <c r="AB234" s="406"/>
      <c r="AC234" s="406"/>
      <c r="AD234" s="406"/>
      <c r="AE234" s="406"/>
      <c r="AF234" s="406"/>
      <c r="AG234" s="406"/>
      <c r="AH234" s="406"/>
      <c r="AI234" s="406"/>
      <c r="AJ234" s="406"/>
      <c r="AK234" s="406"/>
      <c r="AL234" s="406"/>
      <c r="AM234" s="494"/>
      <c r="AN234" s="607"/>
      <c r="AS234" s="48"/>
      <c r="AT234" s="281"/>
      <c r="AU234" s="368"/>
      <c r="AV234" s="368"/>
      <c r="AW234" s="281"/>
      <c r="AX234" s="281"/>
      <c r="AY234" s="281"/>
      <c r="AZ234" s="369"/>
      <c r="BA234" s="281"/>
      <c r="BB234" s="281"/>
      <c r="BC234" s="281"/>
      <c r="BD234" s="51"/>
      <c r="BE234" s="370"/>
      <c r="BF234" s="281"/>
      <c r="BG234" s="288"/>
      <c r="BH234" s="51"/>
      <c r="BI234" s="74"/>
      <c r="BJ234" s="570"/>
      <c r="BK234" s="427"/>
      <c r="BL234" s="427"/>
      <c r="BQ234" s="48"/>
      <c r="BR234" s="281"/>
      <c r="BS234" s="368"/>
      <c r="BT234" s="281"/>
      <c r="BU234" s="281"/>
      <c r="BV234" s="51"/>
      <c r="BW234" s="161"/>
      <c r="BX234" s="273"/>
      <c r="BY234" s="273"/>
      <c r="BZ234" s="74"/>
      <c r="CA234" s="51"/>
      <c r="CB234" s="74"/>
      <c r="CC234" s="570"/>
      <c r="CE234" s="417"/>
      <c r="CM234" s="406"/>
      <c r="CN234" s="479"/>
      <c r="CO234" s="406"/>
      <c r="CP234" s="406"/>
      <c r="CQ234" s="406"/>
      <c r="CR234" s="420"/>
      <c r="CS234" s="406"/>
      <c r="CT234" s="400"/>
      <c r="CU234" s="453"/>
      <c r="CV234" s="497"/>
      <c r="DB234" s="410"/>
      <c r="DC234" s="410"/>
      <c r="DD234" s="406"/>
      <c r="DE234" s="406"/>
      <c r="DF234" s="406"/>
      <c r="DG234" s="406"/>
      <c r="DH234" s="406"/>
      <c r="DI234" s="406"/>
      <c r="DJ234" s="406"/>
      <c r="DK234" s="406"/>
      <c r="DL234" s="406"/>
      <c r="DM234" s="406"/>
      <c r="DN234" s="494"/>
      <c r="DO234" s="511"/>
      <c r="DY234" s="407"/>
      <c r="DZ234" s="407"/>
      <c r="EA234" s="408"/>
      <c r="EB234" s="408"/>
      <c r="EC234" s="408"/>
      <c r="ED234" s="408"/>
      <c r="EE234" s="483"/>
      <c r="EF234" s="483"/>
      <c r="EG234" s="408"/>
      <c r="EH234" s="411"/>
      <c r="EI234" s="408"/>
      <c r="EJ234" s="470"/>
      <c r="EK234" s="483"/>
      <c r="EL234" s="470"/>
      <c r="EM234" s="470"/>
      <c r="EN234" s="470"/>
      <c r="EX234" s="410"/>
      <c r="EY234" s="410"/>
      <c r="EZ234" s="406"/>
      <c r="FA234" s="406"/>
      <c r="FH234" s="410"/>
      <c r="FI234" s="410"/>
      <c r="FJ234" s="406"/>
      <c r="FK234" s="406"/>
      <c r="IC234" s="349"/>
      <c r="ID234" s="348"/>
      <c r="IE234" s="350"/>
      <c r="IF234" s="348"/>
      <c r="IG234" s="348"/>
      <c r="IH234" s="348"/>
      <c r="II234" s="311"/>
      <c r="IJ234" s="351"/>
      <c r="IK234" s="351"/>
      <c r="IL234" s="352"/>
      <c r="IM234" s="348"/>
      <c r="IN234" s="352"/>
      <c r="IO234" s="336"/>
      <c r="KG234" s="548">
        <v>701</v>
      </c>
      <c r="KH234" s="539">
        <v>196</v>
      </c>
      <c r="KI234" s="540" t="s">
        <v>1411</v>
      </c>
      <c r="KJ234" s="540" t="s">
        <v>1409</v>
      </c>
      <c r="KK234" s="540" t="s">
        <v>114</v>
      </c>
      <c r="KL234" s="540" t="s">
        <v>1956</v>
      </c>
      <c r="KM234" s="541"/>
      <c r="KN234" s="542"/>
      <c r="KO234" s="542"/>
      <c r="KP234" s="540"/>
      <c r="KQ234" s="543"/>
      <c r="KR234" s="543"/>
      <c r="KS234" s="543"/>
      <c r="KT234" s="543"/>
      <c r="KU234" s="543" t="str">
        <f>VLOOKUP(KH234,Data_Voogd!$C$1:$I$190,3,TRUE)</f>
        <v>Ramdani</v>
      </c>
      <c r="KV234" s="543" t="str">
        <f>VLOOKUP(KH234,Data_Voogd!$C$1:$I$190,2,TRUE)</f>
        <v>Said</v>
      </c>
      <c r="KW234" s="549">
        <f>VLOOKUP(KH234,Data_Voogd!$C$1:$I$190,7,TRUE)</f>
        <v>640756885</v>
      </c>
    </row>
    <row r="235" spans="10:309" ht="20.100000000000001" customHeight="1" thickBot="1">
      <c r="J235" s="427"/>
      <c r="M235" s="469"/>
      <c r="Z235" s="410"/>
      <c r="AA235" s="410"/>
      <c r="AB235" s="406"/>
      <c r="AC235" s="406"/>
      <c r="AD235" s="406"/>
      <c r="AE235" s="406"/>
      <c r="AF235" s="406"/>
      <c r="AG235" s="406"/>
      <c r="AH235" s="406"/>
      <c r="AI235" s="406"/>
      <c r="AJ235" s="406"/>
      <c r="AK235" s="406"/>
      <c r="AL235" s="406"/>
      <c r="AM235" s="494"/>
      <c r="AN235" s="607"/>
      <c r="AS235" s="594"/>
      <c r="AT235" s="281"/>
      <c r="AU235" s="368"/>
      <c r="AV235" s="368"/>
      <c r="AW235" s="281"/>
      <c r="AX235" s="281"/>
      <c r="AY235" s="281"/>
      <c r="AZ235" s="595"/>
      <c r="BA235" s="596"/>
      <c r="BB235" s="281"/>
      <c r="BC235" s="281"/>
      <c r="BD235" s="597"/>
      <c r="BE235" s="598"/>
      <c r="BF235" s="281"/>
      <c r="BG235" s="282"/>
      <c r="BH235" s="597"/>
      <c r="BI235" s="597"/>
      <c r="BJ235" s="601"/>
      <c r="BK235" s="427"/>
      <c r="BL235" s="427"/>
      <c r="BQ235" s="594"/>
      <c r="BR235" s="281"/>
      <c r="BS235" s="368"/>
      <c r="BT235" s="281"/>
      <c r="BU235" s="281"/>
      <c r="BV235" s="597"/>
      <c r="BW235" s="599"/>
      <c r="BX235" s="600"/>
      <c r="BY235" s="600"/>
      <c r="BZ235" s="597"/>
      <c r="CA235" s="597"/>
      <c r="CB235" s="597"/>
      <c r="CC235" s="601"/>
      <c r="CE235" s="418"/>
      <c r="CM235" s="406"/>
      <c r="CN235" s="479"/>
      <c r="CO235" s="406"/>
      <c r="CP235" s="406"/>
      <c r="CQ235" s="406"/>
      <c r="CR235" s="406"/>
      <c r="CS235" s="406"/>
      <c r="CT235" s="418"/>
      <c r="CU235" s="453"/>
      <c r="CV235" s="497"/>
      <c r="DB235" s="410"/>
      <c r="DC235" s="410"/>
      <c r="DD235" s="406"/>
      <c r="DE235" s="406"/>
      <c r="DF235" s="406"/>
      <c r="DG235" s="406"/>
      <c r="DH235" s="406"/>
      <c r="DI235" s="406"/>
      <c r="DJ235" s="406"/>
      <c r="DK235" s="406"/>
      <c r="DL235" s="406"/>
      <c r="DM235" s="406"/>
      <c r="DN235" s="494"/>
      <c r="DO235" s="511"/>
      <c r="DY235" s="407"/>
      <c r="DZ235" s="407"/>
      <c r="EA235" s="408"/>
      <c r="EB235" s="408"/>
      <c r="EC235" s="408"/>
      <c r="ED235" s="408"/>
      <c r="EE235" s="483"/>
      <c r="EF235" s="483"/>
      <c r="EG235" s="408"/>
      <c r="EH235" s="408"/>
      <c r="EI235" s="408"/>
      <c r="EJ235" s="470"/>
      <c r="EK235" s="483"/>
      <c r="EL235" s="470"/>
      <c r="EM235" s="470"/>
      <c r="EN235" s="470"/>
      <c r="EX235" s="410"/>
      <c r="EY235" s="410"/>
      <c r="EZ235" s="406"/>
      <c r="FA235" s="406"/>
      <c r="FH235" s="410"/>
      <c r="FI235" s="410"/>
      <c r="FJ235" s="406"/>
      <c r="FK235" s="406"/>
      <c r="IC235" s="353"/>
      <c r="ID235" s="354"/>
      <c r="IE235" s="355"/>
      <c r="IF235" s="354"/>
      <c r="IG235" s="354"/>
      <c r="IH235" s="354"/>
      <c r="II235" s="310"/>
      <c r="IJ235" s="356"/>
      <c r="IK235" s="356"/>
      <c r="IL235" s="357"/>
      <c r="IM235" s="354"/>
      <c r="IN235" s="352"/>
      <c r="IO235" s="337"/>
      <c r="KG235" s="548">
        <v>701</v>
      </c>
      <c r="KH235" s="539">
        <v>196</v>
      </c>
      <c r="KI235" s="540" t="s">
        <v>1204</v>
      </c>
      <c r="KJ235" s="540" t="s">
        <v>1409</v>
      </c>
      <c r="KK235" s="540" t="s">
        <v>122</v>
      </c>
      <c r="KL235" s="540" t="s">
        <v>1956</v>
      </c>
      <c r="KM235" s="541"/>
      <c r="KN235" s="542"/>
      <c r="KO235" s="542"/>
      <c r="KP235" s="540"/>
      <c r="KQ235" s="543"/>
      <c r="KR235" s="543"/>
      <c r="KS235" s="543"/>
      <c r="KT235" s="543"/>
      <c r="KU235" s="543" t="str">
        <f>VLOOKUP(KH235,Data_Voogd!$C$1:$I$190,3,TRUE)</f>
        <v>Ramdani</v>
      </c>
      <c r="KV235" s="543" t="str">
        <f>VLOOKUP(KH235,Data_Voogd!$C$1:$I$190,2,TRUE)</f>
        <v>Said</v>
      </c>
      <c r="KW235" s="549">
        <f>VLOOKUP(KH235,Data_Voogd!$C$1:$I$190,7,TRUE)</f>
        <v>640756885</v>
      </c>
    </row>
    <row r="236" spans="10:309" ht="20.100000000000001" customHeight="1" thickBot="1">
      <c r="J236" s="427"/>
      <c r="M236" s="469"/>
      <c r="Z236" s="410"/>
      <c r="AA236" s="410"/>
      <c r="AB236" s="406"/>
      <c r="AC236" s="406"/>
      <c r="AD236" s="406"/>
      <c r="AE236" s="406"/>
      <c r="AF236" s="406"/>
      <c r="AG236" s="406"/>
      <c r="AH236" s="406"/>
      <c r="AI236" s="406"/>
      <c r="AJ236" s="406"/>
      <c r="AK236" s="406"/>
      <c r="AL236" s="406"/>
      <c r="AM236" s="494"/>
      <c r="AN236" s="607"/>
      <c r="AS236" s="594"/>
      <c r="AT236" s="281"/>
      <c r="AU236" s="368"/>
      <c r="AV236" s="368"/>
      <c r="AW236" s="281"/>
      <c r="AX236" s="281"/>
      <c r="AY236" s="281"/>
      <c r="AZ236" s="595"/>
      <c r="BA236" s="596"/>
      <c r="BB236" s="281"/>
      <c r="BC236" s="281"/>
      <c r="BD236" s="597"/>
      <c r="BE236" s="598"/>
      <c r="BF236" s="281"/>
      <c r="BG236" s="282"/>
      <c r="BH236" s="597"/>
      <c r="BI236" s="597"/>
      <c r="BJ236" s="601"/>
      <c r="BK236" s="427"/>
      <c r="BL236" s="427"/>
      <c r="BQ236" s="594"/>
      <c r="BR236" s="281"/>
      <c r="BS236" s="368"/>
      <c r="BT236" s="281"/>
      <c r="BU236" s="281"/>
      <c r="BV236" s="597"/>
      <c r="BW236" s="599"/>
      <c r="BX236" s="600"/>
      <c r="BY236" s="600"/>
      <c r="BZ236" s="597"/>
      <c r="CA236" s="597"/>
      <c r="CB236" s="597"/>
      <c r="CC236" s="601"/>
      <c r="CE236" s="418"/>
      <c r="CM236" s="406"/>
      <c r="CN236" s="479"/>
      <c r="CO236" s="406"/>
      <c r="CP236" s="406"/>
      <c r="CQ236" s="406"/>
      <c r="CR236" s="406"/>
      <c r="CS236" s="406"/>
      <c r="CT236" s="418"/>
      <c r="CU236" s="453"/>
      <c r="CV236" s="497"/>
      <c r="DB236" s="410"/>
      <c r="DC236" s="410"/>
      <c r="DD236" s="406"/>
      <c r="DE236" s="406"/>
      <c r="DF236" s="406"/>
      <c r="DG236" s="406"/>
      <c r="DH236" s="406"/>
      <c r="DI236" s="406"/>
      <c r="DJ236" s="406"/>
      <c r="DK236" s="406"/>
      <c r="DL236" s="406"/>
      <c r="DM236" s="406"/>
      <c r="DN236" s="494"/>
      <c r="DO236" s="511"/>
      <c r="DY236" s="407"/>
      <c r="DZ236" s="407"/>
      <c r="EA236" s="408"/>
      <c r="EB236" s="408"/>
      <c r="EC236" s="408"/>
      <c r="ED236" s="408"/>
      <c r="EE236" s="483"/>
      <c r="EF236" s="483"/>
      <c r="EG236" s="408"/>
      <c r="EH236" s="408"/>
      <c r="EI236" s="408"/>
      <c r="EJ236" s="470"/>
      <c r="EK236" s="483"/>
      <c r="EL236" s="470"/>
      <c r="EM236" s="470"/>
      <c r="EN236" s="470"/>
      <c r="EX236" s="410"/>
      <c r="EY236" s="410"/>
      <c r="EZ236" s="406"/>
      <c r="FA236" s="406"/>
      <c r="FH236" s="410"/>
      <c r="FI236" s="410"/>
      <c r="FJ236" s="406"/>
      <c r="FK236" s="406"/>
      <c r="IC236" s="349"/>
      <c r="ID236" s="348"/>
      <c r="IE236" s="350"/>
      <c r="IF236" s="348"/>
      <c r="IG236" s="348"/>
      <c r="IH236" s="348"/>
      <c r="II236" s="311"/>
      <c r="IJ236" s="351"/>
      <c r="IK236" s="351"/>
      <c r="IL236" s="352"/>
      <c r="IM236" s="348"/>
      <c r="IN236" s="352"/>
      <c r="IO236" s="336"/>
      <c r="KG236" s="548">
        <v>727</v>
      </c>
      <c r="KH236" s="539">
        <v>197</v>
      </c>
      <c r="KI236" s="540" t="s">
        <v>995</v>
      </c>
      <c r="KJ236" s="540" t="s">
        <v>996</v>
      </c>
      <c r="KK236" s="540" t="s">
        <v>114</v>
      </c>
      <c r="KL236" s="540" t="s">
        <v>1956</v>
      </c>
      <c r="KM236" s="541"/>
      <c r="KN236" s="542"/>
      <c r="KO236" s="542"/>
      <c r="KP236" s="540"/>
      <c r="KQ236" s="543"/>
      <c r="KR236" s="543"/>
      <c r="KS236" s="543"/>
      <c r="KT236" s="543"/>
      <c r="KU236" s="543" t="str">
        <f>VLOOKUP(KH236,Data_Voogd!$C$1:$I$190,3,TRUE)</f>
        <v>Balilou</v>
      </c>
      <c r="KV236" s="543" t="str">
        <f>VLOOKUP(KH236,Data_Voogd!$C$1:$I$190,2,TRUE)</f>
        <v>Mohamed</v>
      </c>
      <c r="KW236" s="549">
        <f>VLOOKUP(KH236,Data_Voogd!$C$1:$I$190,7,TRUE)</f>
        <v>654748582</v>
      </c>
    </row>
    <row r="237" spans="10:309" ht="20.100000000000001" customHeight="1" thickBot="1">
      <c r="J237" s="427"/>
      <c r="M237" s="469"/>
      <c r="Z237" s="410"/>
      <c r="AA237" s="410"/>
      <c r="AB237" s="406"/>
      <c r="AC237" s="406"/>
      <c r="AD237" s="406"/>
      <c r="AE237" s="406"/>
      <c r="AF237" s="406"/>
      <c r="AG237" s="406"/>
      <c r="AH237" s="406"/>
      <c r="AI237" s="406"/>
      <c r="AJ237" s="406"/>
      <c r="AK237" s="406"/>
      <c r="AL237" s="406"/>
      <c r="AM237" s="494"/>
      <c r="AN237" s="607"/>
      <c r="AS237" s="594"/>
      <c r="AT237" s="281"/>
      <c r="AU237" s="368"/>
      <c r="AV237" s="368"/>
      <c r="AW237" s="281"/>
      <c r="AX237" s="281"/>
      <c r="AY237" s="281"/>
      <c r="AZ237" s="595"/>
      <c r="BA237" s="596"/>
      <c r="BB237" s="281"/>
      <c r="BC237" s="281"/>
      <c r="BD237" s="597"/>
      <c r="BE237" s="598"/>
      <c r="BF237" s="281"/>
      <c r="BG237" s="282"/>
      <c r="BH237" s="597"/>
      <c r="BI237" s="597"/>
      <c r="BJ237" s="601"/>
      <c r="BK237" s="427"/>
      <c r="BL237" s="427"/>
      <c r="BQ237" s="594"/>
      <c r="BR237" s="281"/>
      <c r="BS237" s="368"/>
      <c r="BT237" s="281"/>
      <c r="BU237" s="281"/>
      <c r="BV237" s="597"/>
      <c r="BW237" s="599"/>
      <c r="BX237" s="600"/>
      <c r="BY237" s="600"/>
      <c r="BZ237" s="597"/>
      <c r="CA237" s="597"/>
      <c r="CB237" s="597"/>
      <c r="CC237" s="601"/>
      <c r="CE237" s="417"/>
      <c r="CM237" s="406"/>
      <c r="CN237" s="479"/>
      <c r="CO237" s="406"/>
      <c r="CP237" s="406"/>
      <c r="CQ237" s="406"/>
      <c r="CR237" s="406"/>
      <c r="CS237" s="406"/>
      <c r="CT237" s="418"/>
      <c r="CU237" s="453"/>
      <c r="CV237" s="497"/>
      <c r="DB237" s="410"/>
      <c r="DC237" s="410"/>
      <c r="DD237" s="406"/>
      <c r="DE237" s="406"/>
      <c r="DF237" s="406"/>
      <c r="DG237" s="406"/>
      <c r="DH237" s="406"/>
      <c r="DI237" s="406"/>
      <c r="DJ237" s="406"/>
      <c r="DK237" s="406"/>
      <c r="DL237" s="406"/>
      <c r="DM237" s="406"/>
      <c r="DN237" s="494"/>
      <c r="DO237" s="511"/>
      <c r="DY237" s="407"/>
      <c r="DZ237" s="407"/>
      <c r="EA237" s="408"/>
      <c r="EB237" s="408"/>
      <c r="EC237" s="408"/>
      <c r="ED237" s="408"/>
      <c r="EE237" s="483"/>
      <c r="EF237" s="483"/>
      <c r="EG237" s="408"/>
      <c r="EH237" s="408"/>
      <c r="EI237" s="408"/>
      <c r="EJ237" s="470"/>
      <c r="EK237" s="483"/>
      <c r="EL237" s="470"/>
      <c r="EM237" s="470"/>
      <c r="EN237" s="470"/>
      <c r="EX237" s="410"/>
      <c r="EY237" s="410"/>
      <c r="EZ237" s="406"/>
      <c r="FA237" s="406"/>
      <c r="FH237" s="410"/>
      <c r="FI237" s="410"/>
      <c r="FJ237" s="406"/>
      <c r="FK237" s="406"/>
      <c r="IC237" s="353"/>
      <c r="ID237" s="354"/>
      <c r="IE237" s="355"/>
      <c r="IF237" s="354"/>
      <c r="IG237" s="354"/>
      <c r="IH237" s="354"/>
      <c r="II237" s="310"/>
      <c r="IJ237" s="356"/>
      <c r="IK237" s="356"/>
      <c r="IL237" s="357"/>
      <c r="IM237" s="354"/>
      <c r="IN237" s="352"/>
      <c r="IO237" s="337"/>
      <c r="KG237" s="548">
        <v>888</v>
      </c>
      <c r="KH237" s="539">
        <v>198</v>
      </c>
      <c r="KI237" s="540" t="s">
        <v>66</v>
      </c>
      <c r="KJ237" s="540" t="s">
        <v>2353</v>
      </c>
      <c r="KK237" s="540" t="s">
        <v>65</v>
      </c>
      <c r="KL237" s="540" t="s">
        <v>1956</v>
      </c>
      <c r="KM237" s="541"/>
      <c r="KN237" s="542"/>
      <c r="KO237" s="542"/>
      <c r="KP237" s="547"/>
      <c r="KQ237" s="543"/>
      <c r="KR237" s="543"/>
      <c r="KS237" s="543"/>
      <c r="KT237" s="543"/>
      <c r="KU237" s="543" t="str">
        <f>VLOOKUP(KH237,Data_Voogd!$C$1:$I$190,3,TRUE)</f>
        <v>Kissami</v>
      </c>
      <c r="KV237" s="543" t="str">
        <f>VLOOKUP(KH237,Data_Voogd!$C$1:$I$190,2,TRUE)</f>
        <v>Mohamed</v>
      </c>
      <c r="KW237" s="549">
        <f>VLOOKUP(KH237,Data_Voogd!$C$1:$I$190,7,TRUE)</f>
        <v>687533470</v>
      </c>
    </row>
    <row r="238" spans="10:309" ht="20.100000000000001" customHeight="1" thickBot="1">
      <c r="J238" s="427"/>
      <c r="M238" s="469"/>
      <c r="Z238" s="410"/>
      <c r="AA238" s="410"/>
      <c r="AB238" s="406"/>
      <c r="AC238" s="406"/>
      <c r="AD238" s="406"/>
      <c r="AE238" s="406"/>
      <c r="AF238" s="406"/>
      <c r="AG238" s="406"/>
      <c r="AH238" s="406"/>
      <c r="AI238" s="406"/>
      <c r="AJ238" s="406"/>
      <c r="AK238" s="494"/>
      <c r="AL238" s="494"/>
      <c r="AM238" s="494"/>
      <c r="AN238" s="607"/>
      <c r="AS238" s="594"/>
      <c r="AT238" s="281"/>
      <c r="AU238" s="368"/>
      <c r="AV238" s="368"/>
      <c r="AW238" s="281"/>
      <c r="AX238" s="281"/>
      <c r="AY238" s="281"/>
      <c r="AZ238" s="595"/>
      <c r="BA238" s="596"/>
      <c r="BB238" s="281"/>
      <c r="BC238" s="281"/>
      <c r="BD238" s="597"/>
      <c r="BE238" s="598"/>
      <c r="BF238" s="281"/>
      <c r="BG238" s="282"/>
      <c r="BH238" s="597"/>
      <c r="BI238" s="597"/>
      <c r="BJ238" s="601"/>
      <c r="BK238" s="427"/>
      <c r="BL238" s="427"/>
      <c r="BQ238" s="594"/>
      <c r="BR238" s="281"/>
      <c r="BS238" s="368"/>
      <c r="BT238" s="281"/>
      <c r="BU238" s="281"/>
      <c r="BV238" s="597"/>
      <c r="BW238" s="599"/>
      <c r="BX238" s="600"/>
      <c r="BY238" s="600"/>
      <c r="BZ238" s="597"/>
      <c r="CA238" s="597"/>
      <c r="CB238" s="597"/>
      <c r="CC238" s="601"/>
      <c r="CE238" s="417"/>
      <c r="CM238" s="406"/>
      <c r="CN238" s="479"/>
      <c r="CO238" s="406"/>
      <c r="CP238" s="406"/>
      <c r="CQ238" s="406"/>
      <c r="CR238" s="406"/>
      <c r="CS238" s="406"/>
      <c r="CT238" s="418"/>
      <c r="CU238" s="453"/>
      <c r="CV238" s="497"/>
      <c r="DB238" s="410"/>
      <c r="DC238" s="410"/>
      <c r="DD238" s="406"/>
      <c r="DE238" s="406"/>
      <c r="DF238" s="406"/>
      <c r="DG238" s="406"/>
      <c r="DH238" s="406"/>
      <c r="DI238" s="406"/>
      <c r="DJ238" s="406"/>
      <c r="DK238" s="406"/>
      <c r="DL238" s="494"/>
      <c r="DM238" s="494"/>
      <c r="DN238" s="494"/>
      <c r="DO238" s="511"/>
      <c r="DY238" s="407"/>
      <c r="DZ238" s="407"/>
      <c r="EA238" s="408"/>
      <c r="EB238" s="408"/>
      <c r="EC238" s="408"/>
      <c r="ED238" s="408"/>
      <c r="EE238" s="483"/>
      <c r="EF238" s="483"/>
      <c r="EG238" s="408"/>
      <c r="EH238" s="408"/>
      <c r="EI238" s="408"/>
      <c r="EJ238" s="470"/>
      <c r="EK238" s="483"/>
      <c r="EL238" s="470"/>
      <c r="EM238" s="470"/>
      <c r="EN238" s="470"/>
      <c r="EX238" s="410"/>
      <c r="EY238" s="410"/>
      <c r="EZ238" s="406"/>
      <c r="FA238" s="406"/>
      <c r="FH238" s="410"/>
      <c r="FI238" s="410"/>
      <c r="FJ238" s="406"/>
      <c r="FK238" s="406"/>
      <c r="IC238" s="349"/>
      <c r="ID238" s="348"/>
      <c r="IE238" s="350"/>
      <c r="IF238" s="348"/>
      <c r="IG238" s="348"/>
      <c r="IH238" s="348"/>
      <c r="II238" s="311"/>
      <c r="IJ238" s="351"/>
      <c r="IK238" s="351"/>
      <c r="IL238" s="352"/>
      <c r="IM238" s="358"/>
      <c r="IN238" s="352"/>
      <c r="IO238" s="336"/>
      <c r="KG238" s="548">
        <v>666</v>
      </c>
      <c r="KH238" s="539">
        <v>199</v>
      </c>
      <c r="KI238" s="540" t="s">
        <v>1465</v>
      </c>
      <c r="KJ238" s="540" t="s">
        <v>272</v>
      </c>
      <c r="KK238" s="540" t="s">
        <v>122</v>
      </c>
      <c r="KL238" s="540" t="s">
        <v>1956</v>
      </c>
      <c r="KM238" s="541"/>
      <c r="KN238" s="542"/>
      <c r="KO238" s="542"/>
      <c r="KP238" s="540"/>
      <c r="KQ238" s="543"/>
      <c r="KR238" s="543"/>
      <c r="KS238" s="543"/>
      <c r="KT238" s="543"/>
      <c r="KU238" s="543" t="str">
        <f>VLOOKUP(KH238,Data_Voogd!$C$1:$I$190,3,TRUE)</f>
        <v>Kissami</v>
      </c>
      <c r="KV238" s="543" t="str">
        <f>VLOOKUP(KH238,Data_Voogd!$C$1:$I$190,2,TRUE)</f>
        <v>Mohamed</v>
      </c>
      <c r="KW238" s="549">
        <f>VLOOKUP(KH238,Data_Voogd!$C$1:$I$190,7,TRUE)</f>
        <v>687533470</v>
      </c>
    </row>
    <row r="239" spans="10:309" ht="20.100000000000001" customHeight="1" thickBot="1">
      <c r="J239" s="427"/>
      <c r="M239" s="469"/>
      <c r="Z239" s="410"/>
      <c r="AA239" s="410"/>
      <c r="AB239" s="406"/>
      <c r="AC239" s="406"/>
      <c r="AD239" s="406"/>
      <c r="AE239" s="406"/>
      <c r="AF239" s="406"/>
      <c r="AG239" s="406"/>
      <c r="AH239" s="406"/>
      <c r="AI239" s="406"/>
      <c r="AJ239" s="406"/>
      <c r="AK239" s="494"/>
      <c r="AL239" s="494"/>
      <c r="AM239" s="494"/>
      <c r="AN239" s="607"/>
      <c r="AS239" s="594"/>
      <c r="AT239" s="281"/>
      <c r="AU239" s="368"/>
      <c r="AV239" s="368"/>
      <c r="AW239" s="281"/>
      <c r="AX239" s="281"/>
      <c r="AY239" s="281"/>
      <c r="AZ239" s="595"/>
      <c r="BA239" s="596"/>
      <c r="BB239" s="281"/>
      <c r="BC239" s="281"/>
      <c r="BD239" s="597"/>
      <c r="BE239" s="598"/>
      <c r="BF239" s="281"/>
      <c r="BG239" s="282"/>
      <c r="BH239" s="597"/>
      <c r="BI239" s="597"/>
      <c r="BJ239" s="601"/>
      <c r="BK239" s="427"/>
      <c r="BL239" s="427"/>
      <c r="BQ239" s="594"/>
      <c r="BR239" s="281"/>
      <c r="BS239" s="368"/>
      <c r="BT239" s="281"/>
      <c r="BU239" s="281"/>
      <c r="BV239" s="597"/>
      <c r="BW239" s="599"/>
      <c r="BX239" s="600"/>
      <c r="BY239" s="600"/>
      <c r="BZ239" s="597"/>
      <c r="CA239" s="597"/>
      <c r="CB239" s="597"/>
      <c r="CC239" s="601"/>
      <c r="CE239" s="418"/>
      <c r="CM239" s="406"/>
      <c r="CN239" s="479"/>
      <c r="CO239" s="406"/>
      <c r="CP239" s="406"/>
      <c r="CQ239" s="406"/>
      <c r="CR239" s="406"/>
      <c r="CS239" s="406"/>
      <c r="CT239" s="418"/>
      <c r="CU239" s="453"/>
      <c r="CV239" s="497"/>
      <c r="DB239" s="410"/>
      <c r="DC239" s="410"/>
      <c r="DD239" s="406"/>
      <c r="DE239" s="406"/>
      <c r="DF239" s="406"/>
      <c r="DG239" s="406"/>
      <c r="DH239" s="406"/>
      <c r="DI239" s="406"/>
      <c r="DJ239" s="406"/>
      <c r="DK239" s="406"/>
      <c r="DL239" s="494"/>
      <c r="DM239" s="494"/>
      <c r="DN239" s="494"/>
      <c r="DO239" s="511"/>
      <c r="DY239" s="407"/>
      <c r="DZ239" s="407"/>
      <c r="EA239" s="408"/>
      <c r="EB239" s="408"/>
      <c r="EC239" s="408"/>
      <c r="ED239" s="408"/>
      <c r="EE239" s="483"/>
      <c r="EF239" s="483"/>
      <c r="EG239" s="408"/>
      <c r="EH239" s="408"/>
      <c r="EI239" s="408"/>
      <c r="EJ239" s="470"/>
      <c r="EK239" s="483"/>
      <c r="EL239" s="470"/>
      <c r="EM239" s="470"/>
      <c r="EN239" s="470"/>
      <c r="EX239" s="410"/>
      <c r="EY239" s="410"/>
      <c r="EZ239" s="406"/>
      <c r="FA239" s="406"/>
      <c r="FH239" s="410"/>
      <c r="FI239" s="410"/>
      <c r="FJ239" s="406"/>
      <c r="FK239" s="406"/>
      <c r="IC239" s="353"/>
      <c r="ID239" s="354"/>
      <c r="IE239" s="355"/>
      <c r="IF239" s="354"/>
      <c r="IG239" s="354"/>
      <c r="IH239" s="354"/>
      <c r="II239" s="310"/>
      <c r="IJ239" s="356"/>
      <c r="IK239" s="356"/>
      <c r="IL239" s="357"/>
      <c r="IM239" s="359"/>
      <c r="IN239" s="352"/>
      <c r="IO239" s="337"/>
      <c r="KG239" s="548">
        <v>666</v>
      </c>
      <c r="KH239" s="539">
        <v>199</v>
      </c>
      <c r="KI239" s="540" t="s">
        <v>936</v>
      </c>
      <c r="KJ239" s="540" t="s">
        <v>272</v>
      </c>
      <c r="KK239" s="540" t="s">
        <v>90</v>
      </c>
      <c r="KL239" s="540" t="s">
        <v>1957</v>
      </c>
      <c r="KM239" s="541"/>
      <c r="KN239" s="542"/>
      <c r="KO239" s="542"/>
      <c r="KP239" s="540"/>
      <c r="KQ239" s="543"/>
      <c r="KR239" s="543"/>
      <c r="KS239" s="543"/>
      <c r="KT239" s="543"/>
      <c r="KU239" s="543" t="str">
        <f>VLOOKUP(KH239,Data_Voogd!$C$1:$I$190,3,TRUE)</f>
        <v>Kissami</v>
      </c>
      <c r="KV239" s="543" t="str">
        <f>VLOOKUP(KH239,Data_Voogd!$C$1:$I$190,2,TRUE)</f>
        <v>Mohamed</v>
      </c>
      <c r="KW239" s="549">
        <f>VLOOKUP(KH239,Data_Voogd!$C$1:$I$190,7,TRUE)</f>
        <v>687533470</v>
      </c>
    </row>
    <row r="240" spans="10:309" ht="20.100000000000001" customHeight="1" thickBot="1">
      <c r="J240" s="427"/>
      <c r="M240" s="469"/>
      <c r="Z240" s="410"/>
      <c r="AA240" s="410"/>
      <c r="AB240" s="406"/>
      <c r="AC240" s="406"/>
      <c r="AD240" s="406"/>
      <c r="AE240" s="406"/>
      <c r="AF240" s="406"/>
      <c r="AG240" s="406"/>
      <c r="AH240" s="406"/>
      <c r="AI240" s="406"/>
      <c r="AJ240" s="406"/>
      <c r="AK240" s="494"/>
      <c r="AL240" s="494"/>
      <c r="AM240" s="494"/>
      <c r="AN240" s="607"/>
      <c r="AS240" s="594"/>
      <c r="AT240" s="281"/>
      <c r="AU240" s="368"/>
      <c r="AV240" s="368"/>
      <c r="AW240" s="281"/>
      <c r="AX240" s="281"/>
      <c r="AY240" s="281"/>
      <c r="AZ240" s="595"/>
      <c r="BA240" s="596"/>
      <c r="BB240" s="281"/>
      <c r="BC240" s="281"/>
      <c r="BD240" s="597"/>
      <c r="BE240" s="598"/>
      <c r="BF240" s="281"/>
      <c r="BG240" s="282"/>
      <c r="BH240" s="597"/>
      <c r="BI240" s="597"/>
      <c r="BJ240" s="601"/>
      <c r="BK240" s="427"/>
      <c r="BL240" s="427"/>
      <c r="BQ240" s="594"/>
      <c r="BR240" s="281"/>
      <c r="BS240" s="368"/>
      <c r="BT240" s="281"/>
      <c r="BU240" s="281"/>
      <c r="BV240" s="597"/>
      <c r="BW240" s="599"/>
      <c r="BX240" s="600"/>
      <c r="BY240" s="600"/>
      <c r="BZ240" s="597"/>
      <c r="CA240" s="597"/>
      <c r="CB240" s="597"/>
      <c r="CC240" s="601"/>
      <c r="CE240" s="418"/>
      <c r="CM240" s="406"/>
      <c r="CN240" s="479"/>
      <c r="CO240" s="406"/>
      <c r="CP240" s="406"/>
      <c r="CQ240" s="406"/>
      <c r="CR240" s="406"/>
      <c r="CS240" s="406"/>
      <c r="CT240" s="418"/>
      <c r="CU240" s="453"/>
      <c r="CV240" s="497"/>
      <c r="DB240" s="410"/>
      <c r="DC240" s="410"/>
      <c r="DD240" s="406"/>
      <c r="DE240" s="406"/>
      <c r="DF240" s="406"/>
      <c r="DG240" s="406"/>
      <c r="DH240" s="406"/>
      <c r="DI240" s="406"/>
      <c r="DJ240" s="406"/>
      <c r="DK240" s="406"/>
      <c r="DL240" s="494"/>
      <c r="DM240" s="494"/>
      <c r="DN240" s="494"/>
      <c r="DO240" s="511"/>
      <c r="DY240" s="407"/>
      <c r="DZ240" s="407"/>
      <c r="EA240" s="408"/>
      <c r="EB240" s="408"/>
      <c r="EC240" s="408"/>
      <c r="ED240" s="408"/>
      <c r="EE240" s="483"/>
      <c r="EF240" s="483"/>
      <c r="EG240" s="408"/>
      <c r="EH240" s="408"/>
      <c r="EI240" s="408"/>
      <c r="EJ240" s="470"/>
      <c r="EK240" s="483"/>
      <c r="EL240" s="470"/>
      <c r="EM240" s="470"/>
      <c r="EN240" s="470"/>
      <c r="EX240" s="410"/>
      <c r="EY240" s="410"/>
      <c r="EZ240" s="406"/>
      <c r="FA240" s="406"/>
      <c r="FH240" s="410"/>
      <c r="FI240" s="410"/>
      <c r="FJ240" s="406"/>
      <c r="FK240" s="406"/>
      <c r="IC240" s="349"/>
      <c r="ID240" s="354"/>
      <c r="IE240" s="355"/>
      <c r="IF240" s="354"/>
      <c r="IG240" s="354"/>
      <c r="IH240" s="354"/>
      <c r="II240" s="310"/>
      <c r="IJ240" s="356"/>
      <c r="IK240" s="356"/>
      <c r="IL240" s="357"/>
      <c r="IM240" s="354"/>
      <c r="IN240" s="352"/>
      <c r="IO240" s="337"/>
      <c r="KG240" s="548">
        <v>467</v>
      </c>
      <c r="KH240" s="539">
        <v>200</v>
      </c>
      <c r="KI240" s="540" t="s">
        <v>940</v>
      </c>
      <c r="KJ240" s="540" t="s">
        <v>242</v>
      </c>
      <c r="KK240" s="540" t="s">
        <v>122</v>
      </c>
      <c r="KL240" s="540" t="s">
        <v>1955</v>
      </c>
      <c r="KM240" s="541"/>
      <c r="KN240" s="542"/>
      <c r="KO240" s="542"/>
      <c r="KP240" s="540"/>
      <c r="KQ240" s="543"/>
      <c r="KR240" s="543"/>
      <c r="KS240" s="543"/>
      <c r="KT240" s="543"/>
      <c r="KU240" s="543" t="str">
        <f>VLOOKUP(KH240,Data_Voogd!$C$1:$I$190,3,TRUE)</f>
        <v>Belhadi</v>
      </c>
      <c r="KV240" s="543" t="str">
        <f>VLOOKUP(KH240,Data_Voogd!$C$1:$I$190,2,TRUE)</f>
        <v>Mohamed</v>
      </c>
      <c r="KW240" s="549">
        <f>VLOOKUP(KH240,Data_Voogd!$C$1:$I$190,7,TRUE)</f>
        <v>614537168</v>
      </c>
    </row>
    <row r="241" spans="10:309" ht="20.100000000000001" customHeight="1" thickBot="1">
      <c r="J241" s="427"/>
      <c r="M241" s="469"/>
      <c r="Z241" s="410"/>
      <c r="AA241" s="410"/>
      <c r="AB241" s="406"/>
      <c r="AC241" s="406"/>
      <c r="AD241" s="406"/>
      <c r="AE241" s="406"/>
      <c r="AF241" s="406"/>
      <c r="AG241" s="406"/>
      <c r="AH241" s="406"/>
      <c r="AI241" s="406"/>
      <c r="AJ241" s="406"/>
      <c r="AK241" s="494"/>
      <c r="AL241" s="494"/>
      <c r="AM241" s="494"/>
      <c r="AN241" s="607"/>
      <c r="AS241" s="594"/>
      <c r="AT241" s="281"/>
      <c r="AU241" s="368"/>
      <c r="AV241" s="368"/>
      <c r="AW241" s="281"/>
      <c r="AX241" s="281"/>
      <c r="AY241" s="281"/>
      <c r="AZ241" s="595"/>
      <c r="BA241" s="596"/>
      <c r="BB241" s="281"/>
      <c r="BC241" s="281"/>
      <c r="BD241" s="597"/>
      <c r="BE241" s="598"/>
      <c r="BF241" s="281"/>
      <c r="BG241" s="282"/>
      <c r="BH241" s="616"/>
      <c r="BI241" s="597"/>
      <c r="BJ241" s="601"/>
      <c r="BK241" s="427"/>
      <c r="BL241" s="427"/>
      <c r="BQ241" s="594"/>
      <c r="BR241" s="281"/>
      <c r="BS241" s="368"/>
      <c r="BT241" s="281"/>
      <c r="BU241" s="281"/>
      <c r="BV241" s="597"/>
      <c r="BW241" s="599"/>
      <c r="BX241" s="600"/>
      <c r="BY241" s="600"/>
      <c r="BZ241" s="597"/>
      <c r="CA241" s="616"/>
      <c r="CB241" s="597"/>
      <c r="CC241" s="601"/>
      <c r="CE241" s="418"/>
      <c r="CM241" s="406"/>
      <c r="CN241" s="479"/>
      <c r="CO241" s="406"/>
      <c r="CP241" s="406"/>
      <c r="CQ241" s="406"/>
      <c r="CR241" s="406"/>
      <c r="CS241" s="406"/>
      <c r="CT241" s="418"/>
      <c r="CU241" s="453"/>
      <c r="CV241" s="497"/>
      <c r="DB241" s="410"/>
      <c r="DC241" s="410"/>
      <c r="DD241" s="406"/>
      <c r="DE241" s="406"/>
      <c r="DF241" s="406"/>
      <c r="DG241" s="406"/>
      <c r="DH241" s="406"/>
      <c r="DI241" s="406"/>
      <c r="DJ241" s="406"/>
      <c r="DK241" s="406"/>
      <c r="DL241" s="494"/>
      <c r="DM241" s="494"/>
      <c r="DN241" s="494"/>
      <c r="DO241" s="511"/>
      <c r="DY241" s="407"/>
      <c r="DZ241" s="407"/>
      <c r="EA241" s="408"/>
      <c r="EB241" s="408"/>
      <c r="EC241" s="408"/>
      <c r="ED241" s="408"/>
      <c r="EE241" s="483"/>
      <c r="EF241" s="483"/>
      <c r="EG241" s="408"/>
      <c r="EH241" s="408"/>
      <c r="EI241" s="408"/>
      <c r="EJ241" s="470"/>
      <c r="EK241" s="483"/>
      <c r="EL241" s="470"/>
      <c r="EM241" s="470"/>
      <c r="EN241" s="470"/>
      <c r="EX241" s="410"/>
      <c r="EY241" s="410"/>
      <c r="EZ241" s="406"/>
      <c r="FA241" s="406"/>
      <c r="FH241" s="410"/>
      <c r="FI241" s="410"/>
      <c r="FJ241" s="406"/>
      <c r="FK241" s="406"/>
      <c r="IC241" s="353"/>
      <c r="ID241" s="348"/>
      <c r="IE241" s="350"/>
      <c r="IF241" s="348"/>
      <c r="IG241" s="348"/>
      <c r="IH241" s="348"/>
      <c r="II241" s="311"/>
      <c r="IJ241" s="351"/>
      <c r="IK241" s="351"/>
      <c r="IL241" s="352"/>
      <c r="IM241" s="348"/>
      <c r="IN241" s="352"/>
      <c r="IO241" s="336"/>
      <c r="KG241" s="548">
        <v>467</v>
      </c>
      <c r="KH241" s="539">
        <v>200</v>
      </c>
      <c r="KI241" s="540" t="s">
        <v>943</v>
      </c>
      <c r="KJ241" s="540" t="s">
        <v>242</v>
      </c>
      <c r="KK241" s="540" t="s">
        <v>57</v>
      </c>
      <c r="KL241" s="540" t="s">
        <v>1958</v>
      </c>
      <c r="KM241" s="541"/>
      <c r="KN241" s="542"/>
      <c r="KO241" s="542"/>
      <c r="KP241" s="540"/>
      <c r="KQ241" s="543"/>
      <c r="KR241" s="543"/>
      <c r="KS241" s="543"/>
      <c r="KT241" s="543"/>
      <c r="KU241" s="543" t="str">
        <f>VLOOKUP(KH241,Data_Voogd!$C$1:$I$190,3,TRUE)</f>
        <v>Belhadi</v>
      </c>
      <c r="KV241" s="543" t="str">
        <f>VLOOKUP(KH241,Data_Voogd!$C$1:$I$190,2,TRUE)</f>
        <v>Mohamed</v>
      </c>
      <c r="KW241" s="549">
        <f>VLOOKUP(KH241,Data_Voogd!$C$1:$I$190,7,TRUE)</f>
        <v>614537168</v>
      </c>
    </row>
    <row r="242" spans="10:309" ht="20.100000000000001" customHeight="1" thickBot="1">
      <c r="J242" s="427"/>
      <c r="M242" s="469"/>
      <c r="AF242" s="62"/>
      <c r="AG242" s="62"/>
      <c r="AH242" s="62"/>
      <c r="AK242" s="494"/>
      <c r="AL242" s="494"/>
      <c r="AM242" s="494"/>
      <c r="AN242" s="609"/>
      <c r="AS242" s="594"/>
      <c r="AT242" s="281"/>
      <c r="AU242" s="368"/>
      <c r="AV242" s="368"/>
      <c r="AW242" s="281"/>
      <c r="AX242" s="281"/>
      <c r="AY242" s="281"/>
      <c r="AZ242" s="595"/>
      <c r="BA242" s="596"/>
      <c r="BB242" s="281"/>
      <c r="BC242" s="281"/>
      <c r="BD242" s="597"/>
      <c r="BE242" s="598"/>
      <c r="BF242" s="281"/>
      <c r="BG242" s="282"/>
      <c r="BH242" s="616"/>
      <c r="BI242" s="597"/>
      <c r="BJ242" s="601"/>
      <c r="BK242" s="427"/>
      <c r="BL242" s="427"/>
      <c r="BQ242" s="594"/>
      <c r="BR242" s="281"/>
      <c r="BS242" s="368"/>
      <c r="BT242" s="281"/>
      <c r="BU242" s="281"/>
      <c r="BV242" s="597"/>
      <c r="BW242" s="599"/>
      <c r="BX242" s="600"/>
      <c r="BY242" s="600"/>
      <c r="BZ242" s="597"/>
      <c r="CA242" s="616"/>
      <c r="CB242" s="597"/>
      <c r="CC242" s="601"/>
      <c r="CE242" s="418"/>
      <c r="CM242" s="406"/>
      <c r="CN242" s="479"/>
      <c r="CO242" s="406"/>
      <c r="CP242" s="406"/>
      <c r="CQ242" s="406"/>
      <c r="CR242" s="406"/>
      <c r="CS242" s="406"/>
      <c r="CT242" s="418"/>
      <c r="CU242" s="453"/>
      <c r="CV242" s="497"/>
      <c r="DL242" s="494"/>
      <c r="DM242" s="494"/>
      <c r="DN242" s="494"/>
      <c r="DO242" s="510"/>
      <c r="DY242" s="407"/>
      <c r="DZ242" s="407"/>
      <c r="EA242" s="408"/>
      <c r="EB242" s="408"/>
      <c r="EC242" s="408"/>
      <c r="ED242" s="408"/>
      <c r="EE242" s="483"/>
      <c r="EF242" s="483"/>
      <c r="EG242" s="408"/>
      <c r="EH242" s="408"/>
      <c r="EI242" s="408"/>
      <c r="EJ242" s="470"/>
      <c r="EK242" s="483"/>
      <c r="EL242" s="470"/>
      <c r="EM242" s="470"/>
      <c r="EN242" s="470"/>
      <c r="EX242" s="404"/>
      <c r="EY242" s="404"/>
      <c r="EZ242" s="405"/>
      <c r="FA242" s="405"/>
      <c r="FH242" s="404"/>
      <c r="FI242" s="404"/>
      <c r="FJ242" s="405"/>
      <c r="FK242" s="405"/>
      <c r="IC242" s="349"/>
      <c r="ID242" s="354"/>
      <c r="IE242" s="355"/>
      <c r="IF242" s="354"/>
      <c r="IG242" s="354"/>
      <c r="IH242" s="354"/>
      <c r="II242" s="310"/>
      <c r="IJ242" s="356"/>
      <c r="IK242" s="356"/>
      <c r="IL242" s="357"/>
      <c r="IM242" s="354"/>
      <c r="IN242" s="352"/>
      <c r="IO242" s="337"/>
      <c r="KG242" s="548">
        <v>467</v>
      </c>
      <c r="KH242" s="539">
        <v>200</v>
      </c>
      <c r="KI242" s="540" t="s">
        <v>944</v>
      </c>
      <c r="KJ242" s="540" t="s">
        <v>242</v>
      </c>
      <c r="KK242" s="540" t="s">
        <v>65</v>
      </c>
      <c r="KL242" s="540" t="s">
        <v>1955</v>
      </c>
      <c r="KM242" s="541"/>
      <c r="KN242" s="542"/>
      <c r="KO242" s="542"/>
      <c r="KP242" s="540"/>
      <c r="KQ242" s="543"/>
      <c r="KR242" s="543"/>
      <c r="KS242" s="543"/>
      <c r="KT242" s="543"/>
      <c r="KU242" s="543" t="str">
        <f>VLOOKUP(KH242,Data_Voogd!$C$1:$I$190,3,TRUE)</f>
        <v>Belhadi</v>
      </c>
      <c r="KV242" s="543" t="str">
        <f>VLOOKUP(KH242,Data_Voogd!$C$1:$I$190,2,TRUE)</f>
        <v>Mohamed</v>
      </c>
      <c r="KW242" s="549">
        <f>VLOOKUP(KH242,Data_Voogd!$C$1:$I$190,7,TRUE)</f>
        <v>614537168</v>
      </c>
    </row>
    <row r="243" spans="10:309" ht="20.100000000000001" customHeight="1" thickBot="1">
      <c r="J243" s="427"/>
      <c r="M243" s="469"/>
      <c r="AF243" s="62"/>
      <c r="AG243" s="62"/>
      <c r="AH243" s="62"/>
      <c r="AK243" s="494"/>
      <c r="AL243" s="494"/>
      <c r="AM243" s="494"/>
      <c r="AN243" s="609"/>
      <c r="AS243" s="594"/>
      <c r="AT243" s="281"/>
      <c r="AU243" s="368"/>
      <c r="AV243" s="368"/>
      <c r="AW243" s="281"/>
      <c r="AX243" s="281"/>
      <c r="AY243" s="281"/>
      <c r="AZ243" s="595"/>
      <c r="BA243" s="596"/>
      <c r="BB243" s="281"/>
      <c r="BC243" s="281"/>
      <c r="BD243" s="597"/>
      <c r="BE243" s="598"/>
      <c r="BF243" s="281"/>
      <c r="BG243" s="282"/>
      <c r="BH243" s="616"/>
      <c r="BI243" s="597"/>
      <c r="BJ243" s="601"/>
      <c r="BK243" s="427"/>
      <c r="BL243" s="427"/>
      <c r="BQ243" s="594"/>
      <c r="BR243" s="281"/>
      <c r="BS243" s="368"/>
      <c r="BT243" s="281"/>
      <c r="BU243" s="281"/>
      <c r="BV243" s="597"/>
      <c r="BW243" s="599"/>
      <c r="BX243" s="600"/>
      <c r="BY243" s="600"/>
      <c r="BZ243" s="597"/>
      <c r="CA243" s="616"/>
      <c r="CB243" s="597"/>
      <c r="CC243" s="601"/>
      <c r="CE243" s="417"/>
      <c r="CM243" s="406"/>
      <c r="CN243" s="479"/>
      <c r="CO243" s="406"/>
      <c r="CP243" s="406"/>
      <c r="CQ243" s="406"/>
      <c r="CR243" s="406"/>
      <c r="CS243" s="406"/>
      <c r="CT243" s="418"/>
      <c r="CU243" s="453"/>
      <c r="CV243" s="497"/>
      <c r="DL243" s="494"/>
      <c r="DM243" s="494"/>
      <c r="DN243" s="494"/>
      <c r="DO243" s="510"/>
      <c r="DY243" s="407"/>
      <c r="DZ243" s="407"/>
      <c r="EA243" s="408"/>
      <c r="EB243" s="408"/>
      <c r="EC243" s="408"/>
      <c r="ED243" s="408"/>
      <c r="EE243" s="483"/>
      <c r="EF243" s="483"/>
      <c r="EG243" s="408"/>
      <c r="EH243" s="408"/>
      <c r="EI243" s="408"/>
      <c r="EJ243" s="470"/>
      <c r="EK243" s="483"/>
      <c r="EL243" s="470"/>
      <c r="EM243" s="470"/>
      <c r="EN243" s="470"/>
      <c r="EX243" s="410"/>
      <c r="EY243" s="410"/>
      <c r="EZ243" s="406"/>
      <c r="FA243" s="406"/>
      <c r="IC243" s="353"/>
      <c r="ID243" s="348"/>
      <c r="IE243" s="350"/>
      <c r="IF243" s="348"/>
      <c r="IG243" s="348"/>
      <c r="IH243" s="348"/>
      <c r="II243" s="311"/>
      <c r="IJ243" s="351"/>
      <c r="IK243" s="351"/>
      <c r="IL243" s="352"/>
      <c r="IM243" s="348"/>
      <c r="IN243" s="352"/>
      <c r="IO243" s="336"/>
      <c r="KG243" s="548">
        <v>723</v>
      </c>
      <c r="KH243" s="539">
        <v>201</v>
      </c>
      <c r="KI243" s="540" t="s">
        <v>753</v>
      </c>
      <c r="KJ243" s="540" t="s">
        <v>2292</v>
      </c>
      <c r="KK243" s="540" t="s">
        <v>2457</v>
      </c>
      <c r="KL243" s="540" t="s">
        <v>1955</v>
      </c>
      <c r="KM243" s="541"/>
      <c r="KN243" s="542"/>
      <c r="KO243" s="542"/>
      <c r="KP243" s="547"/>
      <c r="KQ243" s="543"/>
      <c r="KR243" s="543"/>
      <c r="KS243" s="543"/>
      <c r="KT243" s="543"/>
      <c r="KU243" s="543" t="str">
        <f>VLOOKUP(KH243,Data_Voogd!$C$1:$I$190,3,TRUE)</f>
        <v>Zaydi</v>
      </c>
      <c r="KV243" s="543" t="str">
        <f>VLOOKUP(KH243,Data_Voogd!$C$1:$I$190,2,TRUE)</f>
        <v>Farid</v>
      </c>
      <c r="KW243" s="549">
        <f>VLOOKUP(KH243,Data_Voogd!$C$1:$I$190,7,TRUE)</f>
        <v>687544704</v>
      </c>
    </row>
    <row r="244" spans="10:309" ht="20.100000000000001" customHeight="1" thickBot="1">
      <c r="J244" s="427"/>
      <c r="M244" s="469"/>
      <c r="AF244" s="62"/>
      <c r="AG244" s="62"/>
      <c r="AH244" s="62"/>
      <c r="AJ244" s="408"/>
      <c r="AK244" s="408"/>
      <c r="AL244" s="470"/>
      <c r="AS244" s="594"/>
      <c r="AT244" s="281"/>
      <c r="AU244" s="368"/>
      <c r="AV244" s="368"/>
      <c r="AW244" s="281"/>
      <c r="AX244" s="281"/>
      <c r="AY244" s="281"/>
      <c r="AZ244" s="595"/>
      <c r="BA244" s="596"/>
      <c r="BB244" s="281"/>
      <c r="BC244" s="281"/>
      <c r="BD244" s="597"/>
      <c r="BE244" s="598"/>
      <c r="BF244" s="281"/>
      <c r="BG244" s="282"/>
      <c r="BH244" s="616"/>
      <c r="BI244" s="597"/>
      <c r="BJ244" s="601"/>
      <c r="BK244" s="427"/>
      <c r="BL244" s="427"/>
      <c r="BQ244" s="594"/>
      <c r="BR244" s="281"/>
      <c r="BS244" s="368"/>
      <c r="BT244" s="281"/>
      <c r="BU244" s="281"/>
      <c r="BV244" s="597"/>
      <c r="BW244" s="599"/>
      <c r="BX244" s="600"/>
      <c r="BY244" s="600"/>
      <c r="BZ244" s="597"/>
      <c r="CA244" s="616"/>
      <c r="CB244" s="597"/>
      <c r="CC244" s="601"/>
      <c r="CE244" s="417"/>
      <c r="CM244" s="406"/>
      <c r="CN244" s="479"/>
      <c r="CO244" s="406"/>
      <c r="CP244" s="406"/>
      <c r="CQ244" s="406"/>
      <c r="CR244" s="406"/>
      <c r="CS244" s="406"/>
      <c r="CT244" s="418"/>
      <c r="CU244" s="453"/>
      <c r="CV244" s="497"/>
      <c r="DY244" s="407"/>
      <c r="DZ244" s="407"/>
      <c r="EA244" s="408"/>
      <c r="EB244" s="408"/>
      <c r="EC244" s="408"/>
      <c r="ED244" s="408"/>
      <c r="EE244" s="483"/>
      <c r="EF244" s="483"/>
      <c r="EG244" s="408"/>
      <c r="EH244" s="408"/>
      <c r="EI244" s="408"/>
      <c r="EJ244" s="470"/>
      <c r="EK244" s="483"/>
      <c r="EL244" s="470"/>
      <c r="EM244" s="470"/>
      <c r="EN244" s="470"/>
      <c r="EX244" s="410"/>
      <c r="EY244" s="410"/>
      <c r="EZ244" s="406"/>
      <c r="FA244" s="406"/>
      <c r="IC244" s="349"/>
      <c r="ID244" s="354"/>
      <c r="IE244" s="355"/>
      <c r="IF244" s="354"/>
      <c r="IG244" s="354"/>
      <c r="IH244" s="354"/>
      <c r="II244" s="310"/>
      <c r="IJ244" s="356"/>
      <c r="IK244" s="356"/>
      <c r="IL244" s="357"/>
      <c r="IM244" s="354"/>
      <c r="IN244" s="352"/>
      <c r="IO244" s="337"/>
      <c r="KG244" s="548">
        <v>723</v>
      </c>
      <c r="KH244" s="539">
        <v>201</v>
      </c>
      <c r="KI244" s="540" t="s">
        <v>2293</v>
      </c>
      <c r="KJ244" s="540" t="s">
        <v>2292</v>
      </c>
      <c r="KK244" s="540" t="s">
        <v>2457</v>
      </c>
      <c r="KL244" s="540" t="s">
        <v>1955</v>
      </c>
      <c r="KM244" s="541"/>
      <c r="KN244" s="542"/>
      <c r="KO244" s="542"/>
      <c r="KP244" s="547"/>
      <c r="KQ244" s="543"/>
      <c r="KR244" s="543"/>
      <c r="KS244" s="543"/>
      <c r="KT244" s="543"/>
      <c r="KU244" s="543" t="str">
        <f>VLOOKUP(KH244,Data_Voogd!$C$1:$I$190,3,TRUE)</f>
        <v>Zaydi</v>
      </c>
      <c r="KV244" s="543" t="str">
        <f>VLOOKUP(KH244,Data_Voogd!$C$1:$I$190,2,TRUE)</f>
        <v>Farid</v>
      </c>
      <c r="KW244" s="549">
        <f>VLOOKUP(KH244,Data_Voogd!$C$1:$I$190,7,TRUE)</f>
        <v>687544704</v>
      </c>
    </row>
    <row r="245" spans="10:309" ht="20.100000000000001" customHeight="1" thickBot="1">
      <c r="J245" s="427"/>
      <c r="M245" s="469"/>
      <c r="AF245" s="62"/>
      <c r="AG245" s="62"/>
      <c r="AH245" s="62"/>
      <c r="AJ245" s="408"/>
      <c r="AK245" s="408"/>
      <c r="AL245" s="470"/>
      <c r="AS245" s="594"/>
      <c r="AT245" s="281"/>
      <c r="AU245" s="368"/>
      <c r="AV245" s="368"/>
      <c r="AW245" s="281"/>
      <c r="AX245" s="281"/>
      <c r="AY245" s="281"/>
      <c r="AZ245" s="595"/>
      <c r="BA245" s="596"/>
      <c r="BB245" s="281"/>
      <c r="BC245" s="281"/>
      <c r="BD245" s="597"/>
      <c r="BE245" s="598"/>
      <c r="BF245" s="281"/>
      <c r="BG245" s="282"/>
      <c r="BH245" s="616"/>
      <c r="BI245" s="597"/>
      <c r="BJ245" s="601"/>
      <c r="BK245" s="427"/>
      <c r="BL245" s="427"/>
      <c r="BQ245" s="594"/>
      <c r="BR245" s="281"/>
      <c r="BS245" s="368"/>
      <c r="BT245" s="281"/>
      <c r="BU245" s="281"/>
      <c r="BV245" s="597"/>
      <c r="BW245" s="599"/>
      <c r="BX245" s="600"/>
      <c r="BY245" s="600"/>
      <c r="BZ245" s="597"/>
      <c r="CA245" s="616"/>
      <c r="CB245" s="597"/>
      <c r="CC245" s="601"/>
      <c r="CE245" s="418"/>
      <c r="CM245" s="406"/>
      <c r="CN245" s="479"/>
      <c r="CO245" s="406"/>
      <c r="CP245" s="406"/>
      <c r="CQ245" s="406"/>
      <c r="CR245" s="406"/>
      <c r="CS245" s="406"/>
      <c r="CT245" s="418"/>
      <c r="CU245" s="453"/>
      <c r="CV245" s="497"/>
      <c r="DY245" s="407"/>
      <c r="DZ245" s="407"/>
      <c r="EA245" s="408"/>
      <c r="EB245" s="408"/>
      <c r="EC245" s="408"/>
      <c r="ED245" s="408"/>
      <c r="EE245" s="483"/>
      <c r="EF245" s="483"/>
      <c r="EG245" s="408"/>
      <c r="EH245" s="408"/>
      <c r="EI245" s="408"/>
      <c r="EJ245" s="470"/>
      <c r="EK245" s="483"/>
      <c r="EL245" s="470"/>
      <c r="EM245" s="470"/>
      <c r="EN245" s="470"/>
      <c r="IC245" s="353"/>
      <c r="ID245" s="348"/>
      <c r="IE245" s="350"/>
      <c r="IF245" s="348"/>
      <c r="IG245" s="348"/>
      <c r="IH245" s="348"/>
      <c r="II245" s="311"/>
      <c r="IJ245" s="351"/>
      <c r="IK245" s="351"/>
      <c r="IL245" s="352"/>
      <c r="IM245" s="348"/>
      <c r="IN245" s="352"/>
      <c r="IO245" s="336"/>
      <c r="KG245" s="548">
        <v>732</v>
      </c>
      <c r="KH245" s="539">
        <v>203</v>
      </c>
      <c r="KI245" s="540" t="s">
        <v>23</v>
      </c>
      <c r="KJ245" s="540" t="s">
        <v>949</v>
      </c>
      <c r="KK245" s="540" t="s">
        <v>30</v>
      </c>
      <c r="KL245" s="540" t="s">
        <v>1955</v>
      </c>
      <c r="KM245" s="541"/>
      <c r="KN245" s="542"/>
      <c r="KO245" s="542"/>
      <c r="KP245" s="540"/>
      <c r="KQ245" s="543"/>
      <c r="KR245" s="543"/>
      <c r="KS245" s="543"/>
      <c r="KT245" s="543"/>
      <c r="KU245" s="543" t="str">
        <f>VLOOKUP(KH245,Data_Voogd!$C$1:$I$190,3,TRUE)</f>
        <v>Bachiri</v>
      </c>
      <c r="KV245" s="543" t="str">
        <f>VLOOKUP(KH245,Data_Voogd!$C$1:$I$190,2,TRUE)</f>
        <v>Mohamed</v>
      </c>
      <c r="KW245" s="549">
        <f>VLOOKUP(KH245,Data_Voogd!$C$1:$I$190,7,TRUE)</f>
        <v>642385676</v>
      </c>
    </row>
    <row r="246" spans="10:309" ht="20.100000000000001" customHeight="1" thickBot="1">
      <c r="J246" s="427"/>
      <c r="M246" s="469"/>
      <c r="AF246" s="62"/>
      <c r="AG246" s="62"/>
      <c r="AH246" s="62"/>
      <c r="AJ246" s="408"/>
      <c r="AK246" s="408"/>
      <c r="AL246" s="470"/>
      <c r="AS246" s="594"/>
      <c r="AT246" s="281"/>
      <c r="AU246" s="368"/>
      <c r="AV246" s="368"/>
      <c r="AW246" s="281"/>
      <c r="AX246" s="281"/>
      <c r="AY246" s="281"/>
      <c r="AZ246" s="595"/>
      <c r="BA246" s="596"/>
      <c r="BB246" s="281"/>
      <c r="BC246" s="281"/>
      <c r="BD246" s="597"/>
      <c r="BE246" s="598"/>
      <c r="BF246" s="281"/>
      <c r="BG246" s="282"/>
      <c r="BH246" s="616"/>
      <c r="BI246" s="597"/>
      <c r="BJ246" s="601"/>
      <c r="BK246" s="427"/>
      <c r="BL246" s="427"/>
      <c r="BQ246" s="594"/>
      <c r="BR246" s="281"/>
      <c r="BS246" s="368"/>
      <c r="BT246" s="281"/>
      <c r="BU246" s="281"/>
      <c r="BV246" s="597"/>
      <c r="BW246" s="599"/>
      <c r="BX246" s="600"/>
      <c r="BY246" s="600"/>
      <c r="BZ246" s="597"/>
      <c r="CA246" s="616"/>
      <c r="CB246" s="597"/>
      <c r="CC246" s="601"/>
      <c r="CE246" s="417"/>
      <c r="CM246" s="406"/>
      <c r="CN246" s="479"/>
      <c r="CO246" s="406"/>
      <c r="CP246" s="406"/>
      <c r="CQ246" s="406"/>
      <c r="CR246" s="406"/>
      <c r="CS246" s="406"/>
      <c r="CT246" s="418"/>
      <c r="CU246" s="453"/>
      <c r="CV246" s="497"/>
      <c r="DY246" s="407"/>
      <c r="DZ246" s="407"/>
      <c r="EA246" s="408"/>
      <c r="EB246" s="408"/>
      <c r="EC246" s="408"/>
      <c r="ED246" s="408"/>
      <c r="EE246" s="483"/>
      <c r="EF246" s="483"/>
      <c r="EG246" s="408"/>
      <c r="EH246" s="408"/>
      <c r="EI246" s="408"/>
      <c r="EJ246" s="470"/>
      <c r="EK246" s="483"/>
      <c r="EL246" s="470"/>
      <c r="EM246" s="470"/>
      <c r="EN246" s="470"/>
      <c r="IC246" s="349"/>
      <c r="ID246" s="354"/>
      <c r="IE246" s="355"/>
      <c r="IF246" s="354"/>
      <c r="IG246" s="354"/>
      <c r="IH246" s="354"/>
      <c r="II246" s="310"/>
      <c r="IJ246" s="356"/>
      <c r="IK246" s="356"/>
      <c r="IL246" s="357"/>
      <c r="IM246" s="354"/>
      <c r="IN246" s="352"/>
      <c r="IO246" s="337"/>
      <c r="KG246" s="548">
        <v>1016</v>
      </c>
      <c r="KH246" s="539">
        <v>204</v>
      </c>
      <c r="KI246" s="540" t="s">
        <v>1449</v>
      </c>
      <c r="KJ246" s="540" t="s">
        <v>1450</v>
      </c>
      <c r="KK246" s="540" t="s">
        <v>122</v>
      </c>
      <c r="KL246" s="540" t="s">
        <v>1956</v>
      </c>
      <c r="KM246" s="541"/>
      <c r="KN246" s="542"/>
      <c r="KO246" s="542"/>
      <c r="KP246" s="540"/>
      <c r="KQ246" s="543"/>
      <c r="KR246" s="543"/>
      <c r="KS246" s="543"/>
      <c r="KT246" s="543"/>
      <c r="KU246" s="543" t="str">
        <f>VLOOKUP(KH246,Data_Voogd!$C$1:$I$190,3,TRUE)</f>
        <v>Doudalla</v>
      </c>
      <c r="KV246" s="543" t="str">
        <f>VLOOKUP(KH246,Data_Voogd!$C$1:$I$190,2,TRUE)</f>
        <v>Hassan</v>
      </c>
      <c r="KW246" s="549">
        <f>VLOOKUP(KH246,Data_Voogd!$C$1:$I$190,7,TRUE)</f>
        <v>686492622</v>
      </c>
    </row>
    <row r="247" spans="10:309" ht="20.100000000000001" customHeight="1" thickBot="1">
      <c r="J247" s="427"/>
      <c r="M247" s="469"/>
      <c r="AS247" s="594"/>
      <c r="AT247" s="281"/>
      <c r="AU247" s="368"/>
      <c r="AV247" s="368"/>
      <c r="AW247" s="281"/>
      <c r="AX247" s="281"/>
      <c r="AY247" s="281"/>
      <c r="AZ247" s="595"/>
      <c r="BA247" s="596"/>
      <c r="BB247" s="281"/>
      <c r="BC247" s="281"/>
      <c r="BD247" s="597"/>
      <c r="BE247" s="598"/>
      <c r="BF247" s="281"/>
      <c r="BG247" s="282"/>
      <c r="BH247" s="616"/>
      <c r="BI247" s="597"/>
      <c r="BJ247" s="601"/>
      <c r="BK247" s="427"/>
      <c r="BL247" s="427"/>
      <c r="BQ247" s="594"/>
      <c r="BR247" s="281"/>
      <c r="BS247" s="368"/>
      <c r="BT247" s="281"/>
      <c r="BU247" s="281"/>
      <c r="BV247" s="597"/>
      <c r="BW247" s="599"/>
      <c r="BX247" s="600"/>
      <c r="BY247" s="600"/>
      <c r="BZ247" s="597"/>
      <c r="CA247" s="616"/>
      <c r="CB247" s="597"/>
      <c r="CC247" s="601"/>
      <c r="CE247" s="418"/>
      <c r="CM247" s="406"/>
      <c r="CN247" s="479"/>
      <c r="CO247" s="406"/>
      <c r="CP247" s="406"/>
      <c r="CQ247" s="406"/>
      <c r="CR247" s="406"/>
      <c r="CS247" s="406"/>
      <c r="CT247" s="418"/>
      <c r="CU247" s="453"/>
      <c r="CV247" s="497"/>
      <c r="DY247" s="407"/>
      <c r="DZ247" s="407"/>
      <c r="EA247" s="408"/>
      <c r="EB247" s="408"/>
      <c r="EC247" s="408"/>
      <c r="ED247" s="408"/>
      <c r="EE247" s="483"/>
      <c r="EF247" s="483"/>
      <c r="EG247" s="408"/>
      <c r="EH247" s="408"/>
      <c r="EI247" s="408"/>
      <c r="EJ247" s="470"/>
      <c r="EK247" s="483"/>
      <c r="EL247" s="470"/>
      <c r="EM247" s="470"/>
      <c r="EN247" s="470"/>
      <c r="IC247" s="353"/>
      <c r="ID247" s="348"/>
      <c r="IE247" s="350"/>
      <c r="IF247" s="348"/>
      <c r="IG247" s="348"/>
      <c r="IH247" s="348"/>
      <c r="II247" s="311"/>
      <c r="IJ247" s="351"/>
      <c r="IK247" s="351"/>
      <c r="IL247" s="352"/>
      <c r="IM247" s="348"/>
      <c r="IN247" s="352"/>
      <c r="IO247" s="336"/>
      <c r="KG247" s="548">
        <v>1082</v>
      </c>
      <c r="KH247" s="539">
        <v>205</v>
      </c>
      <c r="KI247" s="540" t="s">
        <v>1026</v>
      </c>
      <c r="KJ247" s="540" t="s">
        <v>1027</v>
      </c>
      <c r="KK247" s="540" t="s">
        <v>30</v>
      </c>
      <c r="KL247" s="540" t="s">
        <v>1955</v>
      </c>
      <c r="KM247" s="541"/>
      <c r="KN247" s="542"/>
      <c r="KO247" s="542"/>
      <c r="KP247" s="540"/>
      <c r="KQ247" s="543"/>
      <c r="KR247" s="543"/>
      <c r="KS247" s="543"/>
      <c r="KT247" s="543"/>
      <c r="KU247" s="543" t="str">
        <f>VLOOKUP(KH247,Data_Voogd!$C$1:$I$190,3,TRUE)</f>
        <v>Hamdi</v>
      </c>
      <c r="KV247" s="543" t="str">
        <f>VLOOKUP(KH247,Data_Voogd!$C$1:$I$190,2,TRUE)</f>
        <v>Rachid</v>
      </c>
      <c r="KW247" s="549">
        <f>VLOOKUP(KH247,Data_Voogd!$C$1:$I$190,7,TRUE)</f>
        <v>638365585</v>
      </c>
    </row>
    <row r="248" spans="10:309" ht="20.100000000000001" customHeight="1" thickBot="1">
      <c r="J248" s="427"/>
      <c r="M248" s="469"/>
      <c r="AS248" s="594"/>
      <c r="AT248" s="281"/>
      <c r="AU248" s="368"/>
      <c r="AV248" s="368"/>
      <c r="AW248" s="281"/>
      <c r="AX248" s="281"/>
      <c r="AY248" s="281"/>
      <c r="AZ248" s="595"/>
      <c r="BA248" s="596"/>
      <c r="BB248" s="281"/>
      <c r="BC248" s="281"/>
      <c r="BD248" s="597"/>
      <c r="BE248" s="598"/>
      <c r="BF248" s="281"/>
      <c r="BG248" s="282"/>
      <c r="BH248" s="616"/>
      <c r="BI248" s="597"/>
      <c r="BJ248" s="601"/>
      <c r="BK248" s="427"/>
      <c r="BL248" s="427"/>
      <c r="BQ248" s="594"/>
      <c r="BR248" s="281"/>
      <c r="BS248" s="368"/>
      <c r="BT248" s="281"/>
      <c r="BU248" s="281"/>
      <c r="BV248" s="597"/>
      <c r="BW248" s="599"/>
      <c r="BX248" s="600"/>
      <c r="BY248" s="600"/>
      <c r="BZ248" s="597"/>
      <c r="CA248" s="616"/>
      <c r="CB248" s="597"/>
      <c r="CC248" s="601"/>
      <c r="CE248" s="418"/>
      <c r="CM248" s="406"/>
      <c r="CN248" s="479"/>
      <c r="CO248" s="406"/>
      <c r="CP248" s="406"/>
      <c r="CQ248" s="406"/>
      <c r="CR248" s="406"/>
      <c r="CS248" s="406"/>
      <c r="CT248" s="418"/>
      <c r="CU248" s="453"/>
      <c r="CV248" s="497"/>
      <c r="DY248" s="408"/>
      <c r="DZ248" s="407"/>
      <c r="EA248" s="408"/>
      <c r="EB248" s="408"/>
      <c r="EC248" s="408"/>
      <c r="ED248" s="408"/>
      <c r="EE248" s="483"/>
      <c r="EF248" s="483"/>
      <c r="EG248" s="408"/>
      <c r="EH248" s="408"/>
      <c r="EI248" s="408"/>
      <c r="EJ248" s="470"/>
      <c r="EK248" s="483"/>
      <c r="EL248" s="453"/>
      <c r="EM248" s="470"/>
      <c r="EN248" s="470"/>
      <c r="IC248" s="349"/>
      <c r="ID248" s="354"/>
      <c r="IE248" s="355"/>
      <c r="IF248" s="354"/>
      <c r="IG248" s="354"/>
      <c r="IH248" s="354"/>
      <c r="II248" s="310"/>
      <c r="IJ248" s="356"/>
      <c r="IK248" s="356"/>
      <c r="IL248" s="357"/>
      <c r="IM248" s="354"/>
      <c r="IN248" s="352"/>
      <c r="IO248" s="337"/>
      <c r="KG248" s="548">
        <v>1082</v>
      </c>
      <c r="KH248" s="539">
        <v>205</v>
      </c>
      <c r="KI248" s="540" t="s">
        <v>1698</v>
      </c>
      <c r="KJ248" s="540" t="s">
        <v>1027</v>
      </c>
      <c r="KK248" s="540" t="s">
        <v>2458</v>
      </c>
      <c r="KL248" s="540" t="s">
        <v>1955</v>
      </c>
      <c r="KM248" s="541"/>
      <c r="KN248" s="542"/>
      <c r="KO248" s="542"/>
      <c r="KP248" s="540"/>
      <c r="KQ248" s="543"/>
      <c r="KR248" s="543"/>
      <c r="KS248" s="543"/>
      <c r="KT248" s="543"/>
      <c r="KU248" s="543" t="str">
        <f>VLOOKUP(KH248,Data_Voogd!$C$1:$I$190,3,TRUE)</f>
        <v>Hamdi</v>
      </c>
      <c r="KV248" s="543" t="str">
        <f>VLOOKUP(KH248,Data_Voogd!$C$1:$I$190,2,TRUE)</f>
        <v>Rachid</v>
      </c>
      <c r="KW248" s="549">
        <f>VLOOKUP(KH248,Data_Voogd!$C$1:$I$190,7,TRUE)</f>
        <v>638365585</v>
      </c>
    </row>
    <row r="249" spans="10:309" ht="20.100000000000001" customHeight="1" thickBot="1">
      <c r="J249" s="427"/>
      <c r="M249" s="469"/>
      <c r="AS249" s="594"/>
      <c r="AT249" s="281"/>
      <c r="AU249" s="368"/>
      <c r="AV249" s="368"/>
      <c r="AW249" s="281"/>
      <c r="AX249" s="281"/>
      <c r="AY249" s="281"/>
      <c r="AZ249" s="595"/>
      <c r="BA249" s="596"/>
      <c r="BB249" s="281"/>
      <c r="BC249" s="281"/>
      <c r="BD249" s="597"/>
      <c r="BE249" s="598"/>
      <c r="BF249" s="281"/>
      <c r="BG249" s="282"/>
      <c r="BH249" s="616"/>
      <c r="BI249" s="597"/>
      <c r="BJ249" s="601"/>
      <c r="BK249" s="427"/>
      <c r="BL249" s="427"/>
      <c r="BQ249" s="594"/>
      <c r="BR249" s="281"/>
      <c r="BS249" s="368"/>
      <c r="BT249" s="281"/>
      <c r="BU249" s="281"/>
      <c r="BV249" s="597"/>
      <c r="BW249" s="599"/>
      <c r="BX249" s="600"/>
      <c r="BY249" s="600"/>
      <c r="BZ249" s="597"/>
      <c r="CA249" s="616"/>
      <c r="CB249" s="597"/>
      <c r="CC249" s="601"/>
      <c r="CE249" s="417"/>
      <c r="CM249" s="406"/>
      <c r="CN249" s="479"/>
      <c r="CO249" s="406"/>
      <c r="CP249" s="406"/>
      <c r="CQ249" s="406"/>
      <c r="CR249" s="406"/>
      <c r="CS249" s="406"/>
      <c r="CT249" s="418"/>
      <c r="CU249" s="453"/>
      <c r="CV249" s="497"/>
      <c r="DY249" s="408"/>
      <c r="DZ249" s="407"/>
      <c r="EA249" s="408"/>
      <c r="EB249" s="408"/>
      <c r="EC249" s="408"/>
      <c r="ED249" s="408"/>
      <c r="EE249" s="483"/>
      <c r="EF249" s="483"/>
      <c r="EG249" s="408"/>
      <c r="EH249" s="408"/>
      <c r="EI249" s="408"/>
      <c r="EJ249" s="470"/>
      <c r="EK249" s="483"/>
      <c r="EL249" s="453"/>
      <c r="EM249" s="470"/>
      <c r="EN249" s="470"/>
      <c r="IC249" s="353"/>
      <c r="ID249" s="348"/>
      <c r="IE249" s="350"/>
      <c r="IF249" s="348"/>
      <c r="IG249" s="348"/>
      <c r="IH249" s="348"/>
      <c r="II249" s="311"/>
      <c r="IJ249" s="351"/>
      <c r="IK249" s="351"/>
      <c r="IL249" s="352"/>
      <c r="IM249" s="348"/>
      <c r="IN249" s="352"/>
      <c r="IO249" s="336"/>
      <c r="KG249" s="548">
        <v>887</v>
      </c>
      <c r="KH249" s="539">
        <v>207</v>
      </c>
      <c r="KI249" s="540" t="s">
        <v>422</v>
      </c>
      <c r="KJ249" s="540" t="s">
        <v>2278</v>
      </c>
      <c r="KK249" s="540" t="s">
        <v>2458</v>
      </c>
      <c r="KL249" s="540" t="s">
        <v>1955</v>
      </c>
      <c r="KM249" s="541"/>
      <c r="KN249" s="542"/>
      <c r="KO249" s="542"/>
      <c r="KP249" s="540"/>
      <c r="KQ249" s="543"/>
      <c r="KR249" s="543"/>
      <c r="KS249" s="543"/>
      <c r="KT249" s="543"/>
      <c r="KU249" s="543" t="str">
        <f>VLOOKUP(KH249,Data_Voogd!$C$1:$I$190,3,TRUE)</f>
        <v>Sakkour</v>
      </c>
      <c r="KV249" s="543" t="str">
        <f>VLOOKUP(KH249,Data_Voogd!$C$1:$I$190,2,TRUE)</f>
        <v>Nouredine</v>
      </c>
      <c r="KW249" s="549">
        <f>VLOOKUP(KH249,Data_Voogd!$C$1:$I$190,7,TRUE)</f>
        <v>651433894</v>
      </c>
    </row>
    <row r="250" spans="10:309" ht="20.100000000000001" customHeight="1" thickBot="1">
      <c r="J250" s="427"/>
      <c r="M250" s="469"/>
      <c r="AS250" s="594"/>
      <c r="AT250" s="281"/>
      <c r="AU250" s="368"/>
      <c r="AV250" s="368"/>
      <c r="AW250" s="281"/>
      <c r="AX250" s="281"/>
      <c r="AY250" s="281"/>
      <c r="AZ250" s="595"/>
      <c r="BA250" s="596"/>
      <c r="BB250" s="281"/>
      <c r="BC250" s="281"/>
      <c r="BD250" s="597"/>
      <c r="BE250" s="598"/>
      <c r="BF250" s="281"/>
      <c r="BG250" s="282"/>
      <c r="BH250" s="616"/>
      <c r="BI250" s="597"/>
      <c r="BJ250" s="601"/>
      <c r="BK250" s="427"/>
      <c r="BL250" s="427"/>
      <c r="BQ250" s="594"/>
      <c r="BR250" s="281"/>
      <c r="BS250" s="368"/>
      <c r="BT250" s="281"/>
      <c r="BU250" s="281"/>
      <c r="BV250" s="597"/>
      <c r="BW250" s="599"/>
      <c r="BX250" s="600"/>
      <c r="BY250" s="600"/>
      <c r="BZ250" s="597"/>
      <c r="CA250" s="616"/>
      <c r="CB250" s="597"/>
      <c r="CC250" s="601"/>
      <c r="CE250" s="418"/>
      <c r="CM250" s="406"/>
      <c r="CN250" s="479"/>
      <c r="CO250" s="406"/>
      <c r="CP250" s="406"/>
      <c r="CQ250" s="406"/>
      <c r="CR250" s="420"/>
      <c r="CS250" s="406"/>
      <c r="CT250" s="400"/>
      <c r="CU250" s="453"/>
      <c r="CV250" s="497"/>
      <c r="DY250" s="407"/>
      <c r="DZ250" s="407"/>
      <c r="EA250" s="408"/>
      <c r="EB250" s="408"/>
      <c r="EC250" s="408"/>
      <c r="ED250" s="408"/>
      <c r="EE250" s="483"/>
      <c r="EF250" s="483"/>
      <c r="EG250" s="408"/>
      <c r="EH250" s="408"/>
      <c r="EI250" s="408"/>
      <c r="EJ250" s="470"/>
      <c r="EK250" s="483"/>
      <c r="EL250" s="453"/>
      <c r="EM250" s="470"/>
      <c r="EN250" s="470"/>
      <c r="IC250" s="349"/>
      <c r="ID250" s="354"/>
      <c r="IE250" s="355"/>
      <c r="IF250" s="354"/>
      <c r="IG250" s="354"/>
      <c r="IH250" s="354"/>
      <c r="II250" s="310"/>
      <c r="IJ250" s="356"/>
      <c r="IK250" s="356"/>
      <c r="IL250" s="357"/>
      <c r="IM250" s="354"/>
      <c r="IN250" s="357"/>
      <c r="IO250" s="337"/>
      <c r="KG250" s="548">
        <v>967</v>
      </c>
      <c r="KH250" s="539">
        <v>209</v>
      </c>
      <c r="KI250" s="540" t="s">
        <v>33</v>
      </c>
      <c r="KJ250" s="540" t="s">
        <v>1644</v>
      </c>
      <c r="KK250" s="540" t="s">
        <v>2458</v>
      </c>
      <c r="KL250" s="540" t="s">
        <v>1955</v>
      </c>
      <c r="KM250" s="541"/>
      <c r="KN250" s="542"/>
      <c r="KO250" s="542"/>
      <c r="KP250" s="540"/>
      <c r="KQ250" s="543"/>
      <c r="KR250" s="543"/>
      <c r="KS250" s="543"/>
      <c r="KT250" s="543"/>
      <c r="KU250" s="543" t="str">
        <f>VLOOKUP(KH250,Data_Voogd!$C$1:$I$190,3,TRUE)</f>
        <v>El Kachouti</v>
      </c>
      <c r="KV250" s="543" t="str">
        <f>VLOOKUP(KH250,Data_Voogd!$C$1:$I$190,2,TRUE)</f>
        <v>Mohamed</v>
      </c>
      <c r="KW250" s="549">
        <f>VLOOKUP(KH250,Data_Voogd!$C$1:$I$190,7,TRUE)</f>
        <v>648658587</v>
      </c>
    </row>
    <row r="251" spans="10:309" ht="20.100000000000001" customHeight="1" thickBot="1">
      <c r="J251" s="427"/>
      <c r="M251" s="469"/>
      <c r="AS251" s="594"/>
      <c r="AT251" s="281"/>
      <c r="AU251" s="368"/>
      <c r="AV251" s="368"/>
      <c r="AW251" s="281"/>
      <c r="AX251" s="281"/>
      <c r="AY251" s="281"/>
      <c r="AZ251" s="595"/>
      <c r="BA251" s="596"/>
      <c r="BB251" s="281"/>
      <c r="BC251" s="281"/>
      <c r="BD251" s="597"/>
      <c r="BE251" s="598"/>
      <c r="BF251" s="281"/>
      <c r="BG251" s="282"/>
      <c r="BH251" s="616"/>
      <c r="BI251" s="597"/>
      <c r="BJ251" s="601"/>
      <c r="BK251" s="427"/>
      <c r="BL251" s="427"/>
      <c r="BQ251" s="594"/>
      <c r="BR251" s="281"/>
      <c r="BS251" s="368"/>
      <c r="BT251" s="281"/>
      <c r="BU251" s="281"/>
      <c r="BV251" s="597"/>
      <c r="BW251" s="599"/>
      <c r="BX251" s="600"/>
      <c r="BY251" s="600"/>
      <c r="BZ251" s="597"/>
      <c r="CA251" s="616"/>
      <c r="CB251" s="597"/>
      <c r="CC251" s="601"/>
      <c r="CE251" s="418"/>
      <c r="CM251" s="406"/>
      <c r="CN251" s="479"/>
      <c r="CO251" s="406"/>
      <c r="CP251" s="406"/>
      <c r="CQ251" s="406"/>
      <c r="CR251" s="406"/>
      <c r="CS251" s="406"/>
      <c r="CT251" s="418"/>
      <c r="CU251" s="453"/>
      <c r="CV251" s="497"/>
      <c r="DY251" s="408"/>
      <c r="DZ251" s="408"/>
      <c r="EA251" s="408"/>
      <c r="EB251" s="408"/>
      <c r="EC251" s="408"/>
      <c r="ED251" s="408"/>
      <c r="EE251" s="483"/>
      <c r="EF251" s="483"/>
      <c r="EG251" s="408"/>
      <c r="EH251" s="408"/>
      <c r="EI251" s="408"/>
      <c r="EJ251" s="470"/>
      <c r="EK251" s="483"/>
      <c r="EL251" s="408"/>
      <c r="EM251" s="470"/>
      <c r="EN251" s="470"/>
      <c r="IC251" s="353"/>
      <c r="ID251" s="348"/>
      <c r="IE251" s="350"/>
      <c r="IF251" s="348"/>
      <c r="IG251" s="348"/>
      <c r="IH251" s="348"/>
      <c r="II251" s="311"/>
      <c r="IJ251" s="351"/>
      <c r="IK251" s="351"/>
      <c r="IL251" s="352"/>
      <c r="IM251" s="358"/>
      <c r="IN251" s="357"/>
      <c r="IO251" s="337"/>
      <c r="KG251" s="548">
        <v>210</v>
      </c>
      <c r="KH251" s="539">
        <v>210</v>
      </c>
      <c r="KI251" s="540" t="s">
        <v>2238</v>
      </c>
      <c r="KJ251" s="540" t="s">
        <v>1645</v>
      </c>
      <c r="KK251" s="540" t="s">
        <v>2458</v>
      </c>
      <c r="KL251" s="540" t="s">
        <v>1955</v>
      </c>
      <c r="KM251" s="541"/>
      <c r="KN251" s="542"/>
      <c r="KO251" s="542"/>
      <c r="KP251" s="540"/>
      <c r="KQ251" s="543"/>
      <c r="KR251" s="543"/>
      <c r="KS251" s="543"/>
      <c r="KT251" s="543"/>
      <c r="KU251" s="543" t="str">
        <f>VLOOKUP(KH251,Data_Voogd!$C$1:$I$190,3,TRUE)</f>
        <v>Rahhou</v>
      </c>
      <c r="KV251" s="543" t="str">
        <f>VLOOKUP(KH251,Data_Voogd!$C$1:$I$190,2,TRUE)</f>
        <v>Omar</v>
      </c>
      <c r="KW251" s="549">
        <f>VLOOKUP(KH251,Data_Voogd!$C$1:$I$190,7,TRUE)</f>
        <v>611472299</v>
      </c>
    </row>
    <row r="252" spans="10:309" ht="20.100000000000001" customHeight="1" thickBot="1">
      <c r="J252" s="427"/>
      <c r="M252" s="469"/>
      <c r="AS252" s="594"/>
      <c r="AT252" s="281"/>
      <c r="AU252" s="368"/>
      <c r="AV252" s="368"/>
      <c r="AW252" s="281"/>
      <c r="AX252" s="281"/>
      <c r="AY252" s="281"/>
      <c r="AZ252" s="595"/>
      <c r="BA252" s="596"/>
      <c r="BB252" s="281"/>
      <c r="BC252" s="281"/>
      <c r="BD252" s="597"/>
      <c r="BE252" s="598"/>
      <c r="BF252" s="281"/>
      <c r="BG252" s="282"/>
      <c r="BH252" s="616"/>
      <c r="BI252" s="597"/>
      <c r="BJ252" s="601"/>
      <c r="BK252" s="427"/>
      <c r="BL252" s="427"/>
      <c r="BQ252" s="594"/>
      <c r="BR252" s="281"/>
      <c r="BS252" s="368"/>
      <c r="BT252" s="281"/>
      <c r="BU252" s="281"/>
      <c r="BV252" s="597"/>
      <c r="BW252" s="599"/>
      <c r="BX252" s="600"/>
      <c r="BY252" s="600"/>
      <c r="BZ252" s="597"/>
      <c r="CA252" s="616"/>
      <c r="CB252" s="597"/>
      <c r="CC252" s="601"/>
      <c r="CE252" s="418"/>
      <c r="CM252" s="406"/>
      <c r="CN252" s="479"/>
      <c r="CO252" s="406"/>
      <c r="CP252" s="406"/>
      <c r="CQ252" s="406"/>
      <c r="CR252" s="406"/>
      <c r="CS252" s="406"/>
      <c r="CT252" s="418"/>
      <c r="CU252" s="408"/>
      <c r="CV252" s="408"/>
      <c r="DY252" s="407"/>
      <c r="DZ252" s="407"/>
      <c r="EA252" s="408"/>
      <c r="EB252" s="408"/>
      <c r="EC252" s="408"/>
      <c r="ED252" s="408"/>
      <c r="EE252" s="483"/>
      <c r="EF252" s="483"/>
      <c r="EG252" s="408"/>
      <c r="EH252" s="408"/>
      <c r="EI252" s="408"/>
      <c r="EJ252" s="470"/>
      <c r="EK252" s="483"/>
      <c r="EL252" s="470"/>
      <c r="EM252" s="470"/>
      <c r="EN252" s="470"/>
      <c r="IC252" s="349"/>
      <c r="ID252" s="354"/>
      <c r="IE252" s="355"/>
      <c r="IF252" s="354"/>
      <c r="IG252" s="354"/>
      <c r="IH252" s="354"/>
      <c r="II252" s="310"/>
      <c r="IJ252" s="356"/>
      <c r="IK252" s="356"/>
      <c r="IL252" s="357"/>
      <c r="IM252" s="359"/>
      <c r="IN252" s="357"/>
      <c r="IO252" s="337"/>
      <c r="KG252" s="548">
        <v>553</v>
      </c>
      <c r="KH252" s="539">
        <v>212</v>
      </c>
      <c r="KI252" s="540" t="s">
        <v>600</v>
      </c>
      <c r="KJ252" s="540" t="s">
        <v>954</v>
      </c>
      <c r="KK252" s="540" t="s">
        <v>90</v>
      </c>
      <c r="KL252" s="540" t="s">
        <v>1956</v>
      </c>
      <c r="KM252" s="541"/>
      <c r="KN252" s="542"/>
      <c r="KO252" s="542"/>
      <c r="KP252" s="540"/>
      <c r="KQ252" s="543"/>
      <c r="KR252" s="543"/>
      <c r="KS252" s="543"/>
      <c r="KT252" s="543"/>
      <c r="KU252" s="543" t="str">
        <f>VLOOKUP(KH252,Data_Voogd!$C$1:$I$190,3,TRUE)</f>
        <v>Azerkane</v>
      </c>
      <c r="KV252" s="543" t="str">
        <f>VLOOKUP(KH252,Data_Voogd!$C$1:$I$190,2,TRUE)</f>
        <v>Ahmed</v>
      </c>
      <c r="KW252" s="549">
        <f>VLOOKUP(KH252,Data_Voogd!$C$1:$I$190,7,TRUE)</f>
        <v>684151464</v>
      </c>
    </row>
    <row r="253" spans="10:309" ht="20.100000000000001" customHeight="1" thickBot="1">
      <c r="J253" s="427"/>
      <c r="M253" s="469"/>
      <c r="AS253" s="594"/>
      <c r="AT253" s="281"/>
      <c r="AU253" s="368"/>
      <c r="AV253" s="368"/>
      <c r="AW253" s="281"/>
      <c r="AX253" s="281"/>
      <c r="AY253" s="281"/>
      <c r="AZ253" s="595"/>
      <c r="BA253" s="596"/>
      <c r="BB253" s="281"/>
      <c r="BC253" s="281"/>
      <c r="BD253" s="597"/>
      <c r="BE253" s="598"/>
      <c r="BF253" s="281"/>
      <c r="BG253" s="282"/>
      <c r="BH253" s="616"/>
      <c r="BI253" s="597"/>
      <c r="BJ253" s="601"/>
      <c r="BK253" s="427"/>
      <c r="BL253" s="427"/>
      <c r="BQ253" s="594"/>
      <c r="BR253" s="281"/>
      <c r="BS253" s="368"/>
      <c r="BT253" s="281"/>
      <c r="BU253" s="281"/>
      <c r="BV253" s="597"/>
      <c r="BW253" s="599"/>
      <c r="BX253" s="600"/>
      <c r="BY253" s="600"/>
      <c r="BZ253" s="597"/>
      <c r="CA253" s="616"/>
      <c r="CB253" s="597"/>
      <c r="CC253" s="601"/>
      <c r="CE253" s="418"/>
      <c r="CM253" s="406"/>
      <c r="CN253" s="479"/>
      <c r="CO253" s="406"/>
      <c r="CP253" s="406"/>
      <c r="CQ253" s="406"/>
      <c r="CR253" s="406"/>
      <c r="CS253" s="406"/>
      <c r="CT253" s="418"/>
      <c r="CU253" s="453"/>
      <c r="CV253" s="497"/>
      <c r="DY253" s="407"/>
      <c r="DZ253" s="407"/>
      <c r="EA253" s="408"/>
      <c r="EB253" s="408"/>
      <c r="EC253" s="408"/>
      <c r="ED253" s="408"/>
      <c r="EE253" s="483"/>
      <c r="EF253" s="483"/>
      <c r="EG253" s="408"/>
      <c r="EH253" s="408"/>
      <c r="EI253" s="408"/>
      <c r="EJ253" s="470"/>
      <c r="EK253" s="483"/>
      <c r="EL253" s="470"/>
      <c r="EM253" s="470"/>
      <c r="EN253" s="470"/>
      <c r="IC253" s="353"/>
      <c r="ID253" s="348"/>
      <c r="IE253" s="350"/>
      <c r="IF253" s="348"/>
      <c r="IG253" s="348"/>
      <c r="IH253" s="348"/>
      <c r="II253" s="311"/>
      <c r="IJ253" s="351"/>
      <c r="IK253" s="351"/>
      <c r="IL253" s="352"/>
      <c r="IM253" s="348"/>
      <c r="IN253" s="352"/>
      <c r="IO253" s="336"/>
      <c r="KG253" s="548">
        <v>9010</v>
      </c>
      <c r="KH253" s="539">
        <v>213</v>
      </c>
      <c r="KI253" s="540" t="s">
        <v>1637</v>
      </c>
      <c r="KJ253" s="540" t="s">
        <v>1647</v>
      </c>
      <c r="KK253" s="540" t="s">
        <v>2458</v>
      </c>
      <c r="KL253" s="540" t="s">
        <v>1955</v>
      </c>
      <c r="KM253" s="541"/>
      <c r="KN253" s="542"/>
      <c r="KO253" s="542"/>
      <c r="KP253" s="540"/>
      <c r="KQ253" s="543"/>
      <c r="KR253" s="543"/>
      <c r="KS253" s="543"/>
      <c r="KT253" s="543"/>
      <c r="KU253" s="543" t="str">
        <f>VLOOKUP(KH253,Data_Voogd!$C$1:$I$190,3,TRUE)</f>
        <v>Dya</v>
      </c>
      <c r="KV253" s="543" t="str">
        <f>VLOOKUP(KH253,Data_Voogd!$C$1:$I$190,2,TRUE)</f>
        <v>Tijani</v>
      </c>
      <c r="KW253" s="549">
        <f>VLOOKUP(KH253,Data_Voogd!$C$1:$I$190,7,TRUE)</f>
        <v>0</v>
      </c>
    </row>
    <row r="254" spans="10:309" ht="20.100000000000001" customHeight="1" thickBot="1">
      <c r="J254" s="427"/>
      <c r="M254" s="469"/>
      <c r="AS254" s="594"/>
      <c r="AT254" s="281"/>
      <c r="AU254" s="368"/>
      <c r="AV254" s="368"/>
      <c r="AW254" s="281"/>
      <c r="AX254" s="281"/>
      <c r="AY254" s="281"/>
      <c r="AZ254" s="595"/>
      <c r="BA254" s="596"/>
      <c r="BB254" s="281"/>
      <c r="BC254" s="281"/>
      <c r="BD254" s="597"/>
      <c r="BE254" s="598"/>
      <c r="BF254" s="281"/>
      <c r="BG254" s="282"/>
      <c r="BH254" s="616"/>
      <c r="BI254" s="597"/>
      <c r="BJ254" s="601"/>
      <c r="BK254" s="427"/>
      <c r="BL254" s="427"/>
      <c r="BQ254" s="594"/>
      <c r="BR254" s="281"/>
      <c r="BS254" s="368"/>
      <c r="BT254" s="281"/>
      <c r="BU254" s="281"/>
      <c r="BV254" s="597"/>
      <c r="BW254" s="599"/>
      <c r="BX254" s="600"/>
      <c r="BY254" s="600"/>
      <c r="BZ254" s="597"/>
      <c r="CA254" s="616"/>
      <c r="CB254" s="597"/>
      <c r="CC254" s="601"/>
      <c r="CE254" s="418"/>
      <c r="CM254" s="406"/>
      <c r="CN254" s="479"/>
      <c r="CO254" s="406"/>
      <c r="CP254" s="406"/>
      <c r="CQ254" s="406"/>
      <c r="CR254" s="406"/>
      <c r="CS254" s="406"/>
      <c r="CT254" s="418"/>
      <c r="CU254" s="453"/>
      <c r="CV254" s="497"/>
      <c r="DY254" s="407"/>
      <c r="DZ254" s="407"/>
      <c r="EA254" s="408"/>
      <c r="EB254" s="408"/>
      <c r="EC254" s="408"/>
      <c r="ED254" s="408"/>
      <c r="EE254" s="495"/>
      <c r="EF254" s="483"/>
      <c r="EG254" s="408"/>
      <c r="EH254" s="408"/>
      <c r="EI254" s="408"/>
      <c r="EJ254" s="470"/>
      <c r="EK254" s="495"/>
      <c r="EL254" s="411"/>
      <c r="EM254" s="496"/>
      <c r="EN254" s="470"/>
      <c r="IC254" s="349"/>
      <c r="ID254" s="354"/>
      <c r="IE254" s="355"/>
      <c r="IF254" s="354"/>
      <c r="IG254" s="354"/>
      <c r="IH254" s="354"/>
      <c r="II254" s="310"/>
      <c r="IJ254" s="356"/>
      <c r="IK254" s="356"/>
      <c r="IL254" s="357"/>
      <c r="IM254" s="354"/>
      <c r="IN254" s="357"/>
      <c r="IO254" s="337"/>
      <c r="KG254" s="548">
        <v>963</v>
      </c>
      <c r="KH254" s="539">
        <v>214</v>
      </c>
      <c r="KI254" s="540" t="s">
        <v>271</v>
      </c>
      <c r="KJ254" s="540" t="s">
        <v>1648</v>
      </c>
      <c r="KK254" s="540" t="s">
        <v>2458</v>
      </c>
      <c r="KL254" s="540" t="s">
        <v>1955</v>
      </c>
      <c r="KM254" s="541"/>
      <c r="KN254" s="542"/>
      <c r="KO254" s="542"/>
      <c r="KP254" s="540"/>
      <c r="KQ254" s="543"/>
      <c r="KR254" s="543"/>
      <c r="KS254" s="543"/>
      <c r="KT254" s="543"/>
      <c r="KU254" s="543" t="str">
        <f>VLOOKUP(KH254,Data_Voogd!$C$1:$I$190,3,TRUE)</f>
        <v>Esadik</v>
      </c>
      <c r="KV254" s="543" t="str">
        <f>VLOOKUP(KH254,Data_Voogd!$C$1:$I$190,2,TRUE)</f>
        <v>Mustapha</v>
      </c>
      <c r="KW254" s="549">
        <f>VLOOKUP(KH254,Data_Voogd!$C$1:$I$190,7,TRUE)</f>
        <v>683023762</v>
      </c>
    </row>
    <row r="255" spans="10:309" ht="20.100000000000001" customHeight="1" thickBot="1">
      <c r="J255" s="427"/>
      <c r="M255" s="469"/>
      <c r="AS255" s="48"/>
      <c r="AT255" s="323"/>
      <c r="AU255" s="324"/>
      <c r="AV255" s="324"/>
      <c r="AW255" s="323"/>
      <c r="AX255" s="323"/>
      <c r="AY255" s="323"/>
      <c r="AZ255" s="325"/>
      <c r="BA255" s="323"/>
      <c r="BB255" s="323"/>
      <c r="BC255" s="323"/>
      <c r="BD255" s="323"/>
      <c r="BE255" s="326"/>
      <c r="BF255" s="323"/>
      <c r="BG255" s="327"/>
      <c r="BH255" s="323"/>
      <c r="BI255" s="329"/>
      <c r="BJ255" s="572"/>
      <c r="BK255" s="427"/>
      <c r="BL255" s="427"/>
      <c r="BQ255" s="48"/>
      <c r="BR255" s="323"/>
      <c r="BS255" s="324"/>
      <c r="BT255" s="323"/>
      <c r="BU255" s="323"/>
      <c r="BV255" s="323"/>
      <c r="BW255" s="327"/>
      <c r="BX255" s="328"/>
      <c r="BY255" s="328"/>
      <c r="BZ255" s="329"/>
      <c r="CA255" s="323"/>
      <c r="CB255" s="329"/>
      <c r="CC255" s="572"/>
      <c r="CE255" s="417"/>
      <c r="CM255" s="406"/>
      <c r="CN255" s="479"/>
      <c r="CO255" s="406"/>
      <c r="CP255" s="406"/>
      <c r="CQ255" s="406"/>
      <c r="CR255" s="406"/>
      <c r="CS255" s="406"/>
      <c r="CT255" s="418"/>
      <c r="CU255" s="411"/>
      <c r="CV255" s="411"/>
      <c r="DY255" s="407"/>
      <c r="DZ255" s="407"/>
      <c r="EA255" s="408"/>
      <c r="EB255" s="408"/>
      <c r="EC255" s="408"/>
      <c r="ED255" s="408"/>
      <c r="EE255" s="483"/>
      <c r="EF255" s="483"/>
      <c r="EG255" s="408"/>
      <c r="EH255" s="408"/>
      <c r="EI255" s="408"/>
      <c r="EJ255" s="470"/>
      <c r="EK255" s="483"/>
      <c r="EL255" s="470"/>
      <c r="EM255" s="470"/>
      <c r="EN255" s="470"/>
      <c r="IC255" s="353"/>
      <c r="ID255" s="348"/>
      <c r="IE255" s="350"/>
      <c r="IF255" s="348"/>
      <c r="IG255" s="348"/>
      <c r="IH255" s="348"/>
      <c r="II255" s="311"/>
      <c r="IJ255" s="351"/>
      <c r="IK255" s="351"/>
      <c r="IL255" s="352"/>
      <c r="IM255" s="348"/>
      <c r="IN255" s="352"/>
      <c r="IO255" s="336"/>
      <c r="KG255" s="548">
        <v>963</v>
      </c>
      <c r="KH255" s="539">
        <v>214</v>
      </c>
      <c r="KI255" s="540" t="s">
        <v>431</v>
      </c>
      <c r="KJ255" s="540" t="s">
        <v>1648</v>
      </c>
      <c r="KK255" s="540" t="s">
        <v>2458</v>
      </c>
      <c r="KL255" s="540" t="s">
        <v>1955</v>
      </c>
      <c r="KM255" s="541"/>
      <c r="KN255" s="542"/>
      <c r="KO255" s="542"/>
      <c r="KP255" s="540"/>
      <c r="KQ255" s="543"/>
      <c r="KR255" s="543"/>
      <c r="KS255" s="543"/>
      <c r="KT255" s="543"/>
      <c r="KU255" s="543" t="str">
        <f>VLOOKUP(KH255,Data_Voogd!$C$1:$I$190,3,TRUE)</f>
        <v>Esadik</v>
      </c>
      <c r="KV255" s="543" t="str">
        <f>VLOOKUP(KH255,Data_Voogd!$C$1:$I$190,2,TRUE)</f>
        <v>Mustapha</v>
      </c>
      <c r="KW255" s="549">
        <f>VLOOKUP(KH255,Data_Voogd!$C$1:$I$190,7,TRUE)</f>
        <v>683023762</v>
      </c>
    </row>
    <row r="256" spans="10:309" ht="20.100000000000001" customHeight="1" thickBot="1">
      <c r="J256" s="427"/>
      <c r="M256" s="469"/>
      <c r="AS256" s="48"/>
      <c r="AT256" s="323"/>
      <c r="AU256" s="324"/>
      <c r="AV256" s="324"/>
      <c r="AW256" s="323"/>
      <c r="AX256" s="323"/>
      <c r="AY256" s="323"/>
      <c r="AZ256" s="325"/>
      <c r="BA256" s="323"/>
      <c r="BB256" s="323"/>
      <c r="BC256" s="323"/>
      <c r="BD256" s="323"/>
      <c r="BE256" s="326"/>
      <c r="BF256" s="323"/>
      <c r="BG256" s="327"/>
      <c r="BH256" s="323"/>
      <c r="BI256" s="329"/>
      <c r="BJ256" s="572"/>
      <c r="BK256" s="427"/>
      <c r="BL256" s="427"/>
      <c r="BQ256" s="48"/>
      <c r="BR256" s="323"/>
      <c r="BS256" s="324"/>
      <c r="BT256" s="323"/>
      <c r="BU256" s="323"/>
      <c r="BV256" s="323"/>
      <c r="BW256" s="327"/>
      <c r="BX256" s="328"/>
      <c r="BY256" s="328"/>
      <c r="BZ256" s="329"/>
      <c r="CA256" s="323"/>
      <c r="CB256" s="329"/>
      <c r="CC256" s="572"/>
      <c r="CE256" s="418"/>
      <c r="CM256" s="406"/>
      <c r="CN256" s="479"/>
      <c r="CO256" s="406"/>
      <c r="CP256" s="406"/>
      <c r="CQ256" s="406"/>
      <c r="CR256" s="406"/>
      <c r="CS256" s="406"/>
      <c r="CT256" s="418"/>
      <c r="CU256" s="453"/>
      <c r="CV256" s="497"/>
      <c r="DY256" s="407"/>
      <c r="DZ256" s="407"/>
      <c r="EA256" s="408"/>
      <c r="EB256" s="408"/>
      <c r="EC256" s="408"/>
      <c r="ED256" s="408"/>
      <c r="EE256" s="483"/>
      <c r="EF256" s="483"/>
      <c r="EG256" s="408"/>
      <c r="EH256" s="408"/>
      <c r="EI256" s="408"/>
      <c r="EJ256" s="470"/>
      <c r="EK256" s="483"/>
      <c r="EL256" s="470"/>
      <c r="EM256" s="470"/>
      <c r="EN256" s="470"/>
      <c r="IC256" s="349"/>
      <c r="ID256" s="354"/>
      <c r="IE256" s="355"/>
      <c r="IF256" s="354"/>
      <c r="IG256" s="354"/>
      <c r="IH256" s="354"/>
      <c r="II256" s="310"/>
      <c r="IJ256" s="356"/>
      <c r="IK256" s="356"/>
      <c r="IL256" s="357"/>
      <c r="IM256" s="354"/>
      <c r="IN256" s="357"/>
      <c r="IO256" s="337"/>
      <c r="KG256" s="548">
        <v>865</v>
      </c>
      <c r="KH256" s="539">
        <v>215</v>
      </c>
      <c r="KI256" s="540" t="s">
        <v>1638</v>
      </c>
      <c r="KJ256" s="540" t="s">
        <v>109</v>
      </c>
      <c r="KK256" s="540" t="s">
        <v>2457</v>
      </c>
      <c r="KL256" s="540" t="s">
        <v>1955</v>
      </c>
      <c r="KM256" s="541"/>
      <c r="KN256" s="542"/>
      <c r="KO256" s="542"/>
      <c r="KP256" s="540"/>
      <c r="KQ256" s="543"/>
      <c r="KR256" s="543"/>
      <c r="KS256" s="543"/>
      <c r="KT256" s="543"/>
      <c r="KU256" s="543" t="str">
        <f>VLOOKUP(KH256,Data_Voogd!$C$1:$I$190,3,TRUE)</f>
        <v>Esadik</v>
      </c>
      <c r="KV256" s="543" t="str">
        <f>VLOOKUP(KH256,Data_Voogd!$C$1:$I$190,2,TRUE)</f>
        <v>Mustapha</v>
      </c>
      <c r="KW256" s="549">
        <f>VLOOKUP(KH256,Data_Voogd!$C$1:$I$190,7,TRUE)</f>
        <v>683023762</v>
      </c>
    </row>
    <row r="257" spans="10:309" ht="20.100000000000001" customHeight="1" thickBot="1">
      <c r="J257" s="427"/>
      <c r="M257" s="469"/>
      <c r="AS257" s="48"/>
      <c r="AT257" s="51"/>
      <c r="AU257" s="248"/>
      <c r="AV257" s="248"/>
      <c r="AW257" s="51"/>
      <c r="AX257" s="51"/>
      <c r="AY257" s="51"/>
      <c r="AZ257" s="190"/>
      <c r="BA257" s="51"/>
      <c r="BB257" s="51"/>
      <c r="BC257" s="51"/>
      <c r="BD257" s="51"/>
      <c r="BE257" s="320"/>
      <c r="BF257" s="51"/>
      <c r="BG257" s="161"/>
      <c r="BH257" s="51"/>
      <c r="BI257" s="74"/>
      <c r="BJ257" s="570"/>
      <c r="BK257" s="427"/>
      <c r="BL257" s="427"/>
      <c r="BQ257" s="48"/>
      <c r="BR257" s="51"/>
      <c r="BS257" s="248"/>
      <c r="BT257" s="51"/>
      <c r="BU257" s="51"/>
      <c r="BV257" s="51"/>
      <c r="BW257" s="161"/>
      <c r="BX257" s="273"/>
      <c r="BY257" s="273"/>
      <c r="BZ257" s="74"/>
      <c r="CA257" s="51"/>
      <c r="CB257" s="74"/>
      <c r="CC257" s="570"/>
      <c r="CE257" s="418"/>
      <c r="CM257" s="406"/>
      <c r="CN257" s="479"/>
      <c r="CO257" s="406"/>
      <c r="CP257" s="406"/>
      <c r="CQ257" s="406"/>
      <c r="CR257" s="406"/>
      <c r="CS257" s="406"/>
      <c r="CT257" s="418"/>
      <c r="CU257" s="453"/>
      <c r="CV257" s="497"/>
      <c r="DY257" s="407"/>
      <c r="DZ257" s="407"/>
      <c r="EA257" s="408"/>
      <c r="EB257" s="408"/>
      <c r="EC257" s="408"/>
      <c r="ED257" s="408"/>
      <c r="EE257" s="483"/>
      <c r="EF257" s="483"/>
      <c r="EG257" s="408"/>
      <c r="EH257" s="408"/>
      <c r="EI257" s="408"/>
      <c r="EJ257" s="470"/>
      <c r="EK257" s="483"/>
      <c r="EL257" s="470"/>
      <c r="EM257" s="470"/>
      <c r="EN257" s="470"/>
      <c r="IC257" s="353"/>
      <c r="ID257" s="348"/>
      <c r="IE257" s="350"/>
      <c r="IF257" s="348"/>
      <c r="IG257" s="348"/>
      <c r="IH257" s="348"/>
      <c r="II257" s="311"/>
      <c r="IJ257" s="351"/>
      <c r="IK257" s="351"/>
      <c r="IL257" s="352"/>
      <c r="IM257" s="348"/>
      <c r="IN257" s="352"/>
      <c r="IO257" s="336"/>
      <c r="KG257" s="548">
        <v>300</v>
      </c>
      <c r="KH257" s="539">
        <v>216</v>
      </c>
      <c r="KI257" s="540" t="s">
        <v>1087</v>
      </c>
      <c r="KJ257" s="540" t="s">
        <v>1382</v>
      </c>
      <c r="KK257" s="540" t="s">
        <v>90</v>
      </c>
      <c r="KL257" s="540" t="s">
        <v>1956</v>
      </c>
      <c r="KM257" s="541"/>
      <c r="KN257" s="542"/>
      <c r="KO257" s="542"/>
      <c r="KP257" s="540"/>
      <c r="KQ257" s="543"/>
      <c r="KR257" s="543"/>
      <c r="KS257" s="543"/>
      <c r="KT257" s="543"/>
      <c r="KU257" s="543" t="str">
        <f>VLOOKUP(KH257,Data_Voogd!$C$1:$I$190,3,TRUE)</f>
        <v>Esadik</v>
      </c>
      <c r="KV257" s="543" t="str">
        <f>VLOOKUP(KH257,Data_Voogd!$C$1:$I$190,2,TRUE)</f>
        <v>Mustapha</v>
      </c>
      <c r="KW257" s="549">
        <f>VLOOKUP(KH257,Data_Voogd!$C$1:$I$190,7,TRUE)</f>
        <v>683023762</v>
      </c>
    </row>
    <row r="258" spans="10:309" ht="20.100000000000001" customHeight="1" thickBot="1">
      <c r="J258" s="427"/>
      <c r="M258" s="469"/>
      <c r="AS258" s="48"/>
      <c r="AT258" s="51"/>
      <c r="AU258" s="248"/>
      <c r="AV258" s="248"/>
      <c r="AW258" s="51"/>
      <c r="AX258" s="51"/>
      <c r="AY258" s="51"/>
      <c r="AZ258" s="190"/>
      <c r="BA258" s="51"/>
      <c r="BB258" s="51"/>
      <c r="BC258" s="51"/>
      <c r="BD258" s="51"/>
      <c r="BE258" s="320"/>
      <c r="BF258" s="51"/>
      <c r="BG258" s="161"/>
      <c r="BH258" s="51"/>
      <c r="BI258" s="74"/>
      <c r="BJ258" s="570"/>
      <c r="BK258" s="427"/>
      <c r="BL258" s="427"/>
      <c r="BQ258" s="48"/>
      <c r="BR258" s="51"/>
      <c r="BS258" s="248"/>
      <c r="BT258" s="51"/>
      <c r="BU258" s="51"/>
      <c r="BV258" s="51"/>
      <c r="BW258" s="161"/>
      <c r="BX258" s="273"/>
      <c r="BY258" s="273"/>
      <c r="BZ258" s="74"/>
      <c r="CA258" s="51"/>
      <c r="CB258" s="74"/>
      <c r="CC258" s="570"/>
      <c r="CE258" s="418"/>
      <c r="CM258" s="406"/>
      <c r="CN258" s="479"/>
      <c r="CO258" s="406"/>
      <c r="CP258" s="406"/>
      <c r="CQ258" s="406"/>
      <c r="CR258" s="406"/>
      <c r="CS258" s="406"/>
      <c r="CT258" s="418"/>
      <c r="CU258" s="453"/>
      <c r="CV258" s="497"/>
      <c r="DY258" s="407"/>
      <c r="DZ258" s="407"/>
      <c r="EA258" s="408"/>
      <c r="EB258" s="408"/>
      <c r="EC258" s="408"/>
      <c r="ED258" s="408"/>
      <c r="EE258" s="483"/>
      <c r="EF258" s="483"/>
      <c r="EG258" s="408"/>
      <c r="EH258" s="408"/>
      <c r="EI258" s="408"/>
      <c r="EJ258" s="470"/>
      <c r="EK258" s="483"/>
      <c r="EL258" s="470"/>
      <c r="EM258" s="470"/>
      <c r="EN258" s="470"/>
      <c r="IC258" s="353"/>
      <c r="ID258" s="348"/>
      <c r="IE258" s="350"/>
      <c r="IF258" s="348"/>
      <c r="IG258" s="348"/>
      <c r="IH258" s="348"/>
      <c r="II258" s="311"/>
      <c r="IJ258" s="351"/>
      <c r="IK258" s="351"/>
      <c r="IL258" s="352"/>
      <c r="IM258" s="358"/>
      <c r="IN258" s="357"/>
      <c r="IO258" s="337"/>
      <c r="KG258" s="548">
        <v>300</v>
      </c>
      <c r="KH258" s="539">
        <v>216</v>
      </c>
      <c r="KI258" s="540" t="s">
        <v>1092</v>
      </c>
      <c r="KJ258" s="540" t="s">
        <v>2422</v>
      </c>
      <c r="KK258" s="540" t="s">
        <v>122</v>
      </c>
      <c r="KL258" s="540" t="s">
        <v>1956</v>
      </c>
      <c r="KM258" s="541"/>
      <c r="KN258" s="542"/>
      <c r="KO258" s="542"/>
      <c r="KP258" s="540"/>
      <c r="KQ258" s="543"/>
      <c r="KR258" s="543"/>
      <c r="KS258" s="543"/>
      <c r="KT258" s="543"/>
      <c r="KU258" s="543" t="str">
        <f>VLOOKUP(KH258,Data_Voogd!$C$1:$I$190,3,TRUE)</f>
        <v>Esadik</v>
      </c>
      <c r="KV258" s="543" t="str">
        <f>VLOOKUP(KH258,Data_Voogd!$C$1:$I$190,2,TRUE)</f>
        <v>Mustapha</v>
      </c>
      <c r="KW258" s="549">
        <f>VLOOKUP(KH258,Data_Voogd!$C$1:$I$190,7,TRUE)</f>
        <v>683023762</v>
      </c>
    </row>
    <row r="259" spans="10:309" ht="20.100000000000001" customHeight="1" thickBot="1">
      <c r="J259" s="427"/>
      <c r="M259" s="469"/>
      <c r="AS259" s="48"/>
      <c r="AT259" s="51"/>
      <c r="AU259" s="248"/>
      <c r="AV259" s="248"/>
      <c r="AW259" s="51"/>
      <c r="AX259" s="51"/>
      <c r="AY259" s="51"/>
      <c r="AZ259" s="190"/>
      <c r="BA259" s="51"/>
      <c r="BB259" s="51"/>
      <c r="BC259" s="51"/>
      <c r="BD259" s="51"/>
      <c r="BE259" s="320"/>
      <c r="BF259" s="51"/>
      <c r="BG259" s="161"/>
      <c r="BH259" s="51"/>
      <c r="BI259" s="74"/>
      <c r="BJ259" s="570"/>
      <c r="BK259" s="427"/>
      <c r="BL259" s="427"/>
      <c r="BQ259" s="48"/>
      <c r="BR259" s="51"/>
      <c r="BS259" s="248"/>
      <c r="BT259" s="51"/>
      <c r="BU259" s="51"/>
      <c r="BV259" s="51"/>
      <c r="BW259" s="161"/>
      <c r="BX259" s="273"/>
      <c r="BY259" s="273"/>
      <c r="BZ259" s="74"/>
      <c r="CA259" s="51"/>
      <c r="CB259" s="74"/>
      <c r="CC259" s="570"/>
      <c r="CE259" s="418"/>
      <c r="CM259" s="406"/>
      <c r="CN259" s="479"/>
      <c r="CO259" s="406"/>
      <c r="CP259" s="406"/>
      <c r="CQ259" s="406"/>
      <c r="CR259" s="406"/>
      <c r="CS259" s="406"/>
      <c r="CT259" s="418"/>
      <c r="CU259" s="453"/>
      <c r="CV259" s="497"/>
      <c r="DY259" s="407"/>
      <c r="DZ259" s="407"/>
      <c r="EA259" s="408"/>
      <c r="EB259" s="408"/>
      <c r="EC259" s="408"/>
      <c r="ED259" s="408"/>
      <c r="EE259" s="483"/>
      <c r="EF259" s="483"/>
      <c r="EG259" s="408"/>
      <c r="EH259" s="408"/>
      <c r="EI259" s="408"/>
      <c r="EJ259" s="470"/>
      <c r="EK259" s="483"/>
      <c r="EL259" s="470"/>
      <c r="EM259" s="470"/>
      <c r="EN259" s="470"/>
      <c r="IC259" s="349"/>
      <c r="ID259" s="354"/>
      <c r="IE259" s="355"/>
      <c r="IF259" s="354"/>
      <c r="IG259" s="354"/>
      <c r="IH259" s="354"/>
      <c r="II259" s="310"/>
      <c r="IJ259" s="356"/>
      <c r="IK259" s="356"/>
      <c r="IL259" s="357"/>
      <c r="IM259" s="359"/>
      <c r="IN259" s="357"/>
      <c r="IO259" s="337"/>
      <c r="KG259" s="548">
        <v>7777</v>
      </c>
      <c r="KH259" s="539">
        <v>218</v>
      </c>
      <c r="KI259" s="540" t="s">
        <v>1483</v>
      </c>
      <c r="KJ259" s="540" t="s">
        <v>453</v>
      </c>
      <c r="KK259" s="540" t="s">
        <v>90</v>
      </c>
      <c r="KL259" s="540" t="s">
        <v>1956</v>
      </c>
      <c r="KM259" s="541"/>
      <c r="KN259" s="542"/>
      <c r="KO259" s="542"/>
      <c r="KP259" s="540"/>
      <c r="KQ259" s="543"/>
      <c r="KR259" s="543"/>
      <c r="KS259" s="543"/>
      <c r="KT259" s="543"/>
      <c r="KU259" s="543" t="str">
        <f>VLOOKUP(KH259,Data_Voogd!$C$1:$I$190,3,TRUE)</f>
        <v>Esadik</v>
      </c>
      <c r="KV259" s="543" t="str">
        <f>VLOOKUP(KH259,Data_Voogd!$C$1:$I$190,2,TRUE)</f>
        <v>Mustapha</v>
      </c>
      <c r="KW259" s="549">
        <f>VLOOKUP(KH259,Data_Voogd!$C$1:$I$190,7,TRUE)</f>
        <v>683023762</v>
      </c>
    </row>
    <row r="260" spans="10:309" ht="20.100000000000001" customHeight="1" thickBot="1">
      <c r="J260" s="427"/>
      <c r="M260" s="469"/>
      <c r="AS260" s="48"/>
      <c r="AT260" s="51"/>
      <c r="AU260" s="248"/>
      <c r="AV260" s="248"/>
      <c r="AW260" s="51"/>
      <c r="AX260" s="51"/>
      <c r="AY260" s="51"/>
      <c r="AZ260" s="190"/>
      <c r="BA260" s="51"/>
      <c r="BB260" s="51"/>
      <c r="BC260" s="51"/>
      <c r="BD260" s="51"/>
      <c r="BE260" s="320"/>
      <c r="BF260" s="51"/>
      <c r="BG260" s="161"/>
      <c r="BH260" s="51"/>
      <c r="BI260" s="74"/>
      <c r="BJ260" s="570"/>
      <c r="BK260" s="427"/>
      <c r="BL260" s="427"/>
      <c r="BQ260" s="48"/>
      <c r="BR260" s="51"/>
      <c r="BS260" s="248"/>
      <c r="BT260" s="51"/>
      <c r="BU260" s="51"/>
      <c r="BV260" s="51"/>
      <c r="BW260" s="161"/>
      <c r="BX260" s="273"/>
      <c r="BY260" s="273"/>
      <c r="BZ260" s="74"/>
      <c r="CA260" s="51"/>
      <c r="CB260" s="74"/>
      <c r="CC260" s="570"/>
      <c r="CE260" s="418"/>
      <c r="CM260" s="406"/>
      <c r="CN260" s="479"/>
      <c r="CO260" s="406"/>
      <c r="CP260" s="406"/>
      <c r="CQ260" s="406"/>
      <c r="CR260" s="420"/>
      <c r="CS260" s="406"/>
      <c r="CT260" s="400"/>
      <c r="CU260" s="453"/>
      <c r="CV260" s="497"/>
      <c r="DY260" s="407"/>
      <c r="DZ260" s="407"/>
      <c r="EA260" s="408"/>
      <c r="EB260" s="408"/>
      <c r="EC260" s="408"/>
      <c r="ED260" s="408"/>
      <c r="EE260" s="483"/>
      <c r="EF260" s="483"/>
      <c r="EG260" s="408"/>
      <c r="EH260" s="408"/>
      <c r="EI260" s="408"/>
      <c r="EJ260" s="470"/>
      <c r="EK260" s="483"/>
      <c r="EL260" s="470"/>
      <c r="EM260" s="470"/>
      <c r="EN260" s="470"/>
      <c r="IC260" s="353"/>
      <c r="ID260" s="348"/>
      <c r="IE260" s="350"/>
      <c r="IF260" s="348"/>
      <c r="IG260" s="348"/>
      <c r="IH260" s="348"/>
      <c r="II260" s="311"/>
      <c r="IJ260" s="351"/>
      <c r="IK260" s="351"/>
      <c r="IL260" s="352"/>
      <c r="IM260" s="358"/>
      <c r="IN260" s="357"/>
      <c r="IO260" s="337"/>
      <c r="KG260" s="548">
        <v>7777</v>
      </c>
      <c r="KH260" s="539">
        <v>219</v>
      </c>
      <c r="KI260" s="540" t="s">
        <v>2249</v>
      </c>
      <c r="KJ260" s="540" t="s">
        <v>1473</v>
      </c>
      <c r="KK260" s="540" t="s">
        <v>122</v>
      </c>
      <c r="KL260" s="540" t="s">
        <v>1956</v>
      </c>
      <c r="KM260" s="541"/>
      <c r="KN260" s="542"/>
      <c r="KO260" s="542"/>
      <c r="KP260" s="540"/>
      <c r="KQ260" s="543"/>
      <c r="KR260" s="543"/>
      <c r="KS260" s="543"/>
      <c r="KT260" s="543"/>
      <c r="KU260" s="543" t="str">
        <f>VLOOKUP(KH260,Data_Voogd!$C$1:$I$190,3,TRUE)</f>
        <v>Esadik</v>
      </c>
      <c r="KV260" s="543" t="str">
        <f>VLOOKUP(KH260,Data_Voogd!$C$1:$I$190,2,TRUE)</f>
        <v>Mustapha</v>
      </c>
      <c r="KW260" s="549">
        <f>VLOOKUP(KH260,Data_Voogd!$C$1:$I$190,7,TRUE)</f>
        <v>683023762</v>
      </c>
    </row>
    <row r="261" spans="10:309" ht="20.100000000000001" customHeight="1" thickBot="1">
      <c r="J261" s="427"/>
      <c r="M261" s="469"/>
      <c r="AS261" s="48"/>
      <c r="AT261" s="323"/>
      <c r="AU261" s="324"/>
      <c r="AV261" s="324"/>
      <c r="AW261" s="323"/>
      <c r="AX261" s="323"/>
      <c r="AY261" s="323"/>
      <c r="AZ261" s="325"/>
      <c r="BA261" s="323"/>
      <c r="BB261" s="323"/>
      <c r="BC261" s="323"/>
      <c r="BD261" s="323"/>
      <c r="BE261" s="326"/>
      <c r="BF261" s="51"/>
      <c r="BG261" s="327"/>
      <c r="BH261" s="323"/>
      <c r="BI261" s="329"/>
      <c r="BJ261" s="572"/>
      <c r="BK261" s="427"/>
      <c r="BL261" s="427"/>
      <c r="BQ261" s="48"/>
      <c r="BR261" s="323"/>
      <c r="BS261" s="324"/>
      <c r="BT261" s="323"/>
      <c r="BU261" s="323"/>
      <c r="BV261" s="323"/>
      <c r="BW261" s="327"/>
      <c r="BX261" s="328"/>
      <c r="BY261" s="328"/>
      <c r="BZ261" s="74"/>
      <c r="CA261" s="323"/>
      <c r="CB261" s="329"/>
      <c r="CC261" s="572"/>
      <c r="CE261" s="418"/>
      <c r="CM261" s="406"/>
      <c r="CN261" s="479"/>
      <c r="CO261" s="406"/>
      <c r="CP261" s="406"/>
      <c r="CQ261" s="406"/>
      <c r="CR261" s="420"/>
      <c r="CS261" s="406"/>
      <c r="CT261" s="400"/>
      <c r="CU261" s="453"/>
      <c r="CV261" s="497"/>
      <c r="DY261" s="407"/>
      <c r="DZ261" s="407"/>
      <c r="EA261" s="408"/>
      <c r="EB261" s="408"/>
      <c r="EC261" s="408"/>
      <c r="ED261" s="408"/>
      <c r="EE261" s="483"/>
      <c r="EF261" s="483"/>
      <c r="EG261" s="408"/>
      <c r="EH261" s="408"/>
      <c r="EI261" s="408"/>
      <c r="EJ261" s="470"/>
      <c r="EK261" s="483"/>
      <c r="EL261" s="470"/>
      <c r="EM261" s="470"/>
      <c r="EN261" s="470"/>
      <c r="IC261" s="349"/>
      <c r="ID261" s="354"/>
      <c r="IE261" s="355"/>
      <c r="IF261" s="354"/>
      <c r="IG261" s="354"/>
      <c r="IH261" s="354"/>
      <c r="II261" s="310"/>
      <c r="IJ261" s="356"/>
      <c r="IK261" s="356"/>
      <c r="IL261" s="357"/>
      <c r="IM261" s="359"/>
      <c r="IN261" s="357"/>
      <c r="IO261" s="337"/>
      <c r="KG261" s="548">
        <v>7777</v>
      </c>
      <c r="KH261" s="539">
        <v>219</v>
      </c>
      <c r="KI261" s="540" t="s">
        <v>406</v>
      </c>
      <c r="KJ261" s="540" t="s">
        <v>1473</v>
      </c>
      <c r="KK261" s="540" t="s">
        <v>122</v>
      </c>
      <c r="KL261" s="540" t="s">
        <v>1956</v>
      </c>
      <c r="KM261" s="541"/>
      <c r="KN261" s="542"/>
      <c r="KO261" s="542"/>
      <c r="KP261" s="540"/>
      <c r="KQ261" s="543"/>
      <c r="KR261" s="543"/>
      <c r="KS261" s="543"/>
      <c r="KT261" s="543"/>
      <c r="KU261" s="543" t="str">
        <f>VLOOKUP(KH261,Data_Voogd!$C$1:$I$190,3,TRUE)</f>
        <v>Esadik</v>
      </c>
      <c r="KV261" s="543" t="str">
        <f>VLOOKUP(KH261,Data_Voogd!$C$1:$I$190,2,TRUE)</f>
        <v>Mustapha</v>
      </c>
      <c r="KW261" s="549">
        <f>VLOOKUP(KH261,Data_Voogd!$C$1:$I$190,7,TRUE)</f>
        <v>683023762</v>
      </c>
    </row>
    <row r="262" spans="10:309" ht="20.100000000000001" customHeight="1" thickBot="1">
      <c r="J262" s="427"/>
      <c r="M262" s="469"/>
      <c r="AS262" s="48"/>
      <c r="AT262" s="281"/>
      <c r="AU262" s="368"/>
      <c r="AV262" s="368"/>
      <c r="AW262" s="281"/>
      <c r="AX262" s="281"/>
      <c r="AY262" s="281"/>
      <c r="AZ262" s="369"/>
      <c r="BA262" s="281"/>
      <c r="BB262" s="281"/>
      <c r="BC262" s="281"/>
      <c r="BD262" s="51"/>
      <c r="BE262" s="370"/>
      <c r="BF262" s="281"/>
      <c r="BG262" s="288"/>
      <c r="BH262" s="51"/>
      <c r="BI262" s="74"/>
      <c r="BJ262" s="570"/>
      <c r="BK262" s="427"/>
      <c r="BL262" s="427"/>
      <c r="BQ262" s="48"/>
      <c r="BR262" s="281"/>
      <c r="BS262" s="368"/>
      <c r="BT262" s="281"/>
      <c r="BU262" s="281"/>
      <c r="BV262" s="51"/>
      <c r="BW262" s="161"/>
      <c r="BX262" s="273"/>
      <c r="BY262" s="273"/>
      <c r="BZ262" s="74"/>
      <c r="CA262" s="51"/>
      <c r="CB262" s="74"/>
      <c r="CC262" s="570"/>
      <c r="CE262" s="418"/>
      <c r="CM262" s="406"/>
      <c r="CN262" s="479"/>
      <c r="CO262" s="406"/>
      <c r="CP262" s="406"/>
      <c r="CQ262" s="406"/>
      <c r="CR262" s="420"/>
      <c r="CS262" s="406"/>
      <c r="CT262" s="400"/>
      <c r="CU262" s="453"/>
      <c r="CV262" s="497"/>
      <c r="DY262" s="407"/>
      <c r="DZ262" s="407"/>
      <c r="EA262" s="408"/>
      <c r="EB262" s="408"/>
      <c r="EC262" s="408"/>
      <c r="ED262" s="408"/>
      <c r="EE262" s="483"/>
      <c r="EF262" s="483"/>
      <c r="EG262" s="408"/>
      <c r="EH262" s="408"/>
      <c r="EI262" s="408"/>
      <c r="EJ262" s="470"/>
      <c r="EK262" s="483"/>
      <c r="EL262" s="470"/>
      <c r="EM262" s="470"/>
      <c r="EN262" s="470"/>
      <c r="IC262" s="353"/>
      <c r="ID262" s="348"/>
      <c r="IE262" s="350"/>
      <c r="IF262" s="348"/>
      <c r="IG262" s="348"/>
      <c r="IH262" s="348"/>
      <c r="II262" s="311"/>
      <c r="IJ262" s="351"/>
      <c r="IK262" s="351"/>
      <c r="IL262" s="352"/>
      <c r="IM262" s="348"/>
      <c r="IN262" s="357"/>
      <c r="IO262" s="337"/>
      <c r="KG262" s="548">
        <v>7777</v>
      </c>
      <c r="KH262" s="539">
        <v>219</v>
      </c>
      <c r="KI262" s="540" t="s">
        <v>64</v>
      </c>
      <c r="KJ262" s="540" t="s">
        <v>1473</v>
      </c>
      <c r="KK262" s="540" t="s">
        <v>122</v>
      </c>
      <c r="KL262" s="540" t="s">
        <v>1955</v>
      </c>
      <c r="KM262" s="541"/>
      <c r="KN262" s="542"/>
      <c r="KO262" s="542"/>
      <c r="KP262" s="540"/>
      <c r="KQ262" s="543"/>
      <c r="KR262" s="543"/>
      <c r="KS262" s="543"/>
      <c r="KT262" s="543"/>
      <c r="KU262" s="543" t="str">
        <f>VLOOKUP(KH262,Data_Voogd!$C$1:$I$190,3,TRUE)</f>
        <v>Esadik</v>
      </c>
      <c r="KV262" s="543" t="str">
        <f>VLOOKUP(KH262,Data_Voogd!$C$1:$I$190,2,TRUE)</f>
        <v>Mustapha</v>
      </c>
      <c r="KW262" s="549">
        <f>VLOOKUP(KH262,Data_Voogd!$C$1:$I$190,7,TRUE)</f>
        <v>683023762</v>
      </c>
    </row>
    <row r="263" spans="10:309" ht="20.100000000000001" customHeight="1" thickBot="1">
      <c r="J263" s="427"/>
      <c r="M263" s="469"/>
      <c r="AS263" s="48"/>
      <c r="AT263" s="281"/>
      <c r="AU263" s="368"/>
      <c r="AV263" s="368"/>
      <c r="AW263" s="281"/>
      <c r="AX263" s="281"/>
      <c r="AY263" s="281"/>
      <c r="AZ263" s="369"/>
      <c r="BA263" s="281"/>
      <c r="BB263" s="281"/>
      <c r="BC263" s="281"/>
      <c r="BD263" s="51"/>
      <c r="BE263" s="370"/>
      <c r="BF263" s="281"/>
      <c r="BG263" s="288"/>
      <c r="BH263" s="51"/>
      <c r="BI263" s="74"/>
      <c r="BJ263" s="570"/>
      <c r="BK263" s="427"/>
      <c r="BL263" s="427"/>
      <c r="BQ263" s="48"/>
      <c r="BR263" s="281"/>
      <c r="BS263" s="368"/>
      <c r="BT263" s="281"/>
      <c r="BU263" s="281"/>
      <c r="BV263" s="51"/>
      <c r="BW263" s="161"/>
      <c r="BX263" s="273"/>
      <c r="BY263" s="273"/>
      <c r="BZ263" s="74"/>
      <c r="CA263" s="51"/>
      <c r="CB263" s="74"/>
      <c r="CC263" s="570"/>
      <c r="CE263" s="418"/>
      <c r="CM263" s="406"/>
      <c r="CN263" s="479"/>
      <c r="CO263" s="406"/>
      <c r="CP263" s="406"/>
      <c r="CQ263" s="406"/>
      <c r="CR263" s="406"/>
      <c r="CS263" s="406"/>
      <c r="CT263" s="418"/>
      <c r="CU263" s="453"/>
      <c r="CV263" s="497"/>
      <c r="DY263" s="407"/>
      <c r="DZ263" s="407"/>
      <c r="EA263" s="408"/>
      <c r="EB263" s="408"/>
      <c r="EC263" s="408"/>
      <c r="ED263" s="408"/>
      <c r="EE263" s="483"/>
      <c r="EF263" s="483"/>
      <c r="EG263" s="408"/>
      <c r="EH263" s="408"/>
      <c r="EI263" s="408"/>
      <c r="EJ263" s="470"/>
      <c r="EK263" s="483"/>
      <c r="EL263" s="470"/>
      <c r="EM263" s="470"/>
      <c r="EN263" s="470"/>
      <c r="IC263" s="349"/>
      <c r="ID263" s="354"/>
      <c r="IE263" s="355"/>
      <c r="IF263" s="354"/>
      <c r="IG263" s="354"/>
      <c r="IH263" s="354"/>
      <c r="II263" s="310"/>
      <c r="IJ263" s="356"/>
      <c r="IK263" s="356"/>
      <c r="IL263" s="357"/>
      <c r="IM263" s="354"/>
      <c r="IN263" s="357"/>
      <c r="IO263" s="337"/>
      <c r="KG263" s="548">
        <v>959</v>
      </c>
      <c r="KH263" s="539">
        <v>220</v>
      </c>
      <c r="KI263" s="540" t="s">
        <v>30</v>
      </c>
      <c r="KJ263" s="540" t="s">
        <v>1606</v>
      </c>
      <c r="KK263" s="540" t="s">
        <v>65</v>
      </c>
      <c r="KL263" s="540" t="s">
        <v>1956</v>
      </c>
      <c r="KM263" s="541"/>
      <c r="KN263" s="542"/>
      <c r="KO263" s="542"/>
      <c r="KP263" s="547"/>
      <c r="KQ263" s="543"/>
      <c r="KR263" s="543"/>
      <c r="KS263" s="543"/>
      <c r="KT263" s="543"/>
      <c r="KU263" s="543" t="str">
        <f>VLOOKUP(KH263,Data_Voogd!$C$1:$I$190,3,TRUE)</f>
        <v>Esadik</v>
      </c>
      <c r="KV263" s="543" t="str">
        <f>VLOOKUP(KH263,Data_Voogd!$C$1:$I$190,2,TRUE)</f>
        <v>Mustapha</v>
      </c>
      <c r="KW263" s="549">
        <f>VLOOKUP(KH263,Data_Voogd!$C$1:$I$190,7,TRUE)</f>
        <v>683023762</v>
      </c>
    </row>
    <row r="264" spans="10:309" ht="20.100000000000001" customHeight="1" thickBot="1">
      <c r="J264" s="427"/>
      <c r="M264" s="469"/>
      <c r="AS264" s="48"/>
      <c r="AT264" s="51"/>
      <c r="AU264" s="248"/>
      <c r="AV264" s="248"/>
      <c r="AW264" s="51"/>
      <c r="AX264" s="51"/>
      <c r="AY264" s="51"/>
      <c r="AZ264" s="318"/>
      <c r="BA264" s="163"/>
      <c r="BB264" s="51"/>
      <c r="BC264" s="51"/>
      <c r="BD264" s="51"/>
      <c r="BE264" s="321"/>
      <c r="BF264" s="51"/>
      <c r="BG264" s="270"/>
      <c r="BH264" s="75"/>
      <c r="BI264" s="74"/>
      <c r="BJ264" s="570"/>
      <c r="BK264" s="427"/>
      <c r="BL264" s="427"/>
      <c r="BQ264" s="48"/>
      <c r="BR264" s="51"/>
      <c r="BS264" s="248"/>
      <c r="BT264" s="51"/>
      <c r="BU264" s="51"/>
      <c r="BV264" s="51"/>
      <c r="BW264" s="161"/>
      <c r="BX264" s="273"/>
      <c r="BY264" s="273"/>
      <c r="BZ264" s="74"/>
      <c r="CA264" s="75"/>
      <c r="CB264" s="74"/>
      <c r="CC264" s="570"/>
      <c r="CE264" s="418"/>
      <c r="CM264" s="406"/>
      <c r="CN264" s="479"/>
      <c r="CO264" s="406"/>
      <c r="CP264" s="406"/>
      <c r="CQ264" s="406"/>
      <c r="CR264" s="406"/>
      <c r="CS264" s="406"/>
      <c r="CT264" s="418"/>
      <c r="CU264" s="453"/>
      <c r="CV264" s="497"/>
      <c r="DY264" s="407"/>
      <c r="DZ264" s="407"/>
      <c r="EA264" s="408"/>
      <c r="EB264" s="408"/>
      <c r="EC264" s="408"/>
      <c r="ED264" s="408"/>
      <c r="EE264" s="483"/>
      <c r="EF264" s="483"/>
      <c r="EG264" s="408"/>
      <c r="EH264" s="408"/>
      <c r="EI264" s="408"/>
      <c r="EJ264" s="470"/>
      <c r="EK264" s="483"/>
      <c r="EL264" s="470"/>
      <c r="EM264" s="470"/>
      <c r="EN264" s="470"/>
      <c r="IC264" s="353"/>
      <c r="ID264" s="348"/>
      <c r="IE264" s="350"/>
      <c r="IF264" s="348"/>
      <c r="IG264" s="348"/>
      <c r="IH264" s="348"/>
      <c r="II264" s="311"/>
      <c r="IJ264" s="351"/>
      <c r="IK264" s="351"/>
      <c r="IL264" s="352"/>
      <c r="IM264" s="358"/>
      <c r="IN264" s="357"/>
      <c r="IO264" s="337"/>
      <c r="KG264" s="548">
        <v>959</v>
      </c>
      <c r="KH264" s="539">
        <v>220</v>
      </c>
      <c r="KI264" s="540" t="s">
        <v>1642</v>
      </c>
      <c r="KJ264" s="540" t="s">
        <v>1606</v>
      </c>
      <c r="KK264" s="540" t="s">
        <v>122</v>
      </c>
      <c r="KL264" s="540" t="s">
        <v>1956</v>
      </c>
      <c r="KM264" s="541"/>
      <c r="KN264" s="542"/>
      <c r="KO264" s="542"/>
      <c r="KP264" s="547"/>
      <c r="KQ264" s="543"/>
      <c r="KR264" s="543"/>
      <c r="KS264" s="543"/>
      <c r="KT264" s="543"/>
      <c r="KU264" s="543" t="str">
        <f>VLOOKUP(KH264,Data_Voogd!$C$1:$I$190,3,TRUE)</f>
        <v>Esadik</v>
      </c>
      <c r="KV264" s="543" t="str">
        <f>VLOOKUP(KH264,Data_Voogd!$C$1:$I$190,2,TRUE)</f>
        <v>Mustapha</v>
      </c>
      <c r="KW264" s="549">
        <f>VLOOKUP(KH264,Data_Voogd!$C$1:$I$190,7,TRUE)</f>
        <v>683023762</v>
      </c>
    </row>
    <row r="265" spans="10:309" ht="20.100000000000001" customHeight="1" thickBot="1">
      <c r="J265" s="427"/>
      <c r="M265" s="469"/>
      <c r="AS265" s="48"/>
      <c r="AT265" s="51"/>
      <c r="AU265" s="248"/>
      <c r="AV265" s="248"/>
      <c r="AW265" s="51"/>
      <c r="AX265" s="51"/>
      <c r="AY265" s="51"/>
      <c r="AZ265" s="318"/>
      <c r="BA265" s="163"/>
      <c r="BB265" s="51"/>
      <c r="BC265" s="51"/>
      <c r="BD265" s="51"/>
      <c r="BE265" s="321"/>
      <c r="BF265" s="51"/>
      <c r="BG265" s="270"/>
      <c r="BH265" s="75"/>
      <c r="BI265" s="74"/>
      <c r="BJ265" s="570"/>
      <c r="BK265" s="427"/>
      <c r="BL265" s="427"/>
      <c r="BQ265" s="48"/>
      <c r="BR265" s="51"/>
      <c r="BS265" s="248"/>
      <c r="BT265" s="51"/>
      <c r="BU265" s="51"/>
      <c r="BV265" s="51"/>
      <c r="BW265" s="161"/>
      <c r="BX265" s="273"/>
      <c r="BY265" s="273"/>
      <c r="BZ265" s="74"/>
      <c r="CA265" s="75"/>
      <c r="CB265" s="74"/>
      <c r="CC265" s="570"/>
      <c r="CE265" s="418"/>
      <c r="CM265" s="406"/>
      <c r="CN265" s="479"/>
      <c r="CO265" s="406"/>
      <c r="CP265" s="406"/>
      <c r="CQ265" s="406"/>
      <c r="CR265" s="406"/>
      <c r="CS265" s="406"/>
      <c r="CT265" s="418"/>
      <c r="CU265" s="453"/>
      <c r="CV265" s="497"/>
      <c r="DY265" s="408"/>
      <c r="DZ265" s="407"/>
      <c r="EA265" s="408"/>
      <c r="EB265" s="408"/>
      <c r="EC265" s="408"/>
      <c r="ED265" s="408"/>
      <c r="EE265" s="483"/>
      <c r="EF265" s="483"/>
      <c r="EG265" s="408"/>
      <c r="EH265" s="408"/>
      <c r="EI265" s="408"/>
      <c r="EJ265" s="470"/>
      <c r="EK265" s="483"/>
      <c r="EL265" s="470"/>
      <c r="EM265" s="470"/>
      <c r="EN265" s="470"/>
      <c r="IC265" s="349"/>
      <c r="ID265" s="354"/>
      <c r="IE265" s="355"/>
      <c r="IF265" s="354"/>
      <c r="IG265" s="354"/>
      <c r="IH265" s="354"/>
      <c r="II265" s="310"/>
      <c r="IJ265" s="356"/>
      <c r="IK265" s="356"/>
      <c r="IL265" s="357"/>
      <c r="IM265" s="359"/>
      <c r="IN265" s="357"/>
      <c r="IO265" s="337"/>
      <c r="KG265" s="548">
        <v>817</v>
      </c>
      <c r="KH265" s="539">
        <v>221</v>
      </c>
      <c r="KI265" s="540" t="s">
        <v>2252</v>
      </c>
      <c r="KJ265" s="540" t="s">
        <v>1781</v>
      </c>
      <c r="KK265" s="540" t="s">
        <v>2457</v>
      </c>
      <c r="KL265" s="540" t="s">
        <v>1955</v>
      </c>
      <c r="KM265" s="541"/>
      <c r="KN265" s="542"/>
      <c r="KO265" s="542"/>
      <c r="KP265" s="540"/>
      <c r="KQ265" s="543"/>
      <c r="KR265" s="543"/>
      <c r="KS265" s="543"/>
      <c r="KT265" s="543"/>
      <c r="KU265" s="543" t="str">
        <f>VLOOKUP(KH265,Data_Voogd!$C$1:$I$190,3,TRUE)</f>
        <v>Esadik</v>
      </c>
      <c r="KV265" s="543" t="str">
        <f>VLOOKUP(KH265,Data_Voogd!$C$1:$I$190,2,TRUE)</f>
        <v>Mustapha</v>
      </c>
      <c r="KW265" s="549">
        <f>VLOOKUP(KH265,Data_Voogd!$C$1:$I$190,7,TRUE)</f>
        <v>683023762</v>
      </c>
    </row>
    <row r="266" spans="10:309" ht="20.100000000000001" customHeight="1" thickBot="1">
      <c r="J266" s="427"/>
      <c r="M266" s="469"/>
      <c r="AS266" s="48"/>
      <c r="AT266" s="51"/>
      <c r="AU266" s="248"/>
      <c r="AV266" s="248"/>
      <c r="AW266" s="51"/>
      <c r="AX266" s="51"/>
      <c r="AY266" s="51"/>
      <c r="AZ266" s="318"/>
      <c r="BA266" s="163"/>
      <c r="BB266" s="51"/>
      <c r="BC266" s="51"/>
      <c r="BD266" s="51"/>
      <c r="BE266" s="321"/>
      <c r="BF266" s="51"/>
      <c r="BG266" s="270"/>
      <c r="BH266" s="75"/>
      <c r="BI266" s="74"/>
      <c r="BJ266" s="570"/>
      <c r="BK266" s="427"/>
      <c r="BL266" s="427"/>
      <c r="BQ266" s="48"/>
      <c r="BR266" s="51"/>
      <c r="BS266" s="248"/>
      <c r="BT266" s="51"/>
      <c r="BU266" s="51"/>
      <c r="BV266" s="51"/>
      <c r="BW266" s="161"/>
      <c r="BX266" s="273"/>
      <c r="BY266" s="273"/>
      <c r="BZ266" s="74"/>
      <c r="CA266" s="75"/>
      <c r="CB266" s="74"/>
      <c r="CC266" s="570"/>
      <c r="CE266" s="418"/>
      <c r="CM266" s="406"/>
      <c r="CN266" s="479"/>
      <c r="CO266" s="406"/>
      <c r="CP266" s="406"/>
      <c r="CQ266" s="406"/>
      <c r="CR266" s="406"/>
      <c r="CS266" s="406"/>
      <c r="CT266" s="418"/>
      <c r="CU266" s="453"/>
      <c r="CV266" s="497"/>
      <c r="DY266" s="408"/>
      <c r="DZ266" s="407"/>
      <c r="EA266" s="408"/>
      <c r="EB266" s="408"/>
      <c r="EC266" s="408"/>
      <c r="ED266" s="408"/>
      <c r="EE266" s="483"/>
      <c r="EF266" s="483"/>
      <c r="EG266" s="408"/>
      <c r="EH266" s="408"/>
      <c r="EI266" s="408"/>
      <c r="EJ266" s="470"/>
      <c r="EK266" s="483"/>
      <c r="EL266" s="470"/>
      <c r="EM266" s="470"/>
      <c r="EN266" s="470"/>
      <c r="IC266" s="353"/>
      <c r="ID266" s="348"/>
      <c r="IE266" s="350"/>
      <c r="IF266" s="348"/>
      <c r="IG266" s="348"/>
      <c r="IH266" s="348"/>
      <c r="II266" s="311"/>
      <c r="IJ266" s="351"/>
      <c r="IK266" s="351"/>
      <c r="IL266" s="352"/>
      <c r="IM266" s="358"/>
      <c r="IN266" s="352"/>
      <c r="IO266" s="336"/>
      <c r="KG266" s="548">
        <v>9011</v>
      </c>
      <c r="KH266" s="539">
        <v>222</v>
      </c>
      <c r="KI266" s="540" t="s">
        <v>2254</v>
      </c>
      <c r="KJ266" s="540" t="s">
        <v>1786</v>
      </c>
      <c r="KK266" s="540" t="s">
        <v>65</v>
      </c>
      <c r="KL266" s="540" t="s">
        <v>1955</v>
      </c>
      <c r="KM266" s="541"/>
      <c r="KN266" s="542"/>
      <c r="KO266" s="542"/>
      <c r="KP266" s="540"/>
      <c r="KQ266" s="543"/>
      <c r="KR266" s="543"/>
      <c r="KS266" s="543"/>
      <c r="KT266" s="543"/>
      <c r="KU266" s="543" t="str">
        <f>VLOOKUP(KH266,Data_Voogd!$C$1:$I$190,3,TRUE)</f>
        <v>siraj</v>
      </c>
      <c r="KV266" s="543" t="str">
        <f>VLOOKUP(KH266,Data_Voogd!$C$1:$I$190,2,TRUE)</f>
        <v>mohamad</v>
      </c>
      <c r="KW266" s="549">
        <f>VLOOKUP(KH266,Data_Voogd!$C$1:$I$190,7,TRUE)</f>
        <v>681150301</v>
      </c>
    </row>
    <row r="267" spans="10:309" ht="20.100000000000001" customHeight="1" thickBot="1">
      <c r="J267" s="427"/>
      <c r="M267" s="469"/>
      <c r="AS267" s="48"/>
      <c r="AT267" s="51"/>
      <c r="AU267" s="248"/>
      <c r="AV267" s="248"/>
      <c r="AW267" s="51"/>
      <c r="AX267" s="51"/>
      <c r="AY267" s="51"/>
      <c r="AZ267" s="318"/>
      <c r="BA267" s="163"/>
      <c r="BB267" s="51"/>
      <c r="BC267" s="51"/>
      <c r="BD267" s="51"/>
      <c r="BE267" s="321"/>
      <c r="BF267" s="51"/>
      <c r="BG267" s="270"/>
      <c r="BH267" s="75"/>
      <c r="BI267" s="74"/>
      <c r="BJ267" s="570"/>
      <c r="BK267" s="427"/>
      <c r="BL267" s="427"/>
      <c r="BQ267" s="48"/>
      <c r="BR267" s="51"/>
      <c r="BS267" s="248"/>
      <c r="BT267" s="51"/>
      <c r="BU267" s="51"/>
      <c r="BV267" s="51"/>
      <c r="BW267" s="161"/>
      <c r="BX267" s="273"/>
      <c r="BY267" s="273"/>
      <c r="BZ267" s="74"/>
      <c r="CA267" s="75"/>
      <c r="CB267" s="74"/>
      <c r="CC267" s="570"/>
      <c r="CE267" s="418"/>
      <c r="CM267" s="406"/>
      <c r="CN267" s="479"/>
      <c r="CO267" s="406"/>
      <c r="CP267" s="406"/>
      <c r="CQ267" s="406"/>
      <c r="CR267" s="406"/>
      <c r="CS267" s="406"/>
      <c r="CT267" s="418"/>
      <c r="CU267" s="453"/>
      <c r="CV267" s="497"/>
      <c r="DY267" s="407"/>
      <c r="DZ267" s="407"/>
      <c r="EA267" s="408"/>
      <c r="EB267" s="408"/>
      <c r="EC267" s="408"/>
      <c r="ED267" s="408"/>
      <c r="EE267" s="483"/>
      <c r="EF267" s="483"/>
      <c r="EG267" s="408"/>
      <c r="EH267" s="408"/>
      <c r="EI267" s="408"/>
      <c r="EJ267" s="470"/>
      <c r="EK267" s="483"/>
      <c r="EL267" s="470"/>
      <c r="EM267" s="470"/>
      <c r="EN267" s="470"/>
      <c r="IC267" s="349"/>
      <c r="ID267" s="354"/>
      <c r="IE267" s="355"/>
      <c r="IF267" s="354"/>
      <c r="IG267" s="354"/>
      <c r="IH267" s="354"/>
      <c r="II267" s="310"/>
      <c r="IJ267" s="356"/>
      <c r="IK267" s="356"/>
      <c r="IL267" s="357"/>
      <c r="IM267" s="359"/>
      <c r="IN267" s="357"/>
      <c r="IO267" s="337"/>
      <c r="KG267" s="548">
        <v>9011</v>
      </c>
      <c r="KH267" s="539">
        <v>222</v>
      </c>
      <c r="KI267" s="540" t="s">
        <v>2256</v>
      </c>
      <c r="KJ267" s="540" t="s">
        <v>2257</v>
      </c>
      <c r="KK267" s="540" t="s">
        <v>2457</v>
      </c>
      <c r="KL267" s="540" t="s">
        <v>1955</v>
      </c>
      <c r="KM267" s="541"/>
      <c r="KN267" s="542"/>
      <c r="KO267" s="542"/>
      <c r="KP267" s="540"/>
      <c r="KQ267" s="543"/>
      <c r="KR267" s="543"/>
      <c r="KS267" s="543"/>
      <c r="KT267" s="543"/>
      <c r="KU267" s="543" t="str">
        <f>VLOOKUP(KH267,Data_Voogd!$C$1:$I$190,3,TRUE)</f>
        <v>siraj</v>
      </c>
      <c r="KV267" s="543" t="str">
        <f>VLOOKUP(KH267,Data_Voogd!$C$1:$I$190,2,TRUE)</f>
        <v>mohamad</v>
      </c>
      <c r="KW267" s="549">
        <f>VLOOKUP(KH267,Data_Voogd!$C$1:$I$190,7,TRUE)</f>
        <v>681150301</v>
      </c>
    </row>
    <row r="268" spans="10:309" ht="20.100000000000001" customHeight="1" thickBot="1">
      <c r="J268" s="427"/>
      <c r="M268" s="469"/>
      <c r="AS268" s="48"/>
      <c r="AT268" s="323"/>
      <c r="AU268" s="324"/>
      <c r="AV268" s="324"/>
      <c r="AW268" s="323"/>
      <c r="AX268" s="323"/>
      <c r="AY268" s="323"/>
      <c r="AZ268" s="325"/>
      <c r="BA268" s="323"/>
      <c r="BB268" s="323"/>
      <c r="BC268" s="323"/>
      <c r="BD268" s="323"/>
      <c r="BE268" s="326"/>
      <c r="BF268" s="323"/>
      <c r="BG268" s="327"/>
      <c r="BH268" s="323"/>
      <c r="BI268" s="329"/>
      <c r="BJ268" s="572"/>
      <c r="BK268" s="427"/>
      <c r="BL268" s="427"/>
      <c r="BQ268" s="48"/>
      <c r="BR268" s="323"/>
      <c r="BS268" s="324"/>
      <c r="BT268" s="323"/>
      <c r="BU268" s="323"/>
      <c r="BV268" s="323"/>
      <c r="BW268" s="327"/>
      <c r="BX268" s="328"/>
      <c r="BY268" s="328"/>
      <c r="BZ268" s="329"/>
      <c r="CA268" s="323"/>
      <c r="CB268" s="329"/>
      <c r="CC268" s="572"/>
      <c r="CE268" s="418"/>
      <c r="CM268" s="406"/>
      <c r="CN268" s="479"/>
      <c r="CO268" s="406"/>
      <c r="CP268" s="406"/>
      <c r="CQ268" s="406"/>
      <c r="CR268" s="406"/>
      <c r="CS268" s="406"/>
      <c r="CT268" s="418"/>
      <c r="CU268" s="453"/>
      <c r="CV268" s="497"/>
      <c r="DY268" s="407"/>
      <c r="DZ268" s="407"/>
      <c r="EA268" s="408"/>
      <c r="EB268" s="408"/>
      <c r="EC268" s="408"/>
      <c r="ED268" s="408"/>
      <c r="EE268" s="483"/>
      <c r="EF268" s="483"/>
      <c r="EG268" s="408"/>
      <c r="EH268" s="408"/>
      <c r="EI268" s="408"/>
      <c r="EJ268" s="470"/>
      <c r="EK268" s="483"/>
      <c r="EL268" s="470"/>
      <c r="EM268" s="470"/>
      <c r="EN268" s="470"/>
      <c r="IC268" s="353"/>
      <c r="ID268" s="348"/>
      <c r="IE268" s="350"/>
      <c r="IF268" s="348"/>
      <c r="IG268" s="348"/>
      <c r="IH268" s="348"/>
      <c r="II268" s="311"/>
      <c r="IJ268" s="351"/>
      <c r="IK268" s="351"/>
      <c r="IL268" s="352"/>
      <c r="IM268" s="348"/>
      <c r="IN268" s="352"/>
      <c r="IO268" s="336"/>
      <c r="KG268" s="548">
        <v>537</v>
      </c>
      <c r="KH268" s="539">
        <v>223</v>
      </c>
      <c r="KI268" s="540" t="s">
        <v>2259</v>
      </c>
      <c r="KJ268" s="540" t="s">
        <v>1460</v>
      </c>
      <c r="KK268" s="540" t="s">
        <v>2457</v>
      </c>
      <c r="KL268" s="540" t="s">
        <v>1955</v>
      </c>
      <c r="KM268" s="541"/>
      <c r="KN268" s="542"/>
      <c r="KO268" s="542"/>
      <c r="KP268" s="540"/>
      <c r="KQ268" s="543"/>
      <c r="KR268" s="543"/>
      <c r="KS268" s="543"/>
      <c r="KT268" s="543"/>
      <c r="KU268" s="543" t="str">
        <f>VLOOKUP(KH268,Data_Voogd!$C$1:$I$190,3,TRUE)</f>
        <v>Hitou</v>
      </c>
      <c r="KV268" s="543" t="str">
        <f>VLOOKUP(KH268,Data_Voogd!$C$1:$I$190,2,TRUE)</f>
        <v>Mohamed</v>
      </c>
      <c r="KW268" s="549">
        <f>VLOOKUP(KH268,Data_Voogd!$C$1:$I$190,7,TRUE)</f>
        <v>622077332</v>
      </c>
    </row>
    <row r="269" spans="10:309" ht="20.100000000000001" customHeight="1" thickBot="1">
      <c r="J269" s="427"/>
      <c r="M269" s="469"/>
      <c r="AS269" s="48"/>
      <c r="AT269" s="323"/>
      <c r="AU269" s="324"/>
      <c r="AV269" s="324"/>
      <c r="AW269" s="323"/>
      <c r="AX269" s="323"/>
      <c r="AY269" s="323"/>
      <c r="AZ269" s="325"/>
      <c r="BA269" s="323"/>
      <c r="BB269" s="323"/>
      <c r="BC269" s="323"/>
      <c r="BD269" s="323"/>
      <c r="BE269" s="326"/>
      <c r="BF269" s="323"/>
      <c r="BG269" s="327"/>
      <c r="BH269" s="323"/>
      <c r="BI269" s="329"/>
      <c r="BJ269" s="572"/>
      <c r="BK269" s="427"/>
      <c r="BL269" s="427"/>
      <c r="BQ269" s="48"/>
      <c r="BR269" s="323"/>
      <c r="BS269" s="324"/>
      <c r="BT269" s="323"/>
      <c r="BU269" s="323"/>
      <c r="BV269" s="323"/>
      <c r="BW269" s="327"/>
      <c r="BX269" s="328"/>
      <c r="BY269" s="328"/>
      <c r="BZ269" s="329"/>
      <c r="CA269" s="323"/>
      <c r="CB269" s="329"/>
      <c r="CC269" s="572"/>
      <c r="CE269" s="418"/>
      <c r="CM269" s="406"/>
      <c r="CN269" s="479"/>
      <c r="CO269" s="406"/>
      <c r="CP269" s="406"/>
      <c r="CQ269" s="406"/>
      <c r="CR269" s="406"/>
      <c r="CS269" s="406"/>
      <c r="CT269" s="418"/>
      <c r="CU269" s="453"/>
      <c r="CV269" s="497"/>
      <c r="DY269" s="411"/>
      <c r="DZ269" s="411"/>
      <c r="EA269" s="408"/>
      <c r="EB269" s="408"/>
      <c r="EC269" s="411"/>
      <c r="ED269" s="408"/>
      <c r="EE269" s="495"/>
      <c r="EF269" s="495"/>
      <c r="EG269" s="408"/>
      <c r="EH269" s="408"/>
      <c r="EI269" s="408"/>
      <c r="EJ269" s="470"/>
      <c r="EK269" s="495"/>
      <c r="EL269" s="411"/>
      <c r="EM269" s="470"/>
      <c r="EN269" s="470"/>
      <c r="IC269" s="349"/>
      <c r="ID269" s="354"/>
      <c r="IE269" s="355"/>
      <c r="IF269" s="354"/>
      <c r="IG269" s="354"/>
      <c r="IH269" s="354"/>
      <c r="II269" s="310"/>
      <c r="IJ269" s="356"/>
      <c r="IK269" s="356"/>
      <c r="IL269" s="357"/>
      <c r="IM269" s="354"/>
      <c r="IN269" s="357"/>
      <c r="IO269" s="337"/>
      <c r="KG269" s="548">
        <v>537</v>
      </c>
      <c r="KH269" s="539">
        <v>223</v>
      </c>
      <c r="KI269" s="540" t="s">
        <v>291</v>
      </c>
      <c r="KJ269" s="540" t="s">
        <v>1460</v>
      </c>
      <c r="KK269" s="540" t="s">
        <v>2457</v>
      </c>
      <c r="KL269" s="540" t="s">
        <v>1955</v>
      </c>
      <c r="KM269" s="541"/>
      <c r="KN269" s="542"/>
      <c r="KO269" s="542"/>
      <c r="KP269" s="540"/>
      <c r="KQ269" s="543"/>
      <c r="KR269" s="543"/>
      <c r="KS269" s="543"/>
      <c r="KT269" s="543"/>
      <c r="KU269" s="543" t="str">
        <f>VLOOKUP(KH269,Data_Voogd!$C$1:$I$190,3,TRUE)</f>
        <v>Hitou</v>
      </c>
      <c r="KV269" s="543" t="str">
        <f>VLOOKUP(KH269,Data_Voogd!$C$1:$I$190,2,TRUE)</f>
        <v>Mohamed</v>
      </c>
      <c r="KW269" s="549">
        <f>VLOOKUP(KH269,Data_Voogd!$C$1:$I$190,7,TRUE)</f>
        <v>622077332</v>
      </c>
    </row>
    <row r="270" spans="10:309" ht="20.100000000000001" customHeight="1" thickBot="1">
      <c r="J270" s="427"/>
      <c r="M270" s="469"/>
      <c r="AS270" s="48"/>
      <c r="AT270" s="51"/>
      <c r="AU270" s="248"/>
      <c r="AV270" s="248"/>
      <c r="AW270" s="51"/>
      <c r="AX270" s="51"/>
      <c r="AY270" s="51"/>
      <c r="AZ270" s="190"/>
      <c r="BA270" s="51"/>
      <c r="BB270" s="51"/>
      <c r="BC270" s="51"/>
      <c r="BD270" s="51"/>
      <c r="BE270" s="320"/>
      <c r="BF270" s="51"/>
      <c r="BG270" s="161"/>
      <c r="BH270" s="51"/>
      <c r="BI270" s="74"/>
      <c r="BJ270" s="570"/>
      <c r="BK270" s="427"/>
      <c r="BL270" s="427"/>
      <c r="BQ270" s="48"/>
      <c r="BR270" s="51"/>
      <c r="BS270" s="248"/>
      <c r="BT270" s="51"/>
      <c r="BU270" s="51"/>
      <c r="BV270" s="51"/>
      <c r="BW270" s="161"/>
      <c r="BX270" s="273"/>
      <c r="BY270" s="273"/>
      <c r="BZ270" s="74"/>
      <c r="CA270" s="51"/>
      <c r="CB270" s="74"/>
      <c r="CC270" s="570"/>
      <c r="CE270" s="418"/>
      <c r="CM270" s="406"/>
      <c r="CN270" s="479"/>
      <c r="CO270" s="406"/>
      <c r="CP270" s="406"/>
      <c r="CQ270" s="406"/>
      <c r="CR270" s="406"/>
      <c r="CS270" s="406"/>
      <c r="CT270" s="418"/>
      <c r="CU270" s="411"/>
      <c r="CV270" s="497"/>
      <c r="DY270" s="407"/>
      <c r="DZ270" s="407"/>
      <c r="EA270" s="408"/>
      <c r="EB270" s="408"/>
      <c r="EC270" s="408"/>
      <c r="ED270" s="408"/>
      <c r="EE270" s="483"/>
      <c r="EF270" s="483"/>
      <c r="EG270" s="408"/>
      <c r="EH270" s="408"/>
      <c r="EI270" s="408"/>
      <c r="EJ270" s="470"/>
      <c r="EK270" s="483"/>
      <c r="EL270" s="470"/>
      <c r="EM270" s="470"/>
      <c r="EN270" s="470"/>
      <c r="IC270" s="353"/>
      <c r="ID270" s="348"/>
      <c r="IE270" s="350"/>
      <c r="IF270" s="348"/>
      <c r="IG270" s="348"/>
      <c r="IH270" s="348"/>
      <c r="II270" s="311"/>
      <c r="IJ270" s="351"/>
      <c r="IK270" s="351"/>
      <c r="IL270" s="352"/>
      <c r="IM270" s="348"/>
      <c r="IN270" s="352"/>
      <c r="IO270" s="336"/>
      <c r="KG270" s="548">
        <v>768</v>
      </c>
      <c r="KH270" s="539">
        <v>224</v>
      </c>
      <c r="KI270" s="540" t="s">
        <v>2262</v>
      </c>
      <c r="KJ270" s="540" t="s">
        <v>1791</v>
      </c>
      <c r="KK270" s="540" t="s">
        <v>2458</v>
      </c>
      <c r="KL270" s="540" t="s">
        <v>1955</v>
      </c>
      <c r="KM270" s="541"/>
      <c r="KN270" s="542"/>
      <c r="KO270" s="542"/>
      <c r="KP270" s="540"/>
      <c r="KQ270" s="543"/>
      <c r="KR270" s="543"/>
      <c r="KS270" s="543"/>
      <c r="KT270" s="543"/>
      <c r="KU270" s="543" t="str">
        <f>VLOOKUP(KH270,Data_Voogd!$C$1:$I$190,3,TRUE)</f>
        <v>Ouari</v>
      </c>
      <c r="KV270" s="543" t="str">
        <f>VLOOKUP(KH270,Data_Voogd!$C$1:$I$190,2,TRUE)</f>
        <v>Said</v>
      </c>
      <c r="KW270" s="549">
        <f>VLOOKUP(KH270,Data_Voogd!$C$1:$I$190,7,TRUE)</f>
        <v>623435073</v>
      </c>
    </row>
    <row r="271" spans="10:309" ht="20.100000000000001" customHeight="1" thickBot="1">
      <c r="J271" s="427"/>
      <c r="M271" s="469"/>
      <c r="AS271" s="48"/>
      <c r="AT271" s="51"/>
      <c r="AU271" s="248"/>
      <c r="AV271" s="248"/>
      <c r="AW271" s="51"/>
      <c r="AX271" s="51"/>
      <c r="AY271" s="51"/>
      <c r="AZ271" s="190"/>
      <c r="BA271" s="51"/>
      <c r="BB271" s="51"/>
      <c r="BC271" s="51"/>
      <c r="BD271" s="51"/>
      <c r="BE271" s="320"/>
      <c r="BF271" s="51"/>
      <c r="BG271" s="161"/>
      <c r="BH271" s="51"/>
      <c r="BI271" s="74"/>
      <c r="BJ271" s="570"/>
      <c r="BK271" s="427"/>
      <c r="BL271" s="427"/>
      <c r="BQ271" s="48"/>
      <c r="BR271" s="51"/>
      <c r="BS271" s="248"/>
      <c r="BT271" s="51"/>
      <c r="BU271" s="51"/>
      <c r="BV271" s="51"/>
      <c r="BW271" s="161"/>
      <c r="BX271" s="273"/>
      <c r="BY271" s="273"/>
      <c r="BZ271" s="74"/>
      <c r="CA271" s="51"/>
      <c r="CB271" s="74"/>
      <c r="CC271" s="570"/>
      <c r="CE271" s="418"/>
      <c r="CM271" s="406"/>
      <c r="CN271" s="479"/>
      <c r="CO271" s="406"/>
      <c r="CP271" s="406"/>
      <c r="CQ271" s="406"/>
      <c r="CR271" s="406"/>
      <c r="CS271" s="406"/>
      <c r="CT271" s="418"/>
      <c r="CU271" s="453"/>
      <c r="CV271" s="497"/>
      <c r="DY271" s="407"/>
      <c r="DZ271" s="407"/>
      <c r="EA271" s="408"/>
      <c r="EB271" s="408"/>
      <c r="EC271" s="408"/>
      <c r="ED271" s="408"/>
      <c r="EE271" s="483"/>
      <c r="EF271" s="483"/>
      <c r="EG271" s="408"/>
      <c r="EH271" s="408"/>
      <c r="EI271" s="408"/>
      <c r="EJ271" s="470"/>
      <c r="EK271" s="483"/>
      <c r="EL271" s="470"/>
      <c r="EM271" s="470"/>
      <c r="EN271" s="470"/>
      <c r="IC271" s="349"/>
      <c r="ID271" s="354"/>
      <c r="IE271" s="355"/>
      <c r="IF271" s="354"/>
      <c r="IG271" s="354"/>
      <c r="IH271" s="354"/>
      <c r="II271" s="310"/>
      <c r="IJ271" s="356"/>
      <c r="IK271" s="356"/>
      <c r="IL271" s="357"/>
      <c r="IM271" s="354"/>
      <c r="IN271" s="357"/>
      <c r="IO271" s="337"/>
      <c r="KG271" s="548">
        <v>986</v>
      </c>
      <c r="KH271" s="539">
        <v>225</v>
      </c>
      <c r="KI271" s="540" t="s">
        <v>246</v>
      </c>
      <c r="KJ271" s="540" t="s">
        <v>2297</v>
      </c>
      <c r="KK271" s="540" t="s">
        <v>65</v>
      </c>
      <c r="KL271" s="540" t="s">
        <v>1956</v>
      </c>
      <c r="KM271" s="541"/>
      <c r="KN271" s="542"/>
      <c r="KO271" s="542"/>
      <c r="KP271" s="547"/>
      <c r="KQ271" s="543"/>
      <c r="KR271" s="543"/>
      <c r="KS271" s="543"/>
      <c r="KT271" s="543"/>
      <c r="KU271" s="543" t="str">
        <f>VLOOKUP(KH271,Data_Voogd!$C$1:$I$190,3,TRUE)</f>
        <v>Attalbi</v>
      </c>
      <c r="KV271" s="543" t="str">
        <f>VLOOKUP(KH271,Data_Voogd!$C$1:$I$190,2,TRUE)</f>
        <v>Abdelhafid</v>
      </c>
      <c r="KW271" s="549">
        <f>VLOOKUP(KH271,Data_Voogd!$C$1:$I$190,7,TRUE)</f>
        <v>619307565</v>
      </c>
    </row>
    <row r="272" spans="10:309" ht="20.100000000000001" customHeight="1" thickBot="1">
      <c r="J272" s="427"/>
      <c r="M272" s="469"/>
      <c r="AS272" s="48"/>
      <c r="AT272" s="51"/>
      <c r="AU272" s="248"/>
      <c r="AV272" s="248"/>
      <c r="AW272" s="51"/>
      <c r="AX272" s="51"/>
      <c r="AY272" s="51"/>
      <c r="AZ272" s="190"/>
      <c r="BA272" s="51"/>
      <c r="BB272" s="51"/>
      <c r="BC272" s="51"/>
      <c r="BD272" s="51"/>
      <c r="BE272" s="320"/>
      <c r="BF272" s="51"/>
      <c r="BG272" s="161"/>
      <c r="BH272" s="51"/>
      <c r="BI272" s="74"/>
      <c r="BJ272" s="570"/>
      <c r="BK272" s="427"/>
      <c r="BL272" s="427"/>
      <c r="BQ272" s="48"/>
      <c r="BR272" s="51"/>
      <c r="BS272" s="248"/>
      <c r="BT272" s="51"/>
      <c r="BU272" s="51"/>
      <c r="BV272" s="51"/>
      <c r="BW272" s="161"/>
      <c r="BX272" s="273"/>
      <c r="BY272" s="273"/>
      <c r="BZ272" s="74"/>
      <c r="CA272" s="51"/>
      <c r="CB272" s="74"/>
      <c r="CC272" s="570"/>
      <c r="CE272" s="418"/>
      <c r="CM272" s="406"/>
      <c r="CN272" s="479"/>
      <c r="CO272" s="406"/>
      <c r="CP272" s="406"/>
      <c r="CQ272" s="406"/>
      <c r="CR272" s="406"/>
      <c r="CS272" s="406"/>
      <c r="CT272" s="418"/>
      <c r="CU272" s="453"/>
      <c r="CV272" s="497"/>
      <c r="DY272" s="407"/>
      <c r="DZ272" s="407"/>
      <c r="EA272" s="408"/>
      <c r="EB272" s="408"/>
      <c r="EC272" s="408"/>
      <c r="ED272" s="408"/>
      <c r="EE272" s="483"/>
      <c r="EF272" s="483"/>
      <c r="EG272" s="408"/>
      <c r="EH272" s="408"/>
      <c r="EI272" s="408"/>
      <c r="EJ272" s="470"/>
      <c r="EK272" s="483"/>
      <c r="EL272" s="470"/>
      <c r="EM272" s="470"/>
      <c r="EN272" s="470"/>
      <c r="IC272" s="353"/>
      <c r="ID272" s="354"/>
      <c r="IE272" s="355"/>
      <c r="IF272" s="354"/>
      <c r="IG272" s="354"/>
      <c r="IH272" s="354"/>
      <c r="II272" s="310"/>
      <c r="IJ272" s="356"/>
      <c r="IK272" s="356"/>
      <c r="IL272" s="357"/>
      <c r="IM272" s="354"/>
      <c r="IN272" s="357"/>
      <c r="IO272" s="337"/>
      <c r="KG272" s="548">
        <v>986</v>
      </c>
      <c r="KH272" s="539">
        <v>225</v>
      </c>
      <c r="KI272" s="540" t="s">
        <v>61</v>
      </c>
      <c r="KJ272" s="540" t="s">
        <v>2297</v>
      </c>
      <c r="KK272" s="540" t="s">
        <v>65</v>
      </c>
      <c r="KL272" s="540" t="s">
        <v>1956</v>
      </c>
      <c r="KM272" s="541"/>
      <c r="KN272" s="542"/>
      <c r="KO272" s="542"/>
      <c r="KP272" s="547"/>
      <c r="KQ272" s="543"/>
      <c r="KR272" s="543"/>
      <c r="KS272" s="543"/>
      <c r="KT272" s="543"/>
      <c r="KU272" s="543" t="str">
        <f>VLOOKUP(KH272,Data_Voogd!$C$1:$I$190,3,TRUE)</f>
        <v>Attalbi</v>
      </c>
      <c r="KV272" s="543" t="str">
        <f>VLOOKUP(KH272,Data_Voogd!$C$1:$I$190,2,TRUE)</f>
        <v>Abdelhafid</v>
      </c>
      <c r="KW272" s="549">
        <f>VLOOKUP(KH272,Data_Voogd!$C$1:$I$190,7,TRUE)</f>
        <v>619307565</v>
      </c>
    </row>
    <row r="273" spans="10:309" ht="20.100000000000001" customHeight="1" thickBot="1">
      <c r="J273" s="427"/>
      <c r="M273" s="469"/>
      <c r="AS273" s="48"/>
      <c r="AT273" s="51"/>
      <c r="AU273" s="248"/>
      <c r="AV273" s="248"/>
      <c r="AW273" s="51"/>
      <c r="AX273" s="51"/>
      <c r="AY273" s="51"/>
      <c r="AZ273" s="190"/>
      <c r="BA273" s="51"/>
      <c r="BB273" s="51"/>
      <c r="BC273" s="51"/>
      <c r="BD273" s="51"/>
      <c r="BE273" s="320"/>
      <c r="BF273" s="51"/>
      <c r="BG273" s="161"/>
      <c r="BH273" s="51"/>
      <c r="BI273" s="74"/>
      <c r="BJ273" s="570"/>
      <c r="BK273" s="427"/>
      <c r="BL273" s="427"/>
      <c r="BQ273" s="48"/>
      <c r="BR273" s="51"/>
      <c r="BS273" s="248"/>
      <c r="BT273" s="51"/>
      <c r="BU273" s="51"/>
      <c r="BV273" s="51"/>
      <c r="BW273" s="161"/>
      <c r="BX273" s="273"/>
      <c r="BY273" s="273"/>
      <c r="BZ273" s="74"/>
      <c r="CA273" s="51"/>
      <c r="CB273" s="74"/>
      <c r="CC273" s="570"/>
      <c r="CE273" s="418"/>
      <c r="CM273" s="406"/>
      <c r="CN273" s="479"/>
      <c r="CO273" s="406"/>
      <c r="CP273" s="406"/>
      <c r="CQ273" s="406"/>
      <c r="CR273" s="406"/>
      <c r="CS273" s="406"/>
      <c r="CT273" s="418"/>
      <c r="CU273" s="453"/>
      <c r="CV273" s="497"/>
      <c r="DY273" s="407"/>
      <c r="DZ273" s="407"/>
      <c r="EA273" s="408"/>
      <c r="EB273" s="408"/>
      <c r="EC273" s="408"/>
      <c r="ED273" s="408"/>
      <c r="EE273" s="483"/>
      <c r="EF273" s="483"/>
      <c r="EG273" s="408"/>
      <c r="EH273" s="408"/>
      <c r="EI273" s="408"/>
      <c r="EJ273" s="470"/>
      <c r="EK273" s="483"/>
      <c r="EL273" s="470"/>
      <c r="EM273" s="470"/>
      <c r="EN273" s="470"/>
      <c r="IC273" s="349"/>
      <c r="ID273" s="348"/>
      <c r="IE273" s="350"/>
      <c r="IF273" s="348"/>
      <c r="IG273" s="348"/>
      <c r="IH273" s="348"/>
      <c r="II273" s="311"/>
      <c r="IJ273" s="351"/>
      <c r="IK273" s="351"/>
      <c r="IL273" s="352"/>
      <c r="IM273" s="348"/>
      <c r="IN273" s="352"/>
      <c r="IO273" s="336"/>
      <c r="KG273" s="548">
        <v>163</v>
      </c>
      <c r="KH273" s="539">
        <v>227</v>
      </c>
      <c r="KI273" s="540" t="s">
        <v>2375</v>
      </c>
      <c r="KJ273" s="540" t="s">
        <v>2373</v>
      </c>
      <c r="KK273" s="540" t="s">
        <v>65</v>
      </c>
      <c r="KL273" s="540" t="s">
        <v>1956</v>
      </c>
      <c r="KM273" s="541"/>
      <c r="KN273" s="542"/>
      <c r="KO273" s="542"/>
      <c r="KP273" s="547"/>
      <c r="KQ273" s="543"/>
      <c r="KR273" s="543"/>
      <c r="KS273" s="543"/>
      <c r="KT273" s="543"/>
      <c r="KU273" s="543" t="str">
        <f>VLOOKUP(KH273,Data_Voogd!$C$1:$I$190,3,TRUE)</f>
        <v>Attalbi</v>
      </c>
      <c r="KV273" s="543" t="str">
        <f>VLOOKUP(KH273,Data_Voogd!$C$1:$I$190,2,TRUE)</f>
        <v>Abdelhafid</v>
      </c>
      <c r="KW273" s="549">
        <f>VLOOKUP(KH273,Data_Voogd!$C$1:$I$190,7,TRUE)</f>
        <v>619307565</v>
      </c>
    </row>
    <row r="274" spans="10:309" ht="20.100000000000001" customHeight="1" thickBot="1">
      <c r="J274" s="427"/>
      <c r="M274" s="469"/>
      <c r="AS274" s="48"/>
      <c r="AT274" s="323"/>
      <c r="AU274" s="324"/>
      <c r="AV274" s="324"/>
      <c r="AW274" s="323"/>
      <c r="AX274" s="323"/>
      <c r="AY274" s="323"/>
      <c r="AZ274" s="325"/>
      <c r="BA274" s="323"/>
      <c r="BB274" s="323"/>
      <c r="BC274" s="323"/>
      <c r="BD274" s="323"/>
      <c r="BE274" s="326"/>
      <c r="BF274" s="51"/>
      <c r="BG274" s="327"/>
      <c r="BH274" s="323"/>
      <c r="BI274" s="329"/>
      <c r="BJ274" s="572"/>
      <c r="BK274" s="427"/>
      <c r="BL274" s="427"/>
      <c r="BQ274" s="48"/>
      <c r="BR274" s="323"/>
      <c r="BS274" s="324"/>
      <c r="BT274" s="323"/>
      <c r="BU274" s="323"/>
      <c r="BV274" s="323"/>
      <c r="BW274" s="327"/>
      <c r="BX274" s="328"/>
      <c r="BY274" s="328"/>
      <c r="BZ274" s="74"/>
      <c r="CA274" s="323"/>
      <c r="CB274" s="329"/>
      <c r="CC274" s="572"/>
      <c r="CE274" s="418"/>
      <c r="CM274" s="406"/>
      <c r="CN274" s="479"/>
      <c r="CO274" s="406"/>
      <c r="CP274" s="406"/>
      <c r="CQ274" s="406"/>
      <c r="CR274" s="406"/>
      <c r="CS274" s="406"/>
      <c r="CT274" s="418"/>
      <c r="CU274" s="453"/>
      <c r="CV274" s="497"/>
      <c r="DY274" s="407"/>
      <c r="DZ274" s="407"/>
      <c r="EA274" s="408"/>
      <c r="EB274" s="408"/>
      <c r="EC274" s="408"/>
      <c r="ED274" s="408"/>
      <c r="EE274" s="483"/>
      <c r="EF274" s="483"/>
      <c r="EG274" s="408"/>
      <c r="EH274" s="408"/>
      <c r="EI274" s="408"/>
      <c r="EJ274" s="470"/>
      <c r="EK274" s="483"/>
      <c r="EL274" s="470"/>
      <c r="EM274" s="470"/>
      <c r="EN274" s="470"/>
      <c r="IC274" s="349"/>
      <c r="ID274" s="348"/>
      <c r="IE274" s="350"/>
      <c r="IF274" s="348"/>
      <c r="IG274" s="348"/>
      <c r="IH274" s="348"/>
      <c r="II274" s="311"/>
      <c r="IJ274" s="351"/>
      <c r="IK274" s="351"/>
      <c r="IL274" s="352"/>
      <c r="IM274" s="348"/>
      <c r="IN274" s="352"/>
      <c r="IO274" s="336"/>
      <c r="KG274" s="548">
        <v>831</v>
      </c>
      <c r="KH274" s="539">
        <v>228</v>
      </c>
      <c r="KI274" s="540" t="s">
        <v>961</v>
      </c>
      <c r="KJ274" s="540" t="s">
        <v>962</v>
      </c>
      <c r="KK274" s="540" t="s">
        <v>30</v>
      </c>
      <c r="KL274" s="540" t="s">
        <v>1955</v>
      </c>
      <c r="KM274" s="541"/>
      <c r="KN274" s="542"/>
      <c r="KO274" s="542"/>
      <c r="KP274" s="540"/>
      <c r="KQ274" s="543"/>
      <c r="KR274" s="543"/>
      <c r="KS274" s="543"/>
      <c r="KT274" s="543"/>
      <c r="KU274" s="543" t="str">
        <f>VLOOKUP(KH274,Data_Voogd!$C$1:$I$190,3,TRUE)</f>
        <v>Mahdad</v>
      </c>
      <c r="KV274" s="543" t="str">
        <f>VLOOKUP(KH274,Data_Voogd!$C$1:$I$190,2,TRUE)</f>
        <v>Hamza</v>
      </c>
      <c r="KW274" s="549">
        <f>VLOOKUP(KH274,Data_Voogd!$C$1:$I$190,7,TRUE)</f>
        <v>614523635</v>
      </c>
    </row>
    <row r="275" spans="10:309" ht="20.100000000000001" customHeight="1" thickBot="1">
      <c r="J275" s="427"/>
      <c r="M275" s="469"/>
      <c r="AS275" s="48"/>
      <c r="AT275" s="281"/>
      <c r="AU275" s="368"/>
      <c r="AV275" s="368"/>
      <c r="AW275" s="281"/>
      <c r="AX275" s="281"/>
      <c r="AY275" s="281"/>
      <c r="AZ275" s="369"/>
      <c r="BA275" s="281"/>
      <c r="BB275" s="281"/>
      <c r="BC275" s="281"/>
      <c r="BD275" s="51"/>
      <c r="BE275" s="370"/>
      <c r="BF275" s="281"/>
      <c r="BG275" s="288"/>
      <c r="BH275" s="51"/>
      <c r="BI275" s="74"/>
      <c r="BJ275" s="570"/>
      <c r="BK275" s="427"/>
      <c r="BL275" s="427"/>
      <c r="BQ275" s="48"/>
      <c r="BR275" s="281"/>
      <c r="BS275" s="368"/>
      <c r="BT275" s="281"/>
      <c r="BU275" s="281"/>
      <c r="BV275" s="51"/>
      <c r="BW275" s="161"/>
      <c r="BX275" s="273"/>
      <c r="BY275" s="273"/>
      <c r="BZ275" s="74"/>
      <c r="CA275" s="51"/>
      <c r="CB275" s="74"/>
      <c r="CC275" s="570"/>
      <c r="CE275" s="418"/>
      <c r="CM275" s="406"/>
      <c r="CN275" s="479"/>
      <c r="CO275" s="406"/>
      <c r="CP275" s="406"/>
      <c r="CQ275" s="406"/>
      <c r="CR275" s="406"/>
      <c r="CS275" s="406"/>
      <c r="CT275" s="418"/>
      <c r="CU275" s="453"/>
      <c r="CV275" s="497"/>
      <c r="DY275" s="407"/>
      <c r="DZ275" s="407"/>
      <c r="EA275" s="408"/>
      <c r="EB275" s="408"/>
      <c r="EC275" s="408"/>
      <c r="ED275" s="408"/>
      <c r="EE275" s="483"/>
      <c r="EF275" s="483"/>
      <c r="EG275" s="408"/>
      <c r="EH275" s="408"/>
      <c r="EI275" s="408"/>
      <c r="EJ275" s="470"/>
      <c r="EK275" s="483"/>
      <c r="EL275" s="470"/>
      <c r="EM275" s="470"/>
      <c r="EN275" s="470"/>
      <c r="IC275" s="360"/>
      <c r="ID275" s="338"/>
      <c r="IE275" s="338"/>
      <c r="IF275" s="338"/>
      <c r="IG275" s="338"/>
      <c r="IH275" s="338"/>
      <c r="II275" s="339"/>
      <c r="IJ275" s="356"/>
      <c r="IK275" s="351"/>
      <c r="IL275" s="338"/>
      <c r="IM275" s="338"/>
      <c r="IN275" s="338"/>
      <c r="IO275" s="340"/>
      <c r="KG275" s="548">
        <v>831</v>
      </c>
      <c r="KH275" s="539">
        <v>228</v>
      </c>
      <c r="KI275" s="540" t="s">
        <v>966</v>
      </c>
      <c r="KJ275" s="540" t="s">
        <v>962</v>
      </c>
      <c r="KK275" s="540" t="s">
        <v>30</v>
      </c>
      <c r="KL275" s="540" t="s">
        <v>1955</v>
      </c>
      <c r="KM275" s="541"/>
      <c r="KN275" s="542"/>
      <c r="KO275" s="542"/>
      <c r="KP275" s="540"/>
      <c r="KQ275" s="543"/>
      <c r="KR275" s="543"/>
      <c r="KS275" s="543"/>
      <c r="KT275" s="543"/>
      <c r="KU275" s="543" t="str">
        <f>VLOOKUP(KH275,Data_Voogd!$C$1:$I$190,3,TRUE)</f>
        <v>Mahdad</v>
      </c>
      <c r="KV275" s="543" t="str">
        <f>VLOOKUP(KH275,Data_Voogd!$C$1:$I$190,2,TRUE)</f>
        <v>Hamza</v>
      </c>
      <c r="KW275" s="549">
        <f>VLOOKUP(KH275,Data_Voogd!$C$1:$I$190,7,TRUE)</f>
        <v>614523635</v>
      </c>
    </row>
    <row r="276" spans="10:309" ht="20.100000000000001" customHeight="1" thickBot="1">
      <c r="J276" s="427"/>
      <c r="M276" s="469"/>
      <c r="AS276" s="48"/>
      <c r="AT276" s="281"/>
      <c r="AU276" s="368"/>
      <c r="AV276" s="368"/>
      <c r="AW276" s="281"/>
      <c r="AX276" s="281"/>
      <c r="AY276" s="281"/>
      <c r="AZ276" s="369"/>
      <c r="BA276" s="281"/>
      <c r="BB276" s="281"/>
      <c r="BC276" s="281"/>
      <c r="BD276" s="51"/>
      <c r="BE276" s="370"/>
      <c r="BF276" s="281"/>
      <c r="BG276" s="288"/>
      <c r="BH276" s="51"/>
      <c r="BI276" s="74"/>
      <c r="BJ276" s="570"/>
      <c r="BK276" s="427"/>
      <c r="BL276" s="427"/>
      <c r="BQ276" s="48"/>
      <c r="BR276" s="281"/>
      <c r="BS276" s="368"/>
      <c r="BT276" s="281"/>
      <c r="BU276" s="281"/>
      <c r="BV276" s="51"/>
      <c r="BW276" s="161"/>
      <c r="BX276" s="273"/>
      <c r="BY276" s="273"/>
      <c r="BZ276" s="74"/>
      <c r="CA276" s="51"/>
      <c r="CB276" s="74"/>
      <c r="CC276" s="570"/>
      <c r="CE276" s="418"/>
      <c r="CM276" s="406"/>
      <c r="CN276" s="479"/>
      <c r="CO276" s="406"/>
      <c r="CP276" s="406"/>
      <c r="CQ276" s="406"/>
      <c r="CR276" s="406"/>
      <c r="CS276" s="406"/>
      <c r="CT276" s="418"/>
      <c r="CU276" s="453"/>
      <c r="CV276" s="497"/>
      <c r="DY276" s="407"/>
      <c r="DZ276" s="407"/>
      <c r="EA276" s="408"/>
      <c r="EB276" s="408"/>
      <c r="EC276" s="408"/>
      <c r="ED276" s="408"/>
      <c r="EE276" s="483"/>
      <c r="EF276" s="483"/>
      <c r="EG276" s="408"/>
      <c r="EH276" s="408"/>
      <c r="EI276" s="408"/>
      <c r="EJ276" s="470"/>
      <c r="EK276" s="483"/>
      <c r="EL276" s="470"/>
      <c r="EM276" s="470"/>
      <c r="EN276" s="470"/>
      <c r="IC276" s="349"/>
      <c r="ID276" s="354"/>
      <c r="IE276" s="355"/>
      <c r="IF276" s="354"/>
      <c r="IG276" s="354"/>
      <c r="IH276" s="354"/>
      <c r="II276" s="310"/>
      <c r="IJ276" s="356"/>
      <c r="IK276" s="356"/>
      <c r="IL276" s="357"/>
      <c r="IM276" s="354"/>
      <c r="IN276" s="352"/>
      <c r="IO276" s="337"/>
      <c r="KG276" s="548">
        <v>927</v>
      </c>
      <c r="KH276" s="539">
        <v>230</v>
      </c>
      <c r="KI276" s="540" t="s">
        <v>857</v>
      </c>
      <c r="KJ276" s="540" t="s">
        <v>2379</v>
      </c>
      <c r="KK276" s="540" t="s">
        <v>65</v>
      </c>
      <c r="KL276" s="540" t="s">
        <v>1956</v>
      </c>
      <c r="KM276" s="541"/>
      <c r="KN276" s="542"/>
      <c r="KO276" s="542"/>
      <c r="KP276" s="547"/>
      <c r="KQ276" s="543"/>
      <c r="KR276" s="543"/>
      <c r="KS276" s="543"/>
      <c r="KT276" s="543"/>
      <c r="KU276" s="543" t="str">
        <f>VLOOKUP(KH276,Data_Voogd!$C$1:$I$190,3,TRUE)</f>
        <v>Sbaa</v>
      </c>
      <c r="KV276" s="543" t="str">
        <f>VLOOKUP(KH276,Data_Voogd!$C$1:$I$190,2,TRUE)</f>
        <v>Oussama</v>
      </c>
      <c r="KW276" s="549">
        <f>VLOOKUP(KH276,Data_Voogd!$C$1:$I$190,7,TRUE)</f>
        <v>683422105</v>
      </c>
    </row>
    <row r="277" spans="10:309" ht="20.100000000000001" customHeight="1" thickBot="1">
      <c r="J277" s="427"/>
      <c r="M277" s="469"/>
      <c r="AS277" s="48"/>
      <c r="AT277" s="281"/>
      <c r="AU277" s="368"/>
      <c r="AV277" s="368"/>
      <c r="AW277" s="281"/>
      <c r="AX277" s="281"/>
      <c r="AY277" s="281"/>
      <c r="AZ277" s="369"/>
      <c r="BA277" s="281"/>
      <c r="BB277" s="281"/>
      <c r="BC277" s="281"/>
      <c r="BD277" s="51"/>
      <c r="BE277" s="370"/>
      <c r="BF277" s="281"/>
      <c r="BG277" s="288"/>
      <c r="BH277" s="51"/>
      <c r="BI277" s="74"/>
      <c r="BJ277" s="570"/>
      <c r="BK277" s="427"/>
      <c r="BL277" s="427"/>
      <c r="BQ277" s="48"/>
      <c r="BR277" s="281"/>
      <c r="BS277" s="368"/>
      <c r="BT277" s="281"/>
      <c r="BU277" s="281"/>
      <c r="BV277" s="51"/>
      <c r="BW277" s="161"/>
      <c r="BX277" s="273"/>
      <c r="BY277" s="273"/>
      <c r="BZ277" s="74"/>
      <c r="CA277" s="51"/>
      <c r="CB277" s="74"/>
      <c r="CC277" s="570"/>
      <c r="CE277" s="418"/>
      <c r="CM277" s="406"/>
      <c r="CN277" s="479"/>
      <c r="CO277" s="406"/>
      <c r="CP277" s="406"/>
      <c r="CQ277" s="406"/>
      <c r="CR277" s="406"/>
      <c r="CS277" s="406"/>
      <c r="CT277" s="418"/>
      <c r="CU277" s="453"/>
      <c r="CV277" s="497"/>
      <c r="DY277" s="407"/>
      <c r="DZ277" s="407"/>
      <c r="EA277" s="408"/>
      <c r="EB277" s="408"/>
      <c r="EC277" s="408"/>
      <c r="ED277" s="408"/>
      <c r="EE277" s="483"/>
      <c r="EF277" s="483"/>
      <c r="EG277" s="408"/>
      <c r="EH277" s="408"/>
      <c r="EI277" s="408"/>
      <c r="EJ277" s="470"/>
      <c r="EK277" s="483"/>
      <c r="EL277" s="470"/>
      <c r="EM277" s="470"/>
      <c r="EN277" s="470"/>
      <c r="IC277" s="349"/>
      <c r="ID277" s="354"/>
      <c r="IE277" s="355"/>
      <c r="IF277" s="354"/>
      <c r="IG277" s="354"/>
      <c r="IH277" s="354"/>
      <c r="II277" s="310"/>
      <c r="IJ277" s="356"/>
      <c r="IK277" s="356"/>
      <c r="IL277" s="357"/>
      <c r="IM277" s="354"/>
      <c r="IN277" s="352"/>
      <c r="IO277" s="337"/>
      <c r="KG277" s="548">
        <v>9999</v>
      </c>
      <c r="KH277" s="539">
        <v>231</v>
      </c>
      <c r="KI277" s="540" t="s">
        <v>2386</v>
      </c>
      <c r="KJ277" s="540" t="s">
        <v>2383</v>
      </c>
      <c r="KK277" s="540" t="s">
        <v>65</v>
      </c>
      <c r="KL277" s="540" t="s">
        <v>1956</v>
      </c>
      <c r="KM277" s="541"/>
      <c r="KN277" s="542"/>
      <c r="KO277" s="542"/>
      <c r="KP277" s="547"/>
      <c r="KQ277" s="543"/>
      <c r="KR277" s="543"/>
      <c r="KS277" s="543"/>
      <c r="KT277" s="543"/>
      <c r="KU277" s="543" t="str">
        <f>VLOOKUP(KH277,Data_Voogd!$C$1:$I$190,3,TRUE)</f>
        <v>El abadi</v>
      </c>
      <c r="KV277" s="543" t="str">
        <f>VLOOKUP(KH277,Data_Voogd!$C$1:$I$190,2,TRUE)</f>
        <v>Abdelaziz</v>
      </c>
      <c r="KW277" s="549">
        <f>VLOOKUP(KH277,Data_Voogd!$C$1:$I$190,7,TRUE)</f>
        <v>614806577</v>
      </c>
    </row>
    <row r="278" spans="10:309" ht="20.100000000000001" customHeight="1" thickBot="1">
      <c r="J278" s="427"/>
      <c r="M278" s="469"/>
      <c r="AS278" s="48"/>
      <c r="AT278" s="281"/>
      <c r="AU278" s="368"/>
      <c r="AV278" s="368"/>
      <c r="AW278" s="281"/>
      <c r="AX278" s="281"/>
      <c r="AY278" s="281"/>
      <c r="AZ278" s="369"/>
      <c r="BA278" s="281"/>
      <c r="BB278" s="281"/>
      <c r="BC278" s="281"/>
      <c r="BD278" s="51"/>
      <c r="BE278" s="370"/>
      <c r="BF278" s="281"/>
      <c r="BG278" s="288"/>
      <c r="BH278" s="51"/>
      <c r="BI278" s="74"/>
      <c r="BJ278" s="570"/>
      <c r="BK278" s="427"/>
      <c r="BL278" s="427"/>
      <c r="BQ278" s="48"/>
      <c r="BR278" s="281"/>
      <c r="BS278" s="368"/>
      <c r="BT278" s="281"/>
      <c r="BU278" s="281"/>
      <c r="BV278" s="51"/>
      <c r="BW278" s="161"/>
      <c r="BX278" s="273"/>
      <c r="BY278" s="273"/>
      <c r="BZ278" s="74"/>
      <c r="CA278" s="51"/>
      <c r="CB278" s="74"/>
      <c r="CC278" s="570"/>
      <c r="CE278" s="417"/>
      <c r="CM278" s="406"/>
      <c r="CN278" s="479"/>
      <c r="CO278" s="406"/>
      <c r="CP278" s="406"/>
      <c r="CQ278" s="406"/>
      <c r="CR278" s="406"/>
      <c r="CS278" s="406"/>
      <c r="CT278" s="418"/>
      <c r="CU278" s="453"/>
      <c r="CV278" s="497"/>
      <c r="DY278" s="407"/>
      <c r="DZ278" s="407"/>
      <c r="EA278" s="408"/>
      <c r="EB278" s="408"/>
      <c r="EC278" s="408"/>
      <c r="ED278" s="408"/>
      <c r="EE278" s="483"/>
      <c r="EF278" s="483"/>
      <c r="EG278" s="408"/>
      <c r="EH278" s="408"/>
      <c r="EI278" s="408"/>
      <c r="EJ278" s="470"/>
      <c r="EK278" s="483"/>
      <c r="EL278" s="470"/>
      <c r="EM278" s="470"/>
      <c r="EN278" s="470"/>
      <c r="IC278" s="349"/>
      <c r="ID278" s="348"/>
      <c r="IE278" s="350"/>
      <c r="IF278" s="348"/>
      <c r="IG278" s="348"/>
      <c r="IH278" s="348"/>
      <c r="II278" s="311"/>
      <c r="IJ278" s="351"/>
      <c r="IK278" s="351"/>
      <c r="IL278" s="352"/>
      <c r="IM278" s="348"/>
      <c r="IN278" s="352"/>
      <c r="IO278" s="336"/>
      <c r="KG278" s="548">
        <v>740</v>
      </c>
      <c r="KH278" s="539">
        <v>232</v>
      </c>
      <c r="KI278" s="540" t="s">
        <v>2453</v>
      </c>
      <c r="KJ278" s="540" t="s">
        <v>2450</v>
      </c>
      <c r="KK278" s="540" t="s">
        <v>122</v>
      </c>
      <c r="KL278" s="540" t="s">
        <v>1955</v>
      </c>
      <c r="KM278" s="541"/>
      <c r="KN278" s="542"/>
      <c r="KO278" s="542"/>
      <c r="KP278" s="547"/>
      <c r="KQ278" s="543"/>
      <c r="KR278" s="543"/>
      <c r="KS278" s="543"/>
      <c r="KT278" s="543"/>
      <c r="KU278" s="543" t="str">
        <f>VLOOKUP(KH278,Data_Voogd!$C$1:$I$190,3,TRUE)</f>
        <v>El abadi</v>
      </c>
      <c r="KV278" s="543" t="str">
        <f>VLOOKUP(KH278,Data_Voogd!$C$1:$I$190,2,TRUE)</f>
        <v>Abdelaziz</v>
      </c>
      <c r="KW278" s="549">
        <f>VLOOKUP(KH278,Data_Voogd!$C$1:$I$190,7,TRUE)</f>
        <v>614806577</v>
      </c>
    </row>
    <row r="279" spans="10:309" ht="20.100000000000001" customHeight="1" thickBot="1">
      <c r="J279" s="427"/>
      <c r="M279" s="469"/>
      <c r="AS279" s="87"/>
      <c r="AT279" s="40"/>
      <c r="AU279" s="391"/>
      <c r="AV279" s="391"/>
      <c r="AW279" s="40"/>
      <c r="AX279" s="40"/>
      <c r="AY279" s="40"/>
      <c r="AZ279" s="392"/>
      <c r="BA279" s="40"/>
      <c r="BB279" s="40"/>
      <c r="BC279" s="40"/>
      <c r="BD279" s="287"/>
      <c r="BE279" s="393"/>
      <c r="BF279" s="40"/>
      <c r="BG279" s="394"/>
      <c r="BH279" s="51"/>
      <c r="BI279" s="287"/>
      <c r="BJ279" s="571"/>
      <c r="BK279" s="427"/>
      <c r="BL279" s="427"/>
      <c r="BQ279" s="87"/>
      <c r="BR279" s="40"/>
      <c r="BS279" s="391"/>
      <c r="BT279" s="40"/>
      <c r="BU279" s="40"/>
      <c r="BV279" s="287"/>
      <c r="BW279" s="395"/>
      <c r="BX279" s="273"/>
      <c r="BY279" s="273"/>
      <c r="BZ279" s="287"/>
      <c r="CA279" s="51"/>
      <c r="CB279" s="287"/>
      <c r="CC279" s="571"/>
      <c r="CE279" s="418"/>
      <c r="CM279" s="406"/>
      <c r="CN279" s="479"/>
      <c r="CO279" s="406"/>
      <c r="CP279" s="406"/>
      <c r="CQ279" s="406"/>
      <c r="CR279" s="406"/>
      <c r="CS279" s="406"/>
      <c r="CT279" s="418"/>
      <c r="CU279" s="453"/>
      <c r="CV279" s="497"/>
      <c r="DY279" s="407"/>
      <c r="DZ279" s="407"/>
      <c r="EA279" s="408"/>
      <c r="EB279" s="408"/>
      <c r="EC279" s="408"/>
      <c r="ED279" s="408"/>
      <c r="EE279" s="483"/>
      <c r="EF279" s="483"/>
      <c r="EG279" s="408"/>
      <c r="EH279" s="408"/>
      <c r="EI279" s="408"/>
      <c r="EJ279" s="470"/>
      <c r="EK279" s="483"/>
      <c r="EL279" s="470"/>
      <c r="EM279" s="470"/>
      <c r="EN279" s="470"/>
      <c r="IC279" s="353"/>
      <c r="ID279" s="354"/>
      <c r="IE279" s="355"/>
      <c r="IF279" s="354"/>
      <c r="IG279" s="354"/>
      <c r="IH279" s="354"/>
      <c r="II279" s="310"/>
      <c r="IJ279" s="356"/>
      <c r="IK279" s="356"/>
      <c r="IL279" s="357"/>
      <c r="IM279" s="354"/>
      <c r="IN279" s="352"/>
      <c r="IO279" s="337"/>
      <c r="KG279" s="548">
        <v>740</v>
      </c>
      <c r="KH279" s="539">
        <v>232</v>
      </c>
      <c r="KI279" s="540" t="s">
        <v>33</v>
      </c>
      <c r="KJ279" s="540" t="s">
        <v>2456</v>
      </c>
      <c r="KK279" s="540" t="s">
        <v>122</v>
      </c>
      <c r="KL279" s="540" t="s">
        <v>1955</v>
      </c>
      <c r="KM279" s="541"/>
      <c r="KN279" s="542"/>
      <c r="KO279" s="542"/>
      <c r="KP279" s="547"/>
      <c r="KQ279" s="543"/>
      <c r="KR279" s="543"/>
      <c r="KS279" s="543"/>
      <c r="KT279" s="543"/>
      <c r="KU279" s="543" t="str">
        <f>VLOOKUP(KH279,Data_Voogd!$C$1:$I$190,3,TRUE)</f>
        <v>El abadi</v>
      </c>
      <c r="KV279" s="543" t="str">
        <f>VLOOKUP(KH279,Data_Voogd!$C$1:$I$190,2,TRUE)</f>
        <v>Abdelaziz</v>
      </c>
      <c r="KW279" s="549">
        <f>VLOOKUP(KH279,Data_Voogd!$C$1:$I$190,7,TRUE)</f>
        <v>614806577</v>
      </c>
    </row>
    <row r="280" spans="10:309" ht="20.100000000000001" customHeight="1" thickBot="1">
      <c r="J280" s="427"/>
      <c r="M280" s="469"/>
      <c r="AS280" s="87"/>
      <c r="AT280" s="40"/>
      <c r="AU280" s="391"/>
      <c r="AV280" s="391"/>
      <c r="AW280" s="40"/>
      <c r="AX280" s="40"/>
      <c r="AY280" s="40"/>
      <c r="AZ280" s="392"/>
      <c r="BA280" s="40"/>
      <c r="BB280" s="40"/>
      <c r="BC280" s="40"/>
      <c r="BD280" s="287"/>
      <c r="BE280" s="393"/>
      <c r="BF280" s="40"/>
      <c r="BG280" s="394"/>
      <c r="BH280" s="51"/>
      <c r="BI280" s="287"/>
      <c r="BJ280" s="571"/>
      <c r="BK280" s="427"/>
      <c r="BL280" s="427"/>
      <c r="BQ280" s="87"/>
      <c r="BR280" s="40"/>
      <c r="BS280" s="391"/>
      <c r="BT280" s="40"/>
      <c r="BU280" s="40"/>
      <c r="BV280" s="287"/>
      <c r="BW280" s="395"/>
      <c r="BX280" s="273"/>
      <c r="BY280" s="273"/>
      <c r="BZ280" s="287"/>
      <c r="CA280" s="51"/>
      <c r="CB280" s="287"/>
      <c r="CC280" s="571"/>
      <c r="CE280" s="417"/>
      <c r="CM280" s="406"/>
      <c r="CN280" s="479"/>
      <c r="CO280" s="406"/>
      <c r="CP280" s="406"/>
      <c r="CQ280" s="406"/>
      <c r="CR280" s="406"/>
      <c r="CS280" s="406"/>
      <c r="CT280" s="418"/>
      <c r="CU280" s="453"/>
      <c r="CV280" s="497"/>
      <c r="DY280" s="407"/>
      <c r="DZ280" s="407"/>
      <c r="EA280" s="408"/>
      <c r="EB280" s="408"/>
      <c r="EC280" s="408"/>
      <c r="ED280" s="408"/>
      <c r="EE280" s="483"/>
      <c r="EF280" s="483"/>
      <c r="EG280" s="408"/>
      <c r="EH280" s="408"/>
      <c r="EI280" s="408"/>
      <c r="EJ280" s="470"/>
      <c r="EK280" s="483"/>
      <c r="EL280" s="470"/>
      <c r="EM280" s="470"/>
      <c r="EN280" s="470"/>
      <c r="IC280" s="353"/>
      <c r="ID280" s="354"/>
      <c r="IE280" s="355"/>
      <c r="IF280" s="354"/>
      <c r="IG280" s="354"/>
      <c r="IH280" s="354"/>
      <c r="II280" s="310"/>
      <c r="IJ280" s="356"/>
      <c r="IK280" s="356"/>
      <c r="IL280" s="357"/>
      <c r="IM280" s="354"/>
      <c r="IN280" s="357"/>
      <c r="IO280" s="337"/>
      <c r="KG280" s="548">
        <v>9012</v>
      </c>
      <c r="KH280" s="539">
        <v>234</v>
      </c>
      <c r="KI280" s="540" t="s">
        <v>764</v>
      </c>
      <c r="KJ280" s="540" t="s">
        <v>1649</v>
      </c>
      <c r="KK280" s="540" t="s">
        <v>2458</v>
      </c>
      <c r="KL280" s="540" t="s">
        <v>1955</v>
      </c>
      <c r="KM280" s="541"/>
      <c r="KN280" s="542"/>
      <c r="KO280" s="542"/>
      <c r="KP280" s="540"/>
      <c r="KQ280" s="543"/>
      <c r="KR280" s="543"/>
      <c r="KS280" s="543"/>
      <c r="KT280" s="543"/>
      <c r="KU280" s="543" t="str">
        <f>VLOOKUP(KH280,Data_Voogd!$C$1:$I$190,3,TRUE)</f>
        <v>El abadi</v>
      </c>
      <c r="KV280" s="543" t="str">
        <f>VLOOKUP(KH280,Data_Voogd!$C$1:$I$190,2,TRUE)</f>
        <v>Abdelaziz</v>
      </c>
      <c r="KW280" s="549">
        <f>VLOOKUP(KH280,Data_Voogd!$C$1:$I$190,7,TRUE)</f>
        <v>614806577</v>
      </c>
    </row>
    <row r="281" spans="10:309" ht="20.100000000000001" customHeight="1" thickBot="1">
      <c r="J281" s="427"/>
      <c r="M281" s="469"/>
      <c r="AS281" s="87"/>
      <c r="AT281" s="40"/>
      <c r="AU281" s="391"/>
      <c r="AV281" s="391"/>
      <c r="AW281" s="40"/>
      <c r="AX281" s="40"/>
      <c r="AY281" s="40"/>
      <c r="AZ281" s="392"/>
      <c r="BA281" s="40"/>
      <c r="BB281" s="40"/>
      <c r="BC281" s="40"/>
      <c r="BD281" s="287"/>
      <c r="BE281" s="393"/>
      <c r="BF281" s="40"/>
      <c r="BG281" s="394"/>
      <c r="BH281" s="51"/>
      <c r="BI281" s="287"/>
      <c r="BJ281" s="571"/>
      <c r="BK281" s="427"/>
      <c r="BL281" s="427"/>
      <c r="BQ281" s="87"/>
      <c r="BR281" s="40"/>
      <c r="BS281" s="391"/>
      <c r="BT281" s="40"/>
      <c r="BU281" s="40"/>
      <c r="BV281" s="287"/>
      <c r="BW281" s="395"/>
      <c r="BX281" s="273"/>
      <c r="BY281" s="273"/>
      <c r="BZ281" s="287"/>
      <c r="CA281" s="51"/>
      <c r="CB281" s="287"/>
      <c r="CC281" s="571"/>
      <c r="CE281" s="417"/>
      <c r="CM281" s="406"/>
      <c r="CN281" s="479"/>
      <c r="CO281" s="406"/>
      <c r="CP281" s="406"/>
      <c r="CQ281" s="406"/>
      <c r="CR281" s="420"/>
      <c r="CS281" s="406"/>
      <c r="CT281" s="400"/>
      <c r="CU281" s="453"/>
      <c r="CV281" s="497"/>
      <c r="DY281" s="407"/>
      <c r="DZ281" s="407"/>
      <c r="EA281" s="408"/>
      <c r="EB281" s="408"/>
      <c r="EC281" s="408"/>
      <c r="ED281" s="408"/>
      <c r="EE281" s="483"/>
      <c r="EF281" s="483"/>
      <c r="EG281" s="408"/>
      <c r="EH281" s="408"/>
      <c r="EI281" s="408"/>
      <c r="EJ281" s="470"/>
      <c r="EK281" s="483"/>
      <c r="EL281" s="470"/>
      <c r="EM281" s="470"/>
      <c r="EN281" s="470"/>
      <c r="IC281" s="353"/>
      <c r="ID281" s="354"/>
      <c r="IE281" s="355"/>
      <c r="IF281" s="354"/>
      <c r="IG281" s="354"/>
      <c r="IH281" s="354"/>
      <c r="II281" s="310"/>
      <c r="IJ281" s="356"/>
      <c r="IK281" s="356"/>
      <c r="IL281" s="357"/>
      <c r="IM281" s="354"/>
      <c r="IN281" s="357"/>
      <c r="IO281" s="337"/>
      <c r="KG281" s="548">
        <v>9012</v>
      </c>
      <c r="KH281" s="539">
        <v>234</v>
      </c>
      <c r="KI281" s="540" t="s">
        <v>1639</v>
      </c>
      <c r="KJ281" s="540" t="s">
        <v>1649</v>
      </c>
      <c r="KK281" s="540" t="s">
        <v>2458</v>
      </c>
      <c r="KL281" s="540" t="s">
        <v>1955</v>
      </c>
      <c r="KM281" s="541"/>
      <c r="KN281" s="542"/>
      <c r="KO281" s="542"/>
      <c r="KP281" s="540"/>
      <c r="KQ281" s="543"/>
      <c r="KR281" s="543"/>
      <c r="KS281" s="543"/>
      <c r="KT281" s="543"/>
      <c r="KU281" s="543" t="str">
        <f>VLOOKUP(KH281,Data_Voogd!$C$1:$I$190,3,TRUE)</f>
        <v>El abadi</v>
      </c>
      <c r="KV281" s="543" t="str">
        <f>VLOOKUP(KH281,Data_Voogd!$C$1:$I$190,2,TRUE)</f>
        <v>Abdelaziz</v>
      </c>
      <c r="KW281" s="549">
        <f>VLOOKUP(KH281,Data_Voogd!$C$1:$I$190,7,TRUE)</f>
        <v>614806577</v>
      </c>
    </row>
    <row r="282" spans="10:309" ht="20.100000000000001" customHeight="1" thickBot="1">
      <c r="J282" s="427"/>
      <c r="M282" s="469"/>
      <c r="AS282" s="87"/>
      <c r="AT282" s="40"/>
      <c r="AU282" s="391"/>
      <c r="AV282" s="391"/>
      <c r="AW282" s="40"/>
      <c r="AX282" s="40"/>
      <c r="AY282" s="40"/>
      <c r="AZ282" s="392"/>
      <c r="BA282" s="40"/>
      <c r="BB282" s="40"/>
      <c r="BC282" s="40"/>
      <c r="BD282" s="287"/>
      <c r="BE282" s="393"/>
      <c r="BF282" s="40"/>
      <c r="BG282" s="394"/>
      <c r="BH282" s="51"/>
      <c r="BI282" s="287"/>
      <c r="BJ282" s="571"/>
      <c r="BK282" s="427"/>
      <c r="BL282" s="427"/>
      <c r="BQ282" s="87"/>
      <c r="BR282" s="40"/>
      <c r="BS282" s="391"/>
      <c r="BT282" s="40"/>
      <c r="BU282" s="40"/>
      <c r="BV282" s="287"/>
      <c r="BW282" s="395"/>
      <c r="BX282" s="273"/>
      <c r="BY282" s="273"/>
      <c r="BZ282" s="287"/>
      <c r="CA282" s="51"/>
      <c r="CB282" s="287"/>
      <c r="CC282" s="571"/>
      <c r="CE282" s="417"/>
      <c r="CM282" s="406"/>
      <c r="CN282" s="479"/>
      <c r="CO282" s="406"/>
      <c r="CP282" s="406"/>
      <c r="CQ282" s="406"/>
      <c r="CR282" s="406"/>
      <c r="CS282" s="406"/>
      <c r="CT282" s="418"/>
      <c r="CU282" s="453"/>
      <c r="CV282" s="497"/>
      <c r="DY282" s="407"/>
      <c r="DZ282" s="407"/>
      <c r="EA282" s="408"/>
      <c r="EB282" s="408"/>
      <c r="EC282" s="408"/>
      <c r="ED282" s="408"/>
      <c r="EE282" s="483"/>
      <c r="EF282" s="483"/>
      <c r="EG282" s="408"/>
      <c r="EH282" s="408"/>
      <c r="EI282" s="408"/>
      <c r="EJ282" s="470"/>
      <c r="EK282" s="483"/>
      <c r="EL282" s="470"/>
      <c r="EM282" s="470"/>
      <c r="EN282" s="470"/>
      <c r="IC282" s="353"/>
      <c r="ID282" s="354"/>
      <c r="IE282" s="355"/>
      <c r="IF282" s="354"/>
      <c r="IG282" s="354"/>
      <c r="IH282" s="396"/>
      <c r="II282" s="310"/>
      <c r="IJ282" s="356"/>
      <c r="IK282" s="356"/>
      <c r="IL282" s="357"/>
      <c r="IM282" s="354"/>
      <c r="IN282" s="357"/>
      <c r="IO282" s="337"/>
      <c r="KG282" s="548">
        <v>859</v>
      </c>
      <c r="KH282" s="539">
        <v>235</v>
      </c>
      <c r="KI282" s="540" t="s">
        <v>971</v>
      </c>
      <c r="KJ282" s="540" t="s">
        <v>972</v>
      </c>
      <c r="KK282" s="540" t="s">
        <v>114</v>
      </c>
      <c r="KL282" s="540" t="s">
        <v>1956</v>
      </c>
      <c r="KM282" s="541"/>
      <c r="KN282" s="542"/>
      <c r="KO282" s="542"/>
      <c r="KP282" s="540"/>
      <c r="KQ282" s="543"/>
      <c r="KR282" s="543"/>
      <c r="KS282" s="543"/>
      <c r="KT282" s="543"/>
      <c r="KU282" s="543" t="str">
        <f>VLOOKUP(KH282,Data_Voogd!$C$1:$I$190,3,TRUE)</f>
        <v>El abadi</v>
      </c>
      <c r="KV282" s="543" t="str">
        <f>VLOOKUP(KH282,Data_Voogd!$C$1:$I$190,2,TRUE)</f>
        <v>Abdelaziz</v>
      </c>
      <c r="KW282" s="549">
        <f>VLOOKUP(KH282,Data_Voogd!$C$1:$I$190,7,TRUE)</f>
        <v>614806577</v>
      </c>
    </row>
    <row r="283" spans="10:309" ht="20.100000000000001" customHeight="1" thickBot="1">
      <c r="J283" s="427"/>
      <c r="M283" s="469"/>
      <c r="AS283" s="87"/>
      <c r="AT283" s="40"/>
      <c r="AU283" s="391"/>
      <c r="AV283" s="391"/>
      <c r="AW283" s="40"/>
      <c r="AX283" s="40"/>
      <c r="AY283" s="40"/>
      <c r="AZ283" s="392"/>
      <c r="BA283" s="40"/>
      <c r="BB283" s="40"/>
      <c r="BC283" s="40"/>
      <c r="BD283" s="287"/>
      <c r="BE283" s="393"/>
      <c r="BF283" s="40"/>
      <c r="BG283" s="394"/>
      <c r="BH283" s="51"/>
      <c r="BI283" s="287"/>
      <c r="BJ283" s="571"/>
      <c r="BK283" s="427"/>
      <c r="BL283" s="427"/>
      <c r="BQ283" s="87"/>
      <c r="BR283" s="40"/>
      <c r="BS283" s="391"/>
      <c r="BT283" s="40"/>
      <c r="BU283" s="40"/>
      <c r="BV283" s="287"/>
      <c r="BW283" s="395"/>
      <c r="BX283" s="273"/>
      <c r="BY283" s="273"/>
      <c r="BZ283" s="287"/>
      <c r="CA283" s="51"/>
      <c r="CB283" s="287"/>
      <c r="CC283" s="571"/>
      <c r="CE283" s="418"/>
      <c r="CM283" s="406"/>
      <c r="CN283" s="479"/>
      <c r="CO283" s="406"/>
      <c r="CP283" s="406"/>
      <c r="CQ283" s="406"/>
      <c r="CR283" s="406"/>
      <c r="CS283" s="406"/>
      <c r="CT283" s="418"/>
      <c r="CU283" s="453"/>
      <c r="CV283" s="497"/>
      <c r="DY283" s="407"/>
      <c r="DZ283" s="407"/>
      <c r="EA283" s="408"/>
      <c r="EB283" s="408"/>
      <c r="EC283" s="408"/>
      <c r="ED283" s="408"/>
      <c r="EE283" s="483"/>
      <c r="EF283" s="483"/>
      <c r="EG283" s="408"/>
      <c r="EH283" s="408"/>
      <c r="EI283" s="408"/>
      <c r="EJ283" s="470"/>
      <c r="EK283" s="483"/>
      <c r="EL283" s="453"/>
      <c r="EM283" s="470"/>
      <c r="EN283" s="470"/>
      <c r="IC283" s="353"/>
      <c r="ID283" s="354"/>
      <c r="IE283" s="355"/>
      <c r="IF283" s="354"/>
      <c r="IG283" s="354"/>
      <c r="IH283" s="354"/>
      <c r="II283" s="310"/>
      <c r="IJ283" s="356"/>
      <c r="IK283" s="356"/>
      <c r="IL283" s="357"/>
      <c r="IM283" s="354"/>
      <c r="IN283" s="357"/>
      <c r="IO283" s="337"/>
      <c r="KG283" s="548">
        <v>691</v>
      </c>
      <c r="KH283" s="539">
        <v>243</v>
      </c>
      <c r="KI283" s="540" t="s">
        <v>91</v>
      </c>
      <c r="KJ283" s="540" t="s">
        <v>976</v>
      </c>
      <c r="KK283" s="540" t="s">
        <v>90</v>
      </c>
      <c r="KL283" s="540" t="s">
        <v>1956</v>
      </c>
      <c r="KM283" s="541"/>
      <c r="KN283" s="542"/>
      <c r="KO283" s="542"/>
      <c r="KP283" s="540"/>
      <c r="KQ283" s="543"/>
      <c r="KR283" s="543"/>
      <c r="KS283" s="543"/>
      <c r="KT283" s="543"/>
      <c r="KU283" s="543" t="str">
        <f>VLOOKUP(KH283,Data_Voogd!$C$1:$I$190,3,TRUE)</f>
        <v>El abadi</v>
      </c>
      <c r="KV283" s="543" t="str">
        <f>VLOOKUP(KH283,Data_Voogd!$C$1:$I$190,2,TRUE)</f>
        <v>Abdelaziz</v>
      </c>
      <c r="KW283" s="549">
        <f>VLOOKUP(KH283,Data_Voogd!$C$1:$I$190,7,TRUE)</f>
        <v>614806577</v>
      </c>
    </row>
    <row r="284" spans="10:309" ht="20.100000000000001" customHeight="1" thickBot="1">
      <c r="J284" s="427"/>
      <c r="M284" s="469"/>
      <c r="AS284" s="87"/>
      <c r="AT284" s="40"/>
      <c r="AU284" s="391"/>
      <c r="AV284" s="391"/>
      <c r="AW284" s="40"/>
      <c r="AX284" s="40"/>
      <c r="AY284" s="40"/>
      <c r="AZ284" s="392"/>
      <c r="BA284" s="40"/>
      <c r="BB284" s="40"/>
      <c r="BC284" s="40"/>
      <c r="BD284" s="287"/>
      <c r="BE284" s="393"/>
      <c r="BF284" s="40"/>
      <c r="BG284" s="394"/>
      <c r="BH284" s="51"/>
      <c r="BI284" s="287"/>
      <c r="BJ284" s="571"/>
      <c r="BK284" s="427"/>
      <c r="BL284" s="427"/>
      <c r="BQ284" s="87"/>
      <c r="BR284" s="40"/>
      <c r="BS284" s="391"/>
      <c r="BT284" s="40"/>
      <c r="BU284" s="40"/>
      <c r="BV284" s="287"/>
      <c r="BW284" s="395"/>
      <c r="BX284" s="273"/>
      <c r="BY284" s="273"/>
      <c r="BZ284" s="287"/>
      <c r="CA284" s="51"/>
      <c r="CB284" s="287"/>
      <c r="CC284" s="571"/>
      <c r="CE284" s="418"/>
      <c r="CM284" s="406"/>
      <c r="CN284" s="479"/>
      <c r="CO284" s="406"/>
      <c r="CP284" s="406"/>
      <c r="CQ284" s="406"/>
      <c r="CR284" s="406"/>
      <c r="CS284" s="406"/>
      <c r="CT284" s="418"/>
      <c r="CU284" s="453"/>
      <c r="CV284" s="497"/>
      <c r="DY284" s="407"/>
      <c r="DZ284" s="407"/>
      <c r="EA284" s="408"/>
      <c r="EB284" s="408"/>
      <c r="EC284" s="408"/>
      <c r="ED284" s="408"/>
      <c r="EE284" s="483"/>
      <c r="EF284" s="483"/>
      <c r="EG284" s="408"/>
      <c r="EH284" s="408"/>
      <c r="EI284" s="408"/>
      <c r="EJ284" s="470"/>
      <c r="EK284" s="483"/>
      <c r="EL284" s="470"/>
      <c r="EM284" s="470"/>
      <c r="EN284" s="470"/>
      <c r="IC284" s="353"/>
      <c r="ID284" s="354"/>
      <c r="IE284" s="355"/>
      <c r="IF284" s="354"/>
      <c r="IG284" s="354"/>
      <c r="IH284" s="354"/>
      <c r="II284" s="310"/>
      <c r="IJ284" s="356"/>
      <c r="IK284" s="356"/>
      <c r="IL284" s="357"/>
      <c r="IM284" s="354"/>
      <c r="IN284" s="357"/>
      <c r="IO284" s="337"/>
      <c r="KG284" s="548">
        <v>691</v>
      </c>
      <c r="KH284" s="539">
        <v>243</v>
      </c>
      <c r="KI284" s="540" t="s">
        <v>784</v>
      </c>
      <c r="KJ284" s="540" t="s">
        <v>976</v>
      </c>
      <c r="KK284" s="540" t="s">
        <v>122</v>
      </c>
      <c r="KL284" s="540" t="s">
        <v>1956</v>
      </c>
      <c r="KM284" s="541"/>
      <c r="KN284" s="542"/>
      <c r="KO284" s="542"/>
      <c r="KP284" s="540"/>
      <c r="KQ284" s="543"/>
      <c r="KR284" s="543"/>
      <c r="KS284" s="543"/>
      <c r="KT284" s="543"/>
      <c r="KU284" s="543" t="str">
        <f>VLOOKUP(KH284,Data_Voogd!$C$1:$I$190,3,TRUE)</f>
        <v>El abadi</v>
      </c>
      <c r="KV284" s="543" t="str">
        <f>VLOOKUP(KH284,Data_Voogd!$C$1:$I$190,2,TRUE)</f>
        <v>Abdelaziz</v>
      </c>
      <c r="KW284" s="549">
        <f>VLOOKUP(KH284,Data_Voogd!$C$1:$I$190,7,TRUE)</f>
        <v>614806577</v>
      </c>
    </row>
    <row r="285" spans="10:309" ht="20.100000000000001" customHeight="1" thickBot="1">
      <c r="J285" s="427"/>
      <c r="M285" s="469"/>
      <c r="AS285" s="87"/>
      <c r="AT285" s="40"/>
      <c r="AU285" s="391"/>
      <c r="AV285" s="391"/>
      <c r="AW285" s="40"/>
      <c r="AX285" s="40"/>
      <c r="AY285" s="40"/>
      <c r="AZ285" s="392"/>
      <c r="BA285" s="40"/>
      <c r="BB285" s="40"/>
      <c r="BC285" s="40"/>
      <c r="BD285" s="287"/>
      <c r="BE285" s="393"/>
      <c r="BF285" s="40"/>
      <c r="BG285" s="394"/>
      <c r="BH285" s="51"/>
      <c r="BI285" s="287"/>
      <c r="BJ285" s="571"/>
      <c r="BK285" s="427"/>
      <c r="BL285" s="427"/>
      <c r="BQ285" s="87"/>
      <c r="BR285" s="40"/>
      <c r="BS285" s="391"/>
      <c r="BT285" s="40"/>
      <c r="BU285" s="40"/>
      <c r="BV285" s="287"/>
      <c r="BW285" s="395"/>
      <c r="BX285" s="273"/>
      <c r="BY285" s="273"/>
      <c r="BZ285" s="287"/>
      <c r="CA285" s="51"/>
      <c r="CB285" s="287"/>
      <c r="CC285" s="571"/>
      <c r="CE285" s="417"/>
      <c r="CM285" s="406"/>
      <c r="CN285" s="479"/>
      <c r="CO285" s="406"/>
      <c r="CP285" s="406"/>
      <c r="CQ285" s="406"/>
      <c r="CR285" s="406"/>
      <c r="CS285" s="406"/>
      <c r="CT285" s="418"/>
      <c r="CU285" s="453"/>
      <c r="CV285" s="497"/>
      <c r="DY285" s="408"/>
      <c r="DZ285" s="407"/>
      <c r="EA285" s="408"/>
      <c r="EB285" s="408"/>
      <c r="EC285" s="408"/>
      <c r="ED285" s="408"/>
      <c r="EE285" s="483"/>
      <c r="EF285" s="483"/>
      <c r="EG285" s="408"/>
      <c r="EH285" s="408"/>
      <c r="EI285" s="408"/>
      <c r="EJ285" s="470"/>
      <c r="EK285" s="483"/>
      <c r="EL285" s="453"/>
      <c r="EM285" s="470"/>
      <c r="EN285" s="470"/>
      <c r="IC285" s="349"/>
      <c r="ID285" s="354"/>
      <c r="IE285" s="355"/>
      <c r="IF285" s="354"/>
      <c r="IG285" s="354"/>
      <c r="IH285" s="354"/>
      <c r="II285" s="310"/>
      <c r="IJ285" s="356"/>
      <c r="IK285" s="356"/>
      <c r="IL285" s="357"/>
      <c r="IM285" s="354"/>
      <c r="IN285" s="357"/>
      <c r="IO285" s="337"/>
      <c r="KG285" s="548">
        <v>667</v>
      </c>
      <c r="KH285" s="539">
        <v>251</v>
      </c>
      <c r="KI285" s="540" t="s">
        <v>986</v>
      </c>
      <c r="KJ285" s="540" t="s">
        <v>987</v>
      </c>
      <c r="KK285" s="540" t="s">
        <v>57</v>
      </c>
      <c r="KL285" s="540" t="s">
        <v>1958</v>
      </c>
      <c r="KM285" s="541"/>
      <c r="KN285" s="542"/>
      <c r="KO285" s="542"/>
      <c r="KP285" s="540"/>
      <c r="KQ285" s="543"/>
      <c r="KR285" s="543"/>
      <c r="KS285" s="543"/>
      <c r="KT285" s="543"/>
      <c r="KU285" s="543" t="str">
        <f>VLOOKUP(KH285,Data_Voogd!$C$1:$I$190,3,TRUE)</f>
        <v>El abadi</v>
      </c>
      <c r="KV285" s="543" t="str">
        <f>VLOOKUP(KH285,Data_Voogd!$C$1:$I$190,2,TRUE)</f>
        <v>Abdelaziz</v>
      </c>
      <c r="KW285" s="549">
        <f>VLOOKUP(KH285,Data_Voogd!$C$1:$I$190,7,TRUE)</f>
        <v>614806577</v>
      </c>
    </row>
    <row r="286" spans="10:309" ht="20.100000000000001" customHeight="1" thickBot="1">
      <c r="J286" s="427"/>
      <c r="M286" s="469"/>
      <c r="AS286" s="594"/>
      <c r="AT286" s="281"/>
      <c r="AU286" s="368"/>
      <c r="AV286" s="368"/>
      <c r="AW286" s="281"/>
      <c r="AX286" s="281"/>
      <c r="AY286" s="281"/>
      <c r="AZ286" s="595"/>
      <c r="BA286" s="596"/>
      <c r="BB286" s="281"/>
      <c r="BC286" s="281"/>
      <c r="BD286" s="597"/>
      <c r="BE286" s="598"/>
      <c r="BF286" s="281"/>
      <c r="BG286" s="282"/>
      <c r="BH286" s="597"/>
      <c r="BI286" s="597"/>
      <c r="BJ286" s="601"/>
      <c r="BK286" s="427"/>
      <c r="BL286" s="427"/>
      <c r="BQ286" s="594"/>
      <c r="BR286" s="281"/>
      <c r="BS286" s="368"/>
      <c r="BT286" s="281"/>
      <c r="BU286" s="281"/>
      <c r="BV286" s="597"/>
      <c r="BW286" s="599"/>
      <c r="BX286" s="600"/>
      <c r="BY286" s="600"/>
      <c r="BZ286" s="597"/>
      <c r="CA286" s="597"/>
      <c r="CB286" s="597"/>
      <c r="CC286" s="601"/>
      <c r="CE286" s="417"/>
      <c r="CM286" s="406"/>
      <c r="CN286" s="479"/>
      <c r="CO286" s="406"/>
      <c r="CP286" s="406"/>
      <c r="CQ286" s="406"/>
      <c r="CR286" s="406"/>
      <c r="CS286" s="406"/>
      <c r="CT286" s="418"/>
      <c r="CU286" s="453"/>
      <c r="CV286" s="497"/>
      <c r="DY286" s="408"/>
      <c r="DZ286" s="407"/>
      <c r="EA286" s="408"/>
      <c r="EB286" s="408"/>
      <c r="EC286" s="408"/>
      <c r="ED286" s="408"/>
      <c r="EE286" s="483"/>
      <c r="EF286" s="483"/>
      <c r="EG286" s="408"/>
      <c r="EH286" s="408"/>
      <c r="EI286" s="408"/>
      <c r="EJ286" s="470"/>
      <c r="EK286" s="483"/>
      <c r="EL286" s="453"/>
      <c r="EM286" s="470"/>
      <c r="EN286" s="470"/>
      <c r="IC286" s="353"/>
      <c r="ID286" s="348"/>
      <c r="IE286" s="350"/>
      <c r="IF286" s="348"/>
      <c r="IG286" s="348"/>
      <c r="IH286" s="348"/>
      <c r="II286" s="311"/>
      <c r="IJ286" s="351"/>
      <c r="IK286" s="351"/>
      <c r="IL286" s="352"/>
      <c r="IM286" s="348"/>
      <c r="IN286" s="352"/>
      <c r="IO286" s="336"/>
      <c r="KG286" s="548">
        <v>240</v>
      </c>
      <c r="KH286" s="539">
        <v>264</v>
      </c>
      <c r="KI286" s="540" t="s">
        <v>992</v>
      </c>
      <c r="KJ286" s="540" t="s">
        <v>466</v>
      </c>
      <c r="KK286" s="540" t="s">
        <v>65</v>
      </c>
      <c r="KL286" s="540" t="s">
        <v>1955</v>
      </c>
      <c r="KM286" s="541"/>
      <c r="KN286" s="542"/>
      <c r="KO286" s="542"/>
      <c r="KP286" s="540"/>
      <c r="KQ286" s="543"/>
      <c r="KR286" s="543"/>
      <c r="KS286" s="543"/>
      <c r="KT286" s="543"/>
      <c r="KU286" s="543" t="str">
        <f>VLOOKUP(KH286,Data_Voogd!$C$1:$I$190,3,TRUE)</f>
        <v>El abadi</v>
      </c>
      <c r="KV286" s="543" t="str">
        <f>VLOOKUP(KH286,Data_Voogd!$C$1:$I$190,2,TRUE)</f>
        <v>Abdelaziz</v>
      </c>
      <c r="KW286" s="549">
        <f>VLOOKUP(KH286,Data_Voogd!$C$1:$I$190,7,TRUE)</f>
        <v>614806577</v>
      </c>
    </row>
    <row r="287" spans="10:309" ht="20.100000000000001" customHeight="1" thickBot="1">
      <c r="J287" s="427"/>
      <c r="M287" s="469"/>
      <c r="AS287" s="87"/>
      <c r="AT287" s="40"/>
      <c r="AU287" s="391"/>
      <c r="AV287" s="391"/>
      <c r="AW287" s="40"/>
      <c r="AX287" s="40"/>
      <c r="AY287" s="40"/>
      <c r="AZ287" s="392"/>
      <c r="BA287" s="40"/>
      <c r="BB287" s="40"/>
      <c r="BC287" s="40"/>
      <c r="BD287" s="287"/>
      <c r="BE287" s="393"/>
      <c r="BF287" s="40"/>
      <c r="BG287" s="394"/>
      <c r="BH287" s="51"/>
      <c r="BI287" s="287"/>
      <c r="BJ287" s="571"/>
      <c r="BK287" s="427"/>
      <c r="BL287" s="427"/>
      <c r="BQ287" s="87"/>
      <c r="BR287" s="40"/>
      <c r="BS287" s="391"/>
      <c r="BT287" s="40"/>
      <c r="BU287" s="40"/>
      <c r="BV287" s="287"/>
      <c r="BW287" s="395"/>
      <c r="BX287" s="273"/>
      <c r="BY287" s="273"/>
      <c r="BZ287" s="287"/>
      <c r="CA287" s="51"/>
      <c r="CB287" s="287"/>
      <c r="CC287" s="571"/>
      <c r="CE287" s="417"/>
      <c r="CM287" s="406"/>
      <c r="CN287" s="479"/>
      <c r="CO287" s="406"/>
      <c r="CP287" s="406"/>
      <c r="CQ287" s="406"/>
      <c r="CR287" s="406"/>
      <c r="CS287" s="406"/>
      <c r="CT287" s="418"/>
      <c r="CU287" s="453"/>
      <c r="CV287" s="497"/>
      <c r="DY287" s="408"/>
      <c r="DZ287" s="407"/>
      <c r="EA287" s="408"/>
      <c r="EB287" s="408"/>
      <c r="EC287" s="408"/>
      <c r="ED287" s="408"/>
      <c r="EE287" s="483"/>
      <c r="EF287" s="483"/>
      <c r="EG287" s="408"/>
      <c r="EH287" s="408"/>
      <c r="EI287" s="408"/>
      <c r="EJ287" s="470"/>
      <c r="EK287" s="483"/>
      <c r="EL287" s="453"/>
      <c r="EM287" s="470"/>
      <c r="EN287" s="470"/>
      <c r="IC287" s="361"/>
      <c r="ID287" s="362"/>
      <c r="IE287" s="363"/>
      <c r="IF287" s="362"/>
      <c r="IG287" s="362"/>
      <c r="IH287" s="362"/>
      <c r="II287" s="341"/>
      <c r="IJ287" s="364"/>
      <c r="IK287" s="364"/>
      <c r="IL287" s="365"/>
      <c r="IM287" s="362"/>
      <c r="IN287" s="365"/>
      <c r="IO287" s="342"/>
      <c r="KG287" s="548">
        <v>98</v>
      </c>
      <c r="KH287" s="539">
        <v>296</v>
      </c>
      <c r="KI287" s="540" t="s">
        <v>1013</v>
      </c>
      <c r="KJ287" s="540" t="s">
        <v>396</v>
      </c>
      <c r="KK287" s="540" t="s">
        <v>65</v>
      </c>
      <c r="KL287" s="540" t="s">
        <v>1955</v>
      </c>
      <c r="KM287" s="541"/>
      <c r="KN287" s="542"/>
      <c r="KO287" s="542"/>
      <c r="KP287" s="540"/>
      <c r="KQ287" s="543"/>
      <c r="KR287" s="543"/>
      <c r="KS287" s="543"/>
      <c r="KT287" s="543"/>
      <c r="KU287" s="543" t="str">
        <f>VLOOKUP(KH287,Data_Voogd!$C$1:$I$190,3,TRUE)</f>
        <v>El abadi</v>
      </c>
      <c r="KV287" s="543" t="str">
        <f>VLOOKUP(KH287,Data_Voogd!$C$1:$I$190,2,TRUE)</f>
        <v>Abdelaziz</v>
      </c>
      <c r="KW287" s="549">
        <f>VLOOKUP(KH287,Data_Voogd!$C$1:$I$190,7,TRUE)</f>
        <v>614806577</v>
      </c>
    </row>
    <row r="288" spans="10:309" ht="20.100000000000001" customHeight="1" thickBot="1">
      <c r="J288" s="427"/>
      <c r="M288" s="469"/>
      <c r="AS288" s="87"/>
      <c r="AT288" s="40"/>
      <c r="AU288" s="391"/>
      <c r="AV288" s="391"/>
      <c r="AW288" s="40"/>
      <c r="AX288" s="40"/>
      <c r="AY288" s="40"/>
      <c r="AZ288" s="392"/>
      <c r="BA288" s="40"/>
      <c r="BB288" s="40"/>
      <c r="BC288" s="40"/>
      <c r="BD288" s="287"/>
      <c r="BE288" s="393"/>
      <c r="BF288" s="40"/>
      <c r="BG288" s="394"/>
      <c r="BH288" s="51"/>
      <c r="BI288" s="287"/>
      <c r="BJ288" s="571"/>
      <c r="BK288" s="427"/>
      <c r="BL288" s="427"/>
      <c r="BQ288" s="87"/>
      <c r="BR288" s="40"/>
      <c r="BS288" s="391"/>
      <c r="BT288" s="40"/>
      <c r="BU288" s="40"/>
      <c r="BV288" s="287"/>
      <c r="BW288" s="395"/>
      <c r="BX288" s="273"/>
      <c r="BY288" s="273"/>
      <c r="BZ288" s="287"/>
      <c r="CA288" s="51"/>
      <c r="CB288" s="287"/>
      <c r="CC288" s="571"/>
      <c r="CE288" s="418"/>
      <c r="CM288" s="406"/>
      <c r="CN288" s="479"/>
      <c r="CO288" s="406"/>
      <c r="CP288" s="406"/>
      <c r="CQ288" s="406"/>
      <c r="CR288" s="420"/>
      <c r="CS288" s="406"/>
      <c r="CT288" s="400"/>
      <c r="CU288" s="453"/>
      <c r="CV288" s="497"/>
      <c r="DY288" s="407"/>
      <c r="DZ288" s="407"/>
      <c r="EA288" s="408"/>
      <c r="EB288" s="408"/>
      <c r="EC288" s="408"/>
      <c r="ED288" s="408"/>
      <c r="EE288" s="483"/>
      <c r="EF288" s="483"/>
      <c r="EG288" s="408"/>
      <c r="EH288" s="408"/>
      <c r="EI288" s="408"/>
      <c r="EJ288" s="470"/>
      <c r="EK288" s="483"/>
      <c r="EL288" s="470"/>
      <c r="EM288" s="470"/>
      <c r="EN288" s="470"/>
      <c r="IC288" s="351"/>
      <c r="ID288" s="351"/>
      <c r="IE288" s="351"/>
      <c r="IF288" s="351"/>
      <c r="IG288" s="351"/>
      <c r="IH288" s="351"/>
      <c r="II288" s="351"/>
      <c r="IJ288" s="351"/>
      <c r="IK288" s="351"/>
      <c r="IL288" s="351"/>
      <c r="IM288" s="351"/>
      <c r="IN288" s="351"/>
      <c r="IO288" s="351"/>
      <c r="KG288" s="550">
        <v>98</v>
      </c>
      <c r="KH288" s="551">
        <v>296</v>
      </c>
      <c r="KI288" s="552" t="s">
        <v>1016</v>
      </c>
      <c r="KJ288" s="552" t="s">
        <v>396</v>
      </c>
      <c r="KK288" s="552" t="s">
        <v>114</v>
      </c>
      <c r="KL288" s="552" t="s">
        <v>1956</v>
      </c>
      <c r="KM288" s="553"/>
      <c r="KN288" s="554"/>
      <c r="KO288" s="554"/>
      <c r="KP288" s="552"/>
      <c r="KQ288" s="555"/>
      <c r="KR288" s="555"/>
      <c r="KS288" s="555"/>
      <c r="KT288" s="555"/>
      <c r="KU288" s="555" t="str">
        <f>VLOOKUP(KH288,Data_Voogd!$C$1:$I$190,3,TRUE)</f>
        <v>El abadi</v>
      </c>
      <c r="KV288" s="555" t="str">
        <f>VLOOKUP(KH288,Data_Voogd!$C$1:$I$190,2,TRUE)</f>
        <v>Abdelaziz</v>
      </c>
      <c r="KW288" s="556">
        <f>VLOOKUP(KH288,Data_Voogd!$C$1:$I$190,7,TRUE)</f>
        <v>614806577</v>
      </c>
    </row>
    <row r="289" spans="10:309" ht="20.100000000000001" customHeight="1" thickBot="1">
      <c r="J289" s="427"/>
      <c r="M289" s="469"/>
      <c r="AS289" s="87"/>
      <c r="AT289" s="40"/>
      <c r="AU289" s="391"/>
      <c r="AV289" s="391"/>
      <c r="AW289" s="40"/>
      <c r="AX289" s="40"/>
      <c r="AY289" s="40"/>
      <c r="AZ289" s="392"/>
      <c r="BA289" s="40"/>
      <c r="BB289" s="40"/>
      <c r="BC289" s="40"/>
      <c r="BD289" s="287"/>
      <c r="BE289" s="393"/>
      <c r="BF289" s="40"/>
      <c r="BG289" s="394"/>
      <c r="BH289" s="51"/>
      <c r="BI289" s="287"/>
      <c r="BJ289" s="571"/>
      <c r="BK289" s="427"/>
      <c r="BL289" s="427"/>
      <c r="BQ289" s="87"/>
      <c r="BR289" s="40"/>
      <c r="BS289" s="391"/>
      <c r="BT289" s="40"/>
      <c r="BU289" s="40"/>
      <c r="BV289" s="287"/>
      <c r="BW289" s="395"/>
      <c r="BX289" s="273"/>
      <c r="BY289" s="273"/>
      <c r="BZ289" s="287"/>
      <c r="CA289" s="51"/>
      <c r="CB289" s="287"/>
      <c r="CC289" s="571"/>
      <c r="CE289" s="417"/>
      <c r="CM289" s="406"/>
      <c r="CN289" s="479"/>
      <c r="CO289" s="406"/>
      <c r="CP289" s="406"/>
      <c r="CQ289" s="406"/>
      <c r="CR289" s="420"/>
      <c r="CS289" s="406"/>
      <c r="CT289" s="400"/>
      <c r="CU289" s="453"/>
      <c r="CV289" s="497"/>
      <c r="DY289" s="514"/>
      <c r="DZ289" s="515"/>
      <c r="EA289" s="515"/>
      <c r="EB289" s="515"/>
      <c r="EC289" s="515"/>
      <c r="ED289" s="408"/>
      <c r="EE289" s="483"/>
      <c r="EF289" s="516"/>
      <c r="EG289" s="408"/>
      <c r="EH289" s="411"/>
      <c r="EI289" s="408"/>
      <c r="EJ289" s="470"/>
      <c r="EK289" s="495"/>
      <c r="EL289" s="411"/>
      <c r="EM289" s="496"/>
      <c r="EN289" s="496"/>
      <c r="IC289"/>
      <c r="ID289"/>
      <c r="IE289"/>
      <c r="IF289"/>
      <c r="IG289"/>
      <c r="IH289"/>
      <c r="II289" s="309"/>
      <c r="IJ289"/>
      <c r="IK289" s="356"/>
      <c r="IL289"/>
      <c r="IM289"/>
      <c r="IN289" s="351"/>
      <c r="IO289" s="351"/>
      <c r="KG289" s="537"/>
      <c r="KH289" s="537"/>
      <c r="KI289" s="538"/>
      <c r="KJ289" s="538"/>
      <c r="KK289" s="538"/>
      <c r="KL289" s="400"/>
      <c r="KM289" s="518"/>
      <c r="KN289" s="416"/>
      <c r="KO289" s="416"/>
      <c r="KP289" s="406"/>
      <c r="KU289" s="62" t="e">
        <f>VLOOKUP(KH289,Data_Voogd!$C$1:$I$190,3,TRUE)</f>
        <v>#N/A</v>
      </c>
      <c r="KV289" s="62" t="e">
        <f>VLOOKUP(KH289,Data_Voogd!$C$1:$I$190,2,TRUE)</f>
        <v>#N/A</v>
      </c>
      <c r="KW289" s="62" t="e">
        <f>VLOOKUP(KH289,Data_Voogd!$C$1:$I$190,7,TRUE)</f>
        <v>#N/A</v>
      </c>
    </row>
    <row r="290" spans="10:309" ht="20.100000000000001" customHeight="1" thickBot="1">
      <c r="J290" s="427"/>
      <c r="M290" s="469"/>
      <c r="AS290" s="87"/>
      <c r="AT290" s="40"/>
      <c r="AU290" s="391"/>
      <c r="AV290" s="391"/>
      <c r="AW290" s="40"/>
      <c r="AX290" s="40"/>
      <c r="AY290" s="40"/>
      <c r="AZ290" s="392"/>
      <c r="BA290" s="40"/>
      <c r="BB290" s="40"/>
      <c r="BC290" s="40"/>
      <c r="BD290" s="287"/>
      <c r="BE290" s="393"/>
      <c r="BF290" s="40"/>
      <c r="BG290" s="394"/>
      <c r="BH290" s="51"/>
      <c r="BI290" s="287"/>
      <c r="BJ290" s="571"/>
      <c r="BK290" s="427"/>
      <c r="BL290" s="427"/>
      <c r="BQ290" s="87"/>
      <c r="BR290" s="40"/>
      <c r="BS290" s="391"/>
      <c r="BT290" s="40"/>
      <c r="BU290" s="40"/>
      <c r="BV290" s="287"/>
      <c r="BW290" s="395"/>
      <c r="BX290" s="273"/>
      <c r="BY290" s="273"/>
      <c r="BZ290" s="287"/>
      <c r="CA290" s="51"/>
      <c r="CB290" s="287"/>
      <c r="CC290" s="571"/>
      <c r="CM290" s="406"/>
      <c r="CN290" s="479"/>
      <c r="CO290" s="406"/>
      <c r="CP290" s="406"/>
      <c r="CQ290" s="406"/>
      <c r="CR290" s="406"/>
      <c r="CS290" s="406"/>
      <c r="CT290" s="418"/>
      <c r="CU290" s="453"/>
      <c r="CV290" s="497"/>
      <c r="DY290" s="407"/>
      <c r="DZ290" s="407"/>
      <c r="EA290" s="408"/>
      <c r="EB290" s="408"/>
      <c r="EC290" s="408"/>
      <c r="ED290" s="408"/>
      <c r="EE290" s="483"/>
      <c r="EF290" s="483"/>
      <c r="EG290" s="408"/>
      <c r="EH290" s="408"/>
      <c r="EI290" s="408"/>
      <c r="EJ290" s="470"/>
      <c r="EK290" s="483"/>
      <c r="EL290" s="470"/>
      <c r="EM290" s="470"/>
      <c r="EN290" s="470"/>
      <c r="IC290" s="351"/>
      <c r="ID290" s="351"/>
      <c r="IE290" s="351"/>
      <c r="IF290" s="351"/>
      <c r="IG290" s="351"/>
      <c r="IH290" s="351"/>
      <c r="II290" s="351"/>
      <c r="IJ290" s="351"/>
      <c r="IK290" s="351"/>
      <c r="IL290" s="351"/>
      <c r="IM290" s="351"/>
      <c r="IN290" s="351"/>
      <c r="IO290" s="351"/>
      <c r="KG290" s="536"/>
      <c r="KH290" s="536"/>
      <c r="KI290" s="408"/>
      <c r="KJ290" s="408"/>
      <c r="KK290" s="408"/>
      <c r="KL290" s="400"/>
      <c r="KM290" s="518"/>
      <c r="KN290" s="416"/>
      <c r="KO290" s="416"/>
      <c r="KP290" s="406"/>
      <c r="KU290" s="62" t="e">
        <f>VLOOKUP(KH290,Data_Voogd!$C$1:$I$190,3,TRUE)</f>
        <v>#N/A</v>
      </c>
      <c r="KV290" s="62" t="e">
        <f>VLOOKUP(KH290,Data_Voogd!$C$1:$I$190,2,TRUE)</f>
        <v>#N/A</v>
      </c>
      <c r="KW290" s="62" t="e">
        <f>VLOOKUP(KH290,Data_Voogd!$C$1:$I$190,7,TRUE)</f>
        <v>#N/A</v>
      </c>
    </row>
    <row r="291" spans="10:309" ht="20.100000000000001" customHeight="1" thickBot="1">
      <c r="J291" s="427"/>
      <c r="M291" s="469"/>
      <c r="AS291" s="87"/>
      <c r="AT291" s="40"/>
      <c r="AU291" s="391"/>
      <c r="AV291" s="391"/>
      <c r="AW291" s="40"/>
      <c r="AX291" s="40"/>
      <c r="AY291" s="40"/>
      <c r="AZ291" s="392"/>
      <c r="BA291" s="40"/>
      <c r="BB291" s="40"/>
      <c r="BC291" s="40"/>
      <c r="BD291" s="287"/>
      <c r="BE291" s="393"/>
      <c r="BF291" s="40"/>
      <c r="BG291" s="394"/>
      <c r="BH291" s="51"/>
      <c r="BI291" s="287"/>
      <c r="BJ291" s="571"/>
      <c r="BK291" s="427"/>
      <c r="BL291" s="427"/>
      <c r="BQ291" s="87"/>
      <c r="BR291" s="40"/>
      <c r="BS291" s="391"/>
      <c r="BT291" s="40"/>
      <c r="BU291" s="40"/>
      <c r="BV291" s="287"/>
      <c r="BW291" s="395"/>
      <c r="BX291" s="273"/>
      <c r="BY291" s="273"/>
      <c r="BZ291" s="287"/>
      <c r="CA291" s="51"/>
      <c r="CB291" s="287"/>
      <c r="CC291" s="571"/>
      <c r="CE291" s="418"/>
      <c r="CM291" s="406"/>
      <c r="CN291" s="479"/>
      <c r="CO291" s="406"/>
      <c r="CP291" s="406"/>
      <c r="CQ291" s="406"/>
      <c r="CR291" s="406"/>
      <c r="CS291" s="406"/>
      <c r="CT291" s="418"/>
      <c r="CU291" s="411"/>
      <c r="CV291" s="411"/>
      <c r="DY291" s="408"/>
      <c r="DZ291" s="407"/>
      <c r="EA291" s="408"/>
      <c r="EB291" s="408"/>
      <c r="EC291" s="408"/>
      <c r="ED291" s="408"/>
      <c r="EE291" s="483"/>
      <c r="EF291" s="483"/>
      <c r="EG291" s="408"/>
      <c r="EH291" s="408"/>
      <c r="EI291" s="408"/>
      <c r="EJ291" s="470"/>
      <c r="EK291" s="483"/>
      <c r="EL291" s="453"/>
      <c r="EM291" s="399"/>
      <c r="EN291" s="470"/>
      <c r="IC291"/>
      <c r="ID291"/>
      <c r="IE291"/>
      <c r="IF291"/>
      <c r="IG291"/>
      <c r="IH291"/>
      <c r="II291" s="309"/>
      <c r="IJ291"/>
      <c r="IK291"/>
      <c r="IL291"/>
      <c r="IM291"/>
      <c r="IN291"/>
      <c r="IO291" s="161"/>
      <c r="KG291" s="536"/>
      <c r="KH291" s="536"/>
      <c r="KI291" s="408"/>
      <c r="KJ291" s="408"/>
      <c r="KK291" s="408"/>
      <c r="KL291" s="400"/>
      <c r="KM291" s="518"/>
      <c r="KN291" s="416"/>
      <c r="KO291" s="416"/>
      <c r="KP291" s="406"/>
      <c r="KU291" s="62" t="e">
        <f>VLOOKUP(KH291,Data_Voogd!$C$1:$I$190,3,TRUE)</f>
        <v>#N/A</v>
      </c>
      <c r="KV291" s="62" t="e">
        <f>VLOOKUP(KH291,Data_Voogd!$C$1:$I$190,2,TRUE)</f>
        <v>#N/A</v>
      </c>
      <c r="KW291" s="62" t="e">
        <f>VLOOKUP(KH291,Data_Voogd!$C$1:$I$190,7,TRUE)</f>
        <v>#N/A</v>
      </c>
    </row>
    <row r="292" spans="10:309" ht="20.100000000000001" customHeight="1" thickBot="1">
      <c r="J292" s="427"/>
      <c r="M292" s="469"/>
      <c r="AS292" s="87"/>
      <c r="AT292" s="40"/>
      <c r="AU292" s="391"/>
      <c r="AV292" s="391"/>
      <c r="AW292" s="40"/>
      <c r="AX292" s="40"/>
      <c r="AY292" s="40"/>
      <c r="AZ292" s="392"/>
      <c r="BA292" s="40"/>
      <c r="BB292" s="40"/>
      <c r="BC292" s="40"/>
      <c r="BD292" s="287"/>
      <c r="BE292" s="393"/>
      <c r="BF292" s="40"/>
      <c r="BG292" s="394"/>
      <c r="BH292" s="51"/>
      <c r="BI292" s="287"/>
      <c r="BJ292" s="163"/>
      <c r="BK292" s="427"/>
      <c r="BL292" s="427"/>
      <c r="BQ292" s="87"/>
      <c r="BR292" s="40"/>
      <c r="BS292" s="391"/>
      <c r="BT292" s="40"/>
      <c r="BU292" s="40"/>
      <c r="BV292" s="287"/>
      <c r="BW292" s="395"/>
      <c r="BX292" s="273"/>
      <c r="BY292" s="273"/>
      <c r="BZ292" s="287"/>
      <c r="CA292" s="51"/>
      <c r="CB292" s="287"/>
      <c r="CC292" s="163"/>
      <c r="CE292" s="418"/>
      <c r="CM292" s="406"/>
      <c r="CN292" s="479"/>
      <c r="CO292" s="406"/>
      <c r="CP292" s="406"/>
      <c r="CQ292" s="406"/>
      <c r="CR292" s="406"/>
      <c r="CS292" s="406"/>
      <c r="CT292" s="418"/>
      <c r="CU292" s="453"/>
      <c r="CV292" s="497"/>
      <c r="DY292" s="408"/>
      <c r="DZ292" s="407"/>
      <c r="EA292" s="408"/>
      <c r="EB292" s="408"/>
      <c r="EC292" s="408"/>
      <c r="ED292" s="408"/>
      <c r="EE292" s="483"/>
      <c r="EF292" s="483"/>
      <c r="EG292" s="408"/>
      <c r="EH292" s="408"/>
      <c r="EI292" s="408"/>
      <c r="EJ292" s="470"/>
      <c r="EK292" s="483"/>
      <c r="EL292" s="453"/>
      <c r="EM292" s="399"/>
      <c r="EN292" s="470"/>
      <c r="IC292"/>
      <c r="ID292"/>
      <c r="IE292"/>
      <c r="IF292"/>
      <c r="IG292"/>
      <c r="IH292"/>
      <c r="II292" s="309"/>
      <c r="IJ292"/>
      <c r="IK292"/>
      <c r="IL292"/>
      <c r="IM292"/>
      <c r="IN292"/>
      <c r="IO292" s="161"/>
      <c r="KG292" s="536"/>
      <c r="KH292" s="536"/>
      <c r="KI292" s="408"/>
      <c r="KJ292" s="408"/>
      <c r="KK292" s="408"/>
      <c r="KL292" s="400"/>
      <c r="KM292" s="518"/>
      <c r="KN292" s="416"/>
      <c r="KO292" s="416"/>
      <c r="KP292" s="406"/>
      <c r="KU292" s="62" t="e">
        <f>VLOOKUP(KH292,Data_Voogd!$C$1:$I$190,3,TRUE)</f>
        <v>#N/A</v>
      </c>
      <c r="KV292" s="62" t="e">
        <f>VLOOKUP(KH292,Data_Voogd!$C$1:$I$190,2,TRUE)</f>
        <v>#N/A</v>
      </c>
      <c r="KW292" s="62" t="e">
        <f>VLOOKUP(KH292,Data_Voogd!$C$1:$I$190,7,TRUE)</f>
        <v>#N/A</v>
      </c>
    </row>
    <row r="293" spans="10:309" ht="20.100000000000001" customHeight="1" thickBot="1">
      <c r="J293" s="427"/>
      <c r="M293" s="469"/>
      <c r="AS293" s="87"/>
      <c r="AT293" s="40"/>
      <c r="AU293" s="391"/>
      <c r="AV293" s="391"/>
      <c r="AW293" s="40"/>
      <c r="AX293" s="40"/>
      <c r="AY293" s="40"/>
      <c r="AZ293" s="392"/>
      <c r="BA293" s="40"/>
      <c r="BB293" s="40"/>
      <c r="BC293" s="40"/>
      <c r="BD293" s="287"/>
      <c r="BE293" s="393"/>
      <c r="BF293" s="40"/>
      <c r="BG293" s="394"/>
      <c r="BH293" s="51"/>
      <c r="BI293" s="287"/>
      <c r="BJ293" s="163"/>
      <c r="BK293" s="427"/>
      <c r="BL293" s="427"/>
      <c r="BQ293" s="87"/>
      <c r="BR293" s="40"/>
      <c r="BS293" s="391"/>
      <c r="BT293" s="40"/>
      <c r="BU293" s="40"/>
      <c r="BV293" s="287"/>
      <c r="BW293" s="395"/>
      <c r="BX293" s="273"/>
      <c r="BY293" s="273"/>
      <c r="BZ293" s="287"/>
      <c r="CA293" s="51"/>
      <c r="CB293" s="287"/>
      <c r="CC293" s="163"/>
      <c r="CE293" s="417"/>
      <c r="CM293" s="406"/>
      <c r="CN293" s="479"/>
      <c r="CO293" s="406"/>
      <c r="CP293" s="406"/>
      <c r="CQ293" s="406"/>
      <c r="CR293" s="406"/>
      <c r="CS293" s="406"/>
      <c r="CT293" s="418"/>
      <c r="CU293" s="497"/>
      <c r="CV293" s="513"/>
      <c r="DY293" s="408"/>
      <c r="DZ293" s="407"/>
      <c r="EA293" s="408"/>
      <c r="EB293" s="408"/>
      <c r="EC293" s="408"/>
      <c r="ED293" s="408"/>
      <c r="EE293" s="483"/>
      <c r="EF293" s="483"/>
      <c r="EG293" s="408"/>
      <c r="EH293" s="408"/>
      <c r="EI293" s="408"/>
      <c r="EJ293" s="470"/>
      <c r="EK293" s="483"/>
      <c r="EL293" s="453"/>
      <c r="EM293" s="399"/>
      <c r="EN293" s="470"/>
      <c r="IC293"/>
      <c r="ID293"/>
      <c r="IE293"/>
      <c r="IF293"/>
      <c r="IG293"/>
      <c r="IH293"/>
      <c r="II293" s="309"/>
      <c r="IJ293"/>
      <c r="IK293"/>
      <c r="IL293"/>
      <c r="IM293"/>
      <c r="IN293"/>
      <c r="IO293"/>
      <c r="KG293" s="536"/>
      <c r="KH293" s="536"/>
      <c r="KI293" s="408"/>
      <c r="KJ293" s="408"/>
      <c r="KK293" s="408"/>
      <c r="KL293" s="400"/>
      <c r="KM293" s="518"/>
      <c r="KN293" s="416"/>
      <c r="KO293" s="416"/>
      <c r="KP293" s="406"/>
      <c r="KU293" s="62" t="e">
        <f>VLOOKUP(KH293,Data_Voogd!$C$1:$I$190,3,TRUE)</f>
        <v>#N/A</v>
      </c>
      <c r="KV293" s="62" t="e">
        <f>VLOOKUP(KH293,Data_Voogd!$C$1:$I$190,2,TRUE)</f>
        <v>#N/A</v>
      </c>
      <c r="KW293" s="62" t="e">
        <f>VLOOKUP(KH293,Data_Voogd!$C$1:$I$190,7,TRUE)</f>
        <v>#N/A</v>
      </c>
    </row>
    <row r="294" spans="10:309" ht="20.100000000000001" customHeight="1" thickBot="1">
      <c r="J294" s="427"/>
      <c r="M294" s="469"/>
      <c r="AS294" s="87"/>
      <c r="AT294" s="40"/>
      <c r="AU294" s="391"/>
      <c r="AV294" s="391"/>
      <c r="AW294" s="40"/>
      <c r="AX294" s="40"/>
      <c r="AY294" s="40"/>
      <c r="AZ294" s="392"/>
      <c r="BA294" s="40"/>
      <c r="BB294" s="40"/>
      <c r="BC294" s="40"/>
      <c r="BD294" s="287"/>
      <c r="BE294" s="393"/>
      <c r="BF294" s="40"/>
      <c r="BG294" s="394"/>
      <c r="BH294" s="51"/>
      <c r="BI294" s="287"/>
      <c r="BJ294" s="163"/>
      <c r="BK294" s="427"/>
      <c r="BL294" s="427"/>
      <c r="BQ294" s="87"/>
      <c r="BR294" s="40"/>
      <c r="BS294" s="391"/>
      <c r="BT294" s="40"/>
      <c r="BU294" s="40"/>
      <c r="BV294" s="287"/>
      <c r="BW294" s="395"/>
      <c r="BX294" s="273"/>
      <c r="BY294" s="273"/>
      <c r="BZ294" s="287"/>
      <c r="CA294" s="51"/>
      <c r="CB294" s="287"/>
      <c r="CC294" s="163"/>
      <c r="CE294" s="418"/>
      <c r="CM294" s="406"/>
      <c r="CN294" s="479"/>
      <c r="CO294" s="406"/>
      <c r="CP294" s="406"/>
      <c r="CQ294" s="406"/>
      <c r="CR294" s="406"/>
      <c r="CS294" s="406"/>
      <c r="CT294" s="418"/>
      <c r="CU294" s="497"/>
      <c r="CV294" s="513"/>
      <c r="DY294" s="407"/>
      <c r="DZ294" s="407"/>
      <c r="EA294" s="408"/>
      <c r="EB294" s="408"/>
      <c r="EC294" s="408"/>
      <c r="ED294" s="408"/>
      <c r="EE294" s="483"/>
      <c r="EF294" s="483"/>
      <c r="EG294" s="408"/>
      <c r="EH294" s="408"/>
      <c r="EI294" s="408"/>
      <c r="EJ294" s="470"/>
      <c r="EK294" s="483"/>
      <c r="EL294" s="470"/>
      <c r="EM294" s="470"/>
      <c r="EN294" s="470"/>
      <c r="IC294"/>
      <c r="ID294"/>
      <c r="IE294"/>
      <c r="IF294"/>
      <c r="IG294"/>
      <c r="IH294"/>
      <c r="II294" s="309"/>
      <c r="IJ294"/>
      <c r="IK294"/>
      <c r="IL294"/>
      <c r="IM294"/>
      <c r="IN294"/>
      <c r="IO294" s="161"/>
      <c r="KG294" s="536"/>
      <c r="KH294" s="536"/>
      <c r="KI294" s="408"/>
      <c r="KJ294" s="408"/>
      <c r="KK294" s="408"/>
      <c r="KL294" s="400"/>
      <c r="KM294" s="518"/>
      <c r="KN294" s="416"/>
      <c r="KO294" s="416"/>
      <c r="KP294" s="406"/>
      <c r="KU294" s="62" t="e">
        <f>VLOOKUP(KH294,Data_Voogd!$C$1:$I$190,3,TRUE)</f>
        <v>#N/A</v>
      </c>
      <c r="KV294" s="62" t="e">
        <f>VLOOKUP(KH294,Data_Voogd!$C$1:$I$190,2,TRUE)</f>
        <v>#N/A</v>
      </c>
      <c r="KW294" s="62" t="e">
        <f>VLOOKUP(KH294,Data_Voogd!$C$1:$I$190,7,TRUE)</f>
        <v>#N/A</v>
      </c>
    </row>
    <row r="295" spans="10:309" ht="20.100000000000001" customHeight="1" thickBot="1">
      <c r="J295" s="427"/>
      <c r="M295" s="469"/>
      <c r="AS295" s="87"/>
      <c r="AT295" s="40"/>
      <c r="AU295" s="391"/>
      <c r="AV295" s="391"/>
      <c r="AW295" s="40"/>
      <c r="AX295" s="40"/>
      <c r="AY295" s="40"/>
      <c r="AZ295" s="392"/>
      <c r="BA295" s="40"/>
      <c r="BB295" s="40"/>
      <c r="BC295" s="40"/>
      <c r="BD295" s="287"/>
      <c r="BE295" s="393"/>
      <c r="BF295" s="40"/>
      <c r="BG295" s="394"/>
      <c r="BH295" s="51"/>
      <c r="BI295" s="287"/>
      <c r="BJ295" s="163"/>
      <c r="BK295" s="427"/>
      <c r="BL295" s="427"/>
      <c r="BQ295" s="87"/>
      <c r="BR295" s="40"/>
      <c r="BS295" s="391"/>
      <c r="BT295" s="40"/>
      <c r="BU295" s="40"/>
      <c r="BV295" s="287"/>
      <c r="BW295" s="395"/>
      <c r="BX295" s="273"/>
      <c r="BY295" s="273"/>
      <c r="BZ295" s="287"/>
      <c r="CA295" s="51"/>
      <c r="CB295" s="287"/>
      <c r="CC295" s="163"/>
      <c r="CE295" s="418"/>
      <c r="CM295" s="406"/>
      <c r="CN295" s="479"/>
      <c r="CO295" s="406"/>
      <c r="CP295" s="406"/>
      <c r="CQ295" s="406"/>
      <c r="CR295" s="406"/>
      <c r="CS295" s="406"/>
      <c r="CT295" s="418"/>
      <c r="CU295" s="497"/>
      <c r="CV295" s="513"/>
      <c r="DY295" s="408"/>
      <c r="DZ295" s="407"/>
      <c r="EA295" s="408"/>
      <c r="EB295" s="408"/>
      <c r="EC295" s="408"/>
      <c r="ED295" s="408"/>
      <c r="EE295" s="483"/>
      <c r="EF295" s="487"/>
      <c r="EG295" s="408"/>
      <c r="EH295" s="408"/>
      <c r="EI295" s="408"/>
      <c r="EJ295" s="470"/>
      <c r="EK295" s="483"/>
      <c r="EL295" s="453"/>
      <c r="EM295" s="470"/>
      <c r="EN295" s="470"/>
      <c r="IC295"/>
      <c r="ID295"/>
      <c r="IE295"/>
      <c r="IF295"/>
      <c r="IG295"/>
      <c r="IH295"/>
      <c r="II295" s="309"/>
      <c r="IJ295"/>
      <c r="IK295"/>
      <c r="IL295"/>
      <c r="IM295"/>
      <c r="IN295"/>
      <c r="IO295" s="161"/>
      <c r="KG295" s="536"/>
      <c r="KH295" s="536"/>
      <c r="KI295" s="408"/>
      <c r="KJ295" s="408"/>
      <c r="KK295" s="408"/>
      <c r="KL295" s="400"/>
      <c r="KM295" s="518"/>
      <c r="KN295" s="416"/>
      <c r="KO295" s="416"/>
      <c r="KP295" s="406"/>
      <c r="KU295" s="62" t="e">
        <f>VLOOKUP(KH295,Data_Voogd!$C$1:$I$190,3,TRUE)</f>
        <v>#N/A</v>
      </c>
      <c r="KV295" s="62" t="e">
        <f>VLOOKUP(KH295,Data_Voogd!$C$1:$I$190,2,TRUE)</f>
        <v>#N/A</v>
      </c>
      <c r="KW295" s="62" t="e">
        <f>VLOOKUP(KH295,Data_Voogd!$C$1:$I$190,7,TRUE)</f>
        <v>#N/A</v>
      </c>
    </row>
    <row r="296" spans="10:309" ht="20.100000000000001" customHeight="1" thickBot="1">
      <c r="J296" s="427"/>
      <c r="M296" s="469"/>
      <c r="AS296" s="87"/>
      <c r="AT296" s="40"/>
      <c r="AU296" s="391"/>
      <c r="AV296" s="391"/>
      <c r="AW296" s="40"/>
      <c r="AX296" s="40"/>
      <c r="AY296" s="40"/>
      <c r="AZ296" s="392"/>
      <c r="BA296" s="40"/>
      <c r="BB296" s="40"/>
      <c r="BC296" s="40"/>
      <c r="BD296" s="287"/>
      <c r="BE296" s="393"/>
      <c r="BF296" s="40"/>
      <c r="BG296" s="394"/>
      <c r="BH296" s="51"/>
      <c r="BI296" s="287"/>
      <c r="BJ296" s="163"/>
      <c r="BK296" s="427"/>
      <c r="BL296" s="427"/>
      <c r="BQ296" s="87"/>
      <c r="BR296" s="40"/>
      <c r="BS296" s="391"/>
      <c r="BT296" s="40"/>
      <c r="BU296" s="40"/>
      <c r="BV296" s="287"/>
      <c r="BW296" s="395"/>
      <c r="BX296" s="273"/>
      <c r="BY296" s="273"/>
      <c r="BZ296" s="287"/>
      <c r="CA296" s="51"/>
      <c r="CB296" s="287"/>
      <c r="CC296" s="163"/>
      <c r="CE296" s="418"/>
      <c r="CM296" s="406"/>
      <c r="CN296" s="479"/>
      <c r="CO296" s="406"/>
      <c r="CP296" s="406"/>
      <c r="CQ296" s="406"/>
      <c r="CR296" s="406"/>
      <c r="CS296" s="406"/>
      <c r="CT296" s="418"/>
      <c r="CU296" s="453"/>
      <c r="CV296" s="497"/>
      <c r="DY296" s="408"/>
      <c r="DZ296" s="407"/>
      <c r="EA296" s="408"/>
      <c r="EB296" s="408"/>
      <c r="EC296" s="408"/>
      <c r="ED296" s="408"/>
      <c r="EE296" s="483"/>
      <c r="EF296" s="487"/>
      <c r="EG296" s="408"/>
      <c r="EH296" s="408"/>
      <c r="EI296" s="408"/>
      <c r="EJ296" s="470"/>
      <c r="EK296" s="483"/>
      <c r="EL296" s="453"/>
      <c r="EM296" s="399"/>
      <c r="EN296" s="470"/>
      <c r="IC296"/>
      <c r="ID296"/>
      <c r="IE296"/>
      <c r="IF296"/>
      <c r="IG296"/>
      <c r="IH296"/>
      <c r="II296" s="309"/>
      <c r="IJ296"/>
      <c r="IK296"/>
      <c r="IL296"/>
      <c r="IM296"/>
      <c r="IN296"/>
      <c r="IO296" s="161"/>
      <c r="KG296" s="536"/>
      <c r="KH296" s="536"/>
      <c r="KI296" s="408"/>
      <c r="KJ296" s="408"/>
      <c r="KK296" s="408"/>
      <c r="KL296" s="400"/>
      <c r="KM296" s="518"/>
      <c r="KN296" s="416"/>
      <c r="KO296" s="416"/>
      <c r="KP296" s="406"/>
      <c r="KU296" s="62" t="e">
        <f>VLOOKUP(KH296,Data_Voogd!$C$1:$I$190,3,TRUE)</f>
        <v>#N/A</v>
      </c>
      <c r="KV296" s="62" t="e">
        <f>VLOOKUP(KH296,Data_Voogd!$C$1:$I$190,2,TRUE)</f>
        <v>#N/A</v>
      </c>
      <c r="KW296" s="62" t="e">
        <f>VLOOKUP(KH296,Data_Voogd!$C$1:$I$190,7,TRUE)</f>
        <v>#N/A</v>
      </c>
    </row>
    <row r="297" spans="10:309" ht="20.100000000000001" customHeight="1" thickBot="1">
      <c r="J297" s="427"/>
      <c r="M297" s="469"/>
      <c r="AS297" s="427"/>
      <c r="AT297" s="408"/>
      <c r="AU297" s="517"/>
      <c r="AV297" s="517"/>
      <c r="AW297" s="408"/>
      <c r="AX297" s="408"/>
      <c r="AY297" s="408"/>
      <c r="AZ297" s="519"/>
      <c r="BA297" s="408"/>
      <c r="BB297" s="408"/>
      <c r="BC297" s="408"/>
      <c r="BD297" s="400"/>
      <c r="BE297" s="520"/>
      <c r="BF297" s="408"/>
      <c r="BG297" s="521"/>
      <c r="BH297" s="406"/>
      <c r="BI297" s="400"/>
      <c r="BJ297" s="420"/>
      <c r="BK297" s="427"/>
      <c r="BL297" s="427"/>
      <c r="BQ297" s="427"/>
      <c r="BR297" s="408"/>
      <c r="BS297" s="517"/>
      <c r="BT297" s="408"/>
      <c r="BU297" s="408"/>
      <c r="BV297" s="400"/>
      <c r="BW297" s="518"/>
      <c r="BX297" s="416"/>
      <c r="BY297" s="416"/>
      <c r="BZ297" s="400"/>
      <c r="CA297" s="406"/>
      <c r="CB297" s="400"/>
      <c r="CC297" s="420"/>
      <c r="CE297" s="418"/>
      <c r="CM297" s="406"/>
      <c r="CN297" s="479"/>
      <c r="CO297" s="406"/>
      <c r="CP297" s="406"/>
      <c r="CQ297" s="406"/>
      <c r="CR297" s="406"/>
      <c r="CS297" s="406"/>
      <c r="CT297" s="418"/>
      <c r="CU297" s="453"/>
      <c r="CV297" s="497"/>
      <c r="DY297" s="408"/>
      <c r="DZ297" s="407"/>
      <c r="EA297" s="408"/>
      <c r="EB297" s="408"/>
      <c r="EC297" s="408"/>
      <c r="ED297" s="408"/>
      <c r="EE297" s="483"/>
      <c r="EF297" s="487"/>
      <c r="EG297" s="408"/>
      <c r="EH297" s="408"/>
      <c r="EI297" s="408"/>
      <c r="EJ297" s="470"/>
      <c r="EK297" s="483"/>
      <c r="EL297" s="470"/>
      <c r="EM297" s="470"/>
      <c r="EN297" s="470"/>
      <c r="IC297"/>
      <c r="ID297"/>
      <c r="IE297"/>
      <c r="IF297"/>
      <c r="IG297"/>
      <c r="IH297"/>
      <c r="II297" s="309"/>
      <c r="IJ297"/>
      <c r="IK297"/>
      <c r="IL297"/>
      <c r="IM297"/>
      <c r="IN297"/>
      <c r="IO297" s="283"/>
      <c r="KG297" s="536"/>
      <c r="KH297" s="536"/>
      <c r="KI297" s="408"/>
      <c r="KJ297" s="408"/>
      <c r="KK297" s="408"/>
      <c r="KL297" s="400"/>
      <c r="KM297" s="518"/>
      <c r="KN297" s="416"/>
      <c r="KO297" s="416"/>
      <c r="KP297" s="406"/>
      <c r="KU297" s="62" t="e">
        <f>VLOOKUP(KH297,Data_Voogd!$C$1:$I$190,3,TRUE)</f>
        <v>#N/A</v>
      </c>
      <c r="KV297" s="62" t="e">
        <f>VLOOKUP(KH297,Data_Voogd!$C$1:$I$190,2,TRUE)</f>
        <v>#N/A</v>
      </c>
      <c r="KW297" s="62" t="e">
        <f>VLOOKUP(KH297,Data_Voogd!$C$1:$I$190,7,TRUE)</f>
        <v>#N/A</v>
      </c>
    </row>
    <row r="298" spans="10:309" ht="20.100000000000001" customHeight="1" thickBot="1">
      <c r="J298" s="427"/>
      <c r="M298" s="469"/>
      <c r="AS298" s="427"/>
      <c r="AT298" s="408"/>
      <c r="AU298" s="517"/>
      <c r="AV298" s="517"/>
      <c r="AW298" s="408"/>
      <c r="AX298" s="408"/>
      <c r="AY298" s="408"/>
      <c r="AZ298" s="519"/>
      <c r="BA298" s="408"/>
      <c r="BB298" s="408"/>
      <c r="BC298" s="408"/>
      <c r="BD298" s="400"/>
      <c r="BE298" s="520"/>
      <c r="BF298" s="408"/>
      <c r="BG298" s="521"/>
      <c r="BH298" s="406"/>
      <c r="BI298" s="400"/>
      <c r="BJ298" s="420"/>
      <c r="BK298" s="427"/>
      <c r="BL298" s="427"/>
      <c r="BQ298" s="427"/>
      <c r="BR298" s="408"/>
      <c r="BS298" s="517"/>
      <c r="BT298" s="408"/>
      <c r="BU298" s="408"/>
      <c r="BV298" s="400"/>
      <c r="BW298" s="518"/>
      <c r="BX298" s="416"/>
      <c r="BY298" s="416"/>
      <c r="BZ298" s="400"/>
      <c r="CA298" s="406"/>
      <c r="CB298" s="400"/>
      <c r="CC298" s="420"/>
      <c r="CE298" s="418"/>
      <c r="CM298" s="406"/>
      <c r="CN298" s="479"/>
      <c r="CO298" s="406"/>
      <c r="CP298" s="406"/>
      <c r="CQ298" s="406"/>
      <c r="CR298" s="406"/>
      <c r="CS298" s="406"/>
      <c r="CT298" s="418"/>
      <c r="CU298" s="497"/>
      <c r="CV298" s="513"/>
      <c r="DY298" s="407"/>
      <c r="DZ298" s="407"/>
      <c r="EA298" s="408"/>
      <c r="EB298" s="408"/>
      <c r="EC298" s="522"/>
      <c r="ED298" s="408"/>
      <c r="EE298" s="483"/>
      <c r="EF298" s="483"/>
      <c r="EG298" s="408"/>
      <c r="EH298" s="408"/>
      <c r="EI298" s="408"/>
      <c r="EJ298" s="470"/>
      <c r="EK298" s="483"/>
      <c r="EL298" s="470"/>
      <c r="EM298" s="470"/>
      <c r="EN298" s="470"/>
      <c r="IC298"/>
      <c r="ID298"/>
      <c r="IE298"/>
      <c r="IF298"/>
      <c r="IG298"/>
      <c r="IH298"/>
      <c r="II298" s="309"/>
      <c r="IJ298"/>
      <c r="IK298"/>
      <c r="IL298"/>
      <c r="IM298"/>
      <c r="IN298"/>
      <c r="IO298" s="283"/>
      <c r="KG298" s="533"/>
      <c r="KH298" s="533"/>
      <c r="KI298" s="406"/>
      <c r="KJ298" s="406"/>
      <c r="KK298" s="406"/>
      <c r="KL298" s="406"/>
      <c r="KM298" s="399"/>
      <c r="KN298" s="416"/>
      <c r="KO298" s="416"/>
      <c r="KP298" s="406"/>
      <c r="KU298" s="62" t="e">
        <f>VLOOKUP(KH298,Data_Voogd!$C$1:$I$190,3,TRUE)</f>
        <v>#N/A</v>
      </c>
      <c r="KV298" s="62" t="e">
        <f>VLOOKUP(KH298,Data_Voogd!$C$1:$I$190,2,TRUE)</f>
        <v>#N/A</v>
      </c>
      <c r="KW298" s="62" t="e">
        <f>VLOOKUP(KH298,Data_Voogd!$C$1:$I$190,7,TRUE)</f>
        <v>#N/A</v>
      </c>
    </row>
    <row r="299" spans="10:309" ht="20.100000000000001" customHeight="1" thickBot="1">
      <c r="J299" s="427"/>
      <c r="M299" s="469"/>
      <c r="AS299" s="427"/>
      <c r="AT299" s="408"/>
      <c r="AU299" s="517"/>
      <c r="AV299" s="517"/>
      <c r="AW299" s="408"/>
      <c r="AX299" s="408"/>
      <c r="AY299" s="408"/>
      <c r="AZ299" s="519"/>
      <c r="BA299" s="408"/>
      <c r="BB299" s="408"/>
      <c r="BC299" s="408"/>
      <c r="BD299" s="400"/>
      <c r="BE299" s="520"/>
      <c r="BF299" s="408"/>
      <c r="BG299" s="521"/>
      <c r="BH299" s="406"/>
      <c r="BI299" s="400"/>
      <c r="BJ299" s="420"/>
      <c r="BK299" s="427"/>
      <c r="BL299" s="427"/>
      <c r="BQ299" s="427"/>
      <c r="BR299" s="408"/>
      <c r="BS299" s="517"/>
      <c r="BT299" s="408"/>
      <c r="BU299" s="408"/>
      <c r="BV299" s="400"/>
      <c r="BW299" s="518"/>
      <c r="BX299" s="416"/>
      <c r="BY299" s="416"/>
      <c r="BZ299" s="400"/>
      <c r="CA299" s="406"/>
      <c r="CB299" s="400"/>
      <c r="CC299" s="420"/>
      <c r="CE299" s="418"/>
      <c r="CM299" s="406"/>
      <c r="CN299" s="479"/>
      <c r="CO299" s="406"/>
      <c r="CP299" s="406"/>
      <c r="CQ299" s="406"/>
      <c r="CR299" s="406"/>
      <c r="CS299" s="406"/>
      <c r="CT299" s="418"/>
      <c r="CU299" s="453"/>
      <c r="CV299" s="497"/>
      <c r="DY299" s="408"/>
      <c r="DZ299" s="407"/>
      <c r="EA299" s="408"/>
      <c r="EB299" s="408"/>
      <c r="EC299" s="522"/>
      <c r="ED299" s="408"/>
      <c r="EE299" s="483"/>
      <c r="EF299" s="483"/>
      <c r="EG299" s="408"/>
      <c r="EH299" s="408"/>
      <c r="EI299" s="408"/>
      <c r="EJ299" s="470"/>
      <c r="EK299" s="483"/>
      <c r="EL299" s="453"/>
      <c r="EM299" s="399"/>
      <c r="EN299" s="470"/>
      <c r="IC299"/>
      <c r="ID299"/>
      <c r="IE299"/>
      <c r="IF299"/>
      <c r="IG299"/>
      <c r="IH299"/>
      <c r="II299" s="309"/>
      <c r="IJ299"/>
      <c r="IK299"/>
      <c r="IL299"/>
      <c r="IM299"/>
      <c r="IN299"/>
      <c r="IO299" s="283"/>
      <c r="KG299" s="533"/>
      <c r="KH299" s="533"/>
      <c r="KI299" s="406"/>
      <c r="KJ299" s="406"/>
      <c r="KK299" s="406"/>
      <c r="KL299" s="406"/>
      <c r="KM299" s="399"/>
      <c r="KN299" s="416"/>
      <c r="KO299" s="416"/>
      <c r="KP299" s="406"/>
      <c r="KU299" s="62" t="e">
        <f>VLOOKUP(KH299,Data_Voogd!$C$1:$I$190,3,TRUE)</f>
        <v>#N/A</v>
      </c>
      <c r="KV299" s="62" t="e">
        <f>VLOOKUP(KH299,Data_Voogd!$C$1:$I$190,2,TRUE)</f>
        <v>#N/A</v>
      </c>
      <c r="KW299" s="62" t="e">
        <f>VLOOKUP(KH299,Data_Voogd!$C$1:$I$190,7,TRUE)</f>
        <v>#N/A</v>
      </c>
    </row>
    <row r="300" spans="10:309" ht="20.100000000000001" customHeight="1" thickBot="1">
      <c r="J300" s="427"/>
      <c r="M300" s="469"/>
      <c r="AS300" s="427"/>
      <c r="AT300" s="408"/>
      <c r="AU300" s="517"/>
      <c r="AV300" s="517"/>
      <c r="AW300" s="408"/>
      <c r="AX300" s="408"/>
      <c r="AY300" s="408"/>
      <c r="AZ300" s="519"/>
      <c r="BA300" s="408"/>
      <c r="BB300" s="408"/>
      <c r="BC300" s="408"/>
      <c r="BD300" s="400"/>
      <c r="BE300" s="520"/>
      <c r="BF300" s="408"/>
      <c r="BG300" s="521"/>
      <c r="BH300" s="406"/>
      <c r="BI300" s="400"/>
      <c r="BJ300" s="420"/>
      <c r="BK300" s="427"/>
      <c r="BL300" s="427"/>
      <c r="BQ300" s="427"/>
      <c r="BR300" s="408"/>
      <c r="BS300" s="517"/>
      <c r="BT300" s="408"/>
      <c r="BU300" s="408"/>
      <c r="BV300" s="400"/>
      <c r="BW300" s="518"/>
      <c r="BX300" s="416"/>
      <c r="BY300" s="416"/>
      <c r="BZ300" s="400"/>
      <c r="CA300" s="406"/>
      <c r="CB300" s="400"/>
      <c r="CC300" s="420"/>
      <c r="CE300" s="418"/>
      <c r="CM300" s="406"/>
      <c r="CN300" s="479"/>
      <c r="CO300" s="406"/>
      <c r="CP300" s="406"/>
      <c r="CQ300" s="406"/>
      <c r="CR300" s="406"/>
      <c r="CS300" s="406"/>
      <c r="CT300" s="418"/>
      <c r="CU300" s="453"/>
      <c r="CV300" s="497"/>
      <c r="DY300" s="407"/>
      <c r="DZ300" s="407"/>
      <c r="EA300" s="408"/>
      <c r="EB300" s="408"/>
      <c r="EC300" s="408"/>
      <c r="ED300" s="408"/>
      <c r="EE300" s="483"/>
      <c r="EF300" s="483"/>
      <c r="EG300" s="408"/>
      <c r="EH300" s="408"/>
      <c r="EI300" s="408"/>
      <c r="EJ300" s="470"/>
      <c r="EK300" s="483"/>
      <c r="EL300" s="470"/>
      <c r="EM300" s="470"/>
      <c r="EN300" s="470"/>
      <c r="IC300"/>
      <c r="ID300"/>
      <c r="IE300"/>
      <c r="IF300"/>
      <c r="IG300"/>
      <c r="IH300"/>
      <c r="II300" s="309"/>
      <c r="IJ300"/>
      <c r="IK300"/>
      <c r="IL300"/>
      <c r="IM300"/>
      <c r="IN300"/>
      <c r="IO300" s="283"/>
      <c r="KG300" s="533"/>
      <c r="KH300" s="533"/>
      <c r="KI300" s="406"/>
      <c r="KJ300" s="406"/>
      <c r="KK300" s="406"/>
      <c r="KL300" s="406"/>
      <c r="KM300" s="399"/>
      <c r="KN300" s="416"/>
      <c r="KO300" s="416"/>
      <c r="KP300" s="406"/>
      <c r="KU300" s="62" t="e">
        <f>VLOOKUP(KH300,Data_Voogd!$C$1:$I$190,3,TRUE)</f>
        <v>#N/A</v>
      </c>
      <c r="KV300" s="62" t="e">
        <f>VLOOKUP(KH300,Data_Voogd!$C$1:$I$190,2,TRUE)</f>
        <v>#N/A</v>
      </c>
      <c r="KW300" s="62" t="e">
        <f>VLOOKUP(KH300,Data_Voogd!$C$1:$I$190,7,TRUE)</f>
        <v>#N/A</v>
      </c>
    </row>
    <row r="301" spans="10:309" ht="20.100000000000001" customHeight="1" thickBot="1">
      <c r="J301" s="427"/>
      <c r="M301" s="469"/>
      <c r="AS301" s="427"/>
      <c r="AT301" s="408"/>
      <c r="AU301" s="517"/>
      <c r="AV301" s="517"/>
      <c r="AW301" s="408"/>
      <c r="AX301" s="408"/>
      <c r="AY301" s="408"/>
      <c r="AZ301" s="519"/>
      <c r="BA301" s="408"/>
      <c r="BB301" s="408"/>
      <c r="BC301" s="408"/>
      <c r="BD301" s="400"/>
      <c r="BE301" s="520"/>
      <c r="BF301" s="408"/>
      <c r="BG301" s="521"/>
      <c r="BH301" s="406"/>
      <c r="BI301" s="400"/>
      <c r="BJ301" s="420"/>
      <c r="BK301" s="427"/>
      <c r="BL301" s="427"/>
      <c r="BQ301" s="427"/>
      <c r="BR301" s="408"/>
      <c r="BS301" s="517"/>
      <c r="BT301" s="408"/>
      <c r="BU301" s="408"/>
      <c r="BV301" s="400"/>
      <c r="BW301" s="518"/>
      <c r="BX301" s="416"/>
      <c r="BY301" s="416"/>
      <c r="BZ301" s="400"/>
      <c r="CA301" s="406"/>
      <c r="CB301" s="400"/>
      <c r="CC301" s="420"/>
      <c r="CE301" s="418"/>
      <c r="CM301" s="406"/>
      <c r="CN301" s="479"/>
      <c r="CO301" s="406"/>
      <c r="CP301" s="406"/>
      <c r="CQ301" s="406"/>
      <c r="CR301" s="406"/>
      <c r="CS301" s="406"/>
      <c r="CT301" s="418"/>
      <c r="CU301" s="497"/>
      <c r="CV301" s="513"/>
      <c r="DY301" s="407"/>
      <c r="DZ301" s="407"/>
      <c r="EA301" s="408"/>
      <c r="EB301" s="408"/>
      <c r="EC301" s="408"/>
      <c r="ED301" s="406"/>
      <c r="EE301" s="483"/>
      <c r="EF301" s="483"/>
      <c r="EG301" s="408"/>
      <c r="EH301" s="408"/>
      <c r="EI301" s="408"/>
      <c r="EJ301" s="470"/>
      <c r="EK301" s="483"/>
      <c r="EL301" s="470"/>
      <c r="EM301" s="470"/>
      <c r="EN301" s="470"/>
      <c r="IC301"/>
      <c r="ID301"/>
      <c r="IE301"/>
      <c r="IF301"/>
      <c r="IG301"/>
      <c r="IH301"/>
      <c r="II301" s="309"/>
      <c r="IJ301"/>
      <c r="IK301"/>
      <c r="IL301"/>
      <c r="IM301"/>
      <c r="IN301"/>
      <c r="IO301" s="283"/>
      <c r="KG301" s="534"/>
      <c r="KH301" s="534"/>
      <c r="KI301" s="486"/>
      <c r="KJ301" s="486"/>
      <c r="KK301" s="486"/>
      <c r="KL301" s="486"/>
      <c r="KM301" s="500"/>
      <c r="KN301" s="501"/>
      <c r="KO301" s="501"/>
      <c r="KP301" s="486"/>
      <c r="KU301" s="62" t="e">
        <f>VLOOKUP(KH301,Data_Voogd!$C$1:$I$190,3,TRUE)</f>
        <v>#N/A</v>
      </c>
      <c r="KV301" s="62" t="e">
        <f>VLOOKUP(KH301,Data_Voogd!$C$1:$I$190,2,TRUE)</f>
        <v>#N/A</v>
      </c>
      <c r="KW301" s="62" t="e">
        <f>VLOOKUP(KH301,Data_Voogd!$C$1:$I$190,7,TRUE)</f>
        <v>#N/A</v>
      </c>
    </row>
    <row r="302" spans="10:309" ht="20.100000000000001" customHeight="1" thickBot="1">
      <c r="J302" s="427"/>
      <c r="M302" s="469"/>
      <c r="AS302" s="427"/>
      <c r="AT302" s="408"/>
      <c r="AU302" s="517"/>
      <c r="AV302" s="517"/>
      <c r="AW302" s="408"/>
      <c r="AX302" s="408"/>
      <c r="AY302" s="408"/>
      <c r="AZ302" s="519"/>
      <c r="BA302" s="408"/>
      <c r="BB302" s="408"/>
      <c r="BC302" s="408"/>
      <c r="BD302" s="400"/>
      <c r="BE302" s="520"/>
      <c r="BF302" s="408"/>
      <c r="BG302" s="521"/>
      <c r="BH302" s="406"/>
      <c r="BI302" s="400"/>
      <c r="BJ302" s="420"/>
      <c r="BK302" s="427"/>
      <c r="BL302" s="427"/>
      <c r="BQ302" s="427"/>
      <c r="BR302" s="408"/>
      <c r="BS302" s="517"/>
      <c r="BT302" s="408"/>
      <c r="BU302" s="408"/>
      <c r="BV302" s="400"/>
      <c r="BW302" s="518"/>
      <c r="BX302" s="416"/>
      <c r="BY302" s="416"/>
      <c r="BZ302" s="400"/>
      <c r="CA302" s="406"/>
      <c r="CB302" s="400"/>
      <c r="CC302" s="420"/>
      <c r="CE302" s="418"/>
      <c r="CM302" s="406"/>
      <c r="CN302" s="479"/>
      <c r="CO302" s="406"/>
      <c r="CP302" s="406"/>
      <c r="CQ302" s="406"/>
      <c r="CR302" s="406"/>
      <c r="CS302" s="406"/>
      <c r="CT302" s="418"/>
      <c r="CU302" s="453"/>
      <c r="CV302" s="497"/>
      <c r="DY302" s="410"/>
      <c r="DZ302" s="410"/>
      <c r="EA302" s="406"/>
      <c r="EB302" s="406"/>
      <c r="EC302" s="406"/>
      <c r="ED302" s="408"/>
      <c r="EE302" s="420"/>
      <c r="EF302" s="420"/>
      <c r="EG302" s="406"/>
      <c r="EH302" s="406"/>
      <c r="EI302" s="406"/>
      <c r="EJ302" s="418"/>
      <c r="EK302" s="420"/>
      <c r="EL302" s="418"/>
      <c r="EM302" s="418"/>
      <c r="EN302" s="418"/>
      <c r="IC302"/>
      <c r="ID302"/>
      <c r="IE302"/>
      <c r="IF302"/>
      <c r="IG302"/>
      <c r="IH302"/>
      <c r="II302" s="309"/>
      <c r="IJ302"/>
      <c r="IK302"/>
      <c r="IL302"/>
      <c r="IM302"/>
      <c r="IN302"/>
      <c r="IO302" s="283"/>
      <c r="KG302" s="535"/>
      <c r="KH302" s="535"/>
      <c r="KI302" s="494"/>
      <c r="KJ302" s="494"/>
      <c r="KK302" s="494"/>
      <c r="KL302" s="406"/>
      <c r="KM302" s="399"/>
      <c r="KN302" s="416"/>
      <c r="KO302" s="416"/>
      <c r="KP302" s="406"/>
      <c r="KU302" s="62" t="e">
        <f>VLOOKUP(KH302,Data_Voogd!$C$1:$I$190,3,TRUE)</f>
        <v>#N/A</v>
      </c>
      <c r="KV302" s="62" t="e">
        <f>VLOOKUP(KH302,Data_Voogd!$C$1:$I$190,2,TRUE)</f>
        <v>#N/A</v>
      </c>
      <c r="KW302" s="62" t="e">
        <f>VLOOKUP(KH302,Data_Voogd!$C$1:$I$190,7,TRUE)</f>
        <v>#N/A</v>
      </c>
    </row>
    <row r="303" spans="10:309" ht="20.100000000000001" customHeight="1" thickBot="1">
      <c r="J303" s="427"/>
      <c r="M303" s="469"/>
      <c r="AS303" s="427"/>
      <c r="AT303" s="408"/>
      <c r="AU303" s="517"/>
      <c r="AV303" s="517"/>
      <c r="AW303" s="408"/>
      <c r="AX303" s="408"/>
      <c r="AY303" s="408"/>
      <c r="AZ303" s="519"/>
      <c r="BA303" s="408"/>
      <c r="BB303" s="408"/>
      <c r="BC303" s="408"/>
      <c r="BD303" s="400"/>
      <c r="BE303" s="520"/>
      <c r="BF303" s="408"/>
      <c r="BG303" s="521"/>
      <c r="BH303" s="406"/>
      <c r="BI303" s="400"/>
      <c r="BJ303" s="420"/>
      <c r="BK303" s="427"/>
      <c r="BL303" s="427"/>
      <c r="BQ303" s="427"/>
      <c r="BR303" s="408"/>
      <c r="BS303" s="517"/>
      <c r="BT303" s="408"/>
      <c r="BU303" s="408"/>
      <c r="BV303" s="400"/>
      <c r="BW303" s="518"/>
      <c r="BX303" s="416"/>
      <c r="BY303" s="416"/>
      <c r="BZ303" s="400"/>
      <c r="CA303" s="406"/>
      <c r="CB303" s="400"/>
      <c r="CC303" s="420"/>
      <c r="CE303" s="418"/>
      <c r="CM303" s="406"/>
      <c r="CN303" s="479"/>
      <c r="CO303" s="406"/>
      <c r="CP303" s="406"/>
      <c r="CQ303" s="406"/>
      <c r="CR303" s="406"/>
      <c r="CS303" s="406"/>
      <c r="CT303" s="418"/>
      <c r="CU303" s="453"/>
      <c r="CV303" s="497"/>
      <c r="DY303" s="407"/>
      <c r="DZ303" s="407"/>
      <c r="EA303" s="408"/>
      <c r="EB303" s="408"/>
      <c r="EC303" s="408"/>
      <c r="ED303" s="408"/>
      <c r="EE303" s="483"/>
      <c r="EF303" s="483"/>
      <c r="EG303" s="408"/>
      <c r="EH303" s="408"/>
      <c r="EI303" s="408"/>
      <c r="EJ303" s="470"/>
      <c r="EK303" s="483"/>
      <c r="EL303" s="470"/>
      <c r="EM303" s="470"/>
      <c r="EN303" s="470"/>
      <c r="IC303"/>
      <c r="ID303"/>
      <c r="IE303"/>
      <c r="IF303"/>
      <c r="IG303"/>
      <c r="IH303"/>
      <c r="II303" s="309"/>
      <c r="IJ303"/>
      <c r="IK303"/>
      <c r="IL303"/>
      <c r="IM303"/>
      <c r="IN303"/>
      <c r="IO303" s="283"/>
      <c r="KG303" s="535"/>
      <c r="KH303" s="535"/>
      <c r="KI303" s="494"/>
      <c r="KJ303" s="494"/>
      <c r="KK303" s="494"/>
      <c r="KL303" s="406"/>
      <c r="KM303" s="399"/>
      <c r="KN303" s="416"/>
      <c r="KO303" s="416"/>
      <c r="KP303" s="406"/>
      <c r="KU303" s="62" t="e">
        <f>VLOOKUP(KH303,Data_Voogd!$C$1:$I$190,3,TRUE)</f>
        <v>#N/A</v>
      </c>
      <c r="KV303" s="62" t="e">
        <f>VLOOKUP(KH303,Data_Voogd!$C$1:$I$190,2,TRUE)</f>
        <v>#N/A</v>
      </c>
      <c r="KW303" s="62" t="e">
        <f>VLOOKUP(KH303,Data_Voogd!$C$1:$I$190,7,TRUE)</f>
        <v>#N/A</v>
      </c>
    </row>
    <row r="304" spans="10:309" ht="20.100000000000001" customHeight="1" thickBot="1">
      <c r="J304" s="427"/>
      <c r="M304" s="469"/>
      <c r="AS304" s="427"/>
      <c r="AT304" s="408"/>
      <c r="AU304" s="517"/>
      <c r="AV304" s="517"/>
      <c r="AW304" s="408"/>
      <c r="AX304" s="408"/>
      <c r="AY304" s="408"/>
      <c r="AZ304" s="519"/>
      <c r="BA304" s="408"/>
      <c r="BB304" s="408"/>
      <c r="BC304" s="408"/>
      <c r="BD304" s="400"/>
      <c r="BE304" s="520"/>
      <c r="BF304" s="408"/>
      <c r="BG304" s="521"/>
      <c r="BH304" s="406"/>
      <c r="BI304" s="400"/>
      <c r="BJ304" s="420"/>
      <c r="BK304" s="427"/>
      <c r="BL304" s="427"/>
      <c r="BQ304" s="427"/>
      <c r="BR304" s="408"/>
      <c r="BS304" s="517"/>
      <c r="BT304" s="408"/>
      <c r="BU304" s="408"/>
      <c r="BV304" s="400"/>
      <c r="BW304" s="518"/>
      <c r="BX304" s="416"/>
      <c r="BY304" s="416"/>
      <c r="BZ304" s="400"/>
      <c r="CA304" s="406"/>
      <c r="CB304" s="400"/>
      <c r="CC304" s="420"/>
      <c r="CE304" s="418"/>
      <c r="CM304" s="406"/>
      <c r="CN304" s="479"/>
      <c r="CO304" s="406"/>
      <c r="CP304" s="406"/>
      <c r="CQ304" s="406"/>
      <c r="CR304" s="406"/>
      <c r="CS304" s="406"/>
      <c r="CT304" s="418"/>
      <c r="CU304" s="417"/>
      <c r="CV304" s="468"/>
      <c r="DY304" s="407"/>
      <c r="DZ304" s="407"/>
      <c r="EA304" s="408"/>
      <c r="EB304" s="408"/>
      <c r="EC304" s="408"/>
      <c r="ED304" s="408"/>
      <c r="EE304" s="483"/>
      <c r="EF304" s="483"/>
      <c r="EG304" s="408"/>
      <c r="EH304" s="408"/>
      <c r="EI304" s="408"/>
      <c r="EJ304" s="470"/>
      <c r="EK304" s="483"/>
      <c r="EL304" s="470"/>
      <c r="EM304" s="470"/>
      <c r="EN304" s="470"/>
      <c r="IC304"/>
      <c r="ID304"/>
      <c r="IE304"/>
      <c r="IF304"/>
      <c r="IG304"/>
      <c r="IH304"/>
      <c r="II304" s="309"/>
      <c r="IJ304"/>
      <c r="IK304"/>
      <c r="IL304"/>
      <c r="IM304"/>
      <c r="IN304"/>
      <c r="IO304" s="283"/>
      <c r="KG304" s="536"/>
      <c r="KH304" s="536"/>
      <c r="KI304" s="408"/>
      <c r="KJ304" s="408"/>
      <c r="KK304" s="408"/>
      <c r="KL304" s="400"/>
      <c r="KM304" s="518"/>
      <c r="KN304" s="416"/>
      <c r="KO304" s="416"/>
      <c r="KP304" s="406"/>
      <c r="KU304" s="62" t="e">
        <f>VLOOKUP(KH304,Data_Voogd!$C$1:$I$190,3,TRUE)</f>
        <v>#N/A</v>
      </c>
      <c r="KV304" s="62" t="e">
        <f>VLOOKUP(KH304,Data_Voogd!$C$1:$I$190,2,TRUE)</f>
        <v>#N/A</v>
      </c>
      <c r="KW304" s="62" t="e">
        <f>VLOOKUP(KH304,Data_Voogd!$C$1:$I$190,7,TRUE)</f>
        <v>#N/A</v>
      </c>
    </row>
    <row r="305" spans="10:309" ht="20.100000000000001" customHeight="1" thickBot="1">
      <c r="J305" s="427"/>
      <c r="M305" s="469"/>
      <c r="AS305" s="427"/>
      <c r="AT305" s="408"/>
      <c r="AU305" s="517"/>
      <c r="AV305" s="517"/>
      <c r="AW305" s="408"/>
      <c r="AX305" s="408"/>
      <c r="AY305" s="408"/>
      <c r="AZ305" s="519"/>
      <c r="BA305" s="408"/>
      <c r="BB305" s="408"/>
      <c r="BC305" s="408"/>
      <c r="BD305" s="400"/>
      <c r="BE305" s="520"/>
      <c r="BF305" s="408"/>
      <c r="BG305" s="521"/>
      <c r="BH305" s="406"/>
      <c r="BI305" s="400"/>
      <c r="BJ305" s="420"/>
      <c r="BK305" s="427"/>
      <c r="BL305" s="427"/>
      <c r="BQ305" s="427"/>
      <c r="BR305" s="408"/>
      <c r="BS305" s="517"/>
      <c r="BT305" s="408"/>
      <c r="BU305" s="408"/>
      <c r="BV305" s="400"/>
      <c r="BW305" s="518"/>
      <c r="BX305" s="416"/>
      <c r="BY305" s="416"/>
      <c r="BZ305" s="400"/>
      <c r="CA305" s="406"/>
      <c r="CB305" s="400"/>
      <c r="CC305" s="420"/>
      <c r="CE305" s="418"/>
      <c r="CM305" s="406"/>
      <c r="CN305" s="479"/>
      <c r="CO305" s="406"/>
      <c r="CP305" s="406"/>
      <c r="CQ305" s="406"/>
      <c r="CR305" s="406"/>
      <c r="CS305" s="406"/>
      <c r="CT305" s="418"/>
      <c r="CU305" s="453"/>
      <c r="CV305" s="497"/>
      <c r="DY305" s="407"/>
      <c r="DZ305" s="407"/>
      <c r="EA305" s="408"/>
      <c r="EB305" s="408"/>
      <c r="EC305" s="408"/>
      <c r="ED305" s="408"/>
      <c r="EE305" s="483"/>
      <c r="EF305" s="483"/>
      <c r="EG305" s="408"/>
      <c r="EH305" s="408"/>
      <c r="EI305" s="408"/>
      <c r="EJ305" s="470"/>
      <c r="EK305" s="483"/>
      <c r="EL305" s="470"/>
      <c r="EM305" s="470"/>
      <c r="EN305" s="470"/>
      <c r="IC305"/>
      <c r="ID305"/>
      <c r="IE305"/>
      <c r="IF305"/>
      <c r="IG305"/>
      <c r="IH305"/>
      <c r="II305" s="309"/>
      <c r="IJ305"/>
      <c r="IK305"/>
      <c r="IL305"/>
      <c r="IM305"/>
      <c r="IN305"/>
      <c r="IO305" s="283"/>
      <c r="KG305" s="536"/>
      <c r="KH305" s="536"/>
      <c r="KI305" s="408"/>
      <c r="KJ305" s="408"/>
      <c r="KK305" s="408"/>
      <c r="KL305" s="400"/>
      <c r="KM305" s="518"/>
      <c r="KN305" s="416"/>
      <c r="KO305" s="416"/>
      <c r="KP305" s="406"/>
      <c r="KU305" s="62" t="e">
        <f>VLOOKUP(KH305,Data_Voogd!$C$1:$I$190,3,TRUE)</f>
        <v>#N/A</v>
      </c>
      <c r="KV305" s="62" t="e">
        <f>VLOOKUP(KH305,Data_Voogd!$C$1:$I$190,2,TRUE)</f>
        <v>#N/A</v>
      </c>
      <c r="KW305" s="62" t="e">
        <f>VLOOKUP(KH305,Data_Voogd!$C$1:$I$190,7,TRUE)</f>
        <v>#N/A</v>
      </c>
    </row>
    <row r="306" spans="10:309" ht="20.100000000000001" customHeight="1" thickBot="1">
      <c r="J306" s="427"/>
      <c r="M306" s="469"/>
      <c r="AS306" s="427"/>
      <c r="AT306" s="408"/>
      <c r="AU306" s="517"/>
      <c r="AV306" s="517"/>
      <c r="AW306" s="408"/>
      <c r="AX306" s="408"/>
      <c r="AY306" s="408"/>
      <c r="AZ306" s="519"/>
      <c r="BA306" s="408"/>
      <c r="BB306" s="408"/>
      <c r="BC306" s="408"/>
      <c r="BD306" s="400"/>
      <c r="BE306" s="520"/>
      <c r="BF306" s="408"/>
      <c r="BG306" s="521"/>
      <c r="BH306" s="406"/>
      <c r="BI306" s="400"/>
      <c r="BJ306" s="420"/>
      <c r="BK306" s="427"/>
      <c r="BL306" s="427"/>
      <c r="BQ306" s="427"/>
      <c r="BR306" s="408"/>
      <c r="BS306" s="517"/>
      <c r="BT306" s="408"/>
      <c r="BU306" s="408"/>
      <c r="BV306" s="400"/>
      <c r="BW306" s="518"/>
      <c r="BX306" s="416"/>
      <c r="BY306" s="416"/>
      <c r="BZ306" s="400"/>
      <c r="CA306" s="406"/>
      <c r="CB306" s="400"/>
      <c r="CC306" s="420"/>
      <c r="CE306" s="418"/>
      <c r="CM306" s="406"/>
      <c r="CN306" s="479"/>
      <c r="CO306" s="406"/>
      <c r="CP306" s="406"/>
      <c r="CQ306" s="406"/>
      <c r="CR306" s="406"/>
      <c r="CS306" s="406"/>
      <c r="CT306" s="418"/>
      <c r="CU306" s="453"/>
      <c r="CV306" s="497"/>
      <c r="DY306" s="407"/>
      <c r="DZ306" s="407"/>
      <c r="EA306" s="408"/>
      <c r="EB306" s="408"/>
      <c r="EC306" s="408"/>
      <c r="ED306" s="408"/>
      <c r="EE306" s="483"/>
      <c r="EF306" s="483"/>
      <c r="EG306" s="408"/>
      <c r="EH306" s="408"/>
      <c r="EI306" s="408"/>
      <c r="EJ306" s="470"/>
      <c r="EK306" s="483"/>
      <c r="EL306" s="470"/>
      <c r="EM306" s="470"/>
      <c r="EN306" s="470"/>
      <c r="IC306"/>
      <c r="ID306"/>
      <c r="IE306"/>
      <c r="IF306"/>
      <c r="IG306"/>
      <c r="IH306"/>
      <c r="II306" s="309"/>
      <c r="IJ306"/>
      <c r="IK306"/>
      <c r="IL306"/>
      <c r="IM306"/>
      <c r="IN306"/>
      <c r="IO306" s="283"/>
      <c r="KG306" s="536"/>
      <c r="KH306" s="536"/>
      <c r="KI306" s="408"/>
      <c r="KJ306" s="408"/>
      <c r="KK306" s="408"/>
      <c r="KL306" s="400"/>
      <c r="KM306" s="518"/>
      <c r="KN306" s="416"/>
      <c r="KO306" s="416"/>
      <c r="KP306" s="406"/>
      <c r="KU306" s="62" t="e">
        <f>VLOOKUP(KH306,Data_Voogd!$C$1:$I$190,3,TRUE)</f>
        <v>#N/A</v>
      </c>
      <c r="KV306" s="62" t="e">
        <f>VLOOKUP(KH306,Data_Voogd!$C$1:$I$190,2,TRUE)</f>
        <v>#N/A</v>
      </c>
      <c r="KW306" s="62" t="e">
        <f>VLOOKUP(KH306,Data_Voogd!$C$1:$I$190,7,TRUE)</f>
        <v>#N/A</v>
      </c>
    </row>
    <row r="307" spans="10:309" ht="20.100000000000001" customHeight="1" thickBot="1">
      <c r="J307" s="427"/>
      <c r="M307" s="469"/>
      <c r="AS307" s="427"/>
      <c r="AT307" s="408"/>
      <c r="AU307" s="517"/>
      <c r="AV307" s="517"/>
      <c r="AW307" s="408"/>
      <c r="AX307" s="408"/>
      <c r="AY307" s="408"/>
      <c r="AZ307" s="519"/>
      <c r="BA307" s="408"/>
      <c r="BB307" s="408"/>
      <c r="BC307" s="408"/>
      <c r="BD307" s="400"/>
      <c r="BE307" s="520"/>
      <c r="BF307" s="408"/>
      <c r="BG307" s="521"/>
      <c r="BH307" s="406"/>
      <c r="BI307" s="400"/>
      <c r="BJ307" s="420"/>
      <c r="BK307" s="427"/>
      <c r="BL307" s="427"/>
      <c r="BQ307" s="427"/>
      <c r="BR307" s="408"/>
      <c r="BS307" s="517"/>
      <c r="BT307" s="408"/>
      <c r="BU307" s="408"/>
      <c r="BV307" s="400"/>
      <c r="BW307" s="518"/>
      <c r="BX307" s="416"/>
      <c r="BY307" s="416"/>
      <c r="BZ307" s="400"/>
      <c r="CA307" s="406"/>
      <c r="CB307" s="400"/>
      <c r="CC307" s="420"/>
      <c r="CE307" s="417"/>
      <c r="CM307" s="406"/>
      <c r="CN307" s="479"/>
      <c r="CO307" s="406"/>
      <c r="CP307" s="406"/>
      <c r="CQ307" s="406"/>
      <c r="CR307" s="406"/>
      <c r="CS307" s="406"/>
      <c r="CT307" s="418"/>
      <c r="CU307" s="453"/>
      <c r="CV307" s="497"/>
      <c r="DY307" s="407"/>
      <c r="DZ307" s="407"/>
      <c r="EA307" s="408"/>
      <c r="EB307" s="408"/>
      <c r="EC307" s="408"/>
      <c r="ED307" s="408"/>
      <c r="EE307" s="483"/>
      <c r="EF307" s="483"/>
      <c r="EG307" s="408"/>
      <c r="EH307" s="408"/>
      <c r="EI307" s="408"/>
      <c r="EJ307" s="470"/>
      <c r="EK307" s="483"/>
      <c r="EL307" s="470"/>
      <c r="EM307" s="470"/>
      <c r="EN307" s="470"/>
      <c r="IC307"/>
      <c r="ID307"/>
      <c r="IE307"/>
      <c r="IF307"/>
      <c r="IG307"/>
      <c r="IH307"/>
      <c r="II307" s="309"/>
      <c r="IJ307"/>
      <c r="IK307"/>
      <c r="IL307"/>
      <c r="IM307"/>
      <c r="IN307"/>
      <c r="IO307" s="283"/>
      <c r="KG307" s="536"/>
      <c r="KH307" s="536"/>
      <c r="KI307" s="408"/>
      <c r="KJ307" s="408"/>
      <c r="KK307" s="408"/>
      <c r="KL307" s="400"/>
      <c r="KM307" s="518"/>
      <c r="KN307" s="416"/>
      <c r="KO307" s="416"/>
      <c r="KP307" s="406"/>
      <c r="KU307" s="62" t="e">
        <f>VLOOKUP(KH307,Data_Voogd!$C$1:$I$190,3,TRUE)</f>
        <v>#N/A</v>
      </c>
      <c r="KV307" s="62" t="e">
        <f>VLOOKUP(KH307,Data_Voogd!$C$1:$I$190,2,TRUE)</f>
        <v>#N/A</v>
      </c>
      <c r="KW307" s="62" t="e">
        <f>VLOOKUP(KH307,Data_Voogd!$C$1:$I$190,7,TRUE)</f>
        <v>#N/A</v>
      </c>
    </row>
    <row r="308" spans="10:309" ht="20.100000000000001" customHeight="1" thickBot="1">
      <c r="J308" s="427"/>
      <c r="M308" s="469"/>
      <c r="AS308" s="427"/>
      <c r="AT308" s="408"/>
      <c r="AU308" s="517"/>
      <c r="AV308" s="517"/>
      <c r="AW308" s="408"/>
      <c r="AX308" s="408"/>
      <c r="AY308" s="408"/>
      <c r="AZ308" s="519"/>
      <c r="BA308" s="408"/>
      <c r="BB308" s="408"/>
      <c r="BC308" s="408"/>
      <c r="BD308" s="400"/>
      <c r="BE308" s="520"/>
      <c r="BF308" s="408"/>
      <c r="BG308" s="521"/>
      <c r="BH308" s="406"/>
      <c r="BI308" s="400"/>
      <c r="BJ308" s="420"/>
      <c r="BK308" s="427"/>
      <c r="BL308" s="427"/>
      <c r="BQ308" s="427"/>
      <c r="BR308" s="408"/>
      <c r="BS308" s="517"/>
      <c r="BT308" s="408"/>
      <c r="BU308" s="408"/>
      <c r="BV308" s="400"/>
      <c r="BW308" s="518"/>
      <c r="BX308" s="416"/>
      <c r="BY308" s="416"/>
      <c r="BZ308" s="400"/>
      <c r="CA308" s="406"/>
      <c r="CB308" s="400"/>
      <c r="CC308" s="420"/>
      <c r="CE308" s="417"/>
      <c r="CM308" s="406"/>
      <c r="CN308" s="479"/>
      <c r="CO308" s="406"/>
      <c r="CP308" s="406"/>
      <c r="CQ308" s="406"/>
      <c r="CR308" s="406"/>
      <c r="CS308" s="406"/>
      <c r="CT308" s="418"/>
      <c r="CU308" s="453"/>
      <c r="CV308" s="497"/>
      <c r="DY308" s="407"/>
      <c r="DZ308" s="407"/>
      <c r="EA308" s="408"/>
      <c r="EB308" s="408"/>
      <c r="EC308" s="408"/>
      <c r="ED308" s="408"/>
      <c r="EE308" s="483"/>
      <c r="EF308" s="483"/>
      <c r="EG308" s="408"/>
      <c r="EH308" s="408"/>
      <c r="EI308" s="408"/>
      <c r="EJ308" s="470"/>
      <c r="EK308" s="483"/>
      <c r="EL308" s="470"/>
      <c r="EM308" s="470"/>
      <c r="EN308" s="470"/>
      <c r="IC308"/>
      <c r="ID308"/>
      <c r="IE308"/>
      <c r="IF308"/>
      <c r="IG308"/>
      <c r="IH308"/>
      <c r="II308" s="309"/>
      <c r="IJ308"/>
      <c r="IK308"/>
      <c r="IL308"/>
      <c r="IM308"/>
      <c r="IN308"/>
      <c r="IO308" s="283"/>
      <c r="KG308" s="536"/>
      <c r="KH308" s="536"/>
      <c r="KI308" s="408"/>
      <c r="KJ308" s="408"/>
      <c r="KK308" s="408"/>
      <c r="KL308" s="400"/>
      <c r="KM308" s="518"/>
      <c r="KN308" s="416"/>
      <c r="KO308" s="416"/>
      <c r="KP308" s="406"/>
      <c r="KU308" s="62" t="e">
        <f>VLOOKUP(KH308,Data_Voogd!$C$1:$I$190,3,TRUE)</f>
        <v>#N/A</v>
      </c>
      <c r="KV308" s="62" t="e">
        <f>VLOOKUP(KH308,Data_Voogd!$C$1:$I$190,2,TRUE)</f>
        <v>#N/A</v>
      </c>
      <c r="KW308" s="62" t="e">
        <f>VLOOKUP(KH308,Data_Voogd!$C$1:$I$190,7,TRUE)</f>
        <v>#N/A</v>
      </c>
    </row>
    <row r="309" spans="10:309" ht="20.100000000000001" customHeight="1" thickBot="1">
      <c r="J309" s="427"/>
      <c r="M309" s="469"/>
      <c r="AS309" s="427"/>
      <c r="AT309" s="408"/>
      <c r="AU309" s="517"/>
      <c r="AV309" s="517"/>
      <c r="AW309" s="408"/>
      <c r="AX309" s="408"/>
      <c r="AY309" s="408"/>
      <c r="AZ309" s="519"/>
      <c r="BA309" s="408"/>
      <c r="BB309" s="408"/>
      <c r="BC309" s="408"/>
      <c r="BD309" s="400"/>
      <c r="BE309" s="520"/>
      <c r="BF309" s="408"/>
      <c r="BG309" s="521"/>
      <c r="BH309" s="406"/>
      <c r="BI309" s="400"/>
      <c r="BJ309" s="420"/>
      <c r="BK309" s="427"/>
      <c r="BL309" s="427"/>
      <c r="BQ309" s="427"/>
      <c r="BR309" s="408"/>
      <c r="BS309" s="517"/>
      <c r="BT309" s="408"/>
      <c r="BU309" s="408"/>
      <c r="BV309" s="400"/>
      <c r="BW309" s="518"/>
      <c r="BX309" s="416"/>
      <c r="BY309" s="416"/>
      <c r="BZ309" s="400"/>
      <c r="CA309" s="406"/>
      <c r="CB309" s="400"/>
      <c r="CC309" s="420"/>
      <c r="CE309" s="417"/>
      <c r="CM309" s="406"/>
      <c r="CN309" s="479"/>
      <c r="CO309" s="406"/>
      <c r="CP309" s="406"/>
      <c r="CQ309" s="406"/>
      <c r="CR309" s="406"/>
      <c r="CS309" s="406"/>
      <c r="CT309" s="418"/>
      <c r="CU309" s="453"/>
      <c r="CV309" s="497"/>
      <c r="DY309" s="407"/>
      <c r="DZ309" s="407"/>
      <c r="EA309" s="408"/>
      <c r="EB309" s="408"/>
      <c r="EC309" s="408"/>
      <c r="ED309" s="408"/>
      <c r="EE309" s="483"/>
      <c r="EF309" s="483"/>
      <c r="EG309" s="408"/>
      <c r="EH309" s="408"/>
      <c r="EI309" s="408"/>
      <c r="EJ309" s="470"/>
      <c r="EK309" s="483"/>
      <c r="EL309" s="470"/>
      <c r="EM309" s="470"/>
      <c r="EN309" s="470"/>
      <c r="IC309"/>
      <c r="ID309"/>
      <c r="IE309"/>
      <c r="IF309"/>
      <c r="IG309"/>
      <c r="IH309"/>
      <c r="II309" s="309"/>
      <c r="IJ309"/>
      <c r="IK309"/>
      <c r="IL309"/>
      <c r="IM309"/>
      <c r="IN309"/>
      <c r="IO309" s="283"/>
      <c r="KG309" s="536"/>
      <c r="KH309" s="536"/>
      <c r="KI309" s="408"/>
      <c r="KJ309" s="408"/>
      <c r="KK309" s="408"/>
      <c r="KL309" s="400"/>
      <c r="KM309" s="518"/>
      <c r="KN309" s="416"/>
      <c r="KO309" s="416"/>
      <c r="KP309" s="406"/>
      <c r="KU309" s="62" t="e">
        <f>VLOOKUP(KH309,Data_Voogd!$C$1:$I$190,3,TRUE)</f>
        <v>#N/A</v>
      </c>
      <c r="KV309" s="62" t="e">
        <f>VLOOKUP(KH309,Data_Voogd!$C$1:$I$190,2,TRUE)</f>
        <v>#N/A</v>
      </c>
      <c r="KW309" s="62" t="e">
        <f>VLOOKUP(KH309,Data_Voogd!$C$1:$I$190,7,TRUE)</f>
        <v>#N/A</v>
      </c>
    </row>
    <row r="310" spans="10:309" ht="20.100000000000001" customHeight="1" thickBot="1">
      <c r="J310" s="427"/>
      <c r="M310" s="469"/>
      <c r="AS310" s="427"/>
      <c r="AT310" s="408"/>
      <c r="AU310" s="517"/>
      <c r="AV310" s="517"/>
      <c r="AW310" s="408"/>
      <c r="AX310" s="408"/>
      <c r="AY310" s="408"/>
      <c r="AZ310" s="519"/>
      <c r="BA310" s="408"/>
      <c r="BB310" s="408"/>
      <c r="BC310" s="408"/>
      <c r="BD310" s="400"/>
      <c r="BE310" s="520"/>
      <c r="BF310" s="408"/>
      <c r="BG310" s="521"/>
      <c r="BH310" s="406"/>
      <c r="BI310" s="400"/>
      <c r="BJ310" s="420"/>
      <c r="BK310" s="427"/>
      <c r="BL310" s="427"/>
      <c r="BQ310" s="427"/>
      <c r="BR310" s="408"/>
      <c r="BS310" s="517"/>
      <c r="BT310" s="408"/>
      <c r="BU310" s="408"/>
      <c r="BV310" s="400"/>
      <c r="BW310" s="518"/>
      <c r="BX310" s="416"/>
      <c r="BY310" s="416"/>
      <c r="BZ310" s="400"/>
      <c r="CA310" s="406"/>
      <c r="CB310" s="400"/>
      <c r="CC310" s="420"/>
      <c r="CE310" s="417"/>
      <c r="CM310" s="406"/>
      <c r="CN310" s="479"/>
      <c r="CO310" s="406"/>
      <c r="CP310" s="406"/>
      <c r="CQ310" s="406"/>
      <c r="CR310" s="406"/>
      <c r="CS310" s="406"/>
      <c r="CT310" s="418"/>
      <c r="CU310" s="453"/>
      <c r="CV310" s="497"/>
      <c r="DY310" s="408"/>
      <c r="DZ310" s="408"/>
      <c r="EA310" s="408"/>
      <c r="EB310" s="408"/>
      <c r="EC310" s="408"/>
      <c r="ED310" s="408"/>
      <c r="EE310" s="483"/>
      <c r="EF310" s="483"/>
      <c r="EG310" s="408"/>
      <c r="EH310" s="408"/>
      <c r="EI310" s="408"/>
      <c r="EJ310" s="470"/>
      <c r="EK310" s="483"/>
      <c r="EL310" s="470"/>
      <c r="EM310" s="470"/>
      <c r="EN310" s="470"/>
      <c r="IC310"/>
      <c r="ID310"/>
      <c r="IE310"/>
      <c r="IF310"/>
      <c r="IG310"/>
      <c r="IH310"/>
      <c r="II310" s="309"/>
      <c r="IJ310"/>
      <c r="IK310"/>
      <c r="IL310"/>
      <c r="IM310"/>
      <c r="IN310"/>
      <c r="IO310" s="283"/>
      <c r="KG310" s="536"/>
      <c r="KH310" s="536"/>
      <c r="KI310" s="408"/>
      <c r="KJ310" s="408"/>
      <c r="KK310" s="408"/>
      <c r="KL310" s="400"/>
      <c r="KM310" s="518"/>
      <c r="KN310" s="416"/>
      <c r="KO310" s="416"/>
      <c r="KP310" s="406"/>
      <c r="KU310" s="62" t="e">
        <f>VLOOKUP(KH310,Data_Voogd!$C$1:$I$190,3,TRUE)</f>
        <v>#N/A</v>
      </c>
      <c r="KV310" s="62" t="e">
        <f>VLOOKUP(KH310,Data_Voogd!$C$1:$I$190,2,TRUE)</f>
        <v>#N/A</v>
      </c>
      <c r="KW310" s="62" t="e">
        <f>VLOOKUP(KH310,Data_Voogd!$C$1:$I$190,7,TRUE)</f>
        <v>#N/A</v>
      </c>
    </row>
    <row r="311" spans="10:309" ht="20.100000000000001" customHeight="1" thickBot="1">
      <c r="J311" s="427"/>
      <c r="M311" s="469"/>
      <c r="AS311" s="427"/>
      <c r="AT311" s="408"/>
      <c r="AU311" s="517"/>
      <c r="AV311" s="517"/>
      <c r="AW311" s="408"/>
      <c r="AX311" s="408"/>
      <c r="AY311" s="408"/>
      <c r="AZ311" s="519"/>
      <c r="BA311" s="408"/>
      <c r="BB311" s="408"/>
      <c r="BC311" s="408"/>
      <c r="BD311" s="400"/>
      <c r="BE311" s="520"/>
      <c r="BF311" s="408"/>
      <c r="BG311" s="521"/>
      <c r="BH311" s="406"/>
      <c r="BI311" s="400"/>
      <c r="BJ311" s="420"/>
      <c r="BK311" s="427"/>
      <c r="BL311" s="427"/>
      <c r="BQ311" s="427"/>
      <c r="BR311" s="408"/>
      <c r="BS311" s="517"/>
      <c r="BT311" s="408"/>
      <c r="BU311" s="408"/>
      <c r="BV311" s="400"/>
      <c r="BW311" s="518"/>
      <c r="BX311" s="416"/>
      <c r="BY311" s="416"/>
      <c r="BZ311" s="400"/>
      <c r="CA311" s="406"/>
      <c r="CB311" s="400"/>
      <c r="CC311" s="420"/>
      <c r="CE311" s="418"/>
      <c r="CM311" s="406"/>
      <c r="CN311" s="479"/>
      <c r="CO311" s="406"/>
      <c r="CP311" s="406"/>
      <c r="CQ311" s="406"/>
      <c r="CR311" s="406"/>
      <c r="CS311" s="406"/>
      <c r="CT311" s="418"/>
      <c r="CU311" s="453"/>
      <c r="CV311" s="497"/>
      <c r="DY311" s="408"/>
      <c r="DZ311" s="408"/>
      <c r="EA311" s="408"/>
      <c r="EB311" s="408"/>
      <c r="EC311" s="408"/>
      <c r="ED311" s="408"/>
      <c r="EE311" s="483"/>
      <c r="EF311" s="483"/>
      <c r="EG311" s="408"/>
      <c r="EH311" s="408"/>
      <c r="EI311" s="408"/>
      <c r="EJ311" s="470"/>
      <c r="EK311" s="483"/>
      <c r="EL311" s="470"/>
      <c r="EM311" s="470"/>
      <c r="EN311" s="470"/>
      <c r="IC311"/>
      <c r="ID311"/>
      <c r="IE311"/>
      <c r="IF311"/>
      <c r="IG311"/>
      <c r="IH311"/>
      <c r="II311" s="309"/>
      <c r="IJ311"/>
      <c r="IK311"/>
      <c r="IL311"/>
      <c r="IM311"/>
      <c r="IN311"/>
      <c r="IO311" s="283"/>
      <c r="KG311" s="536"/>
      <c r="KH311" s="536"/>
      <c r="KI311" s="408"/>
      <c r="KJ311" s="408"/>
      <c r="KK311" s="408"/>
      <c r="KL311" s="400"/>
      <c r="KM311" s="518"/>
      <c r="KN311" s="416"/>
      <c r="KO311" s="416"/>
      <c r="KP311" s="406"/>
      <c r="KU311" s="62" t="e">
        <f>VLOOKUP(KH311,Data_Voogd!$C$1:$I$190,3,TRUE)</f>
        <v>#N/A</v>
      </c>
      <c r="KV311" s="62" t="e">
        <f>VLOOKUP(KH311,Data_Voogd!$C$1:$I$190,2,TRUE)</f>
        <v>#N/A</v>
      </c>
      <c r="KW311" s="62" t="e">
        <f>VLOOKUP(KH311,Data_Voogd!$C$1:$I$190,7,TRUE)</f>
        <v>#N/A</v>
      </c>
    </row>
    <row r="312" spans="10:309" ht="20.100000000000001" customHeight="1" thickBot="1">
      <c r="J312" s="427"/>
      <c r="M312" s="469"/>
      <c r="AT312" s="406"/>
      <c r="AU312" s="479"/>
      <c r="AV312" s="479"/>
      <c r="AW312" s="406"/>
      <c r="AX312" s="406"/>
      <c r="AY312" s="406"/>
      <c r="AZ312" s="400"/>
      <c r="BA312" s="420"/>
      <c r="BB312" s="406"/>
      <c r="BC312" s="406"/>
      <c r="BD312" s="406"/>
      <c r="BE312" s="415"/>
      <c r="BF312" s="406"/>
      <c r="BG312" s="415"/>
      <c r="BH312" s="417"/>
      <c r="BI312" s="418"/>
      <c r="BJ312" s="400"/>
      <c r="BK312" s="427"/>
      <c r="BL312" s="427"/>
      <c r="BR312" s="406"/>
      <c r="BS312" s="479"/>
      <c r="BT312" s="406"/>
      <c r="BU312" s="406"/>
      <c r="BV312" s="406"/>
      <c r="BW312" s="415"/>
      <c r="BX312" s="416"/>
      <c r="BY312" s="416"/>
      <c r="BZ312" s="418"/>
      <c r="CA312" s="417"/>
      <c r="CB312" s="418"/>
      <c r="CC312" s="400"/>
      <c r="CE312" s="417"/>
      <c r="CM312" s="406"/>
      <c r="CN312" s="479"/>
      <c r="CO312" s="406"/>
      <c r="CP312" s="406"/>
      <c r="CQ312" s="406"/>
      <c r="CR312" s="420"/>
      <c r="CS312" s="406"/>
      <c r="CT312" s="400"/>
      <c r="CU312" s="408"/>
      <c r="CV312" s="497"/>
      <c r="DY312" s="407"/>
      <c r="DZ312" s="407"/>
      <c r="EA312" s="408"/>
      <c r="EB312" s="408"/>
      <c r="EC312" s="408"/>
      <c r="ED312" s="408"/>
      <c r="EE312" s="483"/>
      <c r="EF312" s="483"/>
      <c r="EG312" s="408"/>
      <c r="EH312" s="408"/>
      <c r="EI312" s="408"/>
      <c r="EJ312" s="470"/>
      <c r="EK312" s="483"/>
      <c r="EL312" s="470"/>
      <c r="EM312" s="470"/>
      <c r="EN312" s="470"/>
      <c r="IC312"/>
      <c r="ID312"/>
      <c r="IE312"/>
      <c r="IF312"/>
      <c r="IG312"/>
      <c r="IH312"/>
      <c r="II312" s="309"/>
      <c r="IJ312"/>
      <c r="IK312"/>
      <c r="IL312"/>
      <c r="IM312"/>
      <c r="IN312"/>
      <c r="IO312" s="283"/>
    </row>
    <row r="313" spans="10:309" ht="20.100000000000001" customHeight="1" thickBot="1">
      <c r="J313" s="427"/>
      <c r="M313" s="469"/>
      <c r="AT313" s="406"/>
      <c r="AU313" s="479"/>
      <c r="AV313" s="479"/>
      <c r="AW313" s="406"/>
      <c r="AX313" s="406"/>
      <c r="AY313" s="406"/>
      <c r="AZ313" s="399"/>
      <c r="BA313" s="406"/>
      <c r="BB313" s="406"/>
      <c r="BC313" s="406"/>
      <c r="BD313" s="406"/>
      <c r="BE313" s="523"/>
      <c r="BF313" s="406"/>
      <c r="BG313" s="399"/>
      <c r="BH313" s="406"/>
      <c r="BI313" s="418"/>
      <c r="BJ313" s="399"/>
      <c r="BK313" s="427"/>
      <c r="BL313" s="427"/>
      <c r="BR313" s="406"/>
      <c r="BS313" s="479"/>
      <c r="BT313" s="406"/>
      <c r="BU313" s="406"/>
      <c r="BV313" s="406"/>
      <c r="BW313" s="399"/>
      <c r="BX313" s="416"/>
      <c r="BY313" s="416"/>
      <c r="BZ313" s="418"/>
      <c r="CA313" s="406"/>
      <c r="CB313" s="418"/>
      <c r="CC313" s="399"/>
      <c r="CE313" s="418"/>
      <c r="CM313" s="406"/>
      <c r="CN313" s="479"/>
      <c r="CO313" s="406"/>
      <c r="CP313" s="406"/>
      <c r="CQ313" s="406"/>
      <c r="CR313" s="420"/>
      <c r="CS313" s="406"/>
      <c r="CT313" s="400"/>
      <c r="CU313" s="408"/>
      <c r="CV313" s="497"/>
      <c r="DY313" s="407"/>
      <c r="DZ313" s="407"/>
      <c r="EA313" s="408"/>
      <c r="EB313" s="408"/>
      <c r="EC313" s="408"/>
      <c r="ED313" s="408"/>
      <c r="EE313" s="483"/>
      <c r="EF313" s="483"/>
      <c r="EG313" s="408"/>
      <c r="EH313" s="408"/>
      <c r="EI313" s="408"/>
      <c r="EJ313" s="470"/>
      <c r="EK313" s="483"/>
      <c r="EL313" s="470"/>
      <c r="EM313" s="470"/>
      <c r="EN313" s="470"/>
      <c r="IC313"/>
      <c r="ID313"/>
      <c r="IE313"/>
      <c r="IF313"/>
      <c r="IG313"/>
      <c r="IH313"/>
      <c r="II313" s="309"/>
      <c r="IJ313"/>
      <c r="IK313"/>
      <c r="IL313"/>
      <c r="IM313"/>
      <c r="IN313"/>
      <c r="IO313" s="283"/>
    </row>
    <row r="314" spans="10:309" ht="20.100000000000001" customHeight="1" thickBot="1">
      <c r="J314" s="427"/>
      <c r="M314" s="469"/>
      <c r="AT314" s="406"/>
      <c r="AU314" s="479"/>
      <c r="AV314" s="479"/>
      <c r="AW314" s="406"/>
      <c r="AX314" s="406"/>
      <c r="AY314" s="406"/>
      <c r="AZ314" s="399"/>
      <c r="BA314" s="406"/>
      <c r="BB314" s="406"/>
      <c r="BC314" s="406"/>
      <c r="BD314" s="406"/>
      <c r="BE314" s="523"/>
      <c r="BF314" s="406"/>
      <c r="BG314" s="399"/>
      <c r="BH314" s="406"/>
      <c r="BI314" s="418"/>
      <c r="BJ314" s="399"/>
      <c r="BK314" s="427"/>
      <c r="BL314" s="427"/>
      <c r="BR314" s="406"/>
      <c r="BS314" s="479"/>
      <c r="BT314" s="406"/>
      <c r="BU314" s="406"/>
      <c r="BV314" s="406"/>
      <c r="BW314" s="399"/>
      <c r="BX314" s="416"/>
      <c r="BY314" s="416"/>
      <c r="BZ314" s="418"/>
      <c r="CA314" s="406"/>
      <c r="CB314" s="418"/>
      <c r="CC314" s="399"/>
      <c r="CE314" s="418"/>
      <c r="CM314" s="406"/>
      <c r="CN314" s="479"/>
      <c r="CO314" s="406"/>
      <c r="CP314" s="406"/>
      <c r="CQ314" s="406"/>
      <c r="CR314" s="406"/>
      <c r="CS314" s="406"/>
      <c r="CT314" s="418"/>
      <c r="CU314" s="453"/>
      <c r="CV314" s="497"/>
      <c r="DY314" s="407"/>
      <c r="DZ314" s="407"/>
      <c r="EA314" s="408"/>
      <c r="EB314" s="408"/>
      <c r="EC314" s="408"/>
      <c r="ED314" s="408"/>
      <c r="EE314" s="483"/>
      <c r="EF314" s="483"/>
      <c r="EG314" s="408"/>
      <c r="EH314" s="408"/>
      <c r="EI314" s="408"/>
      <c r="EJ314" s="470"/>
      <c r="EK314" s="483"/>
      <c r="EL314" s="470"/>
      <c r="EM314" s="470"/>
      <c r="EN314" s="470"/>
      <c r="IC314"/>
      <c r="ID314"/>
      <c r="IE314"/>
      <c r="IF314"/>
      <c r="IG314"/>
      <c r="IH314"/>
      <c r="II314" s="309"/>
      <c r="IJ314"/>
      <c r="IK314"/>
      <c r="IL314"/>
      <c r="IM314"/>
      <c r="IN314"/>
      <c r="IO314" s="283"/>
    </row>
    <row r="315" spans="10:309" ht="20.100000000000001" customHeight="1" thickBot="1">
      <c r="J315" s="427"/>
      <c r="M315" s="469"/>
      <c r="AT315" s="406"/>
      <c r="AU315" s="479"/>
      <c r="AV315" s="479"/>
      <c r="AW315" s="406"/>
      <c r="AX315" s="406"/>
      <c r="AY315" s="406"/>
      <c r="AZ315" s="399"/>
      <c r="BA315" s="406"/>
      <c r="BB315" s="406"/>
      <c r="BC315" s="406"/>
      <c r="BD315" s="406"/>
      <c r="BE315" s="523"/>
      <c r="BF315" s="406"/>
      <c r="BG315" s="399"/>
      <c r="BH315" s="406"/>
      <c r="BI315" s="418"/>
      <c r="BJ315" s="399"/>
      <c r="BK315" s="427"/>
      <c r="BL315" s="427"/>
      <c r="BR315" s="406"/>
      <c r="BS315" s="479"/>
      <c r="BT315" s="406"/>
      <c r="BU315" s="406"/>
      <c r="BV315" s="406"/>
      <c r="BW315" s="399"/>
      <c r="BX315" s="416"/>
      <c r="BY315" s="416"/>
      <c r="BZ315" s="418"/>
      <c r="CA315" s="406"/>
      <c r="CB315" s="418"/>
      <c r="CC315" s="399"/>
      <c r="CE315" s="418"/>
      <c r="CM315" s="406"/>
      <c r="CN315" s="479"/>
      <c r="CO315" s="406"/>
      <c r="CP315" s="406"/>
      <c r="CQ315" s="406"/>
      <c r="CR315" s="406"/>
      <c r="CS315" s="406"/>
      <c r="CT315" s="418"/>
      <c r="CU315" s="453"/>
      <c r="CV315" s="497"/>
      <c r="DY315" s="407"/>
      <c r="DZ315" s="407"/>
      <c r="EA315" s="408"/>
      <c r="EB315" s="408"/>
      <c r="EC315" s="408"/>
      <c r="ED315" s="408"/>
      <c r="EE315" s="483"/>
      <c r="EF315" s="483"/>
      <c r="EG315" s="408"/>
      <c r="EH315" s="408"/>
      <c r="EI315" s="408"/>
      <c r="EJ315" s="470"/>
      <c r="EK315" s="483"/>
      <c r="EL315" s="453"/>
      <c r="EM315" s="470"/>
      <c r="EN315" s="470"/>
      <c r="IC315"/>
      <c r="ID315"/>
      <c r="IE315"/>
      <c r="IF315"/>
      <c r="IG315"/>
      <c r="IH315"/>
      <c r="II315" s="309"/>
      <c r="IJ315"/>
      <c r="IK315"/>
      <c r="IL315"/>
      <c r="IM315"/>
      <c r="IN315"/>
      <c r="IO315" s="283"/>
    </row>
    <row r="316" spans="10:309" ht="20.100000000000001" customHeight="1" thickBot="1">
      <c r="J316" s="427"/>
      <c r="M316" s="469"/>
      <c r="AT316" s="406"/>
      <c r="AU316" s="479"/>
      <c r="AV316" s="479"/>
      <c r="AW316" s="406"/>
      <c r="AX316" s="406"/>
      <c r="AY316" s="406"/>
      <c r="AZ316" s="399"/>
      <c r="BA316" s="406"/>
      <c r="BB316" s="406"/>
      <c r="BC316" s="406"/>
      <c r="BD316" s="406"/>
      <c r="BE316" s="523"/>
      <c r="BF316" s="406"/>
      <c r="BG316" s="399"/>
      <c r="BH316" s="406"/>
      <c r="BI316" s="418"/>
      <c r="BJ316" s="399"/>
      <c r="BK316" s="427"/>
      <c r="BL316" s="427"/>
      <c r="BR316" s="406"/>
      <c r="BS316" s="479"/>
      <c r="BT316" s="406"/>
      <c r="BU316" s="406"/>
      <c r="BV316" s="406"/>
      <c r="BW316" s="399"/>
      <c r="BX316" s="416"/>
      <c r="BY316" s="416"/>
      <c r="BZ316" s="418"/>
      <c r="CA316" s="406"/>
      <c r="CB316" s="418"/>
      <c r="CC316" s="399"/>
      <c r="CE316" s="418"/>
      <c r="CM316" s="406"/>
      <c r="CN316" s="479"/>
      <c r="CO316" s="406"/>
      <c r="CP316" s="406"/>
      <c r="CQ316" s="406"/>
      <c r="CR316" s="406"/>
      <c r="CS316" s="406"/>
      <c r="CT316" s="418"/>
      <c r="CU316" s="453"/>
      <c r="CV316" s="497"/>
      <c r="DY316" s="407"/>
      <c r="DZ316" s="407"/>
      <c r="EA316" s="408"/>
      <c r="EB316" s="408"/>
      <c r="EC316" s="408"/>
      <c r="ED316" s="408"/>
      <c r="EE316" s="483"/>
      <c r="EF316" s="483"/>
      <c r="EG316" s="408"/>
      <c r="EH316" s="408"/>
      <c r="EI316" s="408"/>
      <c r="EJ316" s="470"/>
      <c r="EK316" s="483"/>
      <c r="EL316" s="470"/>
      <c r="EM316" s="470"/>
      <c r="EN316" s="470"/>
      <c r="IC316"/>
      <c r="ID316"/>
      <c r="IE316"/>
      <c r="IF316"/>
      <c r="IG316"/>
      <c r="IH316"/>
      <c r="II316" s="309"/>
      <c r="IJ316"/>
      <c r="IK316"/>
      <c r="IL316"/>
      <c r="IM316"/>
      <c r="IN316"/>
      <c r="IO316" s="283"/>
    </row>
    <row r="317" spans="10:309" ht="20.100000000000001" customHeight="1" thickBot="1">
      <c r="J317" s="427"/>
      <c r="M317" s="469"/>
      <c r="AT317" s="406"/>
      <c r="AU317" s="479"/>
      <c r="AV317" s="479"/>
      <c r="AW317" s="406"/>
      <c r="AX317" s="406"/>
      <c r="AY317" s="406"/>
      <c r="AZ317" s="399"/>
      <c r="BA317" s="406"/>
      <c r="BB317" s="406"/>
      <c r="BC317" s="406"/>
      <c r="BD317" s="406"/>
      <c r="BE317" s="523"/>
      <c r="BF317" s="406"/>
      <c r="BG317" s="399"/>
      <c r="BH317" s="406"/>
      <c r="BI317" s="418"/>
      <c r="BJ317" s="399"/>
      <c r="BK317" s="427"/>
      <c r="BL317" s="427"/>
      <c r="BR317" s="406"/>
      <c r="BS317" s="479"/>
      <c r="BT317" s="406"/>
      <c r="BU317" s="406"/>
      <c r="BV317" s="406"/>
      <c r="BW317" s="399"/>
      <c r="BX317" s="416"/>
      <c r="BY317" s="416"/>
      <c r="BZ317" s="418"/>
      <c r="CA317" s="406"/>
      <c r="CB317" s="418"/>
      <c r="CC317" s="399"/>
      <c r="CE317" s="418"/>
      <c r="CM317" s="406"/>
      <c r="CN317" s="479"/>
      <c r="CO317" s="406"/>
      <c r="CP317" s="406"/>
      <c r="CQ317" s="406"/>
      <c r="CR317" s="406"/>
      <c r="CS317" s="406"/>
      <c r="CT317" s="418"/>
      <c r="CU317" s="453"/>
      <c r="CV317" s="497"/>
      <c r="DY317" s="407"/>
      <c r="DZ317" s="407"/>
      <c r="EA317" s="408"/>
      <c r="EB317" s="408"/>
      <c r="EC317" s="406"/>
      <c r="ED317" s="408"/>
      <c r="EE317" s="483"/>
      <c r="EF317" s="483"/>
      <c r="EG317" s="408"/>
      <c r="EH317" s="408"/>
      <c r="EI317" s="408"/>
      <c r="EJ317" s="470"/>
      <c r="EK317" s="483"/>
      <c r="EL317" s="470"/>
      <c r="EM317" s="470"/>
      <c r="EN317" s="470"/>
      <c r="IC317"/>
      <c r="ID317"/>
      <c r="IE317"/>
      <c r="IF317"/>
      <c r="IG317"/>
      <c r="IH317"/>
      <c r="II317" s="309"/>
      <c r="IJ317"/>
      <c r="IK317"/>
      <c r="IL317"/>
      <c r="IM317"/>
      <c r="IN317"/>
      <c r="IO317" s="283"/>
    </row>
    <row r="318" spans="10:309" ht="20.100000000000001" customHeight="1" thickBot="1">
      <c r="J318" s="427"/>
      <c r="M318" s="469"/>
      <c r="AT318" s="406"/>
      <c r="AU318" s="479"/>
      <c r="AV318" s="479"/>
      <c r="AW318" s="406"/>
      <c r="AX318" s="406"/>
      <c r="AY318" s="406"/>
      <c r="AZ318" s="399"/>
      <c r="BA318" s="406"/>
      <c r="BB318" s="406"/>
      <c r="BC318" s="406"/>
      <c r="BD318" s="406"/>
      <c r="BE318" s="523"/>
      <c r="BF318" s="406"/>
      <c r="BG318" s="399"/>
      <c r="BH318" s="406"/>
      <c r="BI318" s="418"/>
      <c r="BJ318" s="399"/>
      <c r="BK318" s="427"/>
      <c r="BL318" s="427"/>
      <c r="BR318" s="406"/>
      <c r="BS318" s="479"/>
      <c r="BT318" s="406"/>
      <c r="BU318" s="406"/>
      <c r="BV318" s="406"/>
      <c r="BW318" s="399"/>
      <c r="BX318" s="416"/>
      <c r="BY318" s="416"/>
      <c r="BZ318" s="418"/>
      <c r="CA318" s="406"/>
      <c r="CB318" s="418"/>
      <c r="CC318" s="399"/>
      <c r="CE318" s="418"/>
      <c r="CM318" s="406"/>
      <c r="CN318" s="479"/>
      <c r="CO318" s="406"/>
      <c r="CP318" s="406"/>
      <c r="CQ318" s="406"/>
      <c r="CR318" s="406"/>
      <c r="CS318" s="406"/>
      <c r="CT318" s="418"/>
      <c r="CU318" s="453"/>
      <c r="CV318" s="497"/>
      <c r="DY318" s="407"/>
      <c r="DZ318" s="407"/>
      <c r="EA318" s="408"/>
      <c r="EB318" s="408"/>
      <c r="EC318" s="406"/>
      <c r="ED318" s="408"/>
      <c r="EE318" s="483"/>
      <c r="EF318" s="483"/>
      <c r="EG318" s="408"/>
      <c r="EH318" s="408"/>
      <c r="EI318" s="408"/>
      <c r="EJ318" s="470"/>
      <c r="EK318" s="483"/>
      <c r="EL318" s="470"/>
      <c r="EM318" s="470"/>
      <c r="EN318" s="470"/>
      <c r="IC318"/>
      <c r="ID318"/>
      <c r="IE318"/>
      <c r="IF318"/>
      <c r="IG318"/>
      <c r="IH318"/>
      <c r="II318" s="309"/>
      <c r="IJ318"/>
      <c r="IK318"/>
      <c r="IL318"/>
      <c r="IM318"/>
      <c r="IN318"/>
      <c r="IO318" s="283"/>
    </row>
    <row r="319" spans="10:309" ht="20.100000000000001" customHeight="1" thickBot="1">
      <c r="J319" s="427"/>
      <c r="M319" s="469"/>
      <c r="AT319" s="406"/>
      <c r="AU319" s="479"/>
      <c r="AV319" s="479"/>
      <c r="AW319" s="406"/>
      <c r="AX319" s="406"/>
      <c r="AY319" s="406"/>
      <c r="AZ319" s="400"/>
      <c r="BA319" s="420"/>
      <c r="BB319" s="406"/>
      <c r="BC319" s="406"/>
      <c r="BD319" s="406"/>
      <c r="BE319" s="415"/>
      <c r="BF319" s="406"/>
      <c r="BG319" s="415"/>
      <c r="BH319" s="417"/>
      <c r="BI319" s="418"/>
      <c r="BJ319" s="400"/>
      <c r="BK319" s="427"/>
      <c r="BL319" s="427"/>
      <c r="BR319" s="406"/>
      <c r="BS319" s="479"/>
      <c r="BT319" s="406"/>
      <c r="BU319" s="406"/>
      <c r="BV319" s="406"/>
      <c r="BW319" s="415"/>
      <c r="BX319" s="416"/>
      <c r="BY319" s="416"/>
      <c r="BZ319" s="418"/>
      <c r="CA319" s="417"/>
      <c r="CB319" s="418"/>
      <c r="CC319" s="400"/>
      <c r="CE319" s="417"/>
      <c r="CM319" s="406"/>
      <c r="CN319" s="479"/>
      <c r="CO319" s="406"/>
      <c r="CP319" s="406"/>
      <c r="CQ319" s="406"/>
      <c r="CR319" s="406"/>
      <c r="CS319" s="406"/>
      <c r="CT319" s="418"/>
      <c r="CU319" s="453"/>
      <c r="CV319" s="497"/>
      <c r="DY319" s="524"/>
      <c r="DZ319" s="524"/>
      <c r="EA319" s="524"/>
      <c r="EB319" s="524"/>
      <c r="EC319" s="524"/>
      <c r="ED319" s="408"/>
      <c r="EE319" s="483"/>
      <c r="EF319" s="525"/>
      <c r="EG319" s="408"/>
      <c r="EH319" s="408"/>
      <c r="EI319" s="408"/>
      <c r="EJ319" s="470"/>
      <c r="EK319" s="495"/>
      <c r="EL319" s="496"/>
      <c r="EM319" s="470"/>
      <c r="EN319" s="496"/>
      <c r="IC319"/>
      <c r="ID319"/>
      <c r="IE319"/>
      <c r="IF319"/>
      <c r="IG319"/>
      <c r="IH319"/>
      <c r="II319" s="309"/>
      <c r="IJ319"/>
      <c r="IK319"/>
      <c r="IL319"/>
      <c r="IM319"/>
      <c r="IN319"/>
      <c r="IO319" s="283"/>
    </row>
    <row r="320" spans="10:309" ht="20.100000000000001" customHeight="1" thickBot="1">
      <c r="J320" s="427"/>
      <c r="M320" s="469"/>
      <c r="AT320" s="406"/>
      <c r="AU320" s="479"/>
      <c r="AV320" s="479"/>
      <c r="AW320" s="406"/>
      <c r="AX320" s="406"/>
      <c r="AY320" s="406"/>
      <c r="AZ320" s="400"/>
      <c r="BA320" s="420"/>
      <c r="BB320" s="406"/>
      <c r="BC320" s="406"/>
      <c r="BD320" s="406"/>
      <c r="BE320" s="415"/>
      <c r="BF320" s="406"/>
      <c r="BG320" s="415"/>
      <c r="BH320" s="417"/>
      <c r="BI320" s="418"/>
      <c r="BJ320" s="400"/>
      <c r="BK320" s="427"/>
      <c r="BL320" s="427"/>
      <c r="BR320" s="406"/>
      <c r="BS320" s="479"/>
      <c r="BT320" s="406"/>
      <c r="BU320" s="406"/>
      <c r="BV320" s="406"/>
      <c r="BW320" s="415"/>
      <c r="BX320" s="416"/>
      <c r="BY320" s="416"/>
      <c r="BZ320" s="418"/>
      <c r="CA320" s="417"/>
      <c r="CB320" s="418"/>
      <c r="CC320" s="400"/>
      <c r="CE320" s="417"/>
      <c r="CM320" s="406"/>
      <c r="CN320" s="479"/>
      <c r="CO320" s="406"/>
      <c r="CP320" s="406"/>
      <c r="CQ320" s="406"/>
      <c r="CR320" s="420"/>
      <c r="CS320" s="406"/>
      <c r="CT320" s="400"/>
      <c r="CU320" s="453"/>
      <c r="CV320" s="497"/>
      <c r="DY320" s="407"/>
      <c r="DZ320" s="407"/>
      <c r="EA320" s="408"/>
      <c r="EB320" s="408"/>
      <c r="EC320" s="411"/>
      <c r="ED320" s="408"/>
      <c r="EE320" s="483"/>
      <c r="EF320" s="483"/>
      <c r="EG320" s="408"/>
      <c r="EH320" s="408"/>
      <c r="EI320" s="408"/>
      <c r="EJ320" s="470"/>
      <c r="EK320" s="483"/>
      <c r="EL320" s="470"/>
      <c r="EM320" s="470"/>
      <c r="EN320" s="470"/>
      <c r="IC320"/>
      <c r="ID320"/>
      <c r="IE320"/>
      <c r="IF320"/>
      <c r="IG320"/>
      <c r="IH320"/>
      <c r="II320" s="309"/>
      <c r="IJ320"/>
      <c r="IK320"/>
      <c r="IL320"/>
      <c r="IM320"/>
      <c r="IN320"/>
      <c r="IO320" s="283"/>
    </row>
    <row r="321" spans="10:249" ht="20.100000000000001" customHeight="1" thickBot="1">
      <c r="J321" s="427"/>
      <c r="M321" s="469"/>
      <c r="AT321" s="406"/>
      <c r="AU321" s="479"/>
      <c r="AV321" s="479"/>
      <c r="AW321" s="406"/>
      <c r="AX321" s="406"/>
      <c r="AY321" s="406"/>
      <c r="AZ321" s="400"/>
      <c r="BA321" s="420"/>
      <c r="BB321" s="406"/>
      <c r="BC321" s="406"/>
      <c r="BD321" s="406"/>
      <c r="BE321" s="415"/>
      <c r="BF321" s="406"/>
      <c r="BG321" s="415"/>
      <c r="BH321" s="417"/>
      <c r="BI321" s="418"/>
      <c r="BJ321" s="400"/>
      <c r="BK321" s="427"/>
      <c r="BL321" s="427"/>
      <c r="BR321" s="406"/>
      <c r="BS321" s="479"/>
      <c r="BT321" s="406"/>
      <c r="BU321" s="406"/>
      <c r="BV321" s="406"/>
      <c r="BW321" s="415"/>
      <c r="BX321" s="416"/>
      <c r="BY321" s="416"/>
      <c r="BZ321" s="418"/>
      <c r="CA321" s="417"/>
      <c r="CB321" s="418"/>
      <c r="CC321" s="400"/>
      <c r="CE321" s="418"/>
      <c r="CM321" s="406"/>
      <c r="CN321" s="479"/>
      <c r="CO321" s="406"/>
      <c r="CP321" s="406"/>
      <c r="CQ321" s="406"/>
      <c r="CR321" s="420"/>
      <c r="CS321" s="406"/>
      <c r="CT321" s="400"/>
      <c r="CU321" s="411"/>
      <c r="CV321" s="497"/>
      <c r="DY321" s="411"/>
      <c r="DZ321" s="411"/>
      <c r="EA321" s="411"/>
      <c r="EB321" s="411"/>
      <c r="EC321" s="411"/>
      <c r="ED321" s="408"/>
      <c r="EE321" s="495"/>
      <c r="EF321" s="495"/>
      <c r="EG321" s="408"/>
      <c r="EH321" s="408"/>
      <c r="EI321" s="408"/>
      <c r="EJ321" s="470"/>
      <c r="EK321" s="495"/>
      <c r="EL321" s="411"/>
      <c r="EM321" s="496"/>
      <c r="EN321" s="496"/>
      <c r="IC321"/>
      <c r="ID321"/>
      <c r="IE321"/>
      <c r="IF321"/>
      <c r="IG321"/>
      <c r="IH321"/>
      <c r="II321" s="309"/>
      <c r="IJ321"/>
      <c r="IK321"/>
      <c r="IL321"/>
      <c r="IM321"/>
      <c r="IN321"/>
      <c r="IO321" s="283"/>
    </row>
    <row r="322" spans="10:249" ht="20.100000000000001" customHeight="1" thickBot="1">
      <c r="J322" s="427"/>
      <c r="M322" s="469"/>
      <c r="AT322" s="406"/>
      <c r="AU322" s="479"/>
      <c r="AV322" s="479"/>
      <c r="AW322" s="406"/>
      <c r="AX322" s="406"/>
      <c r="AY322" s="406"/>
      <c r="AZ322" s="400"/>
      <c r="BA322" s="420"/>
      <c r="BB322" s="406"/>
      <c r="BC322" s="406"/>
      <c r="BD322" s="406"/>
      <c r="BE322" s="415"/>
      <c r="BF322" s="406"/>
      <c r="BG322" s="415"/>
      <c r="BH322" s="417"/>
      <c r="BI322" s="418"/>
      <c r="BJ322" s="400"/>
      <c r="BK322" s="427"/>
      <c r="BL322" s="427"/>
      <c r="BR322" s="406"/>
      <c r="BS322" s="479"/>
      <c r="BT322" s="406"/>
      <c r="BU322" s="406"/>
      <c r="BV322" s="406"/>
      <c r="BW322" s="415"/>
      <c r="BX322" s="416"/>
      <c r="BY322" s="416"/>
      <c r="BZ322" s="418"/>
      <c r="CA322" s="417"/>
      <c r="CB322" s="418"/>
      <c r="CC322" s="400"/>
      <c r="CE322" s="418"/>
      <c r="CM322" s="406"/>
      <c r="CN322" s="479"/>
      <c r="CO322" s="406"/>
      <c r="CP322" s="406"/>
      <c r="CQ322" s="406"/>
      <c r="CR322" s="420"/>
      <c r="CS322" s="406"/>
      <c r="CT322" s="400"/>
      <c r="CU322" s="453"/>
      <c r="CV322" s="497"/>
      <c r="DY322" s="407"/>
      <c r="DZ322" s="407"/>
      <c r="EA322" s="408"/>
      <c r="EB322" s="408"/>
      <c r="EC322" s="408"/>
      <c r="ED322" s="408"/>
      <c r="EE322" s="483"/>
      <c r="EF322" s="483"/>
      <c r="EG322" s="408"/>
      <c r="EH322" s="408"/>
      <c r="EI322" s="408"/>
      <c r="EJ322" s="470"/>
      <c r="EK322" s="483"/>
      <c r="EL322" s="470"/>
      <c r="EM322" s="470"/>
      <c r="EN322" s="470"/>
      <c r="IC322"/>
      <c r="ID322"/>
      <c r="IE322"/>
      <c r="IF322"/>
      <c r="IG322"/>
      <c r="IH322"/>
      <c r="II322" s="309"/>
      <c r="IJ322"/>
      <c r="IK322"/>
      <c r="IL322"/>
      <c r="IM322"/>
      <c r="IN322"/>
      <c r="IO322" s="283"/>
    </row>
    <row r="323" spans="10:249" ht="20.100000000000001" customHeight="1" thickBot="1">
      <c r="J323" s="427"/>
      <c r="M323" s="469"/>
      <c r="AT323" s="406"/>
      <c r="AU323" s="479"/>
      <c r="AV323" s="479"/>
      <c r="AW323" s="406"/>
      <c r="AX323" s="406"/>
      <c r="AY323" s="406"/>
      <c r="AZ323" s="399"/>
      <c r="BA323" s="406"/>
      <c r="BB323" s="406"/>
      <c r="BC323" s="406"/>
      <c r="BD323" s="406"/>
      <c r="BE323" s="523"/>
      <c r="BF323" s="406"/>
      <c r="BG323" s="399"/>
      <c r="BH323" s="406"/>
      <c r="BI323" s="418"/>
      <c r="BJ323" s="399"/>
      <c r="BK323" s="427"/>
      <c r="BL323" s="427"/>
      <c r="BR323" s="406"/>
      <c r="BS323" s="479"/>
      <c r="BT323" s="406"/>
      <c r="BU323" s="406"/>
      <c r="BV323" s="406"/>
      <c r="BW323" s="399"/>
      <c r="BX323" s="416"/>
      <c r="BY323" s="416"/>
      <c r="BZ323" s="418"/>
      <c r="CA323" s="406"/>
      <c r="CB323" s="418"/>
      <c r="CC323" s="399"/>
      <c r="CE323" s="418"/>
      <c r="CM323" s="406"/>
      <c r="CN323" s="479"/>
      <c r="CO323" s="406"/>
      <c r="CP323" s="406"/>
      <c r="CQ323" s="406"/>
      <c r="CR323" s="420"/>
      <c r="CS323" s="406"/>
      <c r="CT323" s="400"/>
      <c r="CU323" s="411"/>
      <c r="CV323" s="411"/>
      <c r="DY323" s="407"/>
      <c r="DZ323" s="407"/>
      <c r="EA323" s="408"/>
      <c r="EB323" s="408"/>
      <c r="EC323" s="408"/>
      <c r="ED323" s="408"/>
      <c r="EE323" s="483"/>
      <c r="EF323" s="483"/>
      <c r="EG323" s="408"/>
      <c r="EH323" s="408"/>
      <c r="EI323" s="408"/>
      <c r="EJ323" s="470"/>
      <c r="EK323" s="483"/>
      <c r="EL323" s="453"/>
      <c r="EM323" s="399"/>
      <c r="EN323" s="470"/>
      <c r="IC323"/>
      <c r="ID323"/>
      <c r="IE323"/>
      <c r="IF323"/>
      <c r="IG323"/>
      <c r="IH323"/>
      <c r="II323" s="309"/>
      <c r="IJ323"/>
      <c r="IK323"/>
      <c r="IL323"/>
      <c r="IM323"/>
      <c r="IN323"/>
      <c r="IO323" s="283"/>
    </row>
    <row r="324" spans="10:249" ht="20.100000000000001" customHeight="1" thickBot="1">
      <c r="J324" s="427"/>
      <c r="M324" s="469"/>
      <c r="AT324" s="406"/>
      <c r="AU324" s="479"/>
      <c r="AV324" s="479"/>
      <c r="AW324" s="406"/>
      <c r="AX324" s="406"/>
      <c r="AY324" s="406"/>
      <c r="AZ324" s="399"/>
      <c r="BA324" s="406"/>
      <c r="BB324" s="406"/>
      <c r="BC324" s="406"/>
      <c r="BD324" s="406"/>
      <c r="BE324" s="523"/>
      <c r="BF324" s="406"/>
      <c r="BG324" s="399"/>
      <c r="BH324" s="406"/>
      <c r="BI324" s="418"/>
      <c r="BJ324" s="399"/>
      <c r="BK324" s="427"/>
      <c r="BL324" s="427"/>
      <c r="BR324" s="406"/>
      <c r="BS324" s="479"/>
      <c r="BT324" s="406"/>
      <c r="BU324" s="406"/>
      <c r="BV324" s="406"/>
      <c r="BW324" s="399"/>
      <c r="BX324" s="416"/>
      <c r="BY324" s="416"/>
      <c r="BZ324" s="418"/>
      <c r="CA324" s="406"/>
      <c r="CB324" s="418"/>
      <c r="CC324" s="399"/>
      <c r="CE324" s="418"/>
      <c r="CM324" s="406"/>
      <c r="CN324" s="479"/>
      <c r="CO324" s="406"/>
      <c r="CP324" s="406"/>
      <c r="CQ324" s="406"/>
      <c r="CR324" s="406"/>
      <c r="CS324" s="406"/>
      <c r="CT324" s="418"/>
      <c r="CU324" s="453"/>
      <c r="CV324" s="497"/>
      <c r="DY324" s="407"/>
      <c r="DZ324" s="407"/>
      <c r="EA324" s="408"/>
      <c r="EB324" s="408"/>
      <c r="EC324" s="408"/>
      <c r="ED324" s="408"/>
      <c r="EE324" s="483"/>
      <c r="EF324" s="420"/>
      <c r="EG324" s="408"/>
      <c r="EH324" s="408"/>
      <c r="EI324" s="408"/>
      <c r="EJ324" s="418"/>
      <c r="EK324" s="420"/>
      <c r="EL324" s="418"/>
      <c r="EM324" s="480"/>
      <c r="EN324" s="418"/>
      <c r="IC324"/>
      <c r="ID324"/>
      <c r="IE324"/>
      <c r="IF324"/>
      <c r="IG324"/>
      <c r="IH324"/>
      <c r="II324" s="309"/>
      <c r="IJ324"/>
      <c r="IK324"/>
      <c r="IL324"/>
      <c r="IM324"/>
      <c r="IN324"/>
      <c r="IO324" s="283"/>
    </row>
    <row r="325" spans="10:249" ht="20.100000000000001" customHeight="1" thickBot="1">
      <c r="J325" s="427"/>
      <c r="M325" s="469"/>
      <c r="AT325" s="406"/>
      <c r="AU325" s="479"/>
      <c r="AV325" s="479"/>
      <c r="AW325" s="406"/>
      <c r="AX325" s="406"/>
      <c r="AY325" s="406"/>
      <c r="AZ325" s="400"/>
      <c r="BA325" s="420"/>
      <c r="BB325" s="406"/>
      <c r="BC325" s="406"/>
      <c r="BD325" s="406"/>
      <c r="BE325" s="415"/>
      <c r="BF325" s="406"/>
      <c r="BG325" s="415"/>
      <c r="BH325" s="417"/>
      <c r="BI325" s="418"/>
      <c r="BJ325" s="400"/>
      <c r="BK325" s="427"/>
      <c r="BL325" s="427"/>
      <c r="BR325" s="406"/>
      <c r="BS325" s="479"/>
      <c r="BT325" s="406"/>
      <c r="BU325" s="406"/>
      <c r="BV325" s="406"/>
      <c r="BW325" s="415"/>
      <c r="BX325" s="416"/>
      <c r="BY325" s="416"/>
      <c r="BZ325" s="418"/>
      <c r="CA325" s="417"/>
      <c r="CB325" s="418"/>
      <c r="CC325" s="400"/>
      <c r="CE325" s="418"/>
      <c r="CM325" s="406"/>
      <c r="CN325" s="479"/>
      <c r="CO325" s="406"/>
      <c r="CP325" s="406"/>
      <c r="CQ325" s="406"/>
      <c r="CR325" s="406"/>
      <c r="CS325" s="406"/>
      <c r="CT325" s="418"/>
      <c r="CU325" s="497"/>
      <c r="CV325" s="513"/>
      <c r="DY325" s="407"/>
      <c r="DZ325" s="407"/>
      <c r="EA325" s="408"/>
      <c r="EB325" s="408"/>
      <c r="EC325" s="408"/>
      <c r="ED325" s="408"/>
      <c r="EE325" s="483"/>
      <c r="EF325" s="483"/>
      <c r="EG325" s="408"/>
      <c r="EH325" s="408"/>
      <c r="EI325" s="408"/>
      <c r="EJ325" s="470"/>
      <c r="EK325" s="483"/>
      <c r="EL325" s="470"/>
      <c r="EM325" s="470"/>
      <c r="EN325" s="470"/>
      <c r="IC325"/>
      <c r="ID325"/>
      <c r="IE325"/>
      <c r="IF325"/>
      <c r="IG325"/>
      <c r="IH325"/>
      <c r="II325" s="309"/>
      <c r="IJ325"/>
      <c r="IK325"/>
      <c r="IL325"/>
      <c r="IM325"/>
      <c r="IN325"/>
      <c r="IO325" s="283"/>
    </row>
    <row r="326" spans="10:249" ht="20.100000000000001" customHeight="1" thickBot="1">
      <c r="J326" s="427"/>
      <c r="M326" s="469"/>
      <c r="AT326" s="406"/>
      <c r="AU326" s="479"/>
      <c r="AV326" s="479"/>
      <c r="AW326" s="406"/>
      <c r="AX326" s="406"/>
      <c r="AY326" s="406"/>
      <c r="AZ326" s="400"/>
      <c r="BA326" s="420"/>
      <c r="BB326" s="406"/>
      <c r="BC326" s="406"/>
      <c r="BD326" s="406"/>
      <c r="BE326" s="415"/>
      <c r="BF326" s="406"/>
      <c r="BG326" s="415"/>
      <c r="BH326" s="417"/>
      <c r="BI326" s="418"/>
      <c r="BJ326" s="400"/>
      <c r="BK326" s="427"/>
      <c r="BL326" s="427"/>
      <c r="BR326" s="406"/>
      <c r="BS326" s="479"/>
      <c r="BT326" s="406"/>
      <c r="BU326" s="406"/>
      <c r="BV326" s="406"/>
      <c r="BW326" s="415"/>
      <c r="BX326" s="416"/>
      <c r="BY326" s="416"/>
      <c r="BZ326" s="418"/>
      <c r="CA326" s="417"/>
      <c r="CB326" s="418"/>
      <c r="CC326" s="400"/>
      <c r="CE326" s="418"/>
      <c r="CM326" s="406"/>
      <c r="CN326" s="479"/>
      <c r="CO326" s="406"/>
      <c r="CP326" s="406"/>
      <c r="CQ326" s="406"/>
      <c r="CR326" s="420"/>
      <c r="CS326" s="406"/>
      <c r="CT326" s="400"/>
      <c r="CU326" s="417"/>
      <c r="CV326" s="503"/>
      <c r="DY326" s="407"/>
      <c r="DZ326" s="407"/>
      <c r="EA326" s="408"/>
      <c r="EB326" s="408"/>
      <c r="EC326" s="408"/>
      <c r="ED326" s="408"/>
      <c r="EE326" s="483"/>
      <c r="EF326" s="483"/>
      <c r="EG326" s="408"/>
      <c r="EH326" s="408"/>
      <c r="EI326" s="408"/>
      <c r="EJ326" s="470"/>
      <c r="EK326" s="483"/>
      <c r="EL326" s="470"/>
      <c r="EM326" s="470"/>
      <c r="EN326" s="470"/>
      <c r="IC326"/>
      <c r="ID326"/>
      <c r="IE326"/>
      <c r="IF326"/>
      <c r="IG326"/>
      <c r="IH326"/>
      <c r="II326" s="309"/>
      <c r="IJ326"/>
      <c r="IK326"/>
      <c r="IL326"/>
      <c r="IM326"/>
      <c r="IN326"/>
      <c r="IO326" s="283"/>
    </row>
    <row r="327" spans="10:249" ht="20.100000000000001" customHeight="1" thickBot="1">
      <c r="J327" s="427"/>
      <c r="M327" s="469"/>
      <c r="AT327" s="406"/>
      <c r="AU327" s="479"/>
      <c r="AV327" s="479"/>
      <c r="AW327" s="406"/>
      <c r="AX327" s="406"/>
      <c r="AY327" s="406"/>
      <c r="AZ327" s="400"/>
      <c r="BA327" s="420"/>
      <c r="BB327" s="406"/>
      <c r="BC327" s="406"/>
      <c r="BD327" s="406"/>
      <c r="BE327" s="415"/>
      <c r="BF327" s="406"/>
      <c r="BG327" s="415"/>
      <c r="BH327" s="417"/>
      <c r="BI327" s="418"/>
      <c r="BJ327" s="400"/>
      <c r="BK327" s="427"/>
      <c r="BL327" s="427"/>
      <c r="BR327" s="406"/>
      <c r="BS327" s="479"/>
      <c r="BT327" s="406"/>
      <c r="BU327" s="406"/>
      <c r="BV327" s="406"/>
      <c r="BW327" s="415"/>
      <c r="BX327" s="416"/>
      <c r="BY327" s="416"/>
      <c r="BZ327" s="418"/>
      <c r="CA327" s="417"/>
      <c r="CB327" s="418"/>
      <c r="CC327" s="400"/>
      <c r="CE327" s="417"/>
      <c r="CM327" s="406"/>
      <c r="CN327" s="479"/>
      <c r="CO327" s="406"/>
      <c r="CP327" s="406"/>
      <c r="CQ327" s="406"/>
      <c r="CR327" s="420"/>
      <c r="CS327" s="406"/>
      <c r="CT327" s="400"/>
      <c r="CU327" s="453"/>
      <c r="CV327" s="497"/>
      <c r="DY327" s="407"/>
      <c r="DZ327" s="407"/>
      <c r="EA327" s="408"/>
      <c r="EB327" s="408"/>
      <c r="EC327" s="408"/>
      <c r="ED327" s="408"/>
      <c r="EE327" s="483"/>
      <c r="EF327" s="483"/>
      <c r="EG327" s="408"/>
      <c r="EH327" s="408"/>
      <c r="EI327" s="408"/>
      <c r="EJ327" s="470"/>
      <c r="EK327" s="483"/>
      <c r="EL327" s="470"/>
      <c r="EM327" s="470"/>
      <c r="EN327" s="470"/>
      <c r="IC327"/>
      <c r="ID327"/>
      <c r="IE327"/>
      <c r="IF327"/>
      <c r="IG327"/>
      <c r="IH327"/>
      <c r="II327" s="309"/>
      <c r="IJ327"/>
      <c r="IK327"/>
      <c r="IL327"/>
      <c r="IM327"/>
      <c r="IN327"/>
      <c r="IO327" s="283"/>
    </row>
    <row r="328" spans="10:249" ht="20.100000000000001" customHeight="1" thickBot="1">
      <c r="J328" s="427"/>
      <c r="M328" s="469"/>
      <c r="AT328" s="406"/>
      <c r="AU328" s="479"/>
      <c r="AV328" s="479"/>
      <c r="AW328" s="406"/>
      <c r="AX328" s="406"/>
      <c r="AY328" s="406"/>
      <c r="AZ328" s="400"/>
      <c r="BA328" s="420"/>
      <c r="BB328" s="406"/>
      <c r="BC328" s="406"/>
      <c r="BD328" s="406"/>
      <c r="BE328" s="415"/>
      <c r="BF328" s="406"/>
      <c r="BG328" s="415"/>
      <c r="BH328" s="417"/>
      <c r="BI328" s="418"/>
      <c r="BJ328" s="400"/>
      <c r="BK328" s="427"/>
      <c r="BL328" s="427"/>
      <c r="BR328" s="406"/>
      <c r="BS328" s="479"/>
      <c r="BT328" s="406"/>
      <c r="BU328" s="406"/>
      <c r="BV328" s="406"/>
      <c r="BW328" s="415"/>
      <c r="BX328" s="416"/>
      <c r="BY328" s="416"/>
      <c r="BZ328" s="418"/>
      <c r="CA328" s="417"/>
      <c r="CB328" s="418"/>
      <c r="CC328" s="400"/>
      <c r="CE328" s="418"/>
      <c r="CM328" s="406"/>
      <c r="CN328" s="479"/>
      <c r="CO328" s="406"/>
      <c r="CP328" s="406"/>
      <c r="CQ328" s="406"/>
      <c r="CR328" s="420"/>
      <c r="CS328" s="406"/>
      <c r="CT328" s="400"/>
      <c r="CU328" s="453"/>
      <c r="CV328" s="497"/>
      <c r="DY328" s="407"/>
      <c r="DZ328" s="407"/>
      <c r="EA328" s="408"/>
      <c r="EB328" s="408"/>
      <c r="EC328" s="408"/>
      <c r="ED328" s="408"/>
      <c r="EE328" s="483"/>
      <c r="EF328" s="483"/>
      <c r="EG328" s="408"/>
      <c r="EH328" s="408"/>
      <c r="EI328" s="408"/>
      <c r="EJ328" s="470"/>
      <c r="EK328" s="483"/>
      <c r="EL328" s="470"/>
      <c r="EM328" s="470"/>
      <c r="EN328" s="470"/>
      <c r="IC328"/>
      <c r="ID328"/>
      <c r="IE328"/>
      <c r="IF328"/>
      <c r="IG328"/>
      <c r="IH328"/>
      <c r="II328" s="309"/>
      <c r="IJ328"/>
      <c r="IK328"/>
      <c r="IL328"/>
      <c r="IM328"/>
      <c r="IN328"/>
      <c r="IO328" s="283"/>
    </row>
    <row r="329" spans="10:249" ht="20.100000000000001" customHeight="1" thickBot="1">
      <c r="J329" s="427"/>
      <c r="M329" s="469"/>
      <c r="AT329" s="406"/>
      <c r="AU329" s="479"/>
      <c r="AV329" s="479"/>
      <c r="AW329" s="406"/>
      <c r="AX329" s="406"/>
      <c r="AY329" s="406"/>
      <c r="AZ329" s="399"/>
      <c r="BA329" s="406"/>
      <c r="BB329" s="406"/>
      <c r="BC329" s="406"/>
      <c r="BD329" s="406"/>
      <c r="BE329" s="523"/>
      <c r="BF329" s="406"/>
      <c r="BG329" s="399"/>
      <c r="BH329" s="406"/>
      <c r="BI329" s="418"/>
      <c r="BJ329" s="399"/>
      <c r="BK329" s="427"/>
      <c r="BL329" s="427"/>
      <c r="BR329" s="406"/>
      <c r="BS329" s="479"/>
      <c r="BT329" s="406"/>
      <c r="BU329" s="406"/>
      <c r="BV329" s="406"/>
      <c r="BW329" s="399"/>
      <c r="BX329" s="416"/>
      <c r="BY329" s="416"/>
      <c r="BZ329" s="418"/>
      <c r="CA329" s="406"/>
      <c r="CB329" s="418"/>
      <c r="CC329" s="399"/>
      <c r="CE329" s="418"/>
      <c r="CM329" s="406"/>
      <c r="CN329" s="479"/>
      <c r="CO329" s="406"/>
      <c r="CP329" s="406"/>
      <c r="CQ329" s="406"/>
      <c r="CR329" s="420"/>
      <c r="CS329" s="406"/>
      <c r="CT329" s="400"/>
      <c r="CU329" s="453"/>
      <c r="CV329" s="497"/>
      <c r="DY329" s="407"/>
      <c r="DZ329" s="407"/>
      <c r="EA329" s="408"/>
      <c r="EB329" s="408"/>
      <c r="EC329" s="408"/>
      <c r="ED329" s="408"/>
      <c r="EE329" s="483"/>
      <c r="EF329" s="483"/>
      <c r="EG329" s="408"/>
      <c r="EH329" s="408"/>
      <c r="EI329" s="408"/>
      <c r="EJ329" s="470"/>
      <c r="EK329" s="483"/>
      <c r="EL329" s="470"/>
      <c r="EM329" s="470"/>
      <c r="EN329" s="470"/>
      <c r="IC329"/>
      <c r="ID329"/>
      <c r="IE329"/>
      <c r="IF329"/>
      <c r="IG329"/>
      <c r="IH329"/>
      <c r="II329" s="309"/>
      <c r="IJ329"/>
      <c r="IK329"/>
      <c r="IL329"/>
      <c r="IM329"/>
      <c r="IN329"/>
      <c r="IO329" s="283"/>
    </row>
    <row r="330" spans="10:249" ht="20.100000000000001" customHeight="1" thickBot="1">
      <c r="J330" s="427"/>
      <c r="M330" s="469"/>
      <c r="AT330" s="406"/>
      <c r="AU330" s="479"/>
      <c r="AV330" s="479"/>
      <c r="AW330" s="406"/>
      <c r="AX330" s="406"/>
      <c r="AY330" s="406"/>
      <c r="AZ330" s="399"/>
      <c r="BA330" s="406"/>
      <c r="BB330" s="406"/>
      <c r="BC330" s="406"/>
      <c r="BD330" s="406"/>
      <c r="BE330" s="523"/>
      <c r="BF330" s="406"/>
      <c r="BG330" s="399"/>
      <c r="BH330" s="406"/>
      <c r="BI330" s="418"/>
      <c r="BJ330" s="399"/>
      <c r="BK330" s="427"/>
      <c r="BL330" s="427"/>
      <c r="BR330" s="406"/>
      <c r="BS330" s="479"/>
      <c r="BT330" s="406"/>
      <c r="BU330" s="406"/>
      <c r="BV330" s="406"/>
      <c r="BW330" s="399"/>
      <c r="BX330" s="416"/>
      <c r="BY330" s="416"/>
      <c r="BZ330" s="418"/>
      <c r="CA330" s="406"/>
      <c r="CB330" s="418"/>
      <c r="CC330" s="399"/>
      <c r="CE330" s="418"/>
      <c r="CM330" s="406"/>
      <c r="CN330" s="479"/>
      <c r="CO330" s="406"/>
      <c r="CP330" s="406"/>
      <c r="CQ330" s="406"/>
      <c r="CR330" s="406"/>
      <c r="CS330" s="406"/>
      <c r="CT330" s="418"/>
      <c r="CU330" s="453"/>
      <c r="CV330" s="497"/>
      <c r="DY330" s="514"/>
      <c r="DZ330" s="515"/>
      <c r="EA330" s="515"/>
      <c r="EB330" s="515"/>
      <c r="EC330" s="515"/>
      <c r="ED330" s="408"/>
      <c r="EE330" s="516"/>
      <c r="EF330" s="526"/>
      <c r="EG330" s="408"/>
      <c r="EH330" s="408"/>
      <c r="EI330" s="408"/>
      <c r="EJ330" s="470"/>
      <c r="EK330" s="495"/>
      <c r="EL330" s="496"/>
      <c r="EM330" s="496"/>
      <c r="EN330" s="496"/>
      <c r="IC330"/>
      <c r="ID330"/>
      <c r="IE330"/>
      <c r="IF330"/>
      <c r="IG330"/>
      <c r="IH330"/>
      <c r="II330" s="309"/>
      <c r="IJ330"/>
      <c r="IK330"/>
      <c r="IL330"/>
      <c r="IM330"/>
      <c r="IN330"/>
      <c r="IO330" s="283"/>
    </row>
    <row r="331" spans="10:249" ht="20.100000000000001" customHeight="1" thickBot="1">
      <c r="J331" s="427"/>
      <c r="M331" s="469"/>
      <c r="AT331" s="406"/>
      <c r="AU331" s="479"/>
      <c r="AV331" s="479"/>
      <c r="AW331" s="406"/>
      <c r="AX331" s="406"/>
      <c r="AY331" s="406"/>
      <c r="AZ331" s="399"/>
      <c r="BA331" s="406"/>
      <c r="BB331" s="406"/>
      <c r="BC331" s="406"/>
      <c r="BD331" s="406"/>
      <c r="BE331" s="523"/>
      <c r="BF331" s="406"/>
      <c r="BG331" s="399"/>
      <c r="BH331" s="406"/>
      <c r="BI331" s="418"/>
      <c r="BJ331" s="399"/>
      <c r="BK331" s="427"/>
      <c r="BL331" s="427"/>
      <c r="BR331" s="406"/>
      <c r="BS331" s="479"/>
      <c r="BT331" s="406"/>
      <c r="BU331" s="406"/>
      <c r="BV331" s="406"/>
      <c r="BW331" s="399"/>
      <c r="BX331" s="416"/>
      <c r="BY331" s="416"/>
      <c r="BZ331" s="418"/>
      <c r="CA331" s="406"/>
      <c r="CB331" s="418"/>
      <c r="CC331" s="399"/>
      <c r="CE331" s="418"/>
      <c r="CM331" s="406"/>
      <c r="CN331" s="479"/>
      <c r="CO331" s="406"/>
      <c r="CP331" s="406"/>
      <c r="CQ331" s="406"/>
      <c r="CR331" s="406"/>
      <c r="CS331" s="406"/>
      <c r="CT331" s="418"/>
      <c r="CU331" s="453"/>
      <c r="CV331" s="497"/>
      <c r="DY331" s="514"/>
      <c r="DZ331" s="515"/>
      <c r="EA331" s="515"/>
      <c r="EB331" s="515"/>
      <c r="EC331" s="515"/>
      <c r="ED331" s="408"/>
      <c r="EE331" s="516"/>
      <c r="EF331" s="526"/>
      <c r="EG331" s="408"/>
      <c r="EH331" s="408"/>
      <c r="EI331" s="408"/>
      <c r="EJ331" s="470"/>
      <c r="EK331" s="495"/>
      <c r="EL331" s="496"/>
      <c r="EM331" s="496"/>
      <c r="EN331" s="496"/>
      <c r="IC331"/>
      <c r="ID331"/>
      <c r="IE331"/>
      <c r="IF331"/>
      <c r="IG331"/>
      <c r="IH331"/>
      <c r="II331" s="309"/>
      <c r="IJ331"/>
      <c r="IK331"/>
      <c r="IL331"/>
      <c r="IM331"/>
      <c r="IN331"/>
      <c r="IO331" s="283"/>
    </row>
    <row r="332" spans="10:249" ht="20.100000000000001" customHeight="1" thickBot="1">
      <c r="J332" s="427"/>
      <c r="M332" s="469"/>
      <c r="AT332" s="406"/>
      <c r="AU332" s="479"/>
      <c r="AV332" s="479"/>
      <c r="AW332" s="406"/>
      <c r="AX332" s="406"/>
      <c r="AY332" s="406"/>
      <c r="AZ332" s="399"/>
      <c r="BA332" s="406"/>
      <c r="BB332" s="406"/>
      <c r="BC332" s="406"/>
      <c r="BD332" s="406"/>
      <c r="BE332" s="523"/>
      <c r="BF332" s="406"/>
      <c r="BG332" s="399"/>
      <c r="BH332" s="406"/>
      <c r="BI332" s="418"/>
      <c r="BJ332" s="399"/>
      <c r="BK332" s="427"/>
      <c r="BL332" s="427"/>
      <c r="BR332" s="406"/>
      <c r="BS332" s="479"/>
      <c r="BT332" s="406"/>
      <c r="BU332" s="406"/>
      <c r="BV332" s="406"/>
      <c r="BW332" s="399"/>
      <c r="BX332" s="416"/>
      <c r="BY332" s="416"/>
      <c r="BZ332" s="418"/>
      <c r="CA332" s="406"/>
      <c r="CB332" s="418"/>
      <c r="CC332" s="399"/>
      <c r="CE332" s="418"/>
      <c r="CM332" s="406"/>
      <c r="CN332" s="479"/>
      <c r="CO332" s="406"/>
      <c r="CP332" s="406"/>
      <c r="CQ332" s="406"/>
      <c r="CR332" s="406"/>
      <c r="CS332" s="406"/>
      <c r="CT332" s="418"/>
      <c r="CU332" s="411"/>
      <c r="CV332" s="411"/>
      <c r="DY332" s="514"/>
      <c r="DZ332" s="515"/>
      <c r="EA332" s="515"/>
      <c r="EB332" s="515"/>
      <c r="EC332" s="515"/>
      <c r="ED332" s="408"/>
      <c r="EE332" s="516"/>
      <c r="EF332" s="526"/>
      <c r="EG332" s="408"/>
      <c r="EH332" s="408"/>
      <c r="EI332" s="408"/>
      <c r="EJ332" s="470"/>
      <c r="EK332" s="495"/>
      <c r="EL332" s="496"/>
      <c r="EM332" s="496"/>
      <c r="EN332" s="496"/>
      <c r="IC332"/>
      <c r="ID332"/>
      <c r="IE332"/>
      <c r="IF332"/>
      <c r="IG332"/>
      <c r="IH332"/>
      <c r="II332" s="309"/>
      <c r="IJ332"/>
      <c r="IK332"/>
      <c r="IL332"/>
      <c r="IM332"/>
      <c r="IN332"/>
      <c r="IO332" s="283"/>
    </row>
    <row r="333" spans="10:249" ht="20.100000000000001" customHeight="1" thickBot="1">
      <c r="J333" s="427"/>
      <c r="M333" s="469"/>
      <c r="AT333" s="406"/>
      <c r="AU333" s="479"/>
      <c r="AV333" s="479"/>
      <c r="AW333" s="406"/>
      <c r="AX333" s="406"/>
      <c r="AY333" s="406"/>
      <c r="AZ333" s="399"/>
      <c r="BA333" s="406"/>
      <c r="BB333" s="406"/>
      <c r="BC333" s="406"/>
      <c r="BD333" s="406"/>
      <c r="BE333" s="523"/>
      <c r="BF333" s="406"/>
      <c r="BG333" s="399"/>
      <c r="BH333" s="406"/>
      <c r="BI333" s="418"/>
      <c r="BJ333" s="399"/>
      <c r="BK333" s="427"/>
      <c r="BL333" s="427"/>
      <c r="BR333" s="406"/>
      <c r="BS333" s="479"/>
      <c r="BT333" s="406"/>
      <c r="BU333" s="406"/>
      <c r="BV333" s="406"/>
      <c r="BW333" s="399"/>
      <c r="BX333" s="416"/>
      <c r="BY333" s="416"/>
      <c r="BZ333" s="418"/>
      <c r="CA333" s="406"/>
      <c r="CB333" s="418"/>
      <c r="CC333" s="399"/>
      <c r="CE333" s="418"/>
      <c r="CM333" s="406"/>
      <c r="CN333" s="479"/>
      <c r="CO333" s="406"/>
      <c r="CP333" s="406"/>
      <c r="CQ333" s="406"/>
      <c r="CR333" s="406"/>
      <c r="CS333" s="406"/>
      <c r="CT333" s="418"/>
      <c r="CU333" s="411"/>
      <c r="CV333" s="411"/>
      <c r="DY333" s="514"/>
      <c r="DZ333" s="515"/>
      <c r="EA333" s="515"/>
      <c r="EB333" s="515"/>
      <c r="EC333" s="515"/>
      <c r="ED333" s="408"/>
      <c r="EE333" s="516"/>
      <c r="EF333" s="526"/>
      <c r="EG333" s="408"/>
      <c r="EH333" s="408"/>
      <c r="EI333" s="408"/>
      <c r="EJ333" s="470"/>
      <c r="EK333" s="495"/>
      <c r="EL333" s="496"/>
      <c r="EM333" s="496"/>
      <c r="EN333" s="496"/>
      <c r="IC333"/>
      <c r="ID333"/>
      <c r="IE333"/>
      <c r="IF333"/>
      <c r="IG333"/>
      <c r="IH333"/>
      <c r="II333" s="309"/>
      <c r="IJ333"/>
      <c r="IK333"/>
      <c r="IL333"/>
      <c r="IM333"/>
      <c r="IN333"/>
      <c r="IO333" s="283"/>
    </row>
    <row r="334" spans="10:249" ht="20.100000000000001" customHeight="1" thickBot="1">
      <c r="J334" s="427"/>
      <c r="M334" s="469"/>
      <c r="AT334" s="406"/>
      <c r="AU334" s="479"/>
      <c r="AV334" s="479"/>
      <c r="AW334" s="406"/>
      <c r="AX334" s="406"/>
      <c r="AY334" s="406"/>
      <c r="AZ334" s="399"/>
      <c r="BA334" s="406"/>
      <c r="BB334" s="406"/>
      <c r="BC334" s="406"/>
      <c r="BD334" s="406"/>
      <c r="BE334" s="523"/>
      <c r="BF334" s="406"/>
      <c r="BG334" s="399"/>
      <c r="BH334" s="406"/>
      <c r="BI334" s="418"/>
      <c r="BJ334" s="399"/>
      <c r="BK334" s="427"/>
      <c r="BL334" s="427"/>
      <c r="BR334" s="406"/>
      <c r="BS334" s="479"/>
      <c r="BT334" s="406"/>
      <c r="BU334" s="406"/>
      <c r="BV334" s="406"/>
      <c r="BW334" s="399"/>
      <c r="BX334" s="416"/>
      <c r="BY334" s="416"/>
      <c r="BZ334" s="418"/>
      <c r="CA334" s="406"/>
      <c r="CB334" s="418"/>
      <c r="CC334" s="399"/>
      <c r="CE334" s="417"/>
      <c r="CM334" s="406"/>
      <c r="CN334" s="479"/>
      <c r="CO334" s="406"/>
      <c r="CP334" s="406"/>
      <c r="CQ334" s="406"/>
      <c r="CR334" s="406"/>
      <c r="CS334" s="406"/>
      <c r="CT334" s="418"/>
      <c r="CU334" s="411"/>
      <c r="CV334" s="411"/>
      <c r="DY334" s="407"/>
      <c r="DZ334" s="407"/>
      <c r="EA334" s="408"/>
      <c r="EB334" s="408"/>
      <c r="EC334" s="408"/>
      <c r="ED334" s="408"/>
      <c r="EE334" s="483"/>
      <c r="EF334" s="483"/>
      <c r="EG334" s="408"/>
      <c r="EH334" s="408"/>
      <c r="EI334" s="408"/>
      <c r="EJ334" s="470"/>
      <c r="EK334" s="483"/>
      <c r="EL334" s="470"/>
      <c r="EM334" s="470"/>
      <c r="EN334" s="470"/>
      <c r="IC334"/>
      <c r="ID334"/>
      <c r="IE334"/>
      <c r="IF334"/>
      <c r="IG334"/>
      <c r="IH334"/>
      <c r="II334" s="309"/>
      <c r="IJ334"/>
      <c r="IK334"/>
      <c r="IL334"/>
      <c r="IM334"/>
      <c r="IN334"/>
      <c r="IO334" s="283"/>
    </row>
    <row r="335" spans="10:249" ht="20.100000000000001" customHeight="1" thickBot="1">
      <c r="J335" s="427"/>
      <c r="M335" s="469"/>
      <c r="AT335" s="406"/>
      <c r="AU335" s="479"/>
      <c r="AV335" s="479"/>
      <c r="AW335" s="406"/>
      <c r="AX335" s="406"/>
      <c r="AY335" s="406"/>
      <c r="AZ335" s="399"/>
      <c r="BA335" s="406"/>
      <c r="BB335" s="406"/>
      <c r="BC335" s="406"/>
      <c r="BD335" s="406"/>
      <c r="BE335" s="523"/>
      <c r="BF335" s="406"/>
      <c r="BG335" s="399"/>
      <c r="BH335" s="406"/>
      <c r="BI335" s="418"/>
      <c r="BJ335" s="399"/>
      <c r="BK335" s="427"/>
      <c r="BL335" s="427"/>
      <c r="BR335" s="406"/>
      <c r="BS335" s="479"/>
      <c r="BT335" s="406"/>
      <c r="BU335" s="406"/>
      <c r="BV335" s="406"/>
      <c r="BW335" s="399"/>
      <c r="BX335" s="416"/>
      <c r="BY335" s="416"/>
      <c r="BZ335" s="418"/>
      <c r="CA335" s="406"/>
      <c r="CB335" s="418"/>
      <c r="CC335" s="399"/>
      <c r="CE335" s="418"/>
      <c r="CM335" s="406"/>
      <c r="CN335" s="479"/>
      <c r="CO335" s="406"/>
      <c r="CP335" s="406"/>
      <c r="CQ335" s="406"/>
      <c r="CR335" s="406"/>
      <c r="CS335" s="406"/>
      <c r="CT335" s="418"/>
      <c r="CU335" s="411"/>
      <c r="CV335" s="411"/>
      <c r="DY335" s="514"/>
      <c r="DZ335" s="515"/>
      <c r="EA335" s="515"/>
      <c r="EB335" s="515"/>
      <c r="EC335" s="515"/>
      <c r="ED335" s="408"/>
      <c r="EE335" s="516"/>
      <c r="EF335" s="526"/>
      <c r="EG335" s="408"/>
      <c r="EH335" s="408"/>
      <c r="EI335" s="408"/>
      <c r="EJ335" s="470"/>
      <c r="EK335" s="495"/>
      <c r="EL335" s="496"/>
      <c r="EM335" s="496"/>
      <c r="EN335" s="496"/>
      <c r="IC335"/>
      <c r="ID335"/>
      <c r="IE335"/>
      <c r="IF335"/>
      <c r="IG335"/>
      <c r="IH335"/>
      <c r="II335" s="309"/>
      <c r="IJ335"/>
      <c r="IK335"/>
      <c r="IL335"/>
      <c r="IM335"/>
      <c r="IN335"/>
      <c r="IO335" s="283"/>
    </row>
    <row r="336" spans="10:249" ht="20.100000000000001" customHeight="1" thickBot="1">
      <c r="J336" s="427"/>
      <c r="M336" s="469"/>
      <c r="AT336" s="406"/>
      <c r="AU336" s="479"/>
      <c r="AV336" s="479"/>
      <c r="AW336" s="406"/>
      <c r="AX336" s="406"/>
      <c r="AY336" s="406"/>
      <c r="AZ336" s="399"/>
      <c r="BA336" s="406"/>
      <c r="BB336" s="406"/>
      <c r="BC336" s="406"/>
      <c r="BD336" s="406"/>
      <c r="BE336" s="523"/>
      <c r="BF336" s="406"/>
      <c r="BG336" s="399"/>
      <c r="BH336" s="406"/>
      <c r="BI336" s="418"/>
      <c r="BJ336" s="399"/>
      <c r="BK336" s="427"/>
      <c r="BL336" s="427"/>
      <c r="BR336" s="406"/>
      <c r="BS336" s="479"/>
      <c r="BT336" s="406"/>
      <c r="BU336" s="406"/>
      <c r="BV336" s="406"/>
      <c r="BW336" s="399"/>
      <c r="BX336" s="416"/>
      <c r="BY336" s="416"/>
      <c r="BZ336" s="418"/>
      <c r="CA336" s="406"/>
      <c r="CB336" s="418"/>
      <c r="CC336" s="399"/>
      <c r="CE336" s="418"/>
      <c r="CM336" s="406"/>
      <c r="CN336" s="479"/>
      <c r="CO336" s="406"/>
      <c r="CP336" s="406"/>
      <c r="CQ336" s="406"/>
      <c r="CR336" s="406"/>
      <c r="CS336" s="406"/>
      <c r="CT336" s="418"/>
      <c r="CU336" s="453"/>
      <c r="CV336" s="497"/>
      <c r="DY336" s="514"/>
      <c r="DZ336" s="515"/>
      <c r="EA336" s="515"/>
      <c r="EB336" s="515"/>
      <c r="EC336" s="515"/>
      <c r="ED336" s="408"/>
      <c r="EE336" s="516"/>
      <c r="EF336" s="526"/>
      <c r="EG336" s="408"/>
      <c r="EH336" s="408"/>
      <c r="EI336" s="408"/>
      <c r="EJ336" s="470"/>
      <c r="EK336" s="495"/>
      <c r="EL336" s="496"/>
      <c r="EM336" s="496"/>
      <c r="EN336" s="496"/>
      <c r="IC336"/>
      <c r="ID336"/>
      <c r="IE336"/>
      <c r="IF336"/>
      <c r="IG336"/>
      <c r="IH336"/>
      <c r="II336" s="309"/>
      <c r="IJ336"/>
      <c r="IK336"/>
      <c r="IL336"/>
      <c r="IM336"/>
      <c r="IN336"/>
      <c r="IO336" s="283"/>
    </row>
    <row r="337" spans="10:249" ht="20.100000000000001" customHeight="1" thickBot="1">
      <c r="J337" s="427"/>
      <c r="M337" s="469"/>
      <c r="AT337" s="406"/>
      <c r="AU337" s="479"/>
      <c r="AV337" s="479"/>
      <c r="AW337" s="406"/>
      <c r="AX337" s="406"/>
      <c r="AY337" s="406"/>
      <c r="AZ337" s="399"/>
      <c r="BA337" s="406"/>
      <c r="BB337" s="406"/>
      <c r="BC337" s="406"/>
      <c r="BD337" s="406"/>
      <c r="BE337" s="523"/>
      <c r="BF337" s="406"/>
      <c r="BG337" s="399"/>
      <c r="BH337" s="406"/>
      <c r="BI337" s="418"/>
      <c r="BJ337" s="399"/>
      <c r="BK337" s="427"/>
      <c r="BL337" s="427"/>
      <c r="BR337" s="406"/>
      <c r="BS337" s="479"/>
      <c r="BT337" s="406"/>
      <c r="BU337" s="406"/>
      <c r="BV337" s="406"/>
      <c r="BW337" s="399"/>
      <c r="BX337" s="416"/>
      <c r="BY337" s="416"/>
      <c r="BZ337" s="418"/>
      <c r="CA337" s="406"/>
      <c r="CB337" s="418"/>
      <c r="CC337" s="399"/>
      <c r="CE337" s="418"/>
      <c r="CM337" s="406"/>
      <c r="CN337" s="479"/>
      <c r="CO337" s="406"/>
      <c r="CP337" s="406"/>
      <c r="CQ337" s="406"/>
      <c r="CR337" s="406"/>
      <c r="CS337" s="406"/>
      <c r="CT337" s="418"/>
      <c r="CU337" s="411"/>
      <c r="CV337" s="411"/>
      <c r="DY337" s="488"/>
      <c r="DZ337" s="488"/>
      <c r="EA337" s="489"/>
      <c r="EB337" s="489"/>
      <c r="EC337" s="489"/>
      <c r="ED337" s="408"/>
      <c r="EE337" s="490"/>
      <c r="EF337" s="490"/>
      <c r="EG337" s="408"/>
      <c r="EH337" s="489"/>
      <c r="EI337" s="408"/>
      <c r="EJ337" s="470"/>
      <c r="EK337" s="490"/>
      <c r="EL337" s="491"/>
      <c r="EM337" s="491"/>
      <c r="EN337" s="470"/>
      <c r="IC337"/>
      <c r="ID337"/>
      <c r="IE337"/>
      <c r="IF337"/>
      <c r="IG337"/>
      <c r="IH337"/>
      <c r="II337" s="309"/>
      <c r="IJ337"/>
      <c r="IK337"/>
      <c r="IL337"/>
      <c r="IM337"/>
      <c r="IN337"/>
      <c r="IO337" s="283"/>
    </row>
    <row r="338" spans="10:249" ht="20.100000000000001" customHeight="1" thickBot="1">
      <c r="J338" s="427"/>
      <c r="M338" s="469"/>
      <c r="AT338" s="406"/>
      <c r="AU338" s="479"/>
      <c r="AV338" s="479"/>
      <c r="AW338" s="406"/>
      <c r="AX338" s="406"/>
      <c r="AY338" s="406"/>
      <c r="AZ338" s="399"/>
      <c r="BA338" s="406"/>
      <c r="BB338" s="406"/>
      <c r="BC338" s="406"/>
      <c r="BD338" s="406"/>
      <c r="BE338" s="523"/>
      <c r="BF338" s="406"/>
      <c r="BG338" s="399"/>
      <c r="BH338" s="406"/>
      <c r="BI338" s="418"/>
      <c r="BJ338" s="399"/>
      <c r="BK338" s="427"/>
      <c r="BL338" s="427"/>
      <c r="BR338" s="406"/>
      <c r="BS338" s="479"/>
      <c r="BT338" s="406"/>
      <c r="BU338" s="406"/>
      <c r="BV338" s="406"/>
      <c r="BW338" s="399"/>
      <c r="BX338" s="416"/>
      <c r="BY338" s="416"/>
      <c r="BZ338" s="418"/>
      <c r="CA338" s="406"/>
      <c r="CB338" s="418"/>
      <c r="CC338" s="399"/>
      <c r="CE338" s="417"/>
      <c r="CM338" s="406"/>
      <c r="CN338" s="479"/>
      <c r="CO338" s="406"/>
      <c r="CP338" s="406"/>
      <c r="CQ338" s="406"/>
      <c r="CR338" s="406"/>
      <c r="CS338" s="406"/>
      <c r="CT338" s="418"/>
      <c r="CU338" s="411"/>
      <c r="CV338" s="411"/>
      <c r="DY338" s="407"/>
      <c r="DZ338" s="407"/>
      <c r="EA338" s="408"/>
      <c r="EB338" s="408"/>
      <c r="EC338" s="408"/>
      <c r="ED338" s="408"/>
      <c r="EE338" s="483"/>
      <c r="EF338" s="483"/>
      <c r="EG338" s="408"/>
      <c r="EH338" s="408"/>
      <c r="EI338" s="408"/>
      <c r="EJ338" s="470"/>
      <c r="EK338" s="483"/>
      <c r="EL338" s="470"/>
      <c r="EM338" s="470"/>
      <c r="EN338" s="470"/>
      <c r="IC338"/>
      <c r="ID338"/>
      <c r="IE338"/>
      <c r="IF338"/>
      <c r="IG338"/>
      <c r="IH338"/>
      <c r="II338" s="309"/>
      <c r="IJ338"/>
      <c r="IK338"/>
      <c r="IL338"/>
      <c r="IM338"/>
      <c r="IN338"/>
      <c r="IO338" s="283"/>
    </row>
    <row r="339" spans="10:249" ht="20.100000000000001" customHeight="1" thickBot="1">
      <c r="J339" s="427"/>
      <c r="M339" s="469"/>
      <c r="AT339" s="406"/>
      <c r="AU339" s="479"/>
      <c r="AV339" s="479"/>
      <c r="AW339" s="406"/>
      <c r="AX339" s="406"/>
      <c r="AY339" s="406"/>
      <c r="AZ339" s="399"/>
      <c r="BA339" s="406"/>
      <c r="BB339" s="406"/>
      <c r="BC339" s="406"/>
      <c r="BD339" s="406"/>
      <c r="BE339" s="523"/>
      <c r="BF339" s="406"/>
      <c r="BG339" s="399"/>
      <c r="BH339" s="406"/>
      <c r="BI339" s="418"/>
      <c r="BJ339" s="399"/>
      <c r="BK339" s="427"/>
      <c r="BL339" s="427"/>
      <c r="BR339" s="406"/>
      <c r="BS339" s="479"/>
      <c r="BT339" s="406"/>
      <c r="BU339" s="406"/>
      <c r="BV339" s="406"/>
      <c r="BW339" s="399"/>
      <c r="BX339" s="416"/>
      <c r="BY339" s="416"/>
      <c r="BZ339" s="418"/>
      <c r="CA339" s="406"/>
      <c r="CB339" s="418"/>
      <c r="CC339" s="399"/>
      <c r="CE339" s="417"/>
      <c r="CM339" s="406"/>
      <c r="CN339" s="479"/>
      <c r="CO339" s="406"/>
      <c r="CP339" s="406"/>
      <c r="CQ339" s="406"/>
      <c r="CR339" s="406"/>
      <c r="CS339" s="406"/>
      <c r="CT339" s="418"/>
      <c r="CU339" s="489"/>
      <c r="CV339" s="527"/>
      <c r="DY339" s="408"/>
      <c r="DZ339" s="408"/>
      <c r="EA339" s="408"/>
      <c r="EB339" s="408"/>
      <c r="EC339" s="408"/>
      <c r="ED339" s="408"/>
      <c r="EE339" s="483"/>
      <c r="EF339" s="483"/>
      <c r="EG339" s="408"/>
      <c r="EH339" s="408"/>
      <c r="EI339" s="408"/>
      <c r="EJ339" s="470"/>
      <c r="EK339" s="483"/>
      <c r="EL339" s="408"/>
      <c r="EM339" s="470"/>
      <c r="EN339" s="470"/>
      <c r="IC339"/>
      <c r="ID339"/>
      <c r="IE339"/>
      <c r="IF339"/>
      <c r="IG339"/>
      <c r="IH339"/>
      <c r="II339" s="309"/>
      <c r="IJ339"/>
      <c r="IK339"/>
      <c r="IL339"/>
      <c r="IM339"/>
      <c r="IN339"/>
      <c r="IO339" s="283"/>
    </row>
    <row r="340" spans="10:249" ht="20.100000000000001" customHeight="1" thickBot="1">
      <c r="J340" s="427"/>
      <c r="M340" s="469"/>
      <c r="AT340" s="406"/>
      <c r="AU340" s="479"/>
      <c r="AV340" s="479"/>
      <c r="AW340" s="406"/>
      <c r="AX340" s="406"/>
      <c r="AY340" s="406"/>
      <c r="AZ340" s="399"/>
      <c r="BA340" s="406"/>
      <c r="BB340" s="406"/>
      <c r="BC340" s="406"/>
      <c r="BD340" s="406"/>
      <c r="BE340" s="523"/>
      <c r="BF340" s="406"/>
      <c r="BG340" s="399"/>
      <c r="BH340" s="406"/>
      <c r="BI340" s="418"/>
      <c r="BJ340" s="399"/>
      <c r="BK340" s="427"/>
      <c r="BL340" s="427"/>
      <c r="BR340" s="406"/>
      <c r="BS340" s="479"/>
      <c r="BT340" s="406"/>
      <c r="BU340" s="406"/>
      <c r="BV340" s="406"/>
      <c r="BW340" s="399"/>
      <c r="BX340" s="416"/>
      <c r="BY340" s="416"/>
      <c r="BZ340" s="418"/>
      <c r="CA340" s="406"/>
      <c r="CB340" s="418"/>
      <c r="CC340" s="399"/>
      <c r="CE340" s="418"/>
      <c r="CM340" s="406"/>
      <c r="CN340" s="479"/>
      <c r="CO340" s="406"/>
      <c r="CP340" s="406"/>
      <c r="CQ340" s="406"/>
      <c r="CR340" s="406"/>
      <c r="CS340" s="406"/>
      <c r="CT340" s="418"/>
      <c r="CU340" s="453"/>
      <c r="CV340" s="497"/>
      <c r="DY340" s="488"/>
      <c r="DZ340" s="488"/>
      <c r="EA340" s="489"/>
      <c r="EB340" s="489"/>
      <c r="EC340" s="489"/>
      <c r="ED340" s="408"/>
      <c r="EE340" s="490"/>
      <c r="EF340" s="490"/>
      <c r="EG340" s="408"/>
      <c r="EH340" s="408"/>
      <c r="EI340" s="408"/>
      <c r="EJ340" s="470"/>
      <c r="EK340" s="490"/>
      <c r="EL340" s="489"/>
      <c r="EM340" s="491"/>
      <c r="EN340" s="491"/>
      <c r="IC340"/>
      <c r="ID340"/>
      <c r="IE340"/>
      <c r="IF340"/>
      <c r="IG340"/>
      <c r="IH340"/>
      <c r="II340" s="309"/>
      <c r="IJ340"/>
      <c r="IK340"/>
      <c r="IL340"/>
      <c r="IM340"/>
      <c r="IN340"/>
      <c r="IO340" s="283"/>
    </row>
    <row r="341" spans="10:249" ht="20.100000000000001" customHeight="1" thickBot="1">
      <c r="J341" s="427"/>
      <c r="M341" s="469"/>
      <c r="AT341" s="406"/>
      <c r="AU341" s="479"/>
      <c r="AV341" s="479"/>
      <c r="AW341" s="406"/>
      <c r="AX341" s="406"/>
      <c r="AY341" s="406"/>
      <c r="AZ341" s="399"/>
      <c r="BA341" s="406"/>
      <c r="BB341" s="406"/>
      <c r="BC341" s="406"/>
      <c r="BD341" s="406"/>
      <c r="BE341" s="523"/>
      <c r="BF341" s="406"/>
      <c r="BG341" s="399"/>
      <c r="BH341" s="406"/>
      <c r="BI341" s="418"/>
      <c r="BJ341" s="399"/>
      <c r="BK341" s="427"/>
      <c r="BL341" s="427"/>
      <c r="BR341" s="406"/>
      <c r="BS341" s="479"/>
      <c r="BT341" s="406"/>
      <c r="BU341" s="406"/>
      <c r="BV341" s="406"/>
      <c r="BW341" s="399"/>
      <c r="BX341" s="416"/>
      <c r="BY341" s="416"/>
      <c r="BZ341" s="418"/>
      <c r="CA341" s="406"/>
      <c r="CB341" s="418"/>
      <c r="CC341" s="399"/>
      <c r="CE341" s="418"/>
      <c r="CM341" s="406"/>
      <c r="CN341" s="479"/>
      <c r="CO341" s="406"/>
      <c r="CP341" s="406"/>
      <c r="CQ341" s="406"/>
      <c r="CR341" s="406"/>
      <c r="CS341" s="406"/>
      <c r="CT341" s="418"/>
      <c r="CU341" s="408"/>
      <c r="CV341" s="408"/>
      <c r="DY341" s="488"/>
      <c r="DZ341" s="488"/>
      <c r="EA341" s="489"/>
      <c r="EB341" s="489"/>
      <c r="EC341" s="489"/>
      <c r="ED341" s="408"/>
      <c r="EE341" s="490"/>
      <c r="EF341" s="490"/>
      <c r="EG341" s="408"/>
      <c r="EH341" s="408"/>
      <c r="EI341" s="408"/>
      <c r="EJ341" s="470"/>
      <c r="EK341" s="490"/>
      <c r="EL341" s="489"/>
      <c r="EM341" s="491"/>
      <c r="EN341" s="491"/>
      <c r="IC341"/>
      <c r="ID341"/>
      <c r="IE341"/>
      <c r="IF341"/>
      <c r="IG341"/>
      <c r="IH341"/>
      <c r="II341" s="309"/>
      <c r="IJ341"/>
      <c r="IK341"/>
      <c r="IL341"/>
      <c r="IM341"/>
      <c r="IN341"/>
      <c r="IO341" s="283"/>
    </row>
    <row r="342" spans="10:249" ht="20.100000000000001" customHeight="1" thickBot="1">
      <c r="J342" s="427"/>
      <c r="M342" s="469"/>
      <c r="AT342" s="406"/>
      <c r="AU342" s="479"/>
      <c r="AV342" s="479"/>
      <c r="AW342" s="406"/>
      <c r="AX342" s="406"/>
      <c r="AY342" s="406"/>
      <c r="AZ342" s="399"/>
      <c r="BA342" s="406"/>
      <c r="BB342" s="406"/>
      <c r="BC342" s="406"/>
      <c r="BD342" s="406"/>
      <c r="BE342" s="523"/>
      <c r="BF342" s="406"/>
      <c r="BG342" s="399"/>
      <c r="BH342" s="406"/>
      <c r="BI342" s="418"/>
      <c r="BJ342" s="399"/>
      <c r="BK342" s="427"/>
      <c r="BL342" s="427"/>
      <c r="BR342" s="406"/>
      <c r="BS342" s="479"/>
      <c r="BT342" s="406"/>
      <c r="BU342" s="406"/>
      <c r="BV342" s="406"/>
      <c r="BW342" s="399"/>
      <c r="BX342" s="416"/>
      <c r="BY342" s="416"/>
      <c r="BZ342" s="418"/>
      <c r="CA342" s="406"/>
      <c r="CB342" s="418"/>
      <c r="CC342" s="399"/>
      <c r="CE342" s="417"/>
      <c r="CM342" s="406"/>
      <c r="CN342" s="479"/>
      <c r="CO342" s="406"/>
      <c r="CP342" s="406"/>
      <c r="CQ342" s="406"/>
      <c r="CR342" s="406"/>
      <c r="CS342" s="406"/>
      <c r="CT342" s="418"/>
      <c r="CU342" s="489"/>
      <c r="CV342" s="527"/>
      <c r="DY342" s="407"/>
      <c r="DZ342" s="407"/>
      <c r="EA342" s="408"/>
      <c r="EB342" s="408"/>
      <c r="EC342" s="408"/>
      <c r="ED342" s="408"/>
      <c r="EE342" s="483"/>
      <c r="EF342" s="483"/>
      <c r="EG342" s="408"/>
      <c r="EH342" s="408"/>
      <c r="EI342" s="408"/>
      <c r="EJ342" s="470"/>
      <c r="EK342" s="483"/>
      <c r="EL342" s="470"/>
      <c r="EM342" s="470"/>
      <c r="EN342" s="470"/>
      <c r="IC342"/>
      <c r="ID342"/>
      <c r="IE342"/>
      <c r="IF342"/>
      <c r="IG342"/>
      <c r="IH342"/>
      <c r="II342" s="309"/>
      <c r="IJ342"/>
      <c r="IK342"/>
      <c r="IL342"/>
      <c r="IM342"/>
      <c r="IN342"/>
      <c r="IO342" s="283"/>
    </row>
    <row r="343" spans="10:249" ht="20.100000000000001" customHeight="1" thickBot="1">
      <c r="J343" s="427"/>
      <c r="M343" s="469"/>
      <c r="AT343" s="406"/>
      <c r="AU343" s="479"/>
      <c r="AV343" s="479"/>
      <c r="AW343" s="406"/>
      <c r="AX343" s="406"/>
      <c r="AY343" s="406"/>
      <c r="AZ343" s="399"/>
      <c r="BA343" s="406"/>
      <c r="BB343" s="406"/>
      <c r="BC343" s="406"/>
      <c r="BD343" s="406"/>
      <c r="BE343" s="523"/>
      <c r="BF343" s="406"/>
      <c r="BG343" s="399"/>
      <c r="BH343" s="406"/>
      <c r="BI343" s="418"/>
      <c r="BJ343" s="399"/>
      <c r="BK343" s="427"/>
      <c r="BL343" s="427"/>
      <c r="BR343" s="406"/>
      <c r="BS343" s="479"/>
      <c r="BT343" s="406"/>
      <c r="BU343" s="406"/>
      <c r="BV343" s="406"/>
      <c r="BW343" s="399"/>
      <c r="BX343" s="416"/>
      <c r="BY343" s="416"/>
      <c r="BZ343" s="418"/>
      <c r="CA343" s="406"/>
      <c r="CB343" s="418"/>
      <c r="CC343" s="399"/>
      <c r="CE343" s="418"/>
      <c r="CM343" s="406"/>
      <c r="CN343" s="479"/>
      <c r="CO343" s="406"/>
      <c r="CP343" s="406"/>
      <c r="CQ343" s="406"/>
      <c r="CR343" s="406"/>
      <c r="CS343" s="406"/>
      <c r="CT343" s="418"/>
      <c r="CU343" s="489"/>
      <c r="CV343" s="527"/>
      <c r="DY343" s="407"/>
      <c r="DZ343" s="407"/>
      <c r="EA343" s="408"/>
      <c r="EB343" s="408"/>
      <c r="EC343" s="408"/>
      <c r="ED343" s="408"/>
      <c r="EE343" s="483"/>
      <c r="EF343" s="483"/>
      <c r="EG343" s="408"/>
      <c r="EH343" s="408"/>
      <c r="EI343" s="408"/>
      <c r="EJ343" s="470"/>
      <c r="EK343" s="483"/>
      <c r="EL343" s="453"/>
      <c r="EM343" s="399"/>
      <c r="EN343" s="470"/>
      <c r="IC343"/>
      <c r="ID343"/>
      <c r="IE343"/>
      <c r="IF343"/>
      <c r="IG343"/>
      <c r="IH343"/>
      <c r="II343" s="309"/>
      <c r="IJ343"/>
      <c r="IK343"/>
      <c r="IL343"/>
      <c r="IM343"/>
      <c r="IN343"/>
      <c r="IO343" s="283"/>
    </row>
    <row r="344" spans="10:249" ht="20.100000000000001" customHeight="1" thickBot="1">
      <c r="J344" s="427"/>
      <c r="M344" s="469"/>
      <c r="AT344" s="406"/>
      <c r="AU344" s="479"/>
      <c r="AV344" s="479"/>
      <c r="AW344" s="406"/>
      <c r="AX344" s="406"/>
      <c r="AY344" s="406"/>
      <c r="AZ344" s="399"/>
      <c r="BA344" s="406"/>
      <c r="BB344" s="406"/>
      <c r="BC344" s="406"/>
      <c r="BD344" s="406"/>
      <c r="BE344" s="523"/>
      <c r="BF344" s="406"/>
      <c r="BG344" s="399"/>
      <c r="BH344" s="406"/>
      <c r="BI344" s="418"/>
      <c r="BJ344" s="399"/>
      <c r="BK344" s="427"/>
      <c r="BL344" s="427"/>
      <c r="BR344" s="406"/>
      <c r="BS344" s="479"/>
      <c r="BT344" s="406"/>
      <c r="BU344" s="406"/>
      <c r="BV344" s="406"/>
      <c r="BW344" s="399"/>
      <c r="BX344" s="416"/>
      <c r="BY344" s="416"/>
      <c r="BZ344" s="418"/>
      <c r="CA344" s="406"/>
      <c r="CB344" s="418"/>
      <c r="CC344" s="399"/>
      <c r="CE344" s="417"/>
      <c r="CM344" s="406"/>
      <c r="CN344" s="479"/>
      <c r="CO344" s="406"/>
      <c r="CP344" s="406"/>
      <c r="CQ344" s="406"/>
      <c r="CR344" s="406"/>
      <c r="CS344" s="406"/>
      <c r="CT344" s="418"/>
      <c r="CU344" s="453"/>
      <c r="CV344" s="497"/>
      <c r="DY344" s="407"/>
      <c r="DZ344" s="407"/>
      <c r="EA344" s="408"/>
      <c r="EB344" s="408"/>
      <c r="EC344" s="408"/>
      <c r="ED344" s="408"/>
      <c r="EE344" s="483"/>
      <c r="EF344" s="483"/>
      <c r="EG344" s="408"/>
      <c r="EH344" s="408"/>
      <c r="EI344" s="408"/>
      <c r="EJ344" s="470"/>
      <c r="EK344" s="483"/>
      <c r="EL344" s="453"/>
      <c r="EM344" s="399"/>
      <c r="EN344" s="470"/>
      <c r="IC344"/>
      <c r="ID344"/>
      <c r="IE344"/>
      <c r="IF344"/>
      <c r="IG344"/>
      <c r="IH344"/>
      <c r="II344" s="309"/>
      <c r="IJ344"/>
      <c r="IK344"/>
      <c r="IL344"/>
      <c r="IM344"/>
      <c r="IN344"/>
      <c r="IO344" s="283"/>
    </row>
    <row r="345" spans="10:249" ht="20.100000000000001" customHeight="1" thickBot="1">
      <c r="J345" s="427"/>
      <c r="M345" s="469"/>
      <c r="AT345" s="406"/>
      <c r="AU345" s="479"/>
      <c r="AV345" s="479"/>
      <c r="AW345" s="406"/>
      <c r="AX345" s="406"/>
      <c r="AY345" s="406"/>
      <c r="AZ345" s="399"/>
      <c r="BA345" s="406"/>
      <c r="BB345" s="406"/>
      <c r="BC345" s="406"/>
      <c r="BD345" s="406"/>
      <c r="BE345" s="523"/>
      <c r="BF345" s="406"/>
      <c r="BG345" s="399"/>
      <c r="BH345" s="406"/>
      <c r="BI345" s="418"/>
      <c r="BJ345" s="399"/>
      <c r="BK345" s="427"/>
      <c r="BL345" s="427"/>
      <c r="BR345" s="406"/>
      <c r="BS345" s="479"/>
      <c r="BT345" s="406"/>
      <c r="BU345" s="406"/>
      <c r="BV345" s="406"/>
      <c r="BW345" s="399"/>
      <c r="BX345" s="416"/>
      <c r="BY345" s="416"/>
      <c r="BZ345" s="418"/>
      <c r="CA345" s="406"/>
      <c r="CB345" s="418"/>
      <c r="CC345" s="399"/>
      <c r="CE345" s="417"/>
      <c r="CM345" s="406"/>
      <c r="CN345" s="479"/>
      <c r="CO345" s="406"/>
      <c r="CP345" s="406"/>
      <c r="CQ345" s="406"/>
      <c r="CR345" s="406"/>
      <c r="CS345" s="406"/>
      <c r="CT345" s="418"/>
      <c r="CU345" s="497"/>
      <c r="CV345" s="513"/>
      <c r="DY345" s="407"/>
      <c r="DZ345" s="407"/>
      <c r="EA345" s="408"/>
      <c r="EB345" s="408"/>
      <c r="EC345" s="408"/>
      <c r="ED345" s="408"/>
      <c r="EE345" s="483"/>
      <c r="EF345" s="483"/>
      <c r="EG345" s="408"/>
      <c r="EH345" s="408"/>
      <c r="EI345" s="408"/>
      <c r="EJ345" s="470"/>
      <c r="EK345" s="483"/>
      <c r="EL345" s="470"/>
      <c r="EM345" s="470"/>
      <c r="EN345" s="470"/>
      <c r="IC345"/>
      <c r="ID345"/>
      <c r="IE345"/>
      <c r="IF345"/>
      <c r="IG345"/>
      <c r="IH345"/>
      <c r="II345" s="309"/>
      <c r="IJ345"/>
      <c r="IK345"/>
      <c r="IL345"/>
      <c r="IM345"/>
      <c r="IN345"/>
      <c r="IO345" s="283"/>
    </row>
    <row r="346" spans="10:249" ht="20.100000000000001" customHeight="1" thickBot="1">
      <c r="J346" s="427"/>
      <c r="M346" s="469"/>
      <c r="AT346" s="406"/>
      <c r="AU346" s="479"/>
      <c r="AV346" s="479"/>
      <c r="AW346" s="406"/>
      <c r="AX346" s="406"/>
      <c r="AY346" s="406"/>
      <c r="AZ346" s="399"/>
      <c r="BA346" s="406"/>
      <c r="BB346" s="406"/>
      <c r="BC346" s="406"/>
      <c r="BD346" s="406"/>
      <c r="BE346" s="523"/>
      <c r="BF346" s="406"/>
      <c r="BG346" s="399"/>
      <c r="BH346" s="406"/>
      <c r="BI346" s="418"/>
      <c r="BJ346" s="399"/>
      <c r="BK346" s="427"/>
      <c r="BL346" s="427"/>
      <c r="BR346" s="406"/>
      <c r="BS346" s="479"/>
      <c r="BT346" s="406"/>
      <c r="BU346" s="406"/>
      <c r="BV346" s="406"/>
      <c r="BW346" s="399"/>
      <c r="BX346" s="416"/>
      <c r="BY346" s="416"/>
      <c r="BZ346" s="418"/>
      <c r="CA346" s="406"/>
      <c r="CB346" s="418"/>
      <c r="CC346" s="399"/>
      <c r="CE346" s="406"/>
      <c r="CM346" s="406"/>
      <c r="CN346" s="479"/>
      <c r="CO346" s="406"/>
      <c r="CP346" s="406"/>
      <c r="CQ346" s="406"/>
      <c r="CR346" s="406"/>
      <c r="CS346" s="406"/>
      <c r="CT346" s="418"/>
      <c r="CU346" s="497"/>
      <c r="CV346" s="513"/>
      <c r="DY346" s="407"/>
      <c r="DZ346" s="407"/>
      <c r="EA346" s="408"/>
      <c r="EB346" s="408"/>
      <c r="EC346" s="408"/>
      <c r="ED346" s="408"/>
      <c r="EE346" s="483"/>
      <c r="EF346" s="483"/>
      <c r="EG346" s="408"/>
      <c r="EH346" s="408"/>
      <c r="EI346" s="408"/>
      <c r="EJ346" s="470"/>
      <c r="EK346" s="483"/>
      <c r="EL346" s="453"/>
      <c r="EM346" s="399"/>
      <c r="EN346" s="470"/>
      <c r="IC346"/>
      <c r="ID346"/>
      <c r="IE346"/>
      <c r="IF346"/>
      <c r="IG346"/>
      <c r="IH346"/>
      <c r="II346" s="309"/>
      <c r="IJ346"/>
      <c r="IK346"/>
      <c r="IL346"/>
      <c r="IM346"/>
      <c r="IN346"/>
      <c r="IO346" s="283"/>
    </row>
    <row r="347" spans="10:249" ht="20.100000000000001" customHeight="1" thickBot="1">
      <c r="J347" s="427"/>
      <c r="M347" s="469"/>
      <c r="AT347" s="406"/>
      <c r="AU347" s="479"/>
      <c r="AV347" s="479"/>
      <c r="AW347" s="406"/>
      <c r="AX347" s="406"/>
      <c r="AY347" s="406"/>
      <c r="AZ347" s="399"/>
      <c r="BA347" s="406"/>
      <c r="BB347" s="406"/>
      <c r="BC347" s="406"/>
      <c r="BD347" s="406"/>
      <c r="BE347" s="523"/>
      <c r="BF347" s="406"/>
      <c r="BG347" s="399"/>
      <c r="BH347" s="406"/>
      <c r="BI347" s="418"/>
      <c r="BJ347" s="399"/>
      <c r="BK347" s="427"/>
      <c r="BL347" s="427"/>
      <c r="BR347" s="406"/>
      <c r="BS347" s="479"/>
      <c r="BT347" s="406"/>
      <c r="BU347" s="406"/>
      <c r="BV347" s="406"/>
      <c r="BW347" s="399"/>
      <c r="BX347" s="416"/>
      <c r="BY347" s="416"/>
      <c r="BZ347" s="418"/>
      <c r="CA347" s="406"/>
      <c r="CB347" s="418"/>
      <c r="CC347" s="399"/>
      <c r="CE347" s="417"/>
      <c r="CM347" s="406"/>
      <c r="CN347" s="479"/>
      <c r="CO347" s="406"/>
      <c r="CP347" s="406"/>
      <c r="CQ347" s="406"/>
      <c r="CR347" s="406"/>
      <c r="CS347" s="406"/>
      <c r="CT347" s="418"/>
      <c r="CU347" s="453"/>
      <c r="CV347" s="497"/>
      <c r="DY347" s="408"/>
      <c r="DZ347" s="408"/>
      <c r="EA347" s="408"/>
      <c r="EB347" s="408"/>
      <c r="EC347" s="408"/>
      <c r="ED347" s="408"/>
      <c r="EE347" s="483"/>
      <c r="EF347" s="483"/>
      <c r="EG347" s="408"/>
      <c r="EH347" s="408"/>
      <c r="EI347" s="408"/>
      <c r="EJ347" s="470"/>
      <c r="EK347" s="483"/>
      <c r="EL347" s="408"/>
      <c r="EM347" s="470"/>
      <c r="EN347" s="470"/>
      <c r="IC347"/>
      <c r="ID347"/>
      <c r="IE347"/>
      <c r="IF347"/>
      <c r="IG347"/>
      <c r="IH347"/>
      <c r="II347" s="309"/>
      <c r="IJ347"/>
      <c r="IK347"/>
      <c r="IL347"/>
      <c r="IM347"/>
      <c r="IN347"/>
      <c r="IO347" s="283"/>
    </row>
    <row r="348" spans="10:249" ht="20.100000000000001" customHeight="1" thickBot="1">
      <c r="J348" s="427"/>
      <c r="M348" s="469"/>
      <c r="AT348" s="406"/>
      <c r="AU348" s="479"/>
      <c r="AV348" s="479"/>
      <c r="AW348" s="406"/>
      <c r="AX348" s="406"/>
      <c r="AY348" s="406"/>
      <c r="AZ348" s="399"/>
      <c r="BA348" s="406"/>
      <c r="BB348" s="406"/>
      <c r="BC348" s="406"/>
      <c r="BD348" s="406"/>
      <c r="BE348" s="523"/>
      <c r="BF348" s="406"/>
      <c r="BG348" s="399"/>
      <c r="BH348" s="406"/>
      <c r="BI348" s="418"/>
      <c r="BJ348" s="399"/>
      <c r="BK348" s="427"/>
      <c r="BL348" s="427"/>
      <c r="BR348" s="406"/>
      <c r="BS348" s="479"/>
      <c r="BT348" s="406"/>
      <c r="BU348" s="406"/>
      <c r="BV348" s="406"/>
      <c r="BW348" s="399"/>
      <c r="BX348" s="416"/>
      <c r="BY348" s="416"/>
      <c r="BZ348" s="418"/>
      <c r="CA348" s="406"/>
      <c r="CB348" s="418"/>
      <c r="CC348" s="399"/>
      <c r="CE348" s="417"/>
      <c r="CM348" s="406"/>
      <c r="CN348" s="479"/>
      <c r="CO348" s="406"/>
      <c r="CP348" s="406"/>
      <c r="CQ348" s="406"/>
      <c r="CR348" s="406"/>
      <c r="CS348" s="406"/>
      <c r="CT348" s="418"/>
      <c r="CU348" s="497"/>
      <c r="CV348" s="513"/>
      <c r="DY348" s="407"/>
      <c r="DZ348" s="407"/>
      <c r="EA348" s="408"/>
      <c r="EB348" s="408"/>
      <c r="EC348" s="408"/>
      <c r="ED348" s="408"/>
      <c r="EE348" s="483"/>
      <c r="EF348" s="483"/>
      <c r="EG348" s="408"/>
      <c r="EH348" s="408"/>
      <c r="EI348" s="408"/>
      <c r="EJ348" s="470"/>
      <c r="EK348" s="483"/>
      <c r="EL348" s="470"/>
      <c r="EM348" s="470"/>
      <c r="EN348" s="470"/>
      <c r="IC348"/>
      <c r="ID348"/>
      <c r="IE348"/>
      <c r="IF348"/>
      <c r="IG348"/>
      <c r="IH348"/>
      <c r="II348" s="309"/>
      <c r="IJ348"/>
      <c r="IK348"/>
      <c r="IL348"/>
      <c r="IM348"/>
      <c r="IN348"/>
      <c r="IO348" s="283"/>
    </row>
    <row r="349" spans="10:249" ht="20.100000000000001" customHeight="1" thickBot="1">
      <c r="J349" s="427"/>
      <c r="M349" s="469"/>
      <c r="AT349" s="406"/>
      <c r="AU349" s="479"/>
      <c r="AV349" s="479"/>
      <c r="AW349" s="406"/>
      <c r="AX349" s="406"/>
      <c r="AY349" s="406"/>
      <c r="AZ349" s="399"/>
      <c r="BA349" s="406"/>
      <c r="BB349" s="406"/>
      <c r="BC349" s="406"/>
      <c r="BD349" s="406"/>
      <c r="BE349" s="523"/>
      <c r="BF349" s="406"/>
      <c r="BG349" s="399"/>
      <c r="BH349" s="406"/>
      <c r="BI349" s="418"/>
      <c r="BJ349" s="399"/>
      <c r="BK349" s="427"/>
      <c r="BL349" s="427"/>
      <c r="BR349" s="406"/>
      <c r="BS349" s="479"/>
      <c r="BT349" s="406"/>
      <c r="BU349" s="406"/>
      <c r="BV349" s="406"/>
      <c r="BW349" s="399"/>
      <c r="BX349" s="416"/>
      <c r="BY349" s="416"/>
      <c r="BZ349" s="418"/>
      <c r="CA349" s="406"/>
      <c r="CB349" s="418"/>
      <c r="CC349" s="399"/>
      <c r="CE349" s="417"/>
      <c r="CM349" s="406"/>
      <c r="CN349" s="479"/>
      <c r="CO349" s="406"/>
      <c r="CP349" s="406"/>
      <c r="CQ349" s="406"/>
      <c r="CR349" s="406"/>
      <c r="CS349" s="406"/>
      <c r="CT349" s="418"/>
      <c r="CU349" s="408"/>
      <c r="CV349" s="497"/>
      <c r="DY349" s="407"/>
      <c r="DZ349" s="407"/>
      <c r="EA349" s="408"/>
      <c r="EB349" s="408"/>
      <c r="EC349" s="408"/>
      <c r="ED349" s="408"/>
      <c r="EE349" s="483"/>
      <c r="EF349" s="483"/>
      <c r="EG349" s="408"/>
      <c r="EH349" s="408"/>
      <c r="EI349" s="408"/>
      <c r="EJ349" s="470"/>
      <c r="EK349" s="483"/>
      <c r="EL349" s="470"/>
      <c r="EM349" s="470"/>
      <c r="EN349" s="470"/>
      <c r="IC349"/>
      <c r="ID349"/>
      <c r="IE349"/>
      <c r="IF349"/>
      <c r="IG349"/>
      <c r="IH349"/>
      <c r="II349" s="309"/>
      <c r="IJ349"/>
      <c r="IK349"/>
      <c r="IL349"/>
      <c r="IM349"/>
      <c r="IN349"/>
      <c r="IO349" s="283"/>
    </row>
    <row r="350" spans="10:249" ht="20.100000000000001" customHeight="1" thickBot="1">
      <c r="J350" s="427"/>
      <c r="M350" s="469"/>
      <c r="AT350" s="406"/>
      <c r="AU350" s="479"/>
      <c r="AV350" s="479"/>
      <c r="AW350" s="406"/>
      <c r="AX350" s="406"/>
      <c r="AY350" s="406"/>
      <c r="AZ350" s="399"/>
      <c r="BA350" s="406"/>
      <c r="BB350" s="406"/>
      <c r="BC350" s="406"/>
      <c r="BD350" s="406"/>
      <c r="BE350" s="523"/>
      <c r="BF350" s="406"/>
      <c r="BG350" s="399"/>
      <c r="BH350" s="406"/>
      <c r="BI350" s="418"/>
      <c r="BJ350" s="399"/>
      <c r="BK350" s="427"/>
      <c r="BL350" s="427"/>
      <c r="BR350" s="406"/>
      <c r="BS350" s="479"/>
      <c r="BT350" s="406"/>
      <c r="BU350" s="406"/>
      <c r="BV350" s="406"/>
      <c r="BW350" s="399"/>
      <c r="BX350" s="416"/>
      <c r="BY350" s="416"/>
      <c r="BZ350" s="418"/>
      <c r="CA350" s="406"/>
      <c r="CB350" s="418"/>
      <c r="CC350" s="399"/>
      <c r="CE350" s="417"/>
      <c r="CM350" s="406"/>
      <c r="CN350" s="479"/>
      <c r="CO350" s="406"/>
      <c r="CP350" s="406"/>
      <c r="CQ350" s="406"/>
      <c r="CR350" s="406"/>
      <c r="CS350" s="406"/>
      <c r="CT350" s="418"/>
      <c r="CU350" s="453"/>
      <c r="CV350" s="497"/>
      <c r="DY350" s="407"/>
      <c r="DZ350" s="407"/>
      <c r="EA350" s="408"/>
      <c r="EB350" s="408"/>
      <c r="EC350" s="408"/>
      <c r="ED350" s="408"/>
      <c r="EE350" s="483"/>
      <c r="EF350" s="483"/>
      <c r="EG350" s="408"/>
      <c r="EH350" s="408"/>
      <c r="EI350" s="408"/>
      <c r="EJ350" s="470"/>
      <c r="EK350" s="483"/>
      <c r="EL350" s="470"/>
      <c r="EM350" s="470"/>
      <c r="EN350" s="470"/>
      <c r="IC350"/>
      <c r="ID350"/>
      <c r="IE350"/>
      <c r="IF350"/>
      <c r="IG350"/>
      <c r="IH350"/>
      <c r="II350" s="309"/>
      <c r="IJ350"/>
      <c r="IK350"/>
      <c r="IL350"/>
      <c r="IM350"/>
      <c r="IN350"/>
      <c r="IO350" s="283"/>
    </row>
    <row r="351" spans="10:249" ht="20.100000000000001" customHeight="1" thickBot="1">
      <c r="J351" s="427"/>
      <c r="M351" s="469"/>
      <c r="AT351" s="406"/>
      <c r="AU351" s="479"/>
      <c r="AV351" s="479"/>
      <c r="AW351" s="406"/>
      <c r="AX351" s="406"/>
      <c r="AY351" s="406"/>
      <c r="AZ351" s="399"/>
      <c r="BA351" s="406"/>
      <c r="BB351" s="406"/>
      <c r="BC351" s="406"/>
      <c r="BD351" s="406"/>
      <c r="BE351" s="523"/>
      <c r="BF351" s="406"/>
      <c r="BG351" s="399"/>
      <c r="BH351" s="406"/>
      <c r="BI351" s="418"/>
      <c r="BJ351" s="399"/>
      <c r="BK351" s="427"/>
      <c r="BL351" s="427"/>
      <c r="BR351" s="406"/>
      <c r="BS351" s="479"/>
      <c r="BT351" s="406"/>
      <c r="BU351" s="406"/>
      <c r="BV351" s="406"/>
      <c r="BW351" s="399"/>
      <c r="BX351" s="416"/>
      <c r="BY351" s="416"/>
      <c r="BZ351" s="418"/>
      <c r="CA351" s="406"/>
      <c r="CB351" s="418"/>
      <c r="CC351" s="399"/>
      <c r="CE351" s="417"/>
      <c r="CM351" s="406"/>
      <c r="CN351" s="479"/>
      <c r="CO351" s="406"/>
      <c r="CP351" s="406"/>
      <c r="CQ351" s="406"/>
      <c r="CR351" s="406"/>
      <c r="CS351" s="406"/>
      <c r="CT351" s="418"/>
      <c r="CU351" s="453"/>
      <c r="CV351" s="497"/>
      <c r="DY351" s="407"/>
      <c r="DZ351" s="407"/>
      <c r="EA351" s="408"/>
      <c r="EB351" s="408"/>
      <c r="EC351" s="408"/>
      <c r="ED351" s="408"/>
      <c r="EE351" s="483"/>
      <c r="EF351" s="483"/>
      <c r="EG351" s="408"/>
      <c r="EH351" s="408"/>
      <c r="EI351" s="408"/>
      <c r="EJ351" s="470"/>
      <c r="EK351" s="483"/>
      <c r="EL351" s="470"/>
      <c r="EM351" s="470"/>
      <c r="EN351" s="470"/>
      <c r="IC351"/>
      <c r="ID351"/>
      <c r="IE351"/>
      <c r="IF351"/>
      <c r="IG351"/>
      <c r="IH351"/>
      <c r="II351" s="309"/>
      <c r="IJ351"/>
      <c r="IK351"/>
      <c r="IL351"/>
      <c r="IM351"/>
      <c r="IN351"/>
      <c r="IO351" s="283"/>
    </row>
    <row r="352" spans="10:249" ht="20.100000000000001" customHeight="1" thickBot="1">
      <c r="J352" s="427"/>
      <c r="M352" s="469"/>
      <c r="AT352" s="406"/>
      <c r="AU352" s="479"/>
      <c r="AV352" s="479"/>
      <c r="AW352" s="406"/>
      <c r="AX352" s="406"/>
      <c r="AY352" s="406"/>
      <c r="AZ352" s="399"/>
      <c r="BA352" s="406"/>
      <c r="BB352" s="406"/>
      <c r="BC352" s="406"/>
      <c r="BD352" s="406"/>
      <c r="BE352" s="523"/>
      <c r="BF352" s="406"/>
      <c r="BG352" s="399"/>
      <c r="BH352" s="406"/>
      <c r="BI352" s="418"/>
      <c r="BJ352" s="399"/>
      <c r="BK352" s="427"/>
      <c r="BL352" s="427"/>
      <c r="BR352" s="406"/>
      <c r="BS352" s="479"/>
      <c r="BT352" s="406"/>
      <c r="BU352" s="406"/>
      <c r="BV352" s="406"/>
      <c r="BW352" s="399"/>
      <c r="BX352" s="416"/>
      <c r="BY352" s="416"/>
      <c r="BZ352" s="418"/>
      <c r="CA352" s="406"/>
      <c r="CB352" s="418"/>
      <c r="CC352" s="399"/>
      <c r="CE352" s="417"/>
      <c r="CM352" s="406"/>
      <c r="CN352" s="479"/>
      <c r="CO352" s="406"/>
      <c r="CP352" s="406"/>
      <c r="CQ352" s="406"/>
      <c r="CR352" s="406"/>
      <c r="CS352" s="406"/>
      <c r="CT352" s="418"/>
      <c r="CU352" s="453"/>
      <c r="CV352" s="497"/>
      <c r="DY352" s="488"/>
      <c r="DZ352" s="488"/>
      <c r="EA352" s="489"/>
      <c r="EB352" s="489"/>
      <c r="EC352" s="489"/>
      <c r="ED352" s="408"/>
      <c r="EE352" s="490"/>
      <c r="EF352" s="490"/>
      <c r="EG352" s="408"/>
      <c r="EH352" s="408"/>
      <c r="EI352" s="408"/>
      <c r="EJ352" s="470"/>
      <c r="EK352" s="490"/>
      <c r="EL352" s="489"/>
      <c r="EM352" s="491"/>
      <c r="EN352" s="491"/>
      <c r="IC352"/>
      <c r="ID352"/>
      <c r="IE352"/>
      <c r="IF352"/>
      <c r="IG352"/>
      <c r="IH352"/>
      <c r="II352" s="309"/>
      <c r="IJ352"/>
      <c r="IK352"/>
      <c r="IL352"/>
      <c r="IM352"/>
      <c r="IN352"/>
      <c r="IO352" s="283"/>
    </row>
    <row r="353" spans="10:249" ht="20.100000000000001" customHeight="1" thickBot="1">
      <c r="J353" s="427"/>
      <c r="M353" s="469"/>
      <c r="AT353" s="406"/>
      <c r="AU353" s="479"/>
      <c r="AV353" s="479"/>
      <c r="AW353" s="406"/>
      <c r="AX353" s="406"/>
      <c r="AY353" s="406"/>
      <c r="AZ353" s="399"/>
      <c r="BA353" s="406"/>
      <c r="BB353" s="406"/>
      <c r="BC353" s="406"/>
      <c r="BD353" s="406"/>
      <c r="BE353" s="523"/>
      <c r="BF353" s="406"/>
      <c r="BG353" s="399"/>
      <c r="BH353" s="406"/>
      <c r="BI353" s="418"/>
      <c r="BJ353" s="399"/>
      <c r="BK353" s="427"/>
      <c r="BL353" s="427"/>
      <c r="BR353" s="406"/>
      <c r="BS353" s="479"/>
      <c r="BT353" s="406"/>
      <c r="BU353" s="406"/>
      <c r="BV353" s="406"/>
      <c r="BW353" s="399"/>
      <c r="BX353" s="416"/>
      <c r="BY353" s="416"/>
      <c r="BZ353" s="418"/>
      <c r="CA353" s="406"/>
      <c r="CB353" s="418"/>
      <c r="CC353" s="399"/>
      <c r="CE353" s="417"/>
      <c r="CM353" s="406"/>
      <c r="CN353" s="479"/>
      <c r="CO353" s="406"/>
      <c r="CP353" s="406"/>
      <c r="CQ353" s="406"/>
      <c r="CR353" s="406"/>
      <c r="CS353" s="406"/>
      <c r="CT353" s="418"/>
      <c r="CU353" s="453"/>
      <c r="CV353" s="497"/>
      <c r="DY353" s="488"/>
      <c r="DZ353" s="488"/>
      <c r="EA353" s="489"/>
      <c r="EB353" s="489"/>
      <c r="EC353" s="489"/>
      <c r="ED353" s="408"/>
      <c r="EE353" s="490"/>
      <c r="EF353" s="490"/>
      <c r="EG353" s="408"/>
      <c r="EH353" s="408"/>
      <c r="EI353" s="408"/>
      <c r="EJ353" s="470"/>
      <c r="EK353" s="490"/>
      <c r="EL353" s="489"/>
      <c r="EM353" s="491"/>
      <c r="EN353" s="491"/>
      <c r="IC353"/>
      <c r="ID353"/>
      <c r="IE353"/>
      <c r="IF353"/>
      <c r="IG353"/>
      <c r="IH353"/>
      <c r="II353" s="309"/>
      <c r="IJ353"/>
      <c r="IK353"/>
      <c r="IL353"/>
      <c r="IM353"/>
      <c r="IN353"/>
      <c r="IO353" s="283"/>
    </row>
    <row r="354" spans="10:249" ht="20.100000000000001" customHeight="1" thickBot="1">
      <c r="J354" s="427"/>
      <c r="M354" s="469"/>
      <c r="AT354" s="406"/>
      <c r="AU354" s="479"/>
      <c r="AV354" s="479"/>
      <c r="AW354" s="406"/>
      <c r="AX354" s="406"/>
      <c r="AY354" s="406"/>
      <c r="AZ354" s="399"/>
      <c r="BA354" s="406"/>
      <c r="BB354" s="406"/>
      <c r="BC354" s="406"/>
      <c r="BD354" s="406"/>
      <c r="BE354" s="523"/>
      <c r="BF354" s="406"/>
      <c r="BG354" s="399"/>
      <c r="BH354" s="406"/>
      <c r="BI354" s="418"/>
      <c r="BJ354" s="399"/>
      <c r="BK354" s="427"/>
      <c r="BL354" s="427"/>
      <c r="BR354" s="406"/>
      <c r="BS354" s="479"/>
      <c r="BT354" s="406"/>
      <c r="BU354" s="406"/>
      <c r="BV354" s="406"/>
      <c r="BW354" s="399"/>
      <c r="BX354" s="416"/>
      <c r="BY354" s="416"/>
      <c r="BZ354" s="418"/>
      <c r="CA354" s="406"/>
      <c r="CB354" s="418"/>
      <c r="CC354" s="399"/>
      <c r="CE354" s="417"/>
      <c r="CM354" s="406"/>
      <c r="CN354" s="479"/>
      <c r="CO354" s="406"/>
      <c r="CP354" s="406"/>
      <c r="CQ354" s="406"/>
      <c r="CR354" s="406"/>
      <c r="CS354" s="406"/>
      <c r="CT354" s="418"/>
      <c r="CU354" s="489"/>
      <c r="CV354" s="527"/>
      <c r="DY354" s="407"/>
      <c r="DZ354" s="407"/>
      <c r="EA354" s="408"/>
      <c r="EB354" s="408"/>
      <c r="EC354" s="408"/>
      <c r="ED354" s="408"/>
      <c r="EE354" s="483"/>
      <c r="EF354" s="483"/>
      <c r="EG354" s="408"/>
      <c r="EH354" s="408"/>
      <c r="EI354" s="408"/>
      <c r="EJ354" s="470"/>
      <c r="EK354" s="483"/>
      <c r="EL354" s="453"/>
      <c r="EM354" s="470"/>
      <c r="EN354" s="470"/>
      <c r="IC354"/>
      <c r="ID354"/>
      <c r="IE354"/>
      <c r="IF354"/>
      <c r="IG354"/>
      <c r="IH354"/>
      <c r="II354" s="309"/>
      <c r="IJ354"/>
      <c r="IK354"/>
      <c r="IL354"/>
      <c r="IM354"/>
      <c r="IN354"/>
      <c r="IO354" s="283"/>
    </row>
    <row r="355" spans="10:249" ht="20.100000000000001" customHeight="1" thickBot="1">
      <c r="J355" s="427"/>
      <c r="M355" s="469"/>
      <c r="AT355" s="406"/>
      <c r="AU355" s="479"/>
      <c r="AV355" s="479"/>
      <c r="AW355" s="406"/>
      <c r="AX355" s="406"/>
      <c r="AY355" s="406"/>
      <c r="AZ355" s="399"/>
      <c r="BA355" s="406"/>
      <c r="BB355" s="406"/>
      <c r="BC355" s="406"/>
      <c r="BD355" s="406"/>
      <c r="BE355" s="523"/>
      <c r="BF355" s="406"/>
      <c r="BG355" s="399"/>
      <c r="BH355" s="406"/>
      <c r="BI355" s="418"/>
      <c r="BJ355" s="399"/>
      <c r="BK355" s="427"/>
      <c r="BL355" s="427"/>
      <c r="BR355" s="406"/>
      <c r="BS355" s="479"/>
      <c r="BT355" s="406"/>
      <c r="BU355" s="406"/>
      <c r="BV355" s="406"/>
      <c r="BW355" s="399"/>
      <c r="BX355" s="416"/>
      <c r="BY355" s="416"/>
      <c r="BZ355" s="418"/>
      <c r="CA355" s="406"/>
      <c r="CB355" s="418"/>
      <c r="CC355" s="399"/>
      <c r="CE355" s="417"/>
      <c r="CM355" s="406"/>
      <c r="CN355" s="479"/>
      <c r="CO355" s="406"/>
      <c r="CP355" s="406"/>
      <c r="CQ355" s="406"/>
      <c r="CR355" s="406"/>
      <c r="CS355" s="406"/>
      <c r="CT355" s="418"/>
      <c r="CU355" s="489"/>
      <c r="CV355" s="527"/>
      <c r="DY355" s="407"/>
      <c r="DZ355" s="407"/>
      <c r="EA355" s="408"/>
      <c r="EB355" s="408"/>
      <c r="EC355" s="408"/>
      <c r="ED355" s="408"/>
      <c r="EE355" s="483"/>
      <c r="EF355" s="483"/>
      <c r="EG355" s="408"/>
      <c r="EH355" s="408"/>
      <c r="EI355" s="408"/>
      <c r="EJ355" s="470"/>
      <c r="EK355" s="483"/>
      <c r="EL355" s="470"/>
      <c r="EM355" s="470"/>
      <c r="EN355" s="470"/>
      <c r="IC355"/>
      <c r="ID355"/>
      <c r="IE355"/>
      <c r="IF355"/>
      <c r="IG355"/>
      <c r="IH355"/>
      <c r="II355" s="309"/>
      <c r="IJ355"/>
      <c r="IK355"/>
      <c r="IL355"/>
      <c r="IM355"/>
      <c r="IN355"/>
      <c r="IO355" s="283"/>
    </row>
    <row r="356" spans="10:249" ht="20.100000000000001" customHeight="1" thickBot="1">
      <c r="J356" s="427"/>
      <c r="M356" s="469"/>
      <c r="AT356" s="406"/>
      <c r="AU356" s="479"/>
      <c r="AV356" s="479"/>
      <c r="AW356" s="406"/>
      <c r="AX356" s="406"/>
      <c r="AY356" s="406"/>
      <c r="AZ356" s="399"/>
      <c r="BA356" s="406"/>
      <c r="BB356" s="406"/>
      <c r="BC356" s="406"/>
      <c r="BD356" s="406"/>
      <c r="BE356" s="523"/>
      <c r="BF356" s="406"/>
      <c r="BG356" s="399"/>
      <c r="BH356" s="406"/>
      <c r="BI356" s="418"/>
      <c r="BJ356" s="399"/>
      <c r="BK356" s="427"/>
      <c r="BL356" s="427"/>
      <c r="BR356" s="406"/>
      <c r="BS356" s="479"/>
      <c r="BT356" s="406"/>
      <c r="BU356" s="406"/>
      <c r="BV356" s="406"/>
      <c r="BW356" s="399"/>
      <c r="BX356" s="416"/>
      <c r="BY356" s="416"/>
      <c r="BZ356" s="418"/>
      <c r="CA356" s="406"/>
      <c r="CB356" s="418"/>
      <c r="CC356" s="399"/>
      <c r="CE356" s="417"/>
      <c r="CM356" s="406"/>
      <c r="CN356" s="479"/>
      <c r="CO356" s="406"/>
      <c r="CP356" s="406"/>
      <c r="CQ356" s="406"/>
      <c r="CR356" s="406"/>
      <c r="CS356" s="406"/>
      <c r="CT356" s="418"/>
      <c r="CU356" s="453"/>
      <c r="CV356" s="497"/>
      <c r="DY356" s="407"/>
      <c r="DZ356" s="407"/>
      <c r="EA356" s="408"/>
      <c r="EB356" s="408"/>
      <c r="EC356" s="408"/>
      <c r="ED356" s="411"/>
      <c r="EE356" s="483"/>
      <c r="EF356" s="483"/>
      <c r="EG356" s="408"/>
      <c r="EH356" s="408"/>
      <c r="EI356" s="408"/>
      <c r="EJ356" s="470"/>
      <c r="EK356" s="483"/>
      <c r="EL356" s="470"/>
      <c r="EM356" s="470"/>
      <c r="EN356" s="470"/>
      <c r="IC356"/>
      <c r="ID356"/>
      <c r="IE356"/>
      <c r="IF356"/>
      <c r="IG356"/>
      <c r="IH356"/>
      <c r="II356" s="309"/>
      <c r="IJ356"/>
      <c r="IK356"/>
      <c r="IL356"/>
      <c r="IM356"/>
      <c r="IN356"/>
      <c r="IO356" s="283"/>
    </row>
    <row r="357" spans="10:249" ht="20.100000000000001" customHeight="1" thickBot="1">
      <c r="J357" s="427"/>
      <c r="M357" s="469"/>
      <c r="AT357" s="406"/>
      <c r="AU357" s="479"/>
      <c r="AV357" s="479"/>
      <c r="AW357" s="406"/>
      <c r="AX357" s="406"/>
      <c r="AY357" s="406"/>
      <c r="AZ357" s="399"/>
      <c r="BA357" s="406"/>
      <c r="BB357" s="406"/>
      <c r="BC357" s="406"/>
      <c r="BD357" s="406"/>
      <c r="BE357" s="523"/>
      <c r="BF357" s="406"/>
      <c r="BG357" s="399"/>
      <c r="BH357" s="406"/>
      <c r="BI357" s="418"/>
      <c r="BJ357" s="399"/>
      <c r="BK357" s="427"/>
      <c r="BL357" s="427"/>
      <c r="BR357" s="406"/>
      <c r="BS357" s="479"/>
      <c r="BT357" s="406"/>
      <c r="BU357" s="406"/>
      <c r="BV357" s="406"/>
      <c r="BW357" s="399"/>
      <c r="BX357" s="416"/>
      <c r="BY357" s="416"/>
      <c r="BZ357" s="418"/>
      <c r="CA357" s="406"/>
      <c r="CB357" s="418"/>
      <c r="CC357" s="399"/>
      <c r="CE357" s="417"/>
      <c r="CM357" s="406"/>
      <c r="CN357" s="479"/>
      <c r="CO357" s="406"/>
      <c r="CP357" s="406"/>
      <c r="CQ357" s="406"/>
      <c r="CR357" s="406"/>
      <c r="CS357" s="406"/>
      <c r="CT357" s="418"/>
      <c r="CU357" s="453"/>
      <c r="CV357" s="497"/>
      <c r="DY357" s="407"/>
      <c r="DZ357" s="407"/>
      <c r="EA357" s="408"/>
      <c r="EB357" s="408"/>
      <c r="EC357" s="408"/>
      <c r="ED357" s="408"/>
      <c r="EE357" s="483"/>
      <c r="EF357" s="483"/>
      <c r="EG357" s="408"/>
      <c r="EH357" s="408"/>
      <c r="EI357" s="408"/>
      <c r="EJ357" s="470"/>
      <c r="EK357" s="483"/>
      <c r="EL357" s="470"/>
      <c r="EM357" s="470"/>
      <c r="EN357" s="470"/>
      <c r="IC357"/>
      <c r="ID357"/>
      <c r="IE357"/>
      <c r="IF357"/>
      <c r="IG357"/>
      <c r="IH357"/>
      <c r="II357" s="309"/>
      <c r="IJ357"/>
      <c r="IK357"/>
      <c r="IL357"/>
      <c r="IM357"/>
      <c r="IN357"/>
      <c r="IO357" s="283"/>
    </row>
    <row r="358" spans="10:249" ht="20.100000000000001" customHeight="1" thickBot="1">
      <c r="J358" s="427"/>
      <c r="M358" s="469"/>
      <c r="AT358" s="406"/>
      <c r="AU358" s="479"/>
      <c r="AV358" s="479"/>
      <c r="AW358" s="406"/>
      <c r="AX358" s="406"/>
      <c r="AY358" s="406"/>
      <c r="AZ358" s="399"/>
      <c r="BA358" s="406"/>
      <c r="BB358" s="406"/>
      <c r="BC358" s="406"/>
      <c r="BD358" s="406"/>
      <c r="BE358" s="523"/>
      <c r="BF358" s="406"/>
      <c r="BG358" s="399"/>
      <c r="BH358" s="406"/>
      <c r="BI358" s="418"/>
      <c r="BJ358" s="399"/>
      <c r="BK358" s="427"/>
      <c r="BL358" s="427"/>
      <c r="BR358" s="406"/>
      <c r="BS358" s="479"/>
      <c r="BT358" s="406"/>
      <c r="BU358" s="406"/>
      <c r="BV358" s="406"/>
      <c r="BW358" s="399"/>
      <c r="BX358" s="416"/>
      <c r="BY358" s="416"/>
      <c r="BZ358" s="418"/>
      <c r="CA358" s="406"/>
      <c r="CB358" s="418"/>
      <c r="CC358" s="399"/>
      <c r="CM358" s="406"/>
      <c r="CN358" s="479"/>
      <c r="CO358" s="406"/>
      <c r="CP358" s="406"/>
      <c r="CQ358" s="406"/>
      <c r="CR358" s="406"/>
      <c r="CS358" s="406"/>
      <c r="CT358" s="418"/>
      <c r="CU358" s="453"/>
      <c r="CV358" s="497"/>
      <c r="DY358" s="407"/>
      <c r="DZ358" s="407"/>
      <c r="EA358" s="408"/>
      <c r="EB358" s="408"/>
      <c r="EC358" s="408"/>
      <c r="ED358" s="408"/>
      <c r="EE358" s="483"/>
      <c r="EF358" s="487"/>
      <c r="EG358" s="408"/>
      <c r="EH358" s="408"/>
      <c r="EI358" s="408"/>
      <c r="EJ358" s="470"/>
      <c r="EK358" s="483"/>
      <c r="EL358" s="453"/>
      <c r="EM358" s="470"/>
      <c r="EN358" s="470"/>
      <c r="IC358"/>
      <c r="ID358"/>
      <c r="IE358"/>
      <c r="IF358"/>
      <c r="IG358"/>
      <c r="IH358"/>
      <c r="II358" s="309"/>
      <c r="IJ358"/>
      <c r="IK358"/>
      <c r="IL358"/>
      <c r="IM358"/>
      <c r="IN358"/>
      <c r="IO358" s="283"/>
    </row>
    <row r="359" spans="10:249" ht="20.100000000000001" customHeight="1" thickBot="1">
      <c r="J359" s="427"/>
      <c r="M359" s="469"/>
      <c r="AT359" s="406"/>
      <c r="AU359" s="479"/>
      <c r="AV359" s="479"/>
      <c r="AW359" s="406"/>
      <c r="AX359" s="406"/>
      <c r="AY359" s="406"/>
      <c r="AZ359" s="399"/>
      <c r="BA359" s="406"/>
      <c r="BB359" s="406"/>
      <c r="BC359" s="406"/>
      <c r="BD359" s="406"/>
      <c r="BE359" s="523"/>
      <c r="BF359" s="406"/>
      <c r="BG359" s="399"/>
      <c r="BH359" s="406"/>
      <c r="BI359" s="418"/>
      <c r="BJ359" s="399"/>
      <c r="BK359" s="427"/>
      <c r="BL359" s="427"/>
      <c r="BR359" s="406"/>
      <c r="BS359" s="479"/>
      <c r="BT359" s="406"/>
      <c r="BU359" s="406"/>
      <c r="BV359" s="406"/>
      <c r="BW359" s="399"/>
      <c r="BX359" s="416"/>
      <c r="BY359" s="416"/>
      <c r="BZ359" s="418"/>
      <c r="CA359" s="406"/>
      <c r="CB359" s="418"/>
      <c r="CC359" s="399"/>
      <c r="CE359" s="417"/>
      <c r="CM359" s="406"/>
      <c r="CN359" s="479"/>
      <c r="CO359" s="406"/>
      <c r="CP359" s="406"/>
      <c r="CQ359" s="406"/>
      <c r="CR359" s="406"/>
      <c r="CS359" s="406"/>
      <c r="CT359" s="418"/>
      <c r="CU359" s="453"/>
      <c r="CV359" s="497"/>
      <c r="DY359" s="407"/>
      <c r="DZ359" s="407"/>
      <c r="EA359" s="408"/>
      <c r="EB359" s="408"/>
      <c r="EC359" s="408"/>
      <c r="ED359" s="408"/>
      <c r="EE359" s="483"/>
      <c r="EF359" s="483"/>
      <c r="EG359" s="408"/>
      <c r="EH359" s="408"/>
      <c r="EI359" s="408"/>
      <c r="EJ359" s="470"/>
      <c r="EK359" s="483"/>
      <c r="EL359" s="453"/>
      <c r="EM359" s="470"/>
      <c r="EN359" s="470"/>
      <c r="IC359"/>
      <c r="ID359"/>
      <c r="IE359"/>
      <c r="IF359"/>
      <c r="IG359"/>
      <c r="IH359"/>
      <c r="II359" s="309"/>
      <c r="IJ359"/>
      <c r="IK359"/>
      <c r="IL359"/>
      <c r="IM359"/>
      <c r="IN359"/>
      <c r="IO359" s="283"/>
    </row>
    <row r="360" spans="10:249" ht="20.100000000000001" customHeight="1" thickBot="1">
      <c r="J360" s="427"/>
      <c r="M360" s="469"/>
      <c r="AT360" s="406"/>
      <c r="AU360" s="479"/>
      <c r="AV360" s="479"/>
      <c r="AW360" s="406"/>
      <c r="AX360" s="406"/>
      <c r="AY360" s="406"/>
      <c r="AZ360" s="399"/>
      <c r="BA360" s="406"/>
      <c r="BB360" s="406"/>
      <c r="BC360" s="406"/>
      <c r="BD360" s="406"/>
      <c r="BE360" s="523"/>
      <c r="BF360" s="406"/>
      <c r="BG360" s="399"/>
      <c r="BH360" s="406"/>
      <c r="BI360" s="418"/>
      <c r="BJ360" s="399"/>
      <c r="BK360" s="427"/>
      <c r="BL360" s="427"/>
      <c r="BR360" s="406"/>
      <c r="BS360" s="479"/>
      <c r="BT360" s="406"/>
      <c r="BU360" s="406"/>
      <c r="BV360" s="406"/>
      <c r="BW360" s="399"/>
      <c r="BX360" s="416"/>
      <c r="BY360" s="416"/>
      <c r="BZ360" s="418"/>
      <c r="CA360" s="406"/>
      <c r="CB360" s="418"/>
      <c r="CC360" s="399"/>
      <c r="CE360" s="417"/>
      <c r="CM360" s="406"/>
      <c r="CN360" s="479"/>
      <c r="CO360" s="406"/>
      <c r="CP360" s="406"/>
      <c r="CQ360" s="406"/>
      <c r="CR360" s="406"/>
      <c r="CS360" s="406"/>
      <c r="CT360" s="418"/>
      <c r="CU360" s="453"/>
      <c r="CV360" s="497"/>
      <c r="DY360" s="407"/>
      <c r="DZ360" s="407"/>
      <c r="EA360" s="408"/>
      <c r="EB360" s="408"/>
      <c r="EC360" s="408"/>
      <c r="ED360" s="408"/>
      <c r="EE360" s="483"/>
      <c r="EF360" s="483"/>
      <c r="EG360" s="408"/>
      <c r="EH360" s="408"/>
      <c r="EI360" s="408"/>
      <c r="EJ360" s="470"/>
      <c r="EK360" s="483"/>
      <c r="EL360" s="470"/>
      <c r="EM360" s="470"/>
      <c r="EN360" s="470"/>
      <c r="IC360"/>
      <c r="ID360"/>
      <c r="IE360"/>
      <c r="IF360"/>
      <c r="IG360"/>
      <c r="IH360"/>
      <c r="II360" s="309"/>
      <c r="IJ360"/>
      <c r="IK360"/>
      <c r="IL360"/>
      <c r="IM360"/>
      <c r="IN360"/>
      <c r="IO360" s="283"/>
    </row>
    <row r="361" spans="10:249" ht="20.100000000000001" customHeight="1" thickBot="1">
      <c r="J361" s="427"/>
      <c r="M361" s="469"/>
      <c r="AT361" s="406"/>
      <c r="AU361" s="479"/>
      <c r="AV361" s="479"/>
      <c r="AW361" s="406"/>
      <c r="AX361" s="406"/>
      <c r="AY361" s="406"/>
      <c r="AZ361" s="399"/>
      <c r="BA361" s="406"/>
      <c r="BB361" s="406"/>
      <c r="BC361" s="406"/>
      <c r="BD361" s="406"/>
      <c r="BE361" s="523"/>
      <c r="BF361" s="406"/>
      <c r="BG361" s="399"/>
      <c r="BH361" s="406"/>
      <c r="BI361" s="418"/>
      <c r="BJ361" s="399"/>
      <c r="BK361" s="427"/>
      <c r="BL361" s="427"/>
      <c r="BR361" s="406"/>
      <c r="BS361" s="479"/>
      <c r="BT361" s="406"/>
      <c r="BU361" s="406"/>
      <c r="BV361" s="406"/>
      <c r="BW361" s="399"/>
      <c r="BX361" s="416"/>
      <c r="BY361" s="416"/>
      <c r="BZ361" s="418"/>
      <c r="CA361" s="406"/>
      <c r="CB361" s="418"/>
      <c r="CC361" s="399"/>
      <c r="CE361" s="417"/>
      <c r="CM361" s="406"/>
      <c r="CN361" s="479"/>
      <c r="CO361" s="406"/>
      <c r="CP361" s="406"/>
      <c r="CQ361" s="406"/>
      <c r="CR361" s="406"/>
      <c r="CS361" s="406"/>
      <c r="CT361" s="418"/>
      <c r="CU361" s="453"/>
      <c r="CV361" s="497"/>
      <c r="DY361" s="407"/>
      <c r="DZ361" s="407"/>
      <c r="EA361" s="408"/>
      <c r="EB361" s="408"/>
      <c r="EC361" s="408"/>
      <c r="ED361" s="408"/>
      <c r="EE361" s="483"/>
      <c r="EF361" s="483"/>
      <c r="EG361" s="408"/>
      <c r="EH361" s="408"/>
      <c r="EI361" s="408"/>
      <c r="EJ361" s="470"/>
      <c r="EK361" s="483"/>
      <c r="EL361" s="470"/>
      <c r="EM361" s="470"/>
      <c r="EN361" s="470"/>
      <c r="IC361"/>
      <c r="ID361"/>
      <c r="IE361"/>
      <c r="IF361"/>
      <c r="IG361"/>
      <c r="IH361"/>
      <c r="II361" s="309"/>
      <c r="IJ361"/>
      <c r="IK361"/>
      <c r="IL361"/>
      <c r="IM361"/>
      <c r="IN361"/>
      <c r="IO361" s="283"/>
    </row>
    <row r="362" spans="10:249" ht="20.100000000000001" customHeight="1" thickBot="1">
      <c r="J362" s="427"/>
      <c r="M362" s="469"/>
      <c r="AT362" s="406"/>
      <c r="AU362" s="479"/>
      <c r="AV362" s="479"/>
      <c r="AW362" s="406"/>
      <c r="AX362" s="406"/>
      <c r="AY362" s="406"/>
      <c r="AZ362" s="399"/>
      <c r="BA362" s="406"/>
      <c r="BB362" s="406"/>
      <c r="BC362" s="406"/>
      <c r="BD362" s="406"/>
      <c r="BE362" s="523"/>
      <c r="BF362" s="406"/>
      <c r="BG362" s="399"/>
      <c r="BH362" s="406"/>
      <c r="BI362" s="418"/>
      <c r="BJ362" s="399"/>
      <c r="BK362" s="427"/>
      <c r="BL362" s="427"/>
      <c r="BR362" s="406"/>
      <c r="BS362" s="479"/>
      <c r="BT362" s="406"/>
      <c r="BU362" s="406"/>
      <c r="BV362" s="406"/>
      <c r="BW362" s="399"/>
      <c r="BX362" s="416"/>
      <c r="BY362" s="416"/>
      <c r="BZ362" s="418"/>
      <c r="CA362" s="406"/>
      <c r="CB362" s="418"/>
      <c r="CC362" s="399"/>
      <c r="CE362" s="417"/>
      <c r="CM362" s="406"/>
      <c r="CN362" s="479"/>
      <c r="CO362" s="406"/>
      <c r="CP362" s="406"/>
      <c r="CQ362" s="406"/>
      <c r="CR362" s="406"/>
      <c r="CS362" s="406"/>
      <c r="CT362" s="418"/>
      <c r="CU362" s="453"/>
      <c r="CV362" s="497"/>
      <c r="DY362" s="407"/>
      <c r="DZ362" s="407"/>
      <c r="EA362" s="408"/>
      <c r="EB362" s="408"/>
      <c r="EC362" s="408"/>
      <c r="ED362" s="408"/>
      <c r="EE362" s="483"/>
      <c r="EF362" s="487"/>
      <c r="EG362" s="408"/>
      <c r="EH362" s="408"/>
      <c r="EI362" s="408"/>
      <c r="EJ362" s="470"/>
      <c r="EK362" s="483"/>
      <c r="EL362" s="453"/>
      <c r="EM362" s="470"/>
      <c r="EN362" s="470"/>
      <c r="IC362"/>
      <c r="ID362"/>
      <c r="IE362"/>
      <c r="IF362"/>
      <c r="IG362"/>
      <c r="IH362"/>
      <c r="II362" s="309"/>
      <c r="IJ362"/>
      <c r="IK362"/>
      <c r="IL362"/>
      <c r="IM362"/>
      <c r="IN362"/>
      <c r="IO362" s="283"/>
    </row>
    <row r="363" spans="10:249" ht="20.100000000000001" customHeight="1" thickBot="1">
      <c r="J363" s="427"/>
      <c r="M363" s="469"/>
      <c r="AT363" s="406"/>
      <c r="AU363" s="479"/>
      <c r="AV363" s="479"/>
      <c r="AW363" s="406"/>
      <c r="AX363" s="406"/>
      <c r="AY363" s="406"/>
      <c r="AZ363" s="399"/>
      <c r="BA363" s="406"/>
      <c r="BB363" s="406"/>
      <c r="BC363" s="406"/>
      <c r="BD363" s="406"/>
      <c r="BE363" s="523"/>
      <c r="BF363" s="406"/>
      <c r="BG363" s="399"/>
      <c r="BH363" s="406"/>
      <c r="BI363" s="418"/>
      <c r="BJ363" s="399"/>
      <c r="BK363" s="427"/>
      <c r="BL363" s="427"/>
      <c r="BR363" s="406"/>
      <c r="BS363" s="479"/>
      <c r="BT363" s="406"/>
      <c r="BU363" s="406"/>
      <c r="BV363" s="406"/>
      <c r="BW363" s="399"/>
      <c r="BX363" s="416"/>
      <c r="BY363" s="416"/>
      <c r="BZ363" s="418"/>
      <c r="CA363" s="406"/>
      <c r="CB363" s="418"/>
      <c r="CC363" s="399"/>
      <c r="CE363" s="417"/>
      <c r="CM363" s="406"/>
      <c r="CN363" s="479"/>
      <c r="CO363" s="406"/>
      <c r="CP363" s="406"/>
      <c r="CQ363" s="406"/>
      <c r="CR363" s="406"/>
      <c r="CS363" s="406"/>
      <c r="CT363" s="418"/>
      <c r="CU363" s="453"/>
      <c r="CV363" s="497"/>
      <c r="DY363" s="407"/>
      <c r="DZ363" s="407"/>
      <c r="EA363" s="408"/>
      <c r="EB363" s="408"/>
      <c r="EC363" s="408"/>
      <c r="ED363" s="408"/>
      <c r="EE363" s="483"/>
      <c r="EF363" s="483"/>
      <c r="EG363" s="408"/>
      <c r="EH363" s="408"/>
      <c r="EI363" s="408"/>
      <c r="EJ363" s="470"/>
      <c r="EK363" s="483"/>
      <c r="EL363" s="470"/>
      <c r="EM363" s="470"/>
      <c r="EN363" s="470"/>
      <c r="IC363"/>
      <c r="ID363"/>
      <c r="IE363"/>
      <c r="IF363"/>
      <c r="IG363"/>
      <c r="IH363"/>
      <c r="II363" s="309"/>
      <c r="IJ363"/>
      <c r="IK363"/>
      <c r="IL363"/>
      <c r="IM363"/>
      <c r="IN363"/>
      <c r="IO363" s="283"/>
    </row>
    <row r="364" spans="10:249" ht="20.100000000000001" customHeight="1" thickBot="1">
      <c r="J364" s="427"/>
      <c r="M364" s="469"/>
      <c r="AT364" s="406"/>
      <c r="AU364" s="479"/>
      <c r="AV364" s="479"/>
      <c r="AW364" s="406"/>
      <c r="AX364" s="406"/>
      <c r="AY364" s="406"/>
      <c r="AZ364" s="399"/>
      <c r="BA364" s="406"/>
      <c r="BB364" s="406"/>
      <c r="BC364" s="406"/>
      <c r="BD364" s="406"/>
      <c r="BE364" s="523"/>
      <c r="BF364" s="406"/>
      <c r="BG364" s="399"/>
      <c r="BH364" s="406"/>
      <c r="BI364" s="418"/>
      <c r="BJ364" s="399"/>
      <c r="BK364" s="427"/>
      <c r="BL364" s="427"/>
      <c r="BR364" s="406"/>
      <c r="BS364" s="479"/>
      <c r="BT364" s="406"/>
      <c r="BU364" s="406"/>
      <c r="BV364" s="406"/>
      <c r="BW364" s="399"/>
      <c r="BX364" s="416"/>
      <c r="BY364" s="416"/>
      <c r="BZ364" s="418"/>
      <c r="CA364" s="406"/>
      <c r="CB364" s="418"/>
      <c r="CC364" s="399"/>
      <c r="CE364" s="417"/>
      <c r="CM364" s="406"/>
      <c r="CN364" s="479"/>
      <c r="CO364" s="406"/>
      <c r="CP364" s="406"/>
      <c r="CQ364" s="406"/>
      <c r="CR364" s="406"/>
      <c r="CS364" s="406"/>
      <c r="CT364" s="418"/>
      <c r="CU364" s="453"/>
      <c r="CV364" s="497"/>
      <c r="DY364" s="407"/>
      <c r="DZ364" s="407"/>
      <c r="EA364" s="408"/>
      <c r="EB364" s="408"/>
      <c r="EC364" s="408"/>
      <c r="ED364" s="408"/>
      <c r="EE364" s="483"/>
      <c r="EF364" s="483"/>
      <c r="EG364" s="408"/>
      <c r="EH364" s="408"/>
      <c r="EI364" s="408"/>
      <c r="EJ364" s="470"/>
      <c r="EK364" s="483"/>
      <c r="EL364" s="453"/>
      <c r="EM364" s="470"/>
      <c r="EN364" s="470"/>
      <c r="IC364"/>
      <c r="ID364"/>
      <c r="IE364"/>
      <c r="IF364"/>
      <c r="IG364"/>
      <c r="IH364"/>
      <c r="II364" s="309"/>
      <c r="IJ364"/>
      <c r="IK364"/>
      <c r="IL364"/>
      <c r="IM364"/>
      <c r="IN364"/>
      <c r="IO364" s="283"/>
    </row>
    <row r="365" spans="10:249" ht="20.100000000000001" customHeight="1" thickBot="1">
      <c r="J365" s="427"/>
      <c r="M365" s="469"/>
      <c r="AT365" s="406"/>
      <c r="AU365" s="479"/>
      <c r="AV365" s="479"/>
      <c r="AW365" s="406"/>
      <c r="AX365" s="406"/>
      <c r="AY365" s="406"/>
      <c r="AZ365" s="399"/>
      <c r="BA365" s="406"/>
      <c r="BB365" s="406"/>
      <c r="BC365" s="406"/>
      <c r="BD365" s="406"/>
      <c r="BE365" s="523"/>
      <c r="BF365" s="406"/>
      <c r="BG365" s="399"/>
      <c r="BH365" s="406"/>
      <c r="BI365" s="418"/>
      <c r="BJ365" s="399"/>
      <c r="BK365" s="427"/>
      <c r="BL365" s="427"/>
      <c r="BR365" s="406"/>
      <c r="BS365" s="479"/>
      <c r="BT365" s="406"/>
      <c r="BU365" s="406"/>
      <c r="BV365" s="406"/>
      <c r="BW365" s="399"/>
      <c r="BX365" s="416"/>
      <c r="BY365" s="416"/>
      <c r="BZ365" s="418"/>
      <c r="CA365" s="406"/>
      <c r="CB365" s="418"/>
      <c r="CC365" s="399"/>
      <c r="CE365" s="417"/>
      <c r="CM365" s="406"/>
      <c r="CN365" s="479"/>
      <c r="CO365" s="406"/>
      <c r="CP365" s="406"/>
      <c r="CQ365" s="406"/>
      <c r="CR365" s="420"/>
      <c r="CS365" s="406"/>
      <c r="CT365" s="408"/>
      <c r="CU365" s="453"/>
      <c r="CV365" s="497"/>
      <c r="IC365"/>
      <c r="ID365"/>
      <c r="IE365"/>
      <c r="IF365"/>
      <c r="IG365"/>
      <c r="IH365"/>
      <c r="II365" s="309"/>
      <c r="IJ365"/>
      <c r="IK365"/>
      <c r="IL365"/>
      <c r="IM365"/>
      <c r="IN365"/>
      <c r="IO365" s="283"/>
    </row>
    <row r="366" spans="10:249" ht="20.100000000000001" customHeight="1" thickBot="1">
      <c r="J366" s="427"/>
      <c r="M366" s="469"/>
      <c r="AT366" s="406"/>
      <c r="AU366" s="479"/>
      <c r="AV366" s="479"/>
      <c r="AW366" s="406"/>
      <c r="AX366" s="406"/>
      <c r="AY366" s="406"/>
      <c r="AZ366" s="400"/>
      <c r="BA366" s="420"/>
      <c r="BB366" s="406"/>
      <c r="BC366" s="406"/>
      <c r="BD366" s="406"/>
      <c r="BE366" s="415"/>
      <c r="BF366" s="406"/>
      <c r="BG366" s="415"/>
      <c r="BH366" s="417"/>
      <c r="BI366" s="418"/>
      <c r="BJ366" s="400"/>
      <c r="BK366" s="427"/>
      <c r="BL366" s="427"/>
      <c r="BR366" s="406"/>
      <c r="BS366" s="479"/>
      <c r="BT366" s="406"/>
      <c r="BU366" s="406"/>
      <c r="BV366" s="406"/>
      <c r="BW366" s="415"/>
      <c r="BX366" s="416"/>
      <c r="BY366" s="416"/>
      <c r="BZ366" s="400"/>
      <c r="CA366" s="417"/>
      <c r="CB366" s="418"/>
      <c r="CC366" s="400"/>
      <c r="CE366" s="417"/>
      <c r="CM366" s="406"/>
      <c r="CN366" s="479"/>
      <c r="CO366" s="406"/>
      <c r="CP366" s="406"/>
      <c r="CQ366" s="406"/>
      <c r="CR366" s="420"/>
      <c r="CS366" s="406"/>
      <c r="CT366" s="408"/>
      <c r="CU366" s="453"/>
      <c r="CV366" s="497"/>
      <c r="IC366"/>
      <c r="ID366"/>
      <c r="IE366"/>
      <c r="IF366"/>
      <c r="IG366"/>
      <c r="IH366"/>
      <c r="II366" s="309"/>
      <c r="IJ366"/>
      <c r="IK366"/>
      <c r="IL366"/>
      <c r="IM366"/>
      <c r="IN366"/>
      <c r="IO366" s="283"/>
    </row>
    <row r="367" spans="10:249" ht="20.100000000000001" customHeight="1" thickBot="1">
      <c r="J367" s="427"/>
      <c r="M367" s="469"/>
      <c r="AT367" s="406"/>
      <c r="AU367" s="479"/>
      <c r="AV367" s="479"/>
      <c r="AW367" s="406"/>
      <c r="AX367" s="406"/>
      <c r="AY367" s="406"/>
      <c r="AZ367" s="400"/>
      <c r="BA367" s="420"/>
      <c r="BB367" s="406"/>
      <c r="BC367" s="406"/>
      <c r="BD367" s="406"/>
      <c r="BE367" s="415"/>
      <c r="BF367" s="406"/>
      <c r="BG367" s="415"/>
      <c r="BH367" s="417"/>
      <c r="BI367" s="418"/>
      <c r="BJ367" s="400"/>
      <c r="BK367" s="427"/>
      <c r="BL367" s="427"/>
      <c r="BR367" s="406"/>
      <c r="BS367" s="479"/>
      <c r="BT367" s="406"/>
      <c r="BU367" s="406"/>
      <c r="BV367" s="406"/>
      <c r="BW367" s="415"/>
      <c r="BX367" s="416"/>
      <c r="BY367" s="416"/>
      <c r="BZ367" s="400"/>
      <c r="CA367" s="417"/>
      <c r="CB367" s="418"/>
      <c r="CC367" s="400"/>
      <c r="CE367" s="417"/>
      <c r="CM367" s="406"/>
      <c r="CN367" s="479"/>
      <c r="CO367" s="406"/>
      <c r="CP367" s="406"/>
      <c r="CQ367" s="406"/>
      <c r="CR367" s="420"/>
      <c r="CS367" s="406"/>
      <c r="CT367" s="408"/>
      <c r="CU367" s="453"/>
      <c r="CV367" s="497"/>
      <c r="IC367"/>
      <c r="ID367"/>
      <c r="IE367"/>
      <c r="IF367"/>
      <c r="IG367"/>
      <c r="IH367"/>
      <c r="II367" s="309"/>
      <c r="IJ367"/>
      <c r="IK367"/>
      <c r="IL367"/>
      <c r="IM367"/>
      <c r="IN367"/>
      <c r="IO367" s="283"/>
    </row>
    <row r="368" spans="10:249" ht="20.100000000000001" customHeight="1" thickBot="1">
      <c r="J368" s="427"/>
      <c r="M368" s="469"/>
      <c r="AT368" s="406"/>
      <c r="AU368" s="479"/>
      <c r="AV368" s="479"/>
      <c r="AW368" s="406"/>
      <c r="AX368" s="406"/>
      <c r="AY368" s="406"/>
      <c r="AZ368" s="400"/>
      <c r="BA368" s="420"/>
      <c r="BB368" s="406"/>
      <c r="BC368" s="406"/>
      <c r="BD368" s="406"/>
      <c r="BE368" s="415"/>
      <c r="BF368" s="406"/>
      <c r="BG368" s="415"/>
      <c r="BH368" s="417"/>
      <c r="BI368" s="418"/>
      <c r="BJ368" s="400"/>
      <c r="BK368" s="427"/>
      <c r="BL368" s="427"/>
      <c r="BR368" s="406"/>
      <c r="BS368" s="479"/>
      <c r="BT368" s="406"/>
      <c r="BU368" s="406"/>
      <c r="BV368" s="406"/>
      <c r="BW368" s="415"/>
      <c r="BX368" s="416"/>
      <c r="BY368" s="416"/>
      <c r="BZ368" s="400"/>
      <c r="CA368" s="417"/>
      <c r="CB368" s="418"/>
      <c r="CC368" s="400"/>
      <c r="CE368" s="417"/>
      <c r="CM368" s="406"/>
      <c r="CN368" s="479"/>
      <c r="CO368" s="406"/>
      <c r="CP368" s="406"/>
      <c r="CQ368" s="406"/>
      <c r="CR368" s="420"/>
      <c r="CS368" s="406"/>
      <c r="CT368" s="408"/>
      <c r="CU368" s="453"/>
      <c r="CV368" s="497"/>
      <c r="IC368"/>
      <c r="ID368"/>
      <c r="IE368"/>
      <c r="IF368"/>
      <c r="IG368"/>
      <c r="IH368"/>
      <c r="II368" s="309"/>
      <c r="IJ368"/>
      <c r="IK368"/>
      <c r="IL368"/>
      <c r="IM368"/>
      <c r="IN368"/>
      <c r="IO368" s="283"/>
    </row>
    <row r="369" spans="10:249" ht="20.100000000000001" customHeight="1" thickBot="1">
      <c r="J369" s="427"/>
      <c r="M369" s="469"/>
      <c r="AT369" s="406"/>
      <c r="AU369" s="479"/>
      <c r="AV369" s="479"/>
      <c r="AW369" s="406"/>
      <c r="AX369" s="406"/>
      <c r="AY369" s="406"/>
      <c r="AZ369" s="400"/>
      <c r="BA369" s="420"/>
      <c r="BB369" s="406"/>
      <c r="BC369" s="406"/>
      <c r="BD369" s="406"/>
      <c r="BE369" s="415"/>
      <c r="BF369" s="406"/>
      <c r="BG369" s="415"/>
      <c r="BH369" s="417"/>
      <c r="BI369" s="418"/>
      <c r="BJ369" s="400"/>
      <c r="BK369" s="427"/>
      <c r="BL369" s="427"/>
      <c r="BR369" s="408"/>
      <c r="BS369" s="408"/>
      <c r="BT369" s="408"/>
      <c r="BU369" s="408"/>
      <c r="BV369" s="408"/>
      <c r="BW369" s="408"/>
      <c r="BX369" s="408"/>
      <c r="BY369" s="453"/>
      <c r="BZ369" s="497"/>
      <c r="CA369" s="453"/>
      <c r="CB369" s="528"/>
      <c r="CC369" s="417"/>
      <c r="CE369" s="417"/>
      <c r="CM369" s="406"/>
      <c r="CN369" s="479"/>
      <c r="CO369" s="406"/>
      <c r="CP369" s="406"/>
      <c r="CQ369" s="406"/>
      <c r="CR369" s="420"/>
      <c r="CS369" s="406"/>
      <c r="CT369" s="408"/>
      <c r="CU369" s="453"/>
      <c r="CV369" s="497"/>
      <c r="IC369"/>
      <c r="ID369"/>
      <c r="IE369"/>
      <c r="IF369"/>
      <c r="IG369"/>
      <c r="IH369"/>
      <c r="II369" s="309"/>
      <c r="IJ369"/>
      <c r="IK369"/>
      <c r="IL369"/>
      <c r="IM369"/>
      <c r="IN369"/>
      <c r="IO369" s="283"/>
    </row>
    <row r="370" spans="10:249" ht="20.100000000000001" customHeight="1" thickBot="1">
      <c r="J370" s="427"/>
      <c r="M370" s="469"/>
      <c r="AU370" s="408"/>
      <c r="AV370" s="408"/>
      <c r="AW370" s="408"/>
      <c r="AX370" s="408"/>
      <c r="AY370" s="408"/>
      <c r="AZ370" s="470"/>
      <c r="BA370" s="483"/>
      <c r="BB370" s="408"/>
      <c r="BC370" s="408"/>
      <c r="BD370" s="407"/>
      <c r="BE370" s="470"/>
      <c r="BF370" s="408"/>
      <c r="BG370" s="408"/>
      <c r="BH370" s="453"/>
      <c r="BI370" s="470"/>
      <c r="BJ370" s="453"/>
      <c r="BK370" s="427"/>
      <c r="BL370" s="427"/>
      <c r="BR370" s="408"/>
      <c r="BS370" s="408"/>
      <c r="BT370" s="408"/>
      <c r="BU370" s="408"/>
      <c r="BV370" s="408"/>
      <c r="BW370" s="408"/>
      <c r="BX370" s="408"/>
      <c r="BY370" s="453"/>
      <c r="BZ370" s="497"/>
      <c r="CA370" s="453"/>
      <c r="CB370" s="528"/>
      <c r="CC370" s="417"/>
      <c r="CE370" s="417"/>
      <c r="CN370" s="408"/>
      <c r="CO370" s="408"/>
      <c r="CP370" s="408"/>
      <c r="CQ370" s="408"/>
      <c r="CR370" s="408"/>
      <c r="CS370" s="408"/>
      <c r="CT370" s="408"/>
      <c r="CU370" s="453"/>
      <c r="CV370" s="497"/>
      <c r="IC370"/>
      <c r="ID370"/>
      <c r="IE370"/>
      <c r="IF370"/>
      <c r="IG370"/>
      <c r="IH370"/>
      <c r="II370" s="309"/>
      <c r="IJ370"/>
      <c r="IK370"/>
      <c r="IL370"/>
      <c r="IM370"/>
      <c r="IN370"/>
      <c r="IO370" s="283"/>
    </row>
    <row r="371" spans="10:249" ht="20.100000000000001" customHeight="1" thickBot="1">
      <c r="J371" s="427"/>
      <c r="M371" s="469"/>
      <c r="AU371" s="408"/>
      <c r="AV371" s="408"/>
      <c r="AW371" s="408"/>
      <c r="AX371" s="408"/>
      <c r="AY371" s="408"/>
      <c r="AZ371" s="470"/>
      <c r="BA371" s="483"/>
      <c r="BB371" s="408"/>
      <c r="BC371" s="408"/>
      <c r="BD371" s="407"/>
      <c r="BE371" s="470"/>
      <c r="BF371" s="408"/>
      <c r="BG371" s="408"/>
      <c r="BH371" s="453"/>
      <c r="BI371" s="470"/>
      <c r="BJ371" s="453"/>
      <c r="BK371" s="427"/>
      <c r="BL371" s="427"/>
      <c r="BR371" s="407"/>
      <c r="BS371" s="408"/>
      <c r="BT371" s="408"/>
      <c r="BU371" s="408"/>
      <c r="BV371" s="408"/>
      <c r="BW371" s="408"/>
      <c r="BX371" s="408"/>
      <c r="BY371" s="453"/>
      <c r="BZ371" s="513"/>
      <c r="CA371" s="453"/>
      <c r="CB371" s="528"/>
      <c r="CC371" s="468"/>
      <c r="CE371" s="417"/>
      <c r="CN371" s="407"/>
      <c r="CO371" s="408"/>
      <c r="CP371" s="408"/>
      <c r="CQ371" s="408"/>
      <c r="CR371" s="408"/>
      <c r="CS371" s="408"/>
      <c r="CT371" s="408"/>
      <c r="CU371" s="497"/>
      <c r="CV371" s="513"/>
      <c r="IC371"/>
      <c r="ID371"/>
      <c r="IE371"/>
      <c r="IF371"/>
      <c r="IG371"/>
      <c r="IH371"/>
      <c r="II371" s="309"/>
      <c r="IJ371"/>
      <c r="IK371"/>
      <c r="IL371"/>
      <c r="IM371"/>
      <c r="IN371"/>
      <c r="IO371" s="283"/>
    </row>
    <row r="372" spans="10:249" ht="20.100000000000001" customHeight="1" thickBot="1">
      <c r="J372" s="427"/>
      <c r="M372" s="469"/>
      <c r="AU372" s="407"/>
      <c r="AV372" s="407"/>
      <c r="AW372" s="408"/>
      <c r="AX372" s="408"/>
      <c r="AY372" s="408"/>
      <c r="AZ372" s="470"/>
      <c r="BA372" s="483"/>
      <c r="BB372" s="408"/>
      <c r="BC372" s="408"/>
      <c r="BD372" s="407"/>
      <c r="BE372" s="470"/>
      <c r="BF372" s="408"/>
      <c r="BG372" s="408"/>
      <c r="BH372" s="453"/>
      <c r="BI372" s="470"/>
      <c r="BJ372" s="453"/>
      <c r="BK372" s="427"/>
      <c r="BL372" s="427"/>
      <c r="BR372" s="407"/>
      <c r="BS372" s="408"/>
      <c r="BT372" s="408"/>
      <c r="BU372" s="408"/>
      <c r="BV372" s="408"/>
      <c r="BW372" s="408"/>
      <c r="BX372" s="408"/>
      <c r="BY372" s="453"/>
      <c r="BZ372" s="513"/>
      <c r="CA372" s="453"/>
      <c r="CB372" s="528"/>
      <c r="CC372" s="468"/>
      <c r="CE372" s="417"/>
      <c r="CN372" s="407"/>
      <c r="CO372" s="408"/>
      <c r="CP372" s="408"/>
      <c r="CQ372" s="408"/>
      <c r="CR372" s="408"/>
      <c r="CS372" s="408"/>
      <c r="CT372" s="408"/>
      <c r="CU372" s="497"/>
      <c r="CV372" s="513"/>
      <c r="IC372"/>
      <c r="ID372"/>
      <c r="IE372"/>
      <c r="IF372"/>
      <c r="IG372"/>
      <c r="IH372"/>
      <c r="II372" s="309"/>
      <c r="IJ372"/>
      <c r="IK372"/>
      <c r="IL372"/>
      <c r="IM372"/>
      <c r="IN372"/>
      <c r="IO372" s="283"/>
    </row>
    <row r="373" spans="10:249" ht="20.100000000000001" customHeight="1" thickBot="1">
      <c r="J373" s="427"/>
      <c r="M373" s="469"/>
      <c r="AU373" s="408"/>
      <c r="AV373" s="408"/>
      <c r="AW373" s="408"/>
      <c r="AX373" s="408"/>
      <c r="AY373" s="408"/>
      <c r="AZ373" s="470"/>
      <c r="BA373" s="483"/>
      <c r="BB373" s="408"/>
      <c r="BC373" s="408"/>
      <c r="BD373" s="407"/>
      <c r="BE373" s="470"/>
      <c r="BF373" s="408"/>
      <c r="BG373" s="408"/>
      <c r="BH373" s="453"/>
      <c r="BI373" s="470"/>
      <c r="BJ373" s="453"/>
      <c r="BK373" s="427"/>
      <c r="BL373" s="427"/>
      <c r="BR373" s="408"/>
      <c r="BS373" s="408"/>
      <c r="BT373" s="408"/>
      <c r="BU373" s="408"/>
      <c r="BV373" s="408"/>
      <c r="BW373" s="408"/>
      <c r="BX373" s="408"/>
      <c r="BY373" s="453"/>
      <c r="BZ373" s="497"/>
      <c r="CA373" s="453"/>
      <c r="CB373" s="528"/>
      <c r="CC373" s="417"/>
      <c r="CE373" s="417"/>
      <c r="CN373" s="408"/>
      <c r="CO373" s="408"/>
      <c r="CP373" s="408"/>
      <c r="CQ373" s="408"/>
      <c r="CR373" s="408"/>
      <c r="CS373" s="408"/>
      <c r="CT373" s="408"/>
      <c r="CU373" s="453"/>
      <c r="CV373" s="497"/>
      <c r="IC373"/>
      <c r="ID373"/>
      <c r="IE373"/>
      <c r="IF373"/>
      <c r="IG373"/>
      <c r="IH373"/>
      <c r="II373" s="309"/>
      <c r="IJ373"/>
      <c r="IK373"/>
      <c r="IL373"/>
      <c r="IM373"/>
      <c r="IN373"/>
      <c r="IO373" s="283"/>
    </row>
    <row r="374" spans="10:249" ht="20.100000000000001" customHeight="1" thickBot="1">
      <c r="J374" s="427"/>
      <c r="M374" s="469"/>
      <c r="AU374" s="408"/>
      <c r="AV374" s="408"/>
      <c r="AW374" s="408"/>
      <c r="AX374" s="408"/>
      <c r="AY374" s="408"/>
      <c r="AZ374" s="470"/>
      <c r="BA374" s="483"/>
      <c r="BB374" s="408"/>
      <c r="BC374" s="408"/>
      <c r="BD374" s="407"/>
      <c r="BE374" s="470"/>
      <c r="BF374" s="408"/>
      <c r="BG374" s="408"/>
      <c r="BH374" s="453"/>
      <c r="BI374" s="470"/>
      <c r="BJ374" s="453"/>
      <c r="BK374" s="427"/>
      <c r="BL374" s="427"/>
      <c r="BR374" s="408"/>
      <c r="BS374" s="408"/>
      <c r="BT374" s="408"/>
      <c r="BU374" s="408"/>
      <c r="BV374" s="408"/>
      <c r="BW374" s="408"/>
      <c r="BX374" s="408"/>
      <c r="BY374" s="453"/>
      <c r="BZ374" s="497"/>
      <c r="CA374" s="453"/>
      <c r="CB374" s="528"/>
      <c r="CC374" s="417"/>
      <c r="CE374" s="417"/>
      <c r="CN374" s="408"/>
      <c r="CO374" s="408"/>
      <c r="CP374" s="408"/>
      <c r="CQ374" s="408"/>
      <c r="CR374" s="408"/>
      <c r="CS374" s="408"/>
      <c r="CT374" s="408"/>
      <c r="CU374" s="453"/>
      <c r="CV374" s="497"/>
      <c r="IC374"/>
      <c r="ID374"/>
      <c r="IE374"/>
      <c r="IF374"/>
      <c r="IG374"/>
      <c r="IH374"/>
      <c r="II374" s="309"/>
      <c r="IJ374"/>
      <c r="IK374"/>
      <c r="IL374"/>
      <c r="IM374"/>
      <c r="IN374"/>
      <c r="IO374" s="283"/>
    </row>
    <row r="375" spans="10:249" ht="20.100000000000001" customHeight="1" thickBot="1">
      <c r="J375" s="427"/>
      <c r="M375" s="469"/>
      <c r="AU375" s="408"/>
      <c r="AV375" s="408"/>
      <c r="AW375" s="408"/>
      <c r="AX375" s="408"/>
      <c r="AY375" s="408"/>
      <c r="AZ375" s="470"/>
      <c r="BA375" s="483"/>
      <c r="BB375" s="408"/>
      <c r="BC375" s="408"/>
      <c r="BD375" s="407"/>
      <c r="BE375" s="470"/>
      <c r="BF375" s="408"/>
      <c r="BG375" s="408"/>
      <c r="BH375" s="453"/>
      <c r="BI375" s="470"/>
      <c r="BJ375" s="453"/>
      <c r="BK375" s="427"/>
      <c r="BL375" s="427"/>
      <c r="BR375" s="408"/>
      <c r="BS375" s="408"/>
      <c r="BT375" s="408"/>
      <c r="BU375" s="408"/>
      <c r="BV375" s="408"/>
      <c r="BW375" s="408"/>
      <c r="BX375" s="408"/>
      <c r="BY375" s="453"/>
      <c r="BZ375" s="497"/>
      <c r="CA375" s="453"/>
      <c r="CB375" s="528"/>
      <c r="CC375" s="417"/>
      <c r="CE375" s="417"/>
      <c r="CN375" s="408"/>
      <c r="CO375" s="408"/>
      <c r="CP375" s="408"/>
      <c r="CQ375" s="408"/>
      <c r="CR375" s="408"/>
      <c r="CS375" s="408"/>
      <c r="CT375" s="408"/>
      <c r="CU375" s="453"/>
      <c r="CV375" s="497"/>
      <c r="IC375"/>
      <c r="ID375"/>
      <c r="IE375"/>
      <c r="IF375"/>
      <c r="IG375"/>
      <c r="IH375"/>
      <c r="II375" s="309"/>
      <c r="IJ375"/>
      <c r="IK375"/>
      <c r="IL375"/>
      <c r="IM375"/>
      <c r="IN375"/>
      <c r="IO375" s="283"/>
    </row>
    <row r="376" spans="10:249" ht="20.100000000000001" customHeight="1" thickBot="1">
      <c r="J376" s="427"/>
      <c r="M376" s="469"/>
      <c r="AU376" s="407"/>
      <c r="AV376" s="408"/>
      <c r="AW376" s="408"/>
      <c r="AX376" s="408"/>
      <c r="AY376" s="408"/>
      <c r="AZ376" s="470"/>
      <c r="BA376" s="483"/>
      <c r="BB376" s="408"/>
      <c r="BC376" s="408"/>
      <c r="BD376" s="407"/>
      <c r="BE376" s="470"/>
      <c r="BF376" s="408"/>
      <c r="BG376" s="408"/>
      <c r="BH376" s="453"/>
      <c r="BI376" s="470"/>
      <c r="BJ376" s="453"/>
      <c r="BK376" s="427"/>
      <c r="BL376" s="427"/>
      <c r="BR376" s="408"/>
      <c r="BS376" s="408"/>
      <c r="BT376" s="408"/>
      <c r="BU376" s="408"/>
      <c r="BV376" s="408"/>
      <c r="BW376" s="408"/>
      <c r="BX376" s="408"/>
      <c r="BY376" s="453"/>
      <c r="BZ376" s="497"/>
      <c r="CA376" s="453"/>
      <c r="CB376" s="528"/>
      <c r="CC376" s="417"/>
      <c r="CE376" s="417"/>
      <c r="CN376" s="408"/>
      <c r="CO376" s="408"/>
      <c r="CP376" s="408"/>
      <c r="CQ376" s="408"/>
      <c r="CR376" s="408"/>
      <c r="CS376" s="408"/>
      <c r="CT376" s="408"/>
      <c r="CU376" s="453"/>
      <c r="CV376" s="497"/>
      <c r="IC376"/>
      <c r="ID376"/>
      <c r="IE376"/>
      <c r="IF376"/>
      <c r="IG376"/>
      <c r="IH376"/>
      <c r="II376" s="309"/>
      <c r="IJ376"/>
      <c r="IK376"/>
      <c r="IL376"/>
      <c r="IM376"/>
      <c r="IN376"/>
      <c r="IO376" s="283"/>
    </row>
    <row r="377" spans="10:249" ht="20.100000000000001" customHeight="1" thickBot="1">
      <c r="J377" s="427"/>
      <c r="M377" s="469"/>
      <c r="AU377" s="407"/>
      <c r="AV377" s="408"/>
      <c r="AW377" s="408"/>
      <c r="AX377" s="408"/>
      <c r="AY377" s="408"/>
      <c r="AZ377" s="470"/>
      <c r="BA377" s="483"/>
      <c r="BB377" s="408"/>
      <c r="BC377" s="408"/>
      <c r="BD377" s="407"/>
      <c r="BE377" s="470"/>
      <c r="BF377" s="408"/>
      <c r="BG377" s="408"/>
      <c r="BH377" s="453"/>
      <c r="BI377" s="470"/>
      <c r="BJ377" s="453"/>
      <c r="BK377" s="427"/>
      <c r="BL377" s="427"/>
      <c r="BR377" s="407"/>
      <c r="BS377" s="408"/>
      <c r="BT377" s="408"/>
      <c r="BU377" s="408"/>
      <c r="BV377" s="408"/>
      <c r="BW377" s="408"/>
      <c r="BX377" s="408"/>
      <c r="BY377" s="453"/>
      <c r="BZ377" s="497"/>
      <c r="CA377" s="453"/>
      <c r="CB377" s="528"/>
      <c r="CC377" s="417"/>
      <c r="CE377" s="417"/>
      <c r="CN377" s="407"/>
      <c r="CO377" s="408"/>
      <c r="CP377" s="408"/>
      <c r="CQ377" s="408"/>
      <c r="CR377" s="408"/>
      <c r="CS377" s="408"/>
      <c r="CT377" s="408"/>
      <c r="CU377" s="453"/>
      <c r="CV377" s="497"/>
      <c r="IC377"/>
      <c r="ID377"/>
      <c r="IE377"/>
      <c r="IF377"/>
      <c r="IG377"/>
      <c r="IH377"/>
      <c r="II377" s="309"/>
      <c r="IJ377"/>
      <c r="IK377"/>
      <c r="IL377"/>
      <c r="IM377"/>
      <c r="IN377"/>
      <c r="IO377" s="283"/>
    </row>
    <row r="378" spans="10:249" ht="20.100000000000001" customHeight="1" thickBot="1">
      <c r="J378" s="427"/>
      <c r="M378" s="469"/>
      <c r="AU378" s="408"/>
      <c r="AV378" s="408"/>
      <c r="AW378" s="408"/>
      <c r="AX378" s="408"/>
      <c r="AY378" s="408"/>
      <c r="AZ378" s="470"/>
      <c r="BA378" s="483"/>
      <c r="BB378" s="408"/>
      <c r="BC378" s="408"/>
      <c r="BD378" s="407"/>
      <c r="BE378" s="470"/>
      <c r="BF378" s="408"/>
      <c r="BG378" s="408"/>
      <c r="BH378" s="453"/>
      <c r="BI378" s="470"/>
      <c r="BJ378" s="453"/>
      <c r="BK378" s="427"/>
      <c r="BL378" s="427"/>
      <c r="BR378" s="408"/>
      <c r="BS378" s="408"/>
      <c r="BT378" s="408"/>
      <c r="BU378" s="408"/>
      <c r="BV378" s="408"/>
      <c r="BW378" s="408"/>
      <c r="BX378" s="408"/>
      <c r="BY378" s="453"/>
      <c r="BZ378" s="497"/>
      <c r="CA378" s="453"/>
      <c r="CB378" s="528"/>
      <c r="CC378" s="417"/>
      <c r="CE378" s="417"/>
      <c r="CN378" s="408"/>
      <c r="CO378" s="408"/>
      <c r="CP378" s="408"/>
      <c r="CQ378" s="408"/>
      <c r="CR378" s="408"/>
      <c r="CS378" s="408"/>
      <c r="CT378" s="408"/>
      <c r="CU378" s="453"/>
      <c r="CV378" s="497"/>
      <c r="IC378"/>
      <c r="ID378"/>
      <c r="IE378"/>
      <c r="IF378"/>
      <c r="IG378"/>
      <c r="IH378"/>
      <c r="II378" s="309"/>
      <c r="IJ378"/>
      <c r="IK378"/>
      <c r="IL378"/>
      <c r="IM378"/>
      <c r="IN378"/>
      <c r="IO378" s="283"/>
    </row>
    <row r="379" spans="10:249" ht="20.100000000000001" customHeight="1" thickBot="1">
      <c r="J379" s="427"/>
      <c r="M379" s="469"/>
      <c r="AU379" s="408"/>
      <c r="AV379" s="408"/>
      <c r="AW379" s="408"/>
      <c r="AX379" s="408"/>
      <c r="AY379" s="408"/>
      <c r="AZ379" s="470"/>
      <c r="BA379" s="483"/>
      <c r="BB379" s="408"/>
      <c r="BC379" s="408"/>
      <c r="BD379" s="407"/>
      <c r="BE379" s="470"/>
      <c r="BF379" s="408"/>
      <c r="BG379" s="408"/>
      <c r="BH379" s="453"/>
      <c r="BI379" s="470"/>
      <c r="BJ379" s="453"/>
      <c r="BK379" s="427"/>
      <c r="BL379" s="427"/>
      <c r="BR379" s="408"/>
      <c r="BS379" s="408"/>
      <c r="BT379" s="408"/>
      <c r="BU379" s="408"/>
      <c r="BV379" s="408"/>
      <c r="BW379" s="408"/>
      <c r="BX379" s="408"/>
      <c r="BY379" s="453"/>
      <c r="BZ379" s="497"/>
      <c r="CA379" s="453"/>
      <c r="CB379" s="528"/>
      <c r="CC379" s="417"/>
      <c r="CE379" s="417"/>
      <c r="CN379" s="408"/>
      <c r="CO379" s="408"/>
      <c r="CP379" s="408"/>
      <c r="CQ379" s="408"/>
      <c r="CR379" s="408"/>
      <c r="CS379" s="408"/>
      <c r="CT379" s="408"/>
      <c r="CU379" s="453"/>
      <c r="CV379" s="497"/>
      <c r="IC379"/>
      <c r="ID379"/>
      <c r="IE379"/>
      <c r="IF379"/>
      <c r="IG379"/>
      <c r="IH379"/>
      <c r="II379" s="309"/>
      <c r="IJ379"/>
      <c r="IK379"/>
      <c r="IL379"/>
      <c r="IM379"/>
      <c r="IN379"/>
      <c r="IO379" s="283"/>
    </row>
    <row r="380" spans="10:249" ht="20.100000000000001" customHeight="1" thickBot="1">
      <c r="J380" s="427"/>
      <c r="M380" s="469"/>
      <c r="AU380" s="408"/>
      <c r="AV380" s="408"/>
      <c r="AW380" s="408"/>
      <c r="AX380" s="408"/>
      <c r="AY380" s="408"/>
      <c r="AZ380" s="470"/>
      <c r="BA380" s="483"/>
      <c r="BB380" s="408"/>
      <c r="BC380" s="408"/>
      <c r="BD380" s="407"/>
      <c r="BE380" s="470"/>
      <c r="BF380" s="408"/>
      <c r="BG380" s="408"/>
      <c r="BH380" s="453"/>
      <c r="BI380" s="470"/>
      <c r="BJ380" s="453"/>
      <c r="BK380" s="427"/>
      <c r="BL380" s="427"/>
      <c r="BR380" s="408"/>
      <c r="BS380" s="408"/>
      <c r="BT380" s="408"/>
      <c r="BU380" s="408"/>
      <c r="BV380" s="408"/>
      <c r="BW380" s="408"/>
      <c r="BX380" s="408"/>
      <c r="BY380" s="453"/>
      <c r="BZ380" s="497"/>
      <c r="CA380" s="453"/>
      <c r="CB380" s="528"/>
      <c r="CC380" s="417"/>
      <c r="CE380" s="417"/>
      <c r="CN380" s="408"/>
      <c r="CO380" s="408"/>
      <c r="CP380" s="408"/>
      <c r="CQ380" s="408"/>
      <c r="CR380" s="408"/>
      <c r="CS380" s="408"/>
      <c r="CT380" s="408"/>
      <c r="CU380" s="453"/>
      <c r="CV380" s="497"/>
      <c r="IC380"/>
      <c r="ID380"/>
      <c r="IE380"/>
      <c r="IF380"/>
      <c r="IG380"/>
      <c r="IH380"/>
      <c r="II380" s="309"/>
      <c r="IJ380"/>
      <c r="IK380"/>
      <c r="IL380"/>
      <c r="IM380"/>
      <c r="IN380"/>
      <c r="IO380" s="283"/>
    </row>
    <row r="381" spans="10:249" ht="20.100000000000001" customHeight="1" thickBot="1">
      <c r="J381" s="427"/>
      <c r="M381" s="469"/>
      <c r="AU381" s="408"/>
      <c r="AV381" s="408"/>
      <c r="AW381" s="408"/>
      <c r="AX381" s="408"/>
      <c r="AY381" s="408"/>
      <c r="AZ381" s="470"/>
      <c r="BA381" s="483"/>
      <c r="BB381" s="408"/>
      <c r="BC381" s="408"/>
      <c r="BD381" s="407"/>
      <c r="BE381" s="470"/>
      <c r="BF381" s="408"/>
      <c r="BG381" s="408"/>
      <c r="BH381" s="453"/>
      <c r="BI381" s="470"/>
      <c r="BJ381" s="453"/>
      <c r="BK381" s="427"/>
      <c r="BL381" s="427"/>
      <c r="BR381" s="408"/>
      <c r="BS381" s="408"/>
      <c r="BT381" s="408"/>
      <c r="BU381" s="408"/>
      <c r="BV381" s="408"/>
      <c r="BW381" s="408"/>
      <c r="BX381" s="408"/>
      <c r="BY381" s="453"/>
      <c r="BZ381" s="497"/>
      <c r="CA381" s="453"/>
      <c r="CB381" s="528"/>
      <c r="CC381" s="417"/>
      <c r="CE381" s="417"/>
      <c r="CN381" s="408"/>
      <c r="CO381" s="408"/>
      <c r="CP381" s="408"/>
      <c r="CQ381" s="408"/>
      <c r="CR381" s="408"/>
      <c r="CS381" s="408"/>
      <c r="CT381" s="408"/>
      <c r="CU381" s="453"/>
      <c r="CV381" s="497"/>
      <c r="IC381"/>
      <c r="ID381"/>
      <c r="IE381"/>
      <c r="IF381"/>
      <c r="IG381"/>
      <c r="IH381"/>
      <c r="II381" s="309"/>
      <c r="IJ381"/>
      <c r="IK381"/>
      <c r="IL381"/>
      <c r="IM381"/>
      <c r="IN381"/>
      <c r="IO381" s="283"/>
    </row>
    <row r="382" spans="10:249" ht="20.100000000000001" customHeight="1" thickBot="1">
      <c r="J382" s="427"/>
      <c r="M382" s="469"/>
      <c r="AU382" s="408"/>
      <c r="AV382" s="408"/>
      <c r="AW382" s="408"/>
      <c r="AX382" s="408"/>
      <c r="AY382" s="408"/>
      <c r="AZ382" s="470"/>
      <c r="BA382" s="483"/>
      <c r="BB382" s="408"/>
      <c r="BC382" s="408"/>
      <c r="BD382" s="407"/>
      <c r="BE382" s="470"/>
      <c r="BF382" s="408"/>
      <c r="BG382" s="408"/>
      <c r="BH382" s="453"/>
      <c r="BI382" s="470"/>
      <c r="BJ382" s="453"/>
      <c r="BK382" s="427"/>
      <c r="BL382" s="427"/>
      <c r="BR382" s="408"/>
      <c r="BS382" s="408"/>
      <c r="BT382" s="408"/>
      <c r="BU382" s="408"/>
      <c r="BV382" s="408"/>
      <c r="BW382" s="408"/>
      <c r="BX382" s="408"/>
      <c r="BY382" s="453"/>
      <c r="BZ382" s="497"/>
      <c r="CA382" s="453"/>
      <c r="CB382" s="528"/>
      <c r="CC382" s="417"/>
      <c r="CE382" s="417"/>
      <c r="CN382" s="408"/>
      <c r="CO382" s="408"/>
      <c r="CP382" s="408"/>
      <c r="CQ382" s="408"/>
      <c r="CR382" s="408"/>
      <c r="CS382" s="408"/>
      <c r="CT382" s="408"/>
      <c r="CU382" s="453"/>
      <c r="CV382" s="497"/>
      <c r="IC382"/>
      <c r="ID382"/>
      <c r="IE382"/>
      <c r="IF382"/>
      <c r="IG382"/>
      <c r="IH382"/>
      <c r="II382" s="309"/>
      <c r="IJ382"/>
      <c r="IK382"/>
      <c r="IL382"/>
      <c r="IM382"/>
      <c r="IN382"/>
      <c r="IO382" s="283"/>
    </row>
    <row r="383" spans="10:249" ht="20.100000000000001" customHeight="1" thickBot="1">
      <c r="J383" s="427"/>
      <c r="M383" s="469"/>
      <c r="AU383" s="407"/>
      <c r="AV383" s="407"/>
      <c r="AW383" s="408"/>
      <c r="AX383" s="408"/>
      <c r="AY383" s="408"/>
      <c r="AZ383" s="418"/>
      <c r="BA383" s="483"/>
      <c r="BB383" s="408"/>
      <c r="BC383" s="408"/>
      <c r="BD383" s="407"/>
      <c r="BE383" s="470"/>
      <c r="BF383" s="408"/>
      <c r="BG383" s="408"/>
      <c r="BH383" s="453"/>
      <c r="BI383" s="399"/>
      <c r="BJ383" s="453"/>
      <c r="BK383" s="427"/>
      <c r="BL383" s="427"/>
      <c r="BR383" s="408"/>
      <c r="BS383" s="408"/>
      <c r="BT383" s="408"/>
      <c r="BU383" s="408"/>
      <c r="BV383" s="408"/>
      <c r="BW383" s="408"/>
      <c r="BX383" s="408"/>
      <c r="BY383" s="453"/>
      <c r="BZ383" s="497"/>
      <c r="CA383" s="453"/>
      <c r="CB383" s="528"/>
      <c r="CC383" s="417"/>
      <c r="CE383" s="417"/>
      <c r="CN383" s="408"/>
      <c r="CO383" s="408"/>
      <c r="CP383" s="408"/>
      <c r="CQ383" s="408"/>
      <c r="CR383" s="408"/>
      <c r="CS383" s="408"/>
      <c r="CT383" s="408"/>
      <c r="CU383" s="453"/>
      <c r="CV383" s="497"/>
      <c r="IC383"/>
      <c r="ID383"/>
      <c r="IE383"/>
      <c r="IF383"/>
      <c r="IG383"/>
      <c r="IH383"/>
      <c r="II383" s="309"/>
      <c r="IJ383"/>
      <c r="IK383"/>
      <c r="IL383"/>
      <c r="IM383"/>
      <c r="IN383"/>
      <c r="IO383" s="283"/>
    </row>
    <row r="384" spans="10:249" ht="20.100000000000001" customHeight="1" thickBot="1">
      <c r="J384" s="427"/>
      <c r="M384" s="469"/>
      <c r="AU384" s="408"/>
      <c r="AV384" s="408"/>
      <c r="AW384" s="408"/>
      <c r="AX384" s="408"/>
      <c r="AY384" s="408"/>
      <c r="AZ384" s="470"/>
      <c r="BA384" s="483"/>
      <c r="BB384" s="408"/>
      <c r="BC384" s="408"/>
      <c r="BD384" s="407"/>
      <c r="BE384" s="470"/>
      <c r="BF384" s="408"/>
      <c r="BG384" s="408"/>
      <c r="BH384" s="453"/>
      <c r="BI384" s="470"/>
      <c r="BJ384" s="453"/>
      <c r="BK384" s="427"/>
      <c r="BL384" s="427"/>
      <c r="BR384" s="408"/>
      <c r="BS384" s="408"/>
      <c r="BT384" s="408"/>
      <c r="BU384" s="408"/>
      <c r="BV384" s="408"/>
      <c r="BW384" s="408"/>
      <c r="BX384" s="408"/>
      <c r="BY384" s="453"/>
      <c r="BZ384" s="497"/>
      <c r="CA384" s="453"/>
      <c r="CB384" s="528"/>
      <c r="CC384" s="417"/>
      <c r="CE384" s="417"/>
      <c r="CN384" s="408"/>
      <c r="CO384" s="408"/>
      <c r="CP384" s="408"/>
      <c r="CQ384" s="408"/>
      <c r="CR384" s="408"/>
      <c r="CS384" s="408"/>
      <c r="CT384" s="408"/>
      <c r="CU384" s="453"/>
      <c r="CV384" s="497"/>
      <c r="IC384"/>
      <c r="ID384"/>
      <c r="IE384"/>
      <c r="IF384"/>
      <c r="IG384"/>
      <c r="IH384"/>
      <c r="II384" s="309"/>
      <c r="IJ384"/>
      <c r="IK384"/>
      <c r="IL384"/>
      <c r="IM384"/>
      <c r="IN384"/>
      <c r="IO384" s="283"/>
    </row>
    <row r="385" spans="10:249" ht="20.100000000000001" customHeight="1" thickBot="1">
      <c r="J385" s="427"/>
      <c r="M385" s="469"/>
      <c r="AU385" s="408"/>
      <c r="AV385" s="408"/>
      <c r="AW385" s="408"/>
      <c r="AX385" s="408"/>
      <c r="AY385" s="408"/>
      <c r="AZ385" s="470"/>
      <c r="BA385" s="483"/>
      <c r="BB385" s="408"/>
      <c r="BC385" s="408"/>
      <c r="BD385" s="407"/>
      <c r="BE385" s="470"/>
      <c r="BF385" s="408"/>
      <c r="BG385" s="408"/>
      <c r="BH385" s="453"/>
      <c r="BI385" s="470"/>
      <c r="BJ385" s="453"/>
      <c r="BK385" s="427"/>
      <c r="BL385" s="427"/>
      <c r="BR385" s="408"/>
      <c r="BS385" s="408"/>
      <c r="BT385" s="408"/>
      <c r="BU385" s="408"/>
      <c r="BV385" s="408"/>
      <c r="BW385" s="408"/>
      <c r="BX385" s="408"/>
      <c r="BY385" s="453"/>
      <c r="BZ385" s="497"/>
      <c r="CA385" s="453"/>
      <c r="CB385" s="528"/>
      <c r="CC385" s="417"/>
      <c r="CE385" s="417"/>
      <c r="CN385" s="408"/>
      <c r="CO385" s="408"/>
      <c r="CP385" s="408"/>
      <c r="CQ385" s="408"/>
      <c r="CR385" s="408"/>
      <c r="CS385" s="408"/>
      <c r="CT385" s="408"/>
      <c r="CU385" s="453"/>
      <c r="CV385" s="497"/>
      <c r="IC385"/>
      <c r="ID385"/>
      <c r="IE385"/>
      <c r="IF385"/>
      <c r="IG385"/>
      <c r="IH385"/>
      <c r="II385" s="309"/>
      <c r="IJ385"/>
      <c r="IK385"/>
      <c r="IL385"/>
      <c r="IM385"/>
      <c r="IN385"/>
      <c r="IO385" s="283"/>
    </row>
    <row r="386" spans="10:249" ht="20.100000000000001" customHeight="1" thickBot="1">
      <c r="J386" s="427"/>
      <c r="M386" s="469"/>
      <c r="AU386" s="408"/>
      <c r="AV386" s="408"/>
      <c r="AW386" s="408"/>
      <c r="AX386" s="408"/>
      <c r="AY386" s="408"/>
      <c r="AZ386" s="470"/>
      <c r="BA386" s="483"/>
      <c r="BB386" s="408"/>
      <c r="BC386" s="408"/>
      <c r="BD386" s="407"/>
      <c r="BE386" s="470"/>
      <c r="BF386" s="408"/>
      <c r="BG386" s="408"/>
      <c r="BH386" s="453"/>
      <c r="BI386" s="470"/>
      <c r="BJ386" s="453"/>
      <c r="BK386" s="427"/>
      <c r="BL386" s="427"/>
      <c r="BR386" s="408"/>
      <c r="BS386" s="408"/>
      <c r="BT386" s="408"/>
      <c r="BU386" s="408"/>
      <c r="BV386" s="408"/>
      <c r="BW386" s="408"/>
      <c r="BX386" s="408"/>
      <c r="BY386" s="453"/>
      <c r="BZ386" s="497"/>
      <c r="CA386" s="453"/>
      <c r="CB386" s="528"/>
      <c r="CC386" s="417"/>
      <c r="CE386" s="417"/>
      <c r="CN386" s="408"/>
      <c r="CO386" s="408"/>
      <c r="CP386" s="408"/>
      <c r="CQ386" s="408"/>
      <c r="CR386" s="408"/>
      <c r="CS386" s="408"/>
      <c r="CT386" s="408"/>
      <c r="CU386" s="453"/>
      <c r="CV386" s="497"/>
      <c r="IC386"/>
      <c r="ID386"/>
      <c r="IE386"/>
      <c r="IF386"/>
      <c r="IG386"/>
      <c r="IH386"/>
      <c r="II386" s="309"/>
      <c r="IJ386"/>
      <c r="IK386"/>
      <c r="IL386"/>
      <c r="IM386"/>
      <c r="IN386"/>
      <c r="IO386" s="283"/>
    </row>
    <row r="387" spans="10:249" ht="20.100000000000001" customHeight="1" thickBot="1">
      <c r="J387" s="427"/>
      <c r="M387" s="469"/>
      <c r="AU387" s="408"/>
      <c r="AV387" s="408"/>
      <c r="AW387" s="408"/>
      <c r="AX387" s="408"/>
      <c r="AY387" s="408"/>
      <c r="AZ387" s="470"/>
      <c r="BA387" s="483"/>
      <c r="BB387" s="408"/>
      <c r="BC387" s="408"/>
      <c r="BD387" s="407"/>
      <c r="BE387" s="470"/>
      <c r="BF387" s="408"/>
      <c r="BG387" s="408"/>
      <c r="BH387" s="453"/>
      <c r="BI387" s="470"/>
      <c r="BJ387" s="453"/>
      <c r="BK387" s="427"/>
      <c r="BL387" s="427"/>
      <c r="BR387" s="408"/>
      <c r="BS387" s="408"/>
      <c r="BT387" s="408"/>
      <c r="BU387" s="408"/>
      <c r="BV387" s="408"/>
      <c r="BW387" s="408"/>
      <c r="BX387" s="408"/>
      <c r="BY387" s="453"/>
      <c r="BZ387" s="497"/>
      <c r="CA387" s="453"/>
      <c r="CB387" s="528"/>
      <c r="CC387" s="417"/>
      <c r="CE387" s="417"/>
      <c r="CN387" s="408"/>
      <c r="CO387" s="408"/>
      <c r="CP387" s="408"/>
      <c r="CQ387" s="408"/>
      <c r="CR387" s="408"/>
      <c r="CS387" s="408"/>
      <c r="CT387" s="408"/>
      <c r="CU387" s="453"/>
      <c r="CV387" s="497"/>
      <c r="IC387"/>
      <c r="ID387"/>
      <c r="IE387"/>
      <c r="IF387"/>
      <c r="IG387"/>
      <c r="IH387"/>
      <c r="II387" s="309"/>
      <c r="IJ387"/>
      <c r="IK387"/>
      <c r="IL387"/>
      <c r="IM387"/>
      <c r="IN387"/>
      <c r="IO387" s="283"/>
    </row>
    <row r="388" spans="10:249" ht="20.100000000000001" customHeight="1" thickBot="1">
      <c r="J388" s="427"/>
      <c r="M388" s="469"/>
      <c r="AU388" s="406"/>
      <c r="AV388" s="406"/>
      <c r="AW388" s="406"/>
      <c r="AX388" s="406"/>
      <c r="AY388" s="408"/>
      <c r="AZ388" s="418"/>
      <c r="BA388" s="420"/>
      <c r="BB388" s="408"/>
      <c r="BC388" s="408"/>
      <c r="BD388" s="407"/>
      <c r="BE388" s="418"/>
      <c r="BF388" s="406"/>
      <c r="BG388" s="406"/>
      <c r="BH388" s="417"/>
      <c r="BI388" s="470"/>
      <c r="BJ388" s="453"/>
      <c r="BK388" s="427"/>
      <c r="BL388" s="427"/>
      <c r="BR388" s="407"/>
      <c r="BS388" s="406"/>
      <c r="BT388" s="408"/>
      <c r="BU388" s="408"/>
      <c r="BV388" s="408"/>
      <c r="BW388" s="408"/>
      <c r="BX388" s="408"/>
      <c r="BY388" s="453"/>
      <c r="BZ388" s="513"/>
      <c r="CA388" s="453"/>
      <c r="CB388" s="528"/>
      <c r="CC388" s="468"/>
      <c r="CE388" s="417"/>
      <c r="CN388" s="407"/>
      <c r="CO388" s="408"/>
      <c r="CP388" s="406"/>
      <c r="CQ388" s="408"/>
      <c r="CR388" s="408"/>
      <c r="CS388" s="408"/>
      <c r="CT388" s="408"/>
      <c r="CU388" s="497"/>
      <c r="CV388" s="513"/>
      <c r="IC388"/>
      <c r="ID388"/>
      <c r="IE388"/>
      <c r="IF388"/>
      <c r="IG388"/>
      <c r="IH388"/>
      <c r="II388" s="309"/>
      <c r="IJ388"/>
      <c r="IK388"/>
      <c r="IL388"/>
      <c r="IM388"/>
      <c r="IN388"/>
      <c r="IO388"/>
    </row>
    <row r="389" spans="10:249" ht="20.100000000000001" customHeight="1" thickBot="1">
      <c r="J389" s="427"/>
      <c r="M389" s="469"/>
      <c r="AU389" s="406"/>
      <c r="AV389" s="406"/>
      <c r="AW389" s="406"/>
      <c r="AX389" s="406"/>
      <c r="AY389" s="408"/>
      <c r="AZ389" s="418"/>
      <c r="BA389" s="420"/>
      <c r="BB389" s="408"/>
      <c r="BC389" s="408"/>
      <c r="BD389" s="407"/>
      <c r="BE389" s="418"/>
      <c r="BF389" s="406"/>
      <c r="BG389" s="406"/>
      <c r="BH389" s="417"/>
      <c r="BI389" s="418"/>
      <c r="BJ389" s="417"/>
      <c r="BK389" s="427"/>
      <c r="BL389" s="427"/>
      <c r="BR389" s="408"/>
      <c r="BS389" s="408"/>
      <c r="BT389" s="408"/>
      <c r="BU389" s="408"/>
      <c r="BV389" s="408"/>
      <c r="BW389" s="408"/>
      <c r="BX389" s="408"/>
      <c r="BY389" s="453"/>
      <c r="BZ389" s="497"/>
      <c r="CA389" s="453"/>
      <c r="CB389" s="528"/>
      <c r="CC389" s="417"/>
      <c r="CE389" s="406"/>
      <c r="CN389" s="408"/>
      <c r="CO389" s="408"/>
      <c r="CP389" s="408"/>
      <c r="CQ389" s="408"/>
      <c r="CR389" s="408"/>
      <c r="CS389" s="408"/>
      <c r="CT389" s="408"/>
      <c r="CU389" s="453"/>
      <c r="CV389" s="497"/>
    </row>
    <row r="390" spans="10:249" ht="20.100000000000001" customHeight="1" thickBot="1">
      <c r="J390" s="427"/>
      <c r="M390" s="469"/>
      <c r="AU390" s="406"/>
      <c r="AV390" s="406"/>
      <c r="AW390" s="406"/>
      <c r="AX390" s="406"/>
      <c r="AY390" s="408"/>
      <c r="AZ390" s="418"/>
      <c r="BA390" s="420"/>
      <c r="BB390" s="408"/>
      <c r="BC390" s="408"/>
      <c r="BD390" s="407"/>
      <c r="BE390" s="418"/>
      <c r="BF390" s="406"/>
      <c r="BG390" s="406"/>
      <c r="BH390" s="417"/>
      <c r="BI390" s="418"/>
      <c r="BJ390" s="417"/>
      <c r="BK390" s="427"/>
      <c r="BL390" s="427"/>
      <c r="BR390" s="408"/>
      <c r="BS390" s="408"/>
      <c r="BT390" s="408"/>
      <c r="BU390" s="408"/>
      <c r="BV390" s="408"/>
      <c r="BW390" s="408"/>
      <c r="BX390" s="408"/>
      <c r="BY390" s="453"/>
      <c r="BZ390" s="497"/>
      <c r="CA390" s="453"/>
      <c r="CB390" s="528"/>
      <c r="CC390" s="417"/>
      <c r="CE390" s="406"/>
      <c r="CN390" s="408"/>
      <c r="CO390" s="408"/>
      <c r="CP390" s="408"/>
      <c r="CQ390" s="408"/>
      <c r="CR390" s="408"/>
      <c r="CS390" s="408"/>
      <c r="CT390" s="408"/>
      <c r="CU390" s="453"/>
      <c r="CV390" s="497"/>
    </row>
    <row r="391" spans="10:249" ht="20.100000000000001" customHeight="1" thickBot="1">
      <c r="J391" s="427"/>
      <c r="M391" s="469"/>
      <c r="AU391" s="406"/>
      <c r="AV391" s="406"/>
      <c r="AW391" s="406"/>
      <c r="AX391" s="406"/>
      <c r="AY391" s="408"/>
      <c r="AZ391" s="418"/>
      <c r="BA391" s="420"/>
      <c r="BB391" s="408"/>
      <c r="BC391" s="408"/>
      <c r="BD391" s="407"/>
      <c r="BE391" s="418"/>
      <c r="BF391" s="406"/>
      <c r="BG391" s="406"/>
      <c r="BH391" s="417"/>
      <c r="BI391" s="418"/>
      <c r="BJ391" s="417"/>
      <c r="BK391" s="427"/>
      <c r="BL391" s="427"/>
      <c r="BR391" s="408"/>
      <c r="BS391" s="408"/>
      <c r="BT391" s="408"/>
      <c r="BU391" s="408"/>
      <c r="BV391" s="408"/>
      <c r="BW391" s="408"/>
      <c r="BX391" s="408"/>
      <c r="BY391" s="453"/>
      <c r="BZ391" s="497"/>
      <c r="CA391" s="453"/>
      <c r="CB391" s="528"/>
      <c r="CC391" s="417"/>
      <c r="CE391" s="406"/>
      <c r="CN391" s="408"/>
      <c r="CO391" s="408"/>
      <c r="CP391" s="408"/>
      <c r="CQ391" s="408"/>
      <c r="CR391" s="408"/>
      <c r="CS391" s="408"/>
      <c r="CT391" s="408"/>
      <c r="CU391" s="453"/>
      <c r="CV391" s="497"/>
    </row>
    <row r="392" spans="10:249" ht="20.100000000000001" customHeight="1" thickBot="1">
      <c r="J392" s="427"/>
      <c r="M392" s="469"/>
      <c r="AU392" s="410"/>
      <c r="AV392" s="410"/>
      <c r="AW392" s="406"/>
      <c r="AX392" s="406"/>
      <c r="AY392" s="406"/>
      <c r="AZ392" s="418"/>
      <c r="BA392" s="420"/>
      <c r="BB392" s="408"/>
      <c r="BC392" s="408"/>
      <c r="BD392" s="407"/>
      <c r="BE392" s="418"/>
      <c r="BF392" s="406"/>
      <c r="BG392" s="406"/>
      <c r="BH392" s="417"/>
      <c r="BI392" s="418"/>
      <c r="BJ392" s="417"/>
      <c r="BK392" s="427"/>
      <c r="BL392" s="427"/>
      <c r="BR392" s="408"/>
      <c r="BS392" s="408"/>
      <c r="BT392" s="408"/>
      <c r="BU392" s="408"/>
      <c r="BV392" s="408"/>
      <c r="BW392" s="408"/>
      <c r="BX392" s="408"/>
      <c r="BY392" s="453"/>
      <c r="BZ392" s="497"/>
      <c r="CA392" s="453"/>
      <c r="CB392" s="528"/>
      <c r="CC392" s="417"/>
      <c r="CE392" s="406"/>
      <c r="CN392" s="408"/>
      <c r="CO392" s="408"/>
      <c r="CP392" s="408"/>
      <c r="CQ392" s="408"/>
      <c r="CR392" s="408"/>
      <c r="CS392" s="408"/>
      <c r="CT392" s="408"/>
      <c r="CU392" s="453"/>
      <c r="CV392" s="497"/>
    </row>
    <row r="393" spans="10:249" ht="20.100000000000001" customHeight="1" thickBot="1">
      <c r="J393" s="427"/>
      <c r="M393" s="469"/>
      <c r="AU393" s="410"/>
      <c r="AV393" s="410"/>
      <c r="AW393" s="406"/>
      <c r="AX393" s="406"/>
      <c r="AY393" s="405"/>
      <c r="AZ393" s="418"/>
      <c r="BA393" s="420"/>
      <c r="BB393" s="408"/>
      <c r="BC393" s="408"/>
      <c r="BD393" s="407"/>
      <c r="BE393" s="418"/>
      <c r="BF393" s="406"/>
      <c r="BG393" s="406"/>
      <c r="BH393" s="417"/>
      <c r="BI393" s="418"/>
      <c r="BJ393" s="417"/>
      <c r="BK393" s="427"/>
      <c r="BL393" s="427"/>
      <c r="BR393" s="406"/>
      <c r="BS393" s="406"/>
      <c r="BT393" s="406"/>
      <c r="BU393" s="408"/>
      <c r="BV393" s="408"/>
      <c r="BW393" s="408"/>
      <c r="BX393" s="406"/>
      <c r="BY393" s="417"/>
      <c r="BZ393" s="497"/>
      <c r="CA393" s="453"/>
      <c r="CB393" s="417"/>
      <c r="CC393" s="417"/>
      <c r="CE393" s="406"/>
      <c r="CN393" s="406"/>
      <c r="CO393" s="406"/>
      <c r="CP393" s="406"/>
      <c r="CQ393" s="408"/>
      <c r="CR393" s="408"/>
      <c r="CS393" s="408"/>
      <c r="CT393" s="408"/>
      <c r="CU393" s="417"/>
      <c r="CV393" s="497"/>
    </row>
    <row r="394" spans="10:249" ht="20.100000000000001" customHeight="1" thickBot="1">
      <c r="J394" s="427"/>
      <c r="M394" s="469"/>
      <c r="AU394" s="406"/>
      <c r="AV394" s="406"/>
      <c r="AW394" s="406"/>
      <c r="AX394" s="406"/>
      <c r="AY394" s="405"/>
      <c r="AZ394" s="418"/>
      <c r="BA394" s="420"/>
      <c r="BB394" s="408"/>
      <c r="BC394" s="408"/>
      <c r="BD394" s="407"/>
      <c r="BE394" s="418"/>
      <c r="BF394" s="406"/>
      <c r="BG394" s="406"/>
      <c r="BH394" s="417"/>
      <c r="BI394" s="418"/>
      <c r="BJ394" s="417"/>
      <c r="BK394" s="427"/>
      <c r="BL394" s="427"/>
      <c r="BR394" s="406"/>
      <c r="BS394" s="406"/>
      <c r="BT394" s="406"/>
      <c r="BU394" s="408"/>
      <c r="BV394" s="408"/>
      <c r="BW394" s="408"/>
      <c r="BX394" s="406"/>
      <c r="BY394" s="417"/>
      <c r="BZ394" s="468"/>
      <c r="CA394" s="417"/>
      <c r="CB394" s="417"/>
      <c r="CC394" s="417"/>
      <c r="CE394" s="406"/>
      <c r="CN394" s="406"/>
      <c r="CO394" s="406"/>
      <c r="CP394" s="406"/>
      <c r="CQ394" s="408"/>
      <c r="CR394" s="408"/>
      <c r="CS394" s="408"/>
      <c r="CT394" s="408"/>
      <c r="CU394" s="417"/>
      <c r="CV394" s="468"/>
    </row>
    <row r="395" spans="10:249" ht="20.100000000000001" customHeight="1" thickBot="1">
      <c r="J395" s="427"/>
      <c r="M395" s="469"/>
      <c r="AU395" s="406"/>
      <c r="AV395" s="406"/>
      <c r="AW395" s="406"/>
      <c r="AX395" s="406"/>
      <c r="AY395" s="405"/>
      <c r="AZ395" s="418"/>
      <c r="BA395" s="420"/>
      <c r="BB395" s="408"/>
      <c r="BC395" s="408"/>
      <c r="BD395" s="407"/>
      <c r="BE395" s="418"/>
      <c r="BF395" s="406"/>
      <c r="BG395" s="406"/>
      <c r="BH395" s="417"/>
      <c r="BI395" s="418"/>
      <c r="BJ395" s="417"/>
      <c r="BK395" s="427"/>
      <c r="BL395" s="427"/>
      <c r="BR395" s="406"/>
      <c r="BS395" s="406"/>
      <c r="BT395" s="406"/>
      <c r="BU395" s="408"/>
      <c r="BV395" s="408"/>
      <c r="BW395" s="408"/>
      <c r="BX395" s="406"/>
      <c r="BY395" s="417"/>
      <c r="BZ395" s="468"/>
      <c r="CA395" s="417"/>
      <c r="CB395" s="417"/>
      <c r="CC395" s="417"/>
      <c r="CE395" s="406"/>
      <c r="CN395" s="406"/>
      <c r="CO395" s="406"/>
      <c r="CP395" s="406"/>
      <c r="CQ395" s="408"/>
      <c r="CR395" s="408"/>
      <c r="CS395" s="408"/>
      <c r="CT395" s="408"/>
      <c r="CU395" s="417"/>
      <c r="CV395" s="468"/>
    </row>
    <row r="396" spans="10:249" ht="20.100000000000001" customHeight="1" thickBot="1">
      <c r="J396" s="427"/>
      <c r="M396" s="469"/>
      <c r="AU396" s="406"/>
      <c r="AV396" s="406"/>
      <c r="AW396" s="406"/>
      <c r="AX396" s="406"/>
      <c r="AY396" s="405"/>
      <c r="AZ396" s="418"/>
      <c r="BA396" s="420"/>
      <c r="BB396" s="408"/>
      <c r="BC396" s="406"/>
      <c r="BD396" s="407"/>
      <c r="BE396" s="418"/>
      <c r="BF396" s="406"/>
      <c r="BG396" s="406"/>
      <c r="BH396" s="417"/>
      <c r="BI396" s="418"/>
      <c r="BJ396" s="417"/>
      <c r="BK396" s="427"/>
      <c r="BL396" s="427"/>
      <c r="BR396" s="406"/>
      <c r="BS396" s="406"/>
      <c r="BT396" s="406"/>
      <c r="BU396" s="408"/>
      <c r="BV396" s="408"/>
      <c r="BW396" s="408"/>
      <c r="BX396" s="406"/>
      <c r="BY396" s="417"/>
      <c r="BZ396" s="468"/>
      <c r="CA396" s="417"/>
      <c r="CB396" s="417"/>
      <c r="CC396" s="417"/>
      <c r="CE396" s="406"/>
      <c r="CN396" s="406"/>
      <c r="CO396" s="406"/>
      <c r="CP396" s="406"/>
      <c r="CQ396" s="408"/>
      <c r="CR396" s="408"/>
      <c r="CS396" s="408"/>
      <c r="CT396" s="408"/>
      <c r="CU396" s="417"/>
      <c r="CV396" s="468"/>
    </row>
    <row r="397" spans="10:249" ht="20.100000000000001" customHeight="1" thickBot="1">
      <c r="J397" s="427"/>
      <c r="M397" s="469"/>
      <c r="AU397" s="408"/>
      <c r="AV397" s="408"/>
      <c r="AW397" s="408"/>
      <c r="AX397" s="408"/>
      <c r="AY397" s="405"/>
      <c r="AZ397" s="470"/>
      <c r="BA397" s="483"/>
      <c r="BB397" s="406"/>
      <c r="BC397" s="406"/>
      <c r="BD397" s="410"/>
      <c r="BE397" s="418"/>
      <c r="BF397" s="406"/>
      <c r="BG397" s="406"/>
      <c r="BH397" s="417"/>
      <c r="BI397" s="418"/>
      <c r="BJ397" s="417"/>
      <c r="BK397" s="427"/>
      <c r="BL397" s="427"/>
      <c r="BR397" s="410"/>
      <c r="BS397" s="406"/>
      <c r="BT397" s="406"/>
      <c r="BU397" s="408"/>
      <c r="BV397" s="408"/>
      <c r="BW397" s="408"/>
      <c r="BX397" s="406"/>
      <c r="BY397" s="417"/>
      <c r="BZ397" s="468"/>
      <c r="CA397" s="417"/>
      <c r="CB397" s="417"/>
      <c r="CC397" s="406"/>
      <c r="CE397" s="406"/>
      <c r="CN397" s="410"/>
      <c r="CO397" s="406"/>
      <c r="CP397" s="406"/>
      <c r="CQ397" s="408"/>
      <c r="CR397" s="408"/>
      <c r="CS397" s="408"/>
      <c r="CT397" s="408"/>
      <c r="CU397" s="408"/>
      <c r="CV397" s="468"/>
    </row>
    <row r="398" spans="10:249" ht="20.100000000000001" customHeight="1" thickBot="1">
      <c r="J398" s="427"/>
      <c r="M398" s="469"/>
      <c r="AU398" s="408"/>
      <c r="AV398" s="408"/>
      <c r="AW398" s="408"/>
      <c r="AX398" s="408"/>
      <c r="AY398" s="405"/>
      <c r="AZ398" s="470"/>
      <c r="BA398" s="483"/>
      <c r="BB398" s="406"/>
      <c r="BC398" s="408"/>
      <c r="BD398" s="407"/>
      <c r="BE398" s="418"/>
      <c r="BF398" s="406"/>
      <c r="BG398" s="406"/>
      <c r="BH398" s="417"/>
      <c r="BI398" s="418"/>
      <c r="BJ398" s="417"/>
      <c r="BK398" s="427"/>
      <c r="BL398" s="427"/>
      <c r="BR398" s="410"/>
      <c r="BS398" s="406"/>
      <c r="BT398" s="406"/>
      <c r="BU398" s="408"/>
      <c r="BV398" s="408"/>
      <c r="BW398" s="408"/>
      <c r="BX398" s="406"/>
      <c r="BY398" s="417"/>
      <c r="BZ398" s="468"/>
      <c r="CA398" s="417"/>
      <c r="CB398" s="417"/>
      <c r="CC398" s="406"/>
      <c r="CE398" s="405"/>
      <c r="CN398" s="410"/>
      <c r="CO398" s="406"/>
      <c r="CP398" s="406"/>
      <c r="CQ398" s="408"/>
      <c r="CR398" s="408"/>
      <c r="CS398" s="408"/>
      <c r="CT398" s="408"/>
      <c r="CU398" s="408"/>
      <c r="CV398" s="468"/>
    </row>
    <row r="399" spans="10:249" ht="20.100000000000001" customHeight="1" thickBot="1">
      <c r="J399" s="427"/>
      <c r="M399" s="469"/>
      <c r="AU399" s="407"/>
      <c r="AV399" s="407"/>
      <c r="AW399" s="408"/>
      <c r="AX399" s="408"/>
      <c r="AY399" s="405"/>
      <c r="AZ399" s="470"/>
      <c r="BA399" s="483"/>
      <c r="BB399" s="406"/>
      <c r="BC399" s="408"/>
      <c r="BD399" s="407"/>
      <c r="BE399" s="418"/>
      <c r="BF399" s="406"/>
      <c r="BG399" s="406"/>
      <c r="BH399" s="417"/>
      <c r="BI399" s="418"/>
      <c r="BJ399" s="417"/>
      <c r="BK399" s="427"/>
      <c r="BL399" s="427"/>
      <c r="BR399" s="406"/>
      <c r="BS399" s="406"/>
      <c r="BT399" s="406"/>
      <c r="BU399" s="408"/>
      <c r="BV399" s="408"/>
      <c r="BW399" s="408"/>
      <c r="BX399" s="406"/>
      <c r="BY399" s="417"/>
      <c r="BZ399" s="468"/>
      <c r="CA399" s="417"/>
      <c r="CB399" s="417"/>
      <c r="CC399" s="417"/>
      <c r="CE399" s="405"/>
      <c r="CN399" s="406"/>
      <c r="CO399" s="406"/>
      <c r="CP399" s="406"/>
      <c r="CQ399" s="408"/>
      <c r="CR399" s="408"/>
      <c r="CS399" s="408"/>
      <c r="CT399" s="408"/>
      <c r="CU399" s="417"/>
      <c r="CV399" s="468"/>
    </row>
    <row r="400" spans="10:249" ht="20.100000000000001" customHeight="1" thickBot="1">
      <c r="J400" s="427"/>
      <c r="M400" s="469"/>
      <c r="AU400" s="407"/>
      <c r="AV400" s="408"/>
      <c r="AW400" s="408"/>
      <c r="AX400" s="408"/>
      <c r="AY400" s="405"/>
      <c r="AZ400" s="470"/>
      <c r="BA400" s="483"/>
      <c r="BB400" s="406"/>
      <c r="BC400" s="408"/>
      <c r="BD400" s="407"/>
      <c r="BE400" s="418"/>
      <c r="BF400" s="406"/>
      <c r="BG400" s="406"/>
      <c r="BH400" s="417"/>
      <c r="BI400" s="418"/>
      <c r="BJ400" s="417"/>
      <c r="BK400" s="427"/>
      <c r="BL400" s="427"/>
      <c r="BR400" s="406"/>
      <c r="BS400" s="406"/>
      <c r="BT400" s="406"/>
      <c r="BU400" s="408"/>
      <c r="BV400" s="408"/>
      <c r="BW400" s="408"/>
      <c r="BX400" s="406"/>
      <c r="BY400" s="417"/>
      <c r="BZ400" s="468"/>
      <c r="CA400" s="417"/>
      <c r="CB400" s="417"/>
      <c r="CC400" s="417"/>
      <c r="CE400" s="405"/>
      <c r="CN400" s="406"/>
      <c r="CO400" s="406"/>
      <c r="CP400" s="406"/>
      <c r="CQ400" s="408"/>
      <c r="CR400" s="408"/>
      <c r="CS400" s="408"/>
      <c r="CT400" s="408"/>
      <c r="CU400" s="417"/>
      <c r="CV400" s="468"/>
    </row>
    <row r="401" spans="10:100" ht="20.100000000000001" customHeight="1" thickBot="1">
      <c r="J401" s="427"/>
      <c r="M401" s="469"/>
      <c r="AU401" s="407"/>
      <c r="AV401" s="408"/>
      <c r="AW401" s="408"/>
      <c r="AX401" s="408"/>
      <c r="AY401" s="405"/>
      <c r="AZ401" s="470"/>
      <c r="BA401" s="483"/>
      <c r="BB401" s="406"/>
      <c r="BC401" s="408"/>
      <c r="BD401" s="407"/>
      <c r="BE401" s="418"/>
      <c r="BF401" s="406"/>
      <c r="BG401" s="406"/>
      <c r="BH401" s="417"/>
      <c r="BI401" s="418"/>
      <c r="BJ401" s="417"/>
      <c r="BK401" s="427"/>
      <c r="BL401" s="427"/>
      <c r="BR401" s="406"/>
      <c r="BS401" s="406"/>
      <c r="BT401" s="406"/>
      <c r="BU401" s="406"/>
      <c r="BV401" s="408"/>
      <c r="BW401" s="408"/>
      <c r="BX401" s="406"/>
      <c r="BY401" s="417"/>
      <c r="BZ401" s="468"/>
      <c r="CA401" s="417"/>
      <c r="CB401" s="417"/>
      <c r="CC401" s="417"/>
      <c r="CE401" s="405"/>
      <c r="CN401" s="406"/>
      <c r="CO401" s="406"/>
      <c r="CP401" s="406"/>
      <c r="CQ401" s="408"/>
      <c r="CR401" s="406"/>
      <c r="CS401" s="408"/>
      <c r="CT401" s="408"/>
      <c r="CU401" s="417"/>
      <c r="CV401" s="468"/>
    </row>
    <row r="402" spans="10:100" ht="20.100000000000001" customHeight="1" thickBot="1">
      <c r="J402" s="427"/>
      <c r="M402" s="469"/>
      <c r="AU402" s="406"/>
      <c r="AV402" s="406"/>
      <c r="AW402" s="406"/>
      <c r="AX402" s="406"/>
      <c r="AY402" s="405"/>
      <c r="AZ402" s="418"/>
      <c r="BA402" s="420"/>
      <c r="BB402" s="406"/>
      <c r="BC402" s="406"/>
      <c r="BD402" s="410"/>
      <c r="BE402" s="418"/>
      <c r="BF402" s="406"/>
      <c r="BG402" s="406"/>
      <c r="BH402" s="417"/>
      <c r="BI402" s="418"/>
      <c r="BJ402" s="417"/>
      <c r="BK402" s="427"/>
      <c r="BL402" s="427"/>
      <c r="BR402" s="408"/>
      <c r="BS402" s="408"/>
      <c r="BT402" s="408"/>
      <c r="BU402" s="406"/>
      <c r="BV402" s="406"/>
      <c r="BW402" s="406"/>
      <c r="BX402" s="406"/>
      <c r="BY402" s="417"/>
      <c r="BZ402" s="468"/>
      <c r="CA402" s="417"/>
      <c r="CB402" s="417"/>
      <c r="CC402" s="417"/>
      <c r="CE402" s="405"/>
      <c r="CN402" s="408"/>
      <c r="CO402" s="408"/>
      <c r="CP402" s="408"/>
      <c r="CQ402" s="406"/>
      <c r="CR402" s="406"/>
      <c r="CS402" s="406"/>
      <c r="CT402" s="406"/>
      <c r="CU402" s="417"/>
      <c r="CV402" s="468"/>
    </row>
    <row r="403" spans="10:100" ht="20.100000000000001" customHeight="1" thickBot="1">
      <c r="J403" s="427"/>
      <c r="M403" s="469"/>
      <c r="AU403" s="407"/>
      <c r="AV403" s="407"/>
      <c r="AW403" s="408"/>
      <c r="AX403" s="408"/>
      <c r="AY403" s="405"/>
      <c r="AZ403" s="470"/>
      <c r="BA403" s="483"/>
      <c r="BB403" s="408"/>
      <c r="BD403" s="407"/>
      <c r="BE403" s="418"/>
      <c r="BF403" s="406"/>
      <c r="BG403" s="406"/>
      <c r="BH403" s="417"/>
      <c r="BI403" s="500"/>
      <c r="BJ403" s="417"/>
      <c r="BK403" s="427"/>
      <c r="BL403" s="427"/>
      <c r="BR403" s="408"/>
      <c r="BS403" s="408"/>
      <c r="BT403" s="408"/>
      <c r="BU403" s="408"/>
      <c r="BV403" s="406"/>
      <c r="BW403" s="408"/>
      <c r="BX403" s="406"/>
      <c r="BY403" s="417"/>
      <c r="BZ403" s="468"/>
      <c r="CA403" s="417"/>
      <c r="CB403" s="417"/>
      <c r="CC403" s="417"/>
      <c r="CE403" s="405"/>
      <c r="CN403" s="408"/>
      <c r="CO403" s="408"/>
      <c r="CP403" s="408"/>
      <c r="CQ403" s="406"/>
      <c r="CR403" s="408"/>
      <c r="CS403" s="406"/>
      <c r="CT403" s="408"/>
      <c r="CU403" s="417"/>
      <c r="CV403" s="468"/>
    </row>
    <row r="404" spans="10:100" ht="20.100000000000001" customHeight="1" thickBot="1">
      <c r="J404" s="427"/>
      <c r="M404" s="469"/>
      <c r="AU404" s="529"/>
      <c r="AV404" s="529"/>
      <c r="AW404" s="530"/>
      <c r="AX404" s="530"/>
      <c r="AY404" s="498"/>
      <c r="AZ404" s="506"/>
      <c r="BA404" s="531"/>
      <c r="BB404" s="530"/>
      <c r="BC404" s="530"/>
      <c r="BD404" s="529"/>
      <c r="BE404" s="418"/>
      <c r="BF404" s="406"/>
      <c r="BG404" s="406"/>
      <c r="BH404" s="509"/>
      <c r="BI404" s="506"/>
      <c r="BJ404" s="532"/>
      <c r="BK404" s="427"/>
      <c r="BL404" s="427"/>
      <c r="BR404" s="407"/>
      <c r="BS404" s="408"/>
      <c r="BT404" s="408"/>
      <c r="BU404" s="408"/>
      <c r="BV404" s="406"/>
      <c r="BW404" s="408"/>
      <c r="BX404" s="406"/>
      <c r="BY404" s="417"/>
      <c r="BZ404" s="468"/>
      <c r="CA404" s="417"/>
      <c r="CB404" s="417"/>
      <c r="CC404" s="417"/>
      <c r="CE404" s="405"/>
      <c r="CN404" s="407"/>
      <c r="CO404" s="408"/>
      <c r="CP404" s="408"/>
      <c r="CQ404" s="406"/>
      <c r="CR404" s="408"/>
      <c r="CS404" s="406"/>
      <c r="CT404" s="408"/>
      <c r="CU404" s="417"/>
      <c r="CV404" s="468"/>
    </row>
    <row r="405" spans="10:100" ht="20.100000000000001" customHeight="1" thickBot="1">
      <c r="J405" s="427"/>
      <c r="M405" s="469"/>
      <c r="AU405" s="529"/>
      <c r="AV405" s="529"/>
      <c r="AW405" s="530"/>
      <c r="AX405" s="530"/>
      <c r="AY405" s="498"/>
      <c r="AZ405" s="506"/>
      <c r="BA405" s="531"/>
      <c r="BB405" s="530"/>
      <c r="BC405" s="530"/>
      <c r="BD405" s="529"/>
      <c r="BE405" s="418"/>
      <c r="BF405" s="406"/>
      <c r="BG405" s="406"/>
      <c r="BH405" s="509"/>
      <c r="BI405" s="506"/>
      <c r="BJ405" s="532"/>
      <c r="BK405" s="427"/>
      <c r="BL405" s="427"/>
      <c r="BR405" s="408"/>
      <c r="BS405" s="408"/>
      <c r="BT405" s="408"/>
      <c r="BU405" s="408"/>
      <c r="BV405" s="406"/>
      <c r="BW405" s="408"/>
      <c r="BX405" s="406"/>
      <c r="BY405" s="417"/>
      <c r="BZ405" s="468"/>
      <c r="CA405" s="417"/>
      <c r="CB405" s="417"/>
      <c r="CC405" s="417"/>
      <c r="CE405" s="405"/>
      <c r="CN405" s="408"/>
      <c r="CO405" s="408"/>
      <c r="CP405" s="408"/>
      <c r="CQ405" s="406"/>
      <c r="CR405" s="408"/>
      <c r="CS405" s="406"/>
      <c r="CT405" s="408"/>
      <c r="CU405" s="417"/>
      <c r="CV405" s="468"/>
    </row>
    <row r="406" spans="10:100" ht="20.100000000000001" customHeight="1" thickBot="1">
      <c r="J406" s="427"/>
      <c r="M406" s="469"/>
      <c r="AU406" s="529"/>
      <c r="AV406" s="529"/>
      <c r="AW406" s="530"/>
      <c r="AX406" s="530"/>
      <c r="AY406" s="498"/>
      <c r="AZ406" s="506"/>
      <c r="BA406" s="531"/>
      <c r="BB406" s="530"/>
      <c r="BC406" s="530"/>
      <c r="BD406" s="529"/>
      <c r="BE406" s="418"/>
      <c r="BF406" s="406"/>
      <c r="BG406" s="406"/>
      <c r="BH406" s="509"/>
      <c r="BI406" s="506"/>
      <c r="BJ406" s="532"/>
      <c r="BK406" s="427"/>
      <c r="BL406" s="427"/>
      <c r="BR406" s="408"/>
      <c r="BS406" s="408"/>
      <c r="BT406" s="408"/>
      <c r="BU406" s="408"/>
      <c r="BV406" s="406"/>
      <c r="BW406" s="408"/>
      <c r="BX406" s="406"/>
      <c r="BY406" s="417"/>
      <c r="BZ406" s="468"/>
      <c r="CA406" s="417"/>
      <c r="CB406" s="417"/>
      <c r="CC406" s="417"/>
      <c r="CE406" s="405"/>
      <c r="CN406" s="408"/>
      <c r="CO406" s="408"/>
      <c r="CP406" s="408"/>
      <c r="CQ406" s="406"/>
      <c r="CR406" s="408"/>
      <c r="CS406" s="406"/>
      <c r="CT406" s="408"/>
      <c r="CU406" s="417"/>
      <c r="CV406" s="468"/>
    </row>
    <row r="407" spans="10:100" ht="20.100000000000001" customHeight="1" thickBot="1">
      <c r="J407" s="427"/>
      <c r="M407" s="469"/>
      <c r="AU407" s="529"/>
      <c r="AV407" s="529"/>
      <c r="AW407" s="530"/>
      <c r="AX407" s="530"/>
      <c r="AY407" s="498"/>
      <c r="AZ407" s="506"/>
      <c r="BA407" s="531"/>
      <c r="BB407" s="530"/>
      <c r="BC407" s="530"/>
      <c r="BD407" s="529"/>
      <c r="BE407" s="418"/>
      <c r="BF407" s="406"/>
      <c r="BG407" s="406"/>
      <c r="BH407" s="509"/>
      <c r="BI407" s="506"/>
      <c r="BJ407" s="532"/>
      <c r="BK407" s="427"/>
      <c r="BL407" s="427"/>
      <c r="BR407" s="406"/>
      <c r="BS407" s="406"/>
      <c r="BT407" s="406"/>
      <c r="BU407" s="406"/>
      <c r="BV407" s="406"/>
      <c r="BW407" s="406"/>
      <c r="BX407" s="406"/>
      <c r="BY407" s="417"/>
      <c r="BZ407" s="468"/>
      <c r="CA407" s="417"/>
      <c r="CB407" s="417"/>
      <c r="CC407" s="417"/>
      <c r="CE407" s="405"/>
      <c r="CN407" s="406"/>
      <c r="CO407" s="406"/>
      <c r="CP407" s="406"/>
      <c r="CQ407" s="406"/>
      <c r="CR407" s="406"/>
      <c r="CS407" s="406"/>
      <c r="CT407" s="406"/>
      <c r="CU407" s="417"/>
      <c r="CV407" s="468"/>
    </row>
    <row r="408" spans="10:100" ht="20.100000000000001" customHeight="1" thickBot="1">
      <c r="J408" s="427"/>
      <c r="M408" s="469"/>
      <c r="AU408" s="529"/>
      <c r="AV408" s="529"/>
      <c r="AW408" s="530"/>
      <c r="AX408" s="530"/>
      <c r="AY408" s="498"/>
      <c r="AZ408" s="506"/>
      <c r="BA408" s="531"/>
      <c r="BB408" s="530"/>
      <c r="BC408" s="530"/>
      <c r="BD408" s="529"/>
      <c r="BE408" s="418"/>
      <c r="BF408" s="406"/>
      <c r="BG408" s="406"/>
      <c r="BH408" s="509"/>
      <c r="BI408" s="506"/>
      <c r="BJ408" s="532"/>
      <c r="BK408" s="427"/>
      <c r="BL408" s="427"/>
      <c r="BR408" s="407"/>
      <c r="BS408" s="408"/>
      <c r="BT408" s="408"/>
      <c r="BV408" s="408"/>
      <c r="BW408" s="408"/>
      <c r="BX408" s="406"/>
      <c r="BY408" s="417"/>
      <c r="BZ408" s="499"/>
      <c r="CA408" s="417"/>
      <c r="CB408" s="417"/>
      <c r="CC408" s="468"/>
      <c r="CE408" s="405"/>
      <c r="CN408" s="407"/>
      <c r="CO408" s="408"/>
      <c r="CP408" s="408"/>
      <c r="CQ408" s="408"/>
      <c r="CS408" s="408"/>
      <c r="CT408" s="408"/>
      <c r="CU408" s="468"/>
      <c r="CV408" s="499"/>
    </row>
    <row r="409" spans="10:100" ht="20.100000000000001" customHeight="1" thickBot="1">
      <c r="J409" s="427"/>
      <c r="M409" s="469"/>
      <c r="AU409" s="529"/>
      <c r="AV409" s="529"/>
      <c r="AW409" s="530"/>
      <c r="AX409" s="530"/>
      <c r="AY409" s="498"/>
      <c r="AZ409" s="506"/>
      <c r="BA409" s="531"/>
      <c r="BB409" s="530"/>
      <c r="BC409" s="530"/>
      <c r="BD409" s="529"/>
      <c r="BE409" s="418"/>
      <c r="BF409" s="406"/>
      <c r="BG409" s="406"/>
      <c r="BH409" s="509"/>
      <c r="BI409" s="506"/>
      <c r="BJ409" s="532"/>
      <c r="BK409" s="427"/>
      <c r="BL409" s="427"/>
    </row>
    <row r="410" spans="10:100" ht="20.100000000000001" customHeight="1" thickBot="1">
      <c r="J410" s="427"/>
      <c r="M410" s="469"/>
      <c r="AU410" s="529"/>
      <c r="AV410" s="529"/>
      <c r="AW410" s="530"/>
      <c r="AX410" s="530"/>
      <c r="AY410" s="498"/>
      <c r="AZ410" s="506"/>
      <c r="BA410" s="531"/>
      <c r="BB410" s="530"/>
      <c r="BC410" s="530"/>
      <c r="BD410" s="529"/>
      <c r="BE410" s="418"/>
      <c r="BF410" s="406"/>
      <c r="BG410" s="406"/>
      <c r="BH410" s="509"/>
      <c r="BI410" s="506"/>
      <c r="BJ410" s="532"/>
      <c r="BK410" s="427"/>
      <c r="BL410" s="427"/>
    </row>
    <row r="411" spans="10:100" ht="20.100000000000001" customHeight="1" thickBot="1">
      <c r="J411" s="427"/>
      <c r="M411" s="469"/>
      <c r="AU411" s="529"/>
      <c r="AV411" s="529"/>
      <c r="AW411" s="530"/>
      <c r="AX411" s="530"/>
      <c r="AY411" s="498"/>
      <c r="AZ411" s="506"/>
      <c r="BA411" s="531"/>
      <c r="BB411" s="530"/>
      <c r="BC411" s="530"/>
      <c r="BD411" s="529"/>
      <c r="BE411" s="418"/>
      <c r="BF411" s="406"/>
      <c r="BG411" s="406"/>
      <c r="BH411" s="509"/>
      <c r="BI411" s="506"/>
      <c r="BJ411" s="532"/>
      <c r="BK411" s="427"/>
      <c r="BL411" s="427"/>
    </row>
    <row r="412" spans="10:100" ht="20.100000000000001" customHeight="1" thickBot="1">
      <c r="J412" s="427"/>
      <c r="M412" s="469"/>
      <c r="AU412" s="529"/>
      <c r="AV412" s="529"/>
      <c r="AW412" s="530"/>
      <c r="AX412" s="530"/>
      <c r="AY412" s="498"/>
      <c r="AZ412" s="506"/>
      <c r="BA412" s="531"/>
      <c r="BB412" s="530"/>
      <c r="BC412" s="530"/>
      <c r="BD412" s="529"/>
      <c r="BE412" s="418"/>
      <c r="BF412" s="406"/>
      <c r="BG412" s="406"/>
      <c r="BH412" s="509"/>
      <c r="BI412" s="506"/>
      <c r="BJ412" s="532"/>
      <c r="BK412" s="427"/>
      <c r="BL412" s="427"/>
    </row>
    <row r="413" spans="10:100" ht="20.100000000000001" customHeight="1" thickBot="1">
      <c r="J413" s="427"/>
      <c r="M413" s="469"/>
      <c r="AU413" s="529"/>
      <c r="AV413" s="529"/>
      <c r="AW413" s="530"/>
      <c r="AX413" s="530"/>
      <c r="AY413" s="498"/>
      <c r="AZ413" s="506"/>
      <c r="BA413" s="531"/>
      <c r="BB413" s="530"/>
      <c r="BC413" s="530"/>
      <c r="BD413" s="529"/>
      <c r="BE413" s="418"/>
      <c r="BF413" s="406"/>
      <c r="BG413" s="406"/>
      <c r="BH413" s="509"/>
      <c r="BI413" s="506"/>
      <c r="BJ413" s="532"/>
      <c r="BK413" s="427"/>
      <c r="BL413" s="427"/>
    </row>
    <row r="414" spans="10:100" ht="20.100000000000001" customHeight="1" thickBot="1">
      <c r="J414" s="427"/>
      <c r="M414" s="469"/>
      <c r="AU414" s="529"/>
      <c r="AV414" s="529"/>
      <c r="AW414" s="530"/>
      <c r="AX414" s="530"/>
      <c r="AY414" s="498"/>
      <c r="AZ414" s="506"/>
      <c r="BA414" s="531"/>
      <c r="BB414" s="530"/>
      <c r="BC414" s="530"/>
      <c r="BD414" s="529"/>
      <c r="BE414" s="418"/>
      <c r="BF414" s="406"/>
      <c r="BG414" s="406"/>
      <c r="BH414" s="509"/>
      <c r="BI414" s="506"/>
      <c r="BJ414" s="532"/>
      <c r="BK414" s="427"/>
      <c r="BL414" s="427"/>
    </row>
    <row r="415" spans="10:100" ht="20.100000000000001" customHeight="1" thickBot="1">
      <c r="J415" s="427"/>
      <c r="M415" s="469"/>
      <c r="AU415" s="529"/>
      <c r="AV415" s="529"/>
      <c r="AW415" s="530"/>
      <c r="AX415" s="530"/>
      <c r="AY415" s="498"/>
      <c r="AZ415" s="506"/>
      <c r="BA415" s="531"/>
      <c r="BB415" s="530"/>
      <c r="BC415" s="530"/>
      <c r="BD415" s="529"/>
      <c r="BE415" s="418"/>
      <c r="BF415" s="406"/>
      <c r="BG415" s="406"/>
      <c r="BH415" s="509"/>
      <c r="BI415" s="506"/>
      <c r="BJ415" s="532"/>
      <c r="BK415" s="427"/>
      <c r="BL415" s="427"/>
    </row>
    <row r="416" spans="10:100" ht="20.100000000000001" customHeight="1" thickBot="1">
      <c r="J416" s="427"/>
      <c r="M416" s="469"/>
      <c r="AU416" s="529"/>
      <c r="AV416" s="529"/>
      <c r="AW416" s="530"/>
      <c r="AX416" s="530"/>
      <c r="AY416" s="498"/>
      <c r="AZ416" s="506"/>
      <c r="BA416" s="531"/>
      <c r="BB416" s="530"/>
      <c r="BC416" s="530"/>
      <c r="BD416" s="529"/>
      <c r="BE416" s="470"/>
      <c r="BF416" s="408"/>
      <c r="BG416" s="408"/>
      <c r="BH416" s="509"/>
      <c r="BI416" s="506"/>
      <c r="BJ416" s="532"/>
      <c r="BK416" s="427"/>
      <c r="BL416" s="427"/>
    </row>
    <row r="417" spans="10:64" ht="20.100000000000001" customHeight="1" thickBot="1">
      <c r="J417" s="427"/>
      <c r="M417" s="469"/>
      <c r="AU417" s="529"/>
      <c r="AV417" s="529"/>
      <c r="AW417" s="530"/>
      <c r="AX417" s="530"/>
      <c r="AY417" s="498"/>
      <c r="AZ417" s="506"/>
      <c r="BA417" s="531"/>
      <c r="BB417" s="530"/>
      <c r="BC417" s="530"/>
      <c r="BD417" s="529"/>
      <c r="BE417" s="418"/>
      <c r="BF417" s="406"/>
      <c r="BG417" s="406"/>
      <c r="BH417" s="509"/>
      <c r="BI417" s="506"/>
      <c r="BJ417" s="532"/>
      <c r="BK417" s="427"/>
      <c r="BL417" s="427"/>
    </row>
    <row r="418" spans="10:64" ht="20.100000000000001" customHeight="1" thickBot="1">
      <c r="J418" s="427"/>
      <c r="M418" s="469"/>
      <c r="AU418" s="529"/>
      <c r="AV418" s="529"/>
      <c r="AW418" s="530"/>
      <c r="AX418" s="530"/>
      <c r="AY418" s="498"/>
      <c r="AZ418" s="506"/>
      <c r="BA418" s="531"/>
      <c r="BB418" s="530"/>
      <c r="BC418" s="530"/>
      <c r="BD418" s="529"/>
      <c r="BE418" s="418"/>
      <c r="BF418" s="406"/>
      <c r="BG418" s="406"/>
      <c r="BH418" s="509"/>
      <c r="BI418" s="506"/>
      <c r="BJ418" s="532"/>
      <c r="BK418" s="427"/>
      <c r="BL418" s="427"/>
    </row>
    <row r="419" spans="10:64" ht="20.100000000000001" customHeight="1" thickBot="1">
      <c r="J419" s="427"/>
      <c r="M419" s="469"/>
      <c r="AU419" s="529"/>
      <c r="AV419" s="529"/>
      <c r="AW419" s="530"/>
      <c r="AX419" s="530"/>
      <c r="AY419" s="498"/>
      <c r="AZ419" s="506"/>
      <c r="BA419" s="531"/>
      <c r="BB419" s="530"/>
      <c r="BC419" s="530"/>
      <c r="BD419" s="529"/>
      <c r="BE419" s="418"/>
      <c r="BF419" s="406"/>
      <c r="BG419" s="406"/>
      <c r="BH419" s="509"/>
      <c r="BI419" s="506"/>
      <c r="BJ419" s="532"/>
      <c r="BK419" s="427"/>
      <c r="BL419" s="427"/>
    </row>
    <row r="420" spans="10:64" ht="20.100000000000001" customHeight="1" thickBot="1">
      <c r="J420" s="427"/>
      <c r="M420" s="469"/>
      <c r="AU420" s="529"/>
      <c r="AV420" s="529"/>
      <c r="AW420" s="530"/>
      <c r="AX420" s="530"/>
      <c r="AY420" s="498"/>
      <c r="AZ420" s="506"/>
      <c r="BA420" s="531"/>
      <c r="BB420" s="530"/>
      <c r="BC420" s="530"/>
      <c r="BD420" s="529"/>
      <c r="BE420" s="418"/>
      <c r="BF420" s="406"/>
      <c r="BG420" s="406"/>
      <c r="BH420" s="509"/>
      <c r="BI420" s="506"/>
      <c r="BJ420" s="532"/>
      <c r="BK420" s="427"/>
      <c r="BL420" s="427"/>
    </row>
    <row r="421" spans="10:64" ht="20.100000000000001" customHeight="1" thickBot="1">
      <c r="J421" s="427"/>
      <c r="M421" s="469"/>
      <c r="AU421" s="529"/>
      <c r="AV421" s="529"/>
      <c r="AW421" s="530"/>
      <c r="AX421" s="530"/>
      <c r="AY421" s="498"/>
      <c r="AZ421" s="506"/>
      <c r="BA421" s="531"/>
      <c r="BB421" s="530"/>
      <c r="BC421" s="530"/>
      <c r="BD421" s="529"/>
      <c r="BE421" s="418"/>
      <c r="BF421" s="406"/>
      <c r="BG421" s="406"/>
      <c r="BH421" s="509"/>
      <c r="BI421" s="506"/>
      <c r="BJ421" s="532"/>
      <c r="BK421" s="427"/>
      <c r="BL421" s="427"/>
    </row>
    <row r="422" spans="10:64" ht="20.100000000000001" customHeight="1">
      <c r="J422" s="427"/>
      <c r="M422" s="469"/>
      <c r="BG422" s="63"/>
      <c r="BH422" s="63"/>
      <c r="BI422" s="63"/>
      <c r="BK422" s="427"/>
      <c r="BL422" s="427"/>
    </row>
    <row r="423" spans="10:64" ht="20.100000000000001" customHeight="1">
      <c r="J423" s="427"/>
      <c r="M423" s="469"/>
      <c r="BG423" s="63"/>
      <c r="BH423" s="63"/>
      <c r="BI423" s="63"/>
      <c r="BK423" s="427"/>
      <c r="BL423" s="427"/>
    </row>
    <row r="424" spans="10:64" ht="20.100000000000001" customHeight="1">
      <c r="J424" s="427"/>
      <c r="M424" s="469"/>
      <c r="BG424" s="63"/>
      <c r="BH424" s="63"/>
      <c r="BI424" s="63"/>
      <c r="BK424" s="427"/>
      <c r="BL424" s="427"/>
    </row>
    <row r="425" spans="10:64" ht="20.100000000000001" customHeight="1">
      <c r="J425" s="427"/>
      <c r="M425" s="469"/>
      <c r="BG425" s="63"/>
      <c r="BH425" s="63"/>
      <c r="BI425" s="63"/>
      <c r="BK425" s="427"/>
      <c r="BL425" s="427"/>
    </row>
    <row r="426" spans="10:64" ht="20.100000000000001" customHeight="1">
      <c r="J426" s="427"/>
      <c r="M426" s="469"/>
      <c r="BG426" s="63"/>
      <c r="BH426" s="63"/>
      <c r="BI426" s="63"/>
      <c r="BK426" s="427"/>
      <c r="BL426" s="427"/>
    </row>
    <row r="427" spans="10:64" ht="20.100000000000001" customHeight="1">
      <c r="J427" s="427"/>
      <c r="M427" s="469"/>
      <c r="BG427" s="63"/>
      <c r="BH427" s="63"/>
      <c r="BI427" s="63"/>
      <c r="BK427" s="427"/>
      <c r="BL427" s="427"/>
    </row>
    <row r="428" spans="10:64" ht="20.100000000000001" customHeight="1">
      <c r="J428" s="427"/>
      <c r="M428" s="469"/>
      <c r="BG428" s="63"/>
      <c r="BH428" s="63"/>
      <c r="BI428" s="63"/>
      <c r="BK428" s="427"/>
      <c r="BL428" s="427"/>
    </row>
    <row r="429" spans="10:64" ht="20.100000000000001" customHeight="1">
      <c r="J429" s="427"/>
      <c r="M429" s="469"/>
      <c r="BG429" s="63"/>
      <c r="BH429" s="63"/>
      <c r="BI429" s="63"/>
      <c r="BK429" s="427"/>
      <c r="BL429" s="427"/>
    </row>
    <row r="430" spans="10:64" ht="20.100000000000001" customHeight="1">
      <c r="J430" s="427"/>
      <c r="M430" s="469"/>
      <c r="BG430" s="63"/>
      <c r="BH430" s="63"/>
      <c r="BI430" s="63"/>
      <c r="BK430" s="427"/>
      <c r="BL430" s="427"/>
    </row>
    <row r="431" spans="10:64" ht="20.100000000000001" customHeight="1">
      <c r="J431" s="427"/>
      <c r="M431" s="469"/>
      <c r="BG431" s="63"/>
      <c r="BH431" s="63"/>
      <c r="BI431" s="63"/>
      <c r="BK431" s="427"/>
      <c r="BL431" s="427"/>
    </row>
    <row r="432" spans="10:64" ht="20.100000000000001" customHeight="1">
      <c r="J432" s="427"/>
      <c r="M432" s="469"/>
      <c r="BG432" s="63"/>
      <c r="BH432" s="63"/>
      <c r="BI432" s="63"/>
      <c r="BK432" s="427"/>
      <c r="BL432" s="427"/>
    </row>
    <row r="433" spans="10:64" ht="20.100000000000001" customHeight="1">
      <c r="J433" s="427"/>
      <c r="M433" s="469"/>
      <c r="BG433" s="63"/>
      <c r="BH433" s="63"/>
      <c r="BI433" s="63"/>
      <c r="BK433" s="427"/>
      <c r="BL433" s="427"/>
    </row>
    <row r="434" spans="10:64" ht="20.100000000000001" customHeight="1">
      <c r="J434" s="427"/>
      <c r="M434" s="469"/>
      <c r="BG434" s="63"/>
      <c r="BH434" s="63"/>
      <c r="BI434" s="63"/>
      <c r="BK434" s="427"/>
      <c r="BL434" s="427"/>
    </row>
    <row r="435" spans="10:64" ht="20.100000000000001" customHeight="1">
      <c r="J435" s="427"/>
      <c r="M435" s="469"/>
      <c r="BG435" s="63"/>
      <c r="BH435" s="63"/>
      <c r="BI435" s="63"/>
      <c r="BK435" s="427"/>
      <c r="BL435" s="427"/>
    </row>
    <row r="436" spans="10:64" ht="20.100000000000001" customHeight="1">
      <c r="J436" s="427"/>
      <c r="M436" s="469"/>
      <c r="BG436" s="63"/>
      <c r="BH436" s="63"/>
      <c r="BI436" s="63"/>
      <c r="BK436" s="427"/>
      <c r="BL436" s="427"/>
    </row>
    <row r="437" spans="10:64" ht="20.100000000000001" customHeight="1">
      <c r="J437" s="427"/>
      <c r="M437" s="469"/>
      <c r="BG437" s="63"/>
      <c r="BH437" s="63"/>
      <c r="BI437" s="63"/>
      <c r="BK437" s="427"/>
      <c r="BL437" s="427"/>
    </row>
    <row r="438" spans="10:64" ht="20.100000000000001" customHeight="1">
      <c r="J438" s="427"/>
      <c r="M438" s="469"/>
      <c r="BG438" s="63"/>
      <c r="BH438" s="63"/>
      <c r="BI438" s="63"/>
      <c r="BK438" s="427"/>
      <c r="BL438" s="427"/>
    </row>
    <row r="439" spans="10:64" ht="20.100000000000001" customHeight="1">
      <c r="J439" s="427"/>
      <c r="M439" s="469"/>
      <c r="BG439" s="63"/>
      <c r="BH439" s="63"/>
      <c r="BI439" s="63"/>
      <c r="BK439" s="427"/>
      <c r="BL439" s="427"/>
    </row>
    <row r="440" spans="10:64" ht="20.100000000000001" customHeight="1">
      <c r="J440" s="427"/>
      <c r="M440" s="469"/>
      <c r="BG440" s="63"/>
      <c r="BH440" s="63"/>
      <c r="BI440" s="63"/>
      <c r="BK440" s="427"/>
      <c r="BL440" s="427"/>
    </row>
    <row r="441" spans="10:64" ht="20.100000000000001" customHeight="1">
      <c r="J441" s="427"/>
      <c r="M441" s="469"/>
      <c r="BG441" s="63"/>
      <c r="BH441" s="63"/>
      <c r="BI441" s="63"/>
      <c r="BK441" s="427"/>
      <c r="BL441" s="427"/>
    </row>
    <row r="442" spans="10:64" ht="20.100000000000001" customHeight="1">
      <c r="J442" s="427"/>
      <c r="M442" s="469"/>
      <c r="BG442" s="63"/>
      <c r="BH442" s="63"/>
      <c r="BI442" s="63"/>
      <c r="BK442" s="427"/>
      <c r="BL442" s="427"/>
    </row>
    <row r="443" spans="10:64" ht="20.100000000000001" customHeight="1">
      <c r="J443" s="427"/>
      <c r="M443" s="469"/>
      <c r="BK443" s="427"/>
      <c r="BL443" s="427"/>
    </row>
    <row r="444" spans="10:64" ht="20.100000000000001" customHeight="1">
      <c r="J444" s="427"/>
      <c r="M444" s="469"/>
      <c r="BK444" s="427"/>
      <c r="BL444" s="427"/>
    </row>
    <row r="445" spans="10:64" ht="20.100000000000001" customHeight="1">
      <c r="J445" s="427"/>
      <c r="M445" s="469"/>
      <c r="BK445" s="427"/>
      <c r="BL445" s="427"/>
    </row>
    <row r="446" spans="10:64" ht="20.100000000000001" customHeight="1">
      <c r="J446" s="427"/>
      <c r="M446" s="469"/>
      <c r="BK446" s="427"/>
      <c r="BL446" s="427"/>
    </row>
    <row r="447" spans="10:64" ht="20.100000000000001" customHeight="1">
      <c r="J447" s="427"/>
      <c r="M447" s="469"/>
      <c r="BK447" s="427"/>
      <c r="BL447" s="427"/>
    </row>
    <row r="448" spans="10:64" ht="20.100000000000001" customHeight="1">
      <c r="J448" s="427"/>
      <c r="M448" s="469"/>
      <c r="BK448" s="427"/>
      <c r="BL448" s="427"/>
    </row>
    <row r="449" spans="10:64" ht="20.100000000000001" customHeight="1">
      <c r="J449" s="427"/>
      <c r="M449" s="469"/>
      <c r="BK449" s="427"/>
      <c r="BL449" s="427"/>
    </row>
    <row r="450" spans="10:64" ht="20.100000000000001" customHeight="1">
      <c r="J450" s="427"/>
      <c r="M450" s="469"/>
      <c r="BK450" s="427"/>
      <c r="BL450" s="427"/>
    </row>
    <row r="451" spans="10:64" ht="20.100000000000001" customHeight="1">
      <c r="J451" s="427"/>
      <c r="M451" s="469"/>
      <c r="BK451" s="427"/>
      <c r="BL451" s="427"/>
    </row>
    <row r="452" spans="10:64" ht="20.100000000000001" customHeight="1">
      <c r="J452" s="427"/>
      <c r="M452" s="469"/>
      <c r="BK452" s="427"/>
      <c r="BL452" s="427"/>
    </row>
    <row r="453" spans="10:64" ht="20.100000000000001" customHeight="1">
      <c r="J453" s="427"/>
      <c r="M453" s="469"/>
      <c r="BK453" s="427"/>
      <c r="BL453" s="427"/>
    </row>
    <row r="454" spans="10:64" ht="20.100000000000001" customHeight="1">
      <c r="J454" s="427"/>
      <c r="M454" s="469"/>
      <c r="BK454" s="427"/>
      <c r="BL454" s="427"/>
    </row>
    <row r="455" spans="10:64" ht="20.100000000000001" customHeight="1">
      <c r="J455" s="427"/>
      <c r="M455" s="469"/>
      <c r="BK455" s="427"/>
      <c r="BL455" s="427"/>
    </row>
    <row r="456" spans="10:64" ht="20.100000000000001" customHeight="1">
      <c r="J456" s="427"/>
      <c r="M456" s="469"/>
      <c r="BK456" s="427"/>
      <c r="BL456" s="427"/>
    </row>
    <row r="457" spans="10:64" ht="20.100000000000001" customHeight="1">
      <c r="J457" s="427"/>
      <c r="M457" s="469"/>
      <c r="BK457" s="427"/>
      <c r="BL457" s="427"/>
    </row>
    <row r="458" spans="10:64" ht="20.100000000000001" customHeight="1">
      <c r="J458" s="427"/>
      <c r="M458" s="469"/>
      <c r="BK458" s="427"/>
      <c r="BL458" s="427"/>
    </row>
    <row r="459" spans="10:64" ht="20.100000000000001" customHeight="1">
      <c r="J459" s="427"/>
      <c r="M459" s="469"/>
      <c r="BK459" s="427"/>
      <c r="BL459" s="427"/>
    </row>
    <row r="460" spans="10:64" ht="20.100000000000001" customHeight="1">
      <c r="J460" s="427"/>
      <c r="M460" s="469"/>
      <c r="BK460" s="427"/>
      <c r="BL460" s="427"/>
    </row>
    <row r="461" spans="10:64" ht="20.100000000000001" customHeight="1">
      <c r="J461" s="427"/>
      <c r="M461" s="469"/>
      <c r="BK461" s="427"/>
      <c r="BL461" s="427"/>
    </row>
    <row r="462" spans="10:64" ht="20.100000000000001" customHeight="1">
      <c r="J462" s="427"/>
      <c r="M462" s="469"/>
      <c r="BK462" s="427"/>
      <c r="BL462" s="427"/>
    </row>
    <row r="463" spans="10:64" ht="20.100000000000001" customHeight="1">
      <c r="J463" s="427"/>
      <c r="M463" s="469"/>
      <c r="BK463" s="427"/>
      <c r="BL463" s="427"/>
    </row>
    <row r="464" spans="10:64" ht="20.100000000000001" customHeight="1">
      <c r="J464" s="427"/>
      <c r="M464" s="469"/>
      <c r="BK464" s="427"/>
      <c r="BL464" s="427"/>
    </row>
    <row r="465" spans="10:64" ht="20.100000000000001" customHeight="1">
      <c r="J465" s="427"/>
      <c r="M465" s="469"/>
      <c r="BK465" s="427"/>
      <c r="BL465" s="427"/>
    </row>
    <row r="466" spans="10:64" ht="20.100000000000001" customHeight="1">
      <c r="J466" s="427"/>
      <c r="M466" s="469"/>
      <c r="BK466" s="427"/>
      <c r="BL466" s="427"/>
    </row>
    <row r="467" spans="10:64" ht="20.100000000000001" customHeight="1">
      <c r="J467" s="427"/>
      <c r="M467" s="469"/>
      <c r="BK467" s="427"/>
      <c r="BL467" s="427"/>
    </row>
    <row r="468" spans="10:64" ht="20.100000000000001" customHeight="1">
      <c r="J468" s="427"/>
      <c r="M468" s="469"/>
      <c r="BK468" s="427"/>
      <c r="BL468" s="427"/>
    </row>
    <row r="469" spans="10:64" ht="20.100000000000001" customHeight="1">
      <c r="J469" s="427"/>
      <c r="M469" s="469"/>
      <c r="BK469" s="427"/>
      <c r="BL469" s="427"/>
    </row>
    <row r="470" spans="10:64" ht="20.100000000000001" customHeight="1">
      <c r="J470" s="427"/>
      <c r="M470" s="469"/>
      <c r="BK470" s="427"/>
      <c r="BL470" s="427"/>
    </row>
    <row r="471" spans="10:64" ht="20.100000000000001" customHeight="1">
      <c r="J471" s="427"/>
      <c r="M471" s="469"/>
      <c r="BK471" s="427"/>
      <c r="BL471" s="427"/>
    </row>
    <row r="472" spans="10:64" ht="20.100000000000001" customHeight="1">
      <c r="J472" s="427"/>
      <c r="M472" s="469"/>
      <c r="BK472" s="427"/>
      <c r="BL472" s="427"/>
    </row>
    <row r="473" spans="10:64" ht="20.100000000000001" customHeight="1">
      <c r="J473" s="427"/>
      <c r="M473" s="469"/>
      <c r="BK473" s="427"/>
      <c r="BL473" s="427"/>
    </row>
    <row r="474" spans="10:64" ht="20.100000000000001" customHeight="1">
      <c r="J474" s="427"/>
      <c r="M474" s="469"/>
      <c r="BK474" s="427"/>
      <c r="BL474" s="427"/>
    </row>
    <row r="475" spans="10:64" ht="20.100000000000001" customHeight="1">
      <c r="J475" s="427"/>
      <c r="M475" s="469"/>
      <c r="BK475" s="427"/>
      <c r="BL475" s="427"/>
    </row>
    <row r="476" spans="10:64" ht="20.100000000000001" customHeight="1">
      <c r="J476" s="427"/>
      <c r="M476" s="469"/>
      <c r="BK476" s="427"/>
      <c r="BL476" s="427"/>
    </row>
    <row r="477" spans="10:64" ht="20.100000000000001" customHeight="1">
      <c r="J477" s="427"/>
      <c r="M477" s="469"/>
      <c r="BK477" s="427"/>
      <c r="BL477" s="427"/>
    </row>
    <row r="478" spans="10:64" ht="20.100000000000001" customHeight="1">
      <c r="J478" s="427"/>
      <c r="M478" s="469"/>
      <c r="BK478" s="427"/>
      <c r="BL478" s="427"/>
    </row>
    <row r="479" spans="10:64" ht="20.100000000000001" customHeight="1">
      <c r="J479" s="427"/>
      <c r="M479" s="469"/>
      <c r="BK479" s="427"/>
      <c r="BL479" s="427"/>
    </row>
    <row r="480" spans="10:64" ht="20.100000000000001" customHeight="1">
      <c r="J480" s="427"/>
      <c r="M480" s="469"/>
      <c r="BK480" s="427"/>
      <c r="BL480" s="427"/>
    </row>
    <row r="481" spans="10:64" ht="20.100000000000001" customHeight="1">
      <c r="J481" s="427"/>
      <c r="M481" s="469"/>
      <c r="BK481" s="427"/>
      <c r="BL481" s="427"/>
    </row>
    <row r="482" spans="10:64" ht="20.100000000000001" customHeight="1">
      <c r="J482" s="427"/>
      <c r="M482" s="469"/>
      <c r="BK482" s="427"/>
      <c r="BL482" s="427"/>
    </row>
    <row r="483" spans="10:64" ht="20.100000000000001" customHeight="1">
      <c r="J483" s="427"/>
      <c r="M483" s="469"/>
      <c r="BK483" s="427"/>
      <c r="BL483" s="427"/>
    </row>
    <row r="484" spans="10:64" ht="20.100000000000001" customHeight="1">
      <c r="J484" s="427"/>
      <c r="M484" s="469"/>
      <c r="BK484" s="427"/>
      <c r="BL484" s="427"/>
    </row>
    <row r="485" spans="10:64" ht="20.100000000000001" customHeight="1">
      <c r="J485" s="427"/>
      <c r="M485" s="469"/>
      <c r="BK485" s="427"/>
      <c r="BL485" s="427"/>
    </row>
    <row r="486" spans="10:64" ht="20.100000000000001" customHeight="1">
      <c r="J486" s="427"/>
      <c r="M486" s="469"/>
      <c r="BK486" s="427"/>
      <c r="BL486" s="427"/>
    </row>
    <row r="487" spans="10:64" ht="20.100000000000001" customHeight="1">
      <c r="J487" s="427"/>
      <c r="M487" s="469"/>
      <c r="BK487" s="427"/>
      <c r="BL487" s="427"/>
    </row>
    <row r="488" spans="10:64" ht="20.100000000000001" customHeight="1">
      <c r="J488" s="427"/>
      <c r="M488" s="469"/>
      <c r="BK488" s="427"/>
      <c r="BL488" s="427"/>
    </row>
    <row r="489" spans="10:64" ht="20.100000000000001" customHeight="1">
      <c r="J489" s="427"/>
      <c r="M489" s="469"/>
      <c r="BK489" s="427"/>
      <c r="BL489" s="427"/>
    </row>
    <row r="490" spans="10:64" ht="20.100000000000001" customHeight="1">
      <c r="J490" s="427"/>
      <c r="M490" s="469"/>
      <c r="BK490" s="427"/>
      <c r="BL490" s="427"/>
    </row>
    <row r="491" spans="10:64" ht="20.100000000000001" customHeight="1">
      <c r="J491" s="427"/>
      <c r="M491" s="469"/>
      <c r="BK491" s="427"/>
      <c r="BL491" s="427"/>
    </row>
    <row r="492" spans="10:64" ht="20.100000000000001" customHeight="1">
      <c r="J492" s="427"/>
      <c r="M492" s="469"/>
      <c r="BK492" s="427"/>
      <c r="BL492" s="427"/>
    </row>
    <row r="493" spans="10:64" ht="20.100000000000001" customHeight="1">
      <c r="J493" s="427"/>
      <c r="M493" s="469"/>
      <c r="BK493" s="427"/>
      <c r="BL493" s="427"/>
    </row>
    <row r="494" spans="10:64" ht="20.100000000000001" customHeight="1">
      <c r="J494" s="427"/>
      <c r="M494" s="469"/>
      <c r="BK494" s="427"/>
      <c r="BL494" s="427"/>
    </row>
    <row r="495" spans="10:64" ht="20.100000000000001" customHeight="1">
      <c r="J495" s="427"/>
      <c r="M495" s="469"/>
      <c r="BK495" s="427"/>
      <c r="BL495" s="427"/>
    </row>
    <row r="496" spans="10:64" ht="20.100000000000001" customHeight="1">
      <c r="J496" s="427"/>
      <c r="M496" s="469"/>
      <c r="BK496" s="427"/>
      <c r="BL496" s="427"/>
    </row>
    <row r="497" spans="10:64" ht="20.100000000000001" customHeight="1">
      <c r="J497" s="427"/>
      <c r="M497" s="469"/>
      <c r="BK497" s="427"/>
      <c r="BL497" s="427"/>
    </row>
    <row r="498" spans="10:64" ht="20.100000000000001" customHeight="1">
      <c r="J498" s="427"/>
      <c r="M498" s="469"/>
      <c r="BK498" s="427"/>
      <c r="BL498" s="427"/>
    </row>
    <row r="499" spans="10:64" ht="20.100000000000001" customHeight="1">
      <c r="J499" s="427"/>
      <c r="M499" s="469"/>
      <c r="BK499" s="427"/>
      <c r="BL499" s="427"/>
    </row>
    <row r="500" spans="10:64" ht="20.100000000000001" customHeight="1">
      <c r="J500" s="427"/>
      <c r="M500" s="469"/>
      <c r="BK500" s="427"/>
      <c r="BL500" s="427"/>
    </row>
    <row r="501" spans="10:64" ht="20.100000000000001" customHeight="1">
      <c r="J501" s="427"/>
      <c r="M501" s="469"/>
      <c r="BK501" s="427"/>
      <c r="BL501" s="427"/>
    </row>
    <row r="502" spans="10:64" ht="20.100000000000001" customHeight="1">
      <c r="J502" s="427"/>
      <c r="M502" s="469"/>
      <c r="BK502" s="427"/>
      <c r="BL502" s="427"/>
    </row>
    <row r="503" spans="10:64" ht="20.100000000000001" customHeight="1">
      <c r="J503" s="427"/>
      <c r="M503" s="469"/>
      <c r="BK503" s="427"/>
      <c r="BL503" s="427"/>
    </row>
    <row r="504" spans="10:64" ht="20.100000000000001" customHeight="1">
      <c r="J504" s="427"/>
      <c r="M504" s="469"/>
      <c r="BK504" s="427"/>
      <c r="BL504" s="427"/>
    </row>
    <row r="505" spans="10:64" ht="20.100000000000001" customHeight="1">
      <c r="J505" s="427"/>
      <c r="M505" s="469"/>
      <c r="BK505" s="427"/>
      <c r="BL505" s="427"/>
    </row>
    <row r="506" spans="10:64" ht="20.100000000000001" customHeight="1">
      <c r="J506" s="427"/>
      <c r="M506" s="469"/>
      <c r="BK506" s="427"/>
      <c r="BL506" s="427"/>
    </row>
    <row r="507" spans="10:64" ht="20.100000000000001" customHeight="1">
      <c r="J507" s="427"/>
      <c r="M507" s="469"/>
      <c r="BK507" s="427"/>
      <c r="BL507" s="427"/>
    </row>
    <row r="508" spans="10:64" ht="20.100000000000001" customHeight="1">
      <c r="J508" s="427"/>
      <c r="M508" s="469"/>
      <c r="BK508" s="427"/>
      <c r="BL508" s="427"/>
    </row>
    <row r="509" spans="10:64" ht="20.100000000000001" customHeight="1">
      <c r="J509" s="427"/>
      <c r="M509" s="469"/>
      <c r="BK509" s="427"/>
      <c r="BL509" s="427"/>
    </row>
    <row r="510" spans="10:64" ht="20.100000000000001" customHeight="1">
      <c r="J510" s="427"/>
      <c r="M510" s="469"/>
      <c r="BK510" s="427"/>
      <c r="BL510" s="427"/>
    </row>
    <row r="511" spans="10:64" ht="20.100000000000001" customHeight="1">
      <c r="J511" s="427"/>
      <c r="M511" s="469"/>
      <c r="BK511" s="427"/>
      <c r="BL511" s="427"/>
    </row>
    <row r="512" spans="10:64" ht="20.100000000000001" customHeight="1">
      <c r="J512" s="427"/>
      <c r="M512" s="469"/>
      <c r="BK512" s="427"/>
      <c r="BL512" s="427"/>
    </row>
    <row r="513" spans="10:64" ht="20.100000000000001" customHeight="1">
      <c r="J513" s="427"/>
      <c r="M513" s="469"/>
      <c r="BK513" s="427"/>
      <c r="BL513" s="427"/>
    </row>
    <row r="514" spans="10:64" ht="20.100000000000001" customHeight="1">
      <c r="J514" s="427"/>
      <c r="M514" s="469"/>
      <c r="BK514" s="427"/>
      <c r="BL514" s="427"/>
    </row>
    <row r="515" spans="10:64" ht="20.100000000000001" customHeight="1">
      <c r="J515" s="427"/>
      <c r="M515" s="469"/>
      <c r="BK515" s="427"/>
      <c r="BL515" s="427"/>
    </row>
    <row r="516" spans="10:64" ht="20.100000000000001" customHeight="1">
      <c r="J516" s="427"/>
      <c r="M516" s="469"/>
      <c r="BK516" s="427"/>
      <c r="BL516" s="427"/>
    </row>
    <row r="517" spans="10:64" ht="20.100000000000001" customHeight="1">
      <c r="J517" s="427"/>
      <c r="M517" s="469"/>
      <c r="BK517" s="427"/>
      <c r="BL517" s="427"/>
    </row>
    <row r="518" spans="10:64" ht="20.100000000000001" customHeight="1">
      <c r="J518" s="427"/>
      <c r="M518" s="469"/>
      <c r="BK518" s="427"/>
      <c r="BL518" s="427"/>
    </row>
    <row r="519" spans="10:64" ht="20.100000000000001" customHeight="1">
      <c r="J519" s="427"/>
      <c r="M519" s="469"/>
      <c r="BK519" s="427"/>
      <c r="BL519" s="427"/>
    </row>
    <row r="520" spans="10:64" ht="20.100000000000001" customHeight="1">
      <c r="J520" s="427"/>
      <c r="M520" s="469"/>
      <c r="BK520" s="427"/>
      <c r="BL520" s="427"/>
    </row>
    <row r="521" spans="10:64" ht="20.100000000000001" customHeight="1">
      <c r="J521" s="427"/>
      <c r="M521" s="469"/>
      <c r="BK521" s="427"/>
      <c r="BL521" s="427"/>
    </row>
    <row r="522" spans="10:64" ht="20.100000000000001" customHeight="1">
      <c r="J522" s="427"/>
      <c r="M522" s="469"/>
      <c r="BK522" s="427"/>
      <c r="BL522" s="427"/>
    </row>
    <row r="523" spans="10:64" ht="20.100000000000001" customHeight="1">
      <c r="J523" s="427"/>
      <c r="M523" s="469"/>
      <c r="BK523" s="427"/>
      <c r="BL523" s="427"/>
    </row>
    <row r="524" spans="10:64" ht="20.100000000000001" customHeight="1">
      <c r="J524" s="427"/>
      <c r="M524" s="469"/>
      <c r="BK524" s="427"/>
      <c r="BL524" s="427"/>
    </row>
    <row r="525" spans="10:64" ht="20.100000000000001" customHeight="1">
      <c r="J525" s="427"/>
      <c r="M525" s="469"/>
      <c r="BK525" s="427"/>
      <c r="BL525" s="427"/>
    </row>
    <row r="526" spans="10:64" ht="20.100000000000001" customHeight="1">
      <c r="J526" s="427"/>
      <c r="M526" s="469"/>
      <c r="BK526" s="427"/>
      <c r="BL526" s="427"/>
    </row>
    <row r="527" spans="10:64" ht="20.100000000000001" customHeight="1">
      <c r="J527" s="427"/>
      <c r="M527" s="469"/>
      <c r="BK527" s="427"/>
      <c r="BL527" s="427"/>
    </row>
    <row r="528" spans="10:64" ht="20.100000000000001" customHeight="1">
      <c r="J528" s="427"/>
      <c r="M528" s="469"/>
      <c r="BK528" s="427"/>
      <c r="BL528" s="427"/>
    </row>
    <row r="529" spans="10:64" ht="20.100000000000001" customHeight="1">
      <c r="J529" s="427"/>
      <c r="M529" s="469"/>
      <c r="BK529" s="427"/>
      <c r="BL529" s="427"/>
    </row>
    <row r="530" spans="10:64" ht="20.100000000000001" customHeight="1">
      <c r="J530" s="427"/>
      <c r="M530" s="469"/>
      <c r="BK530" s="427"/>
      <c r="BL530" s="427"/>
    </row>
    <row r="531" spans="10:64" ht="20.100000000000001" customHeight="1">
      <c r="J531" s="427"/>
      <c r="M531" s="469"/>
      <c r="BK531" s="427"/>
      <c r="BL531" s="427"/>
    </row>
    <row r="532" spans="10:64" ht="20.100000000000001" customHeight="1">
      <c r="J532" s="427"/>
      <c r="M532" s="469"/>
      <c r="BK532" s="427"/>
      <c r="BL532" s="427"/>
    </row>
    <row r="533" spans="10:64" ht="20.100000000000001" customHeight="1">
      <c r="J533" s="427"/>
      <c r="M533" s="469"/>
      <c r="BK533" s="427"/>
      <c r="BL533" s="427"/>
    </row>
    <row r="534" spans="10:64" ht="20.100000000000001" customHeight="1">
      <c r="J534" s="427"/>
      <c r="M534" s="469"/>
      <c r="BK534" s="427"/>
      <c r="BL534" s="427"/>
    </row>
    <row r="535" spans="10:64" ht="20.100000000000001" customHeight="1">
      <c r="J535" s="427"/>
      <c r="M535" s="469"/>
      <c r="BK535" s="427"/>
      <c r="BL535" s="427"/>
    </row>
    <row r="536" spans="10:64" ht="20.100000000000001" customHeight="1">
      <c r="J536" s="427"/>
      <c r="M536" s="469"/>
      <c r="BK536" s="427"/>
      <c r="BL536" s="427"/>
    </row>
    <row r="537" spans="10:64" ht="20.100000000000001" customHeight="1">
      <c r="J537" s="427"/>
      <c r="M537" s="469"/>
      <c r="BK537" s="427"/>
      <c r="BL537" s="427"/>
    </row>
    <row r="538" spans="10:64" ht="20.100000000000001" customHeight="1">
      <c r="J538" s="427"/>
      <c r="M538" s="469"/>
      <c r="BK538" s="427"/>
      <c r="BL538" s="427"/>
    </row>
    <row r="539" spans="10:64" ht="20.100000000000001" customHeight="1">
      <c r="J539" s="427"/>
      <c r="M539" s="469"/>
      <c r="BK539" s="427"/>
      <c r="BL539" s="427"/>
    </row>
    <row r="540" spans="10:64" ht="20.100000000000001" customHeight="1">
      <c r="J540" s="427"/>
      <c r="M540" s="469"/>
      <c r="BK540" s="427"/>
      <c r="BL540" s="427"/>
    </row>
    <row r="541" spans="10:64" ht="20.100000000000001" customHeight="1">
      <c r="J541" s="427"/>
      <c r="M541" s="469"/>
      <c r="BK541" s="427"/>
      <c r="BL541" s="427"/>
    </row>
    <row r="542" spans="10:64" ht="20.100000000000001" customHeight="1">
      <c r="J542" s="427"/>
      <c r="M542" s="469"/>
      <c r="BK542" s="427"/>
      <c r="BL542" s="427"/>
    </row>
    <row r="543" spans="10:64" ht="20.100000000000001" customHeight="1">
      <c r="J543" s="427"/>
      <c r="M543" s="469"/>
      <c r="BK543" s="427"/>
      <c r="BL543" s="427"/>
    </row>
    <row r="544" spans="10:64" ht="20.100000000000001" customHeight="1">
      <c r="J544" s="427"/>
      <c r="M544" s="469"/>
      <c r="BK544" s="427"/>
      <c r="BL544" s="427"/>
    </row>
    <row r="545" spans="10:64" ht="20.100000000000001" customHeight="1">
      <c r="J545" s="427"/>
      <c r="M545" s="469"/>
      <c r="BK545" s="427"/>
      <c r="BL545" s="427"/>
    </row>
    <row r="546" spans="10:64" ht="20.100000000000001" customHeight="1">
      <c r="J546" s="427"/>
      <c r="M546" s="469"/>
      <c r="BK546" s="427"/>
      <c r="BL546" s="427"/>
    </row>
    <row r="547" spans="10:64" ht="20.100000000000001" customHeight="1">
      <c r="J547" s="427"/>
      <c r="M547" s="469"/>
      <c r="BK547" s="427"/>
      <c r="BL547" s="427"/>
    </row>
    <row r="548" spans="10:64" ht="20.100000000000001" customHeight="1">
      <c r="J548" s="427"/>
      <c r="M548" s="469"/>
      <c r="BK548" s="427"/>
      <c r="BL548" s="427"/>
    </row>
    <row r="549" spans="10:64" ht="20.100000000000001" customHeight="1">
      <c r="J549" s="427"/>
      <c r="M549" s="469"/>
      <c r="BK549" s="427"/>
      <c r="BL549" s="427"/>
    </row>
    <row r="550" spans="10:64" ht="20.100000000000001" customHeight="1">
      <c r="J550" s="427"/>
      <c r="M550" s="469"/>
      <c r="BK550" s="427"/>
      <c r="BL550" s="427"/>
    </row>
    <row r="551" spans="10:64" ht="20.100000000000001" customHeight="1">
      <c r="J551" s="427"/>
      <c r="M551" s="469"/>
      <c r="BK551" s="427"/>
      <c r="BL551" s="427"/>
    </row>
    <row r="552" spans="10:64" ht="20.100000000000001" customHeight="1">
      <c r="J552" s="427"/>
      <c r="M552" s="469"/>
      <c r="BK552" s="427"/>
      <c r="BL552" s="427"/>
    </row>
    <row r="553" spans="10:64" ht="20.100000000000001" customHeight="1">
      <c r="J553" s="427"/>
      <c r="M553" s="469"/>
      <c r="BK553" s="427"/>
      <c r="BL553" s="427"/>
    </row>
    <row r="554" spans="10:64" ht="20.100000000000001" customHeight="1">
      <c r="J554" s="427"/>
      <c r="M554" s="469"/>
      <c r="BK554" s="427"/>
      <c r="BL554" s="427"/>
    </row>
    <row r="555" spans="10:64" ht="20.100000000000001" customHeight="1">
      <c r="J555" s="427"/>
      <c r="M555" s="469"/>
      <c r="BK555" s="427"/>
      <c r="BL555" s="427"/>
    </row>
    <row r="556" spans="10:64" ht="20.100000000000001" customHeight="1">
      <c r="J556" s="427"/>
      <c r="M556" s="469"/>
      <c r="BK556" s="427"/>
      <c r="BL556" s="427"/>
    </row>
    <row r="557" spans="10:64" ht="20.100000000000001" customHeight="1">
      <c r="J557" s="427"/>
      <c r="M557" s="469"/>
      <c r="BK557" s="427"/>
      <c r="BL557" s="427"/>
    </row>
    <row r="558" spans="10:64" ht="20.100000000000001" customHeight="1">
      <c r="J558" s="427"/>
      <c r="M558" s="469"/>
      <c r="BK558" s="427"/>
      <c r="BL558" s="427"/>
    </row>
    <row r="559" spans="10:64" ht="20.100000000000001" customHeight="1">
      <c r="J559" s="427"/>
      <c r="M559" s="469"/>
      <c r="BK559" s="427"/>
      <c r="BL559" s="427"/>
    </row>
    <row r="560" spans="10:64" ht="20.100000000000001" customHeight="1">
      <c r="J560" s="427"/>
      <c r="M560" s="469"/>
      <c r="BK560" s="427"/>
      <c r="BL560" s="427"/>
    </row>
    <row r="561" spans="10:64" ht="20.100000000000001" customHeight="1">
      <c r="J561" s="427"/>
      <c r="M561" s="469"/>
      <c r="BK561" s="427"/>
      <c r="BL561" s="427"/>
    </row>
    <row r="562" spans="10:64" ht="20.100000000000001" customHeight="1">
      <c r="J562" s="427"/>
      <c r="M562" s="469"/>
      <c r="BK562" s="427"/>
      <c r="BL562" s="427"/>
    </row>
    <row r="563" spans="10:64" ht="20.100000000000001" customHeight="1">
      <c r="J563" s="427"/>
      <c r="M563" s="469"/>
      <c r="BK563" s="427"/>
      <c r="BL563" s="427"/>
    </row>
    <row r="564" spans="10:64" ht="20.100000000000001" customHeight="1">
      <c r="J564" s="427"/>
      <c r="M564" s="469"/>
      <c r="BK564" s="427"/>
      <c r="BL564" s="427"/>
    </row>
    <row r="565" spans="10:64" ht="20.100000000000001" customHeight="1">
      <c r="J565" s="427"/>
      <c r="M565" s="469"/>
      <c r="BK565" s="427"/>
      <c r="BL565" s="427"/>
    </row>
    <row r="566" spans="10:64" ht="20.100000000000001" customHeight="1">
      <c r="J566" s="427"/>
      <c r="M566" s="469"/>
      <c r="BK566" s="427"/>
      <c r="BL566" s="427"/>
    </row>
    <row r="567" spans="10:64" ht="20.100000000000001" customHeight="1">
      <c r="J567" s="427"/>
      <c r="M567" s="469"/>
      <c r="BK567" s="427"/>
      <c r="BL567" s="427"/>
    </row>
    <row r="568" spans="10:64" ht="20.100000000000001" customHeight="1">
      <c r="J568" s="427"/>
      <c r="M568" s="469"/>
      <c r="BK568" s="427"/>
      <c r="BL568" s="427"/>
    </row>
    <row r="569" spans="10:64" ht="20.100000000000001" customHeight="1">
      <c r="J569" s="427"/>
      <c r="M569" s="469"/>
      <c r="BK569" s="427"/>
      <c r="BL569" s="427"/>
    </row>
    <row r="570" spans="10:64" ht="20.100000000000001" customHeight="1">
      <c r="J570" s="427"/>
      <c r="M570" s="469"/>
      <c r="BK570" s="427"/>
      <c r="BL570" s="427"/>
    </row>
    <row r="571" spans="10:64" ht="20.100000000000001" customHeight="1">
      <c r="J571" s="427"/>
      <c r="M571" s="469"/>
      <c r="BK571" s="427"/>
      <c r="BL571" s="427"/>
    </row>
    <row r="572" spans="10:64" ht="20.100000000000001" customHeight="1">
      <c r="J572" s="427"/>
      <c r="M572" s="469"/>
      <c r="BK572" s="427"/>
      <c r="BL572" s="427"/>
    </row>
    <row r="573" spans="10:64" ht="20.100000000000001" customHeight="1">
      <c r="J573" s="427"/>
      <c r="M573" s="469"/>
      <c r="BK573" s="427"/>
      <c r="BL573" s="427"/>
    </row>
    <row r="574" spans="10:64" ht="20.100000000000001" customHeight="1">
      <c r="J574" s="427"/>
      <c r="M574" s="469"/>
      <c r="BK574" s="427"/>
      <c r="BL574" s="427"/>
    </row>
    <row r="575" spans="10:64" ht="20.100000000000001" customHeight="1">
      <c r="J575" s="427"/>
      <c r="M575" s="469"/>
      <c r="BK575" s="427"/>
      <c r="BL575" s="427"/>
    </row>
    <row r="576" spans="10:64" ht="20.100000000000001" customHeight="1">
      <c r="J576" s="427"/>
      <c r="M576" s="469"/>
      <c r="BK576" s="427"/>
      <c r="BL576" s="427"/>
    </row>
    <row r="577" spans="10:64" ht="20.100000000000001" customHeight="1">
      <c r="J577" s="427"/>
      <c r="M577" s="469"/>
      <c r="BK577" s="427"/>
      <c r="BL577" s="427"/>
    </row>
    <row r="578" spans="10:64" ht="20.100000000000001" customHeight="1">
      <c r="J578" s="427"/>
      <c r="M578" s="469"/>
      <c r="BK578" s="427"/>
      <c r="BL578" s="427"/>
    </row>
    <row r="579" spans="10:64" ht="20.100000000000001" customHeight="1">
      <c r="J579" s="427"/>
      <c r="M579" s="469"/>
      <c r="BK579" s="427"/>
      <c r="BL579" s="427"/>
    </row>
    <row r="580" spans="10:64" ht="20.100000000000001" customHeight="1">
      <c r="J580" s="427"/>
      <c r="M580" s="469"/>
      <c r="BK580" s="427"/>
      <c r="BL580" s="427"/>
    </row>
    <row r="581" spans="10:64" ht="20.100000000000001" customHeight="1">
      <c r="J581" s="427"/>
      <c r="M581" s="469"/>
      <c r="BK581" s="427"/>
      <c r="BL581" s="427"/>
    </row>
    <row r="582" spans="10:64" ht="20.100000000000001" customHeight="1">
      <c r="J582" s="427"/>
      <c r="M582" s="469"/>
      <c r="BK582" s="427"/>
      <c r="BL582" s="427"/>
    </row>
    <row r="583" spans="10:64" ht="20.100000000000001" customHeight="1">
      <c r="J583" s="427"/>
      <c r="M583" s="469"/>
      <c r="BK583" s="427"/>
      <c r="BL583" s="427"/>
    </row>
    <row r="584" spans="10:64" ht="20.100000000000001" customHeight="1">
      <c r="J584" s="427"/>
      <c r="M584" s="469"/>
      <c r="BK584" s="427"/>
      <c r="BL584" s="427"/>
    </row>
    <row r="585" spans="10:64" ht="20.100000000000001" customHeight="1">
      <c r="J585" s="427"/>
      <c r="M585" s="469"/>
      <c r="BK585" s="427"/>
      <c r="BL585" s="427"/>
    </row>
    <row r="586" spans="10:64" ht="20.100000000000001" customHeight="1">
      <c r="J586" s="427"/>
      <c r="M586" s="469"/>
      <c r="BK586" s="427"/>
      <c r="BL586" s="427"/>
    </row>
    <row r="587" spans="10:64" ht="20.100000000000001" customHeight="1">
      <c r="J587" s="427"/>
      <c r="M587" s="469"/>
      <c r="BK587" s="427"/>
      <c r="BL587" s="427"/>
    </row>
    <row r="588" spans="10:64" ht="20.100000000000001" customHeight="1">
      <c r="J588" s="427"/>
      <c r="M588" s="469"/>
      <c r="BK588" s="427"/>
      <c r="BL588" s="427"/>
    </row>
    <row r="589" spans="10:64" ht="20.100000000000001" customHeight="1">
      <c r="J589" s="427"/>
      <c r="M589" s="469"/>
      <c r="BK589" s="427"/>
      <c r="BL589" s="427"/>
    </row>
    <row r="590" spans="10:64" ht="20.100000000000001" customHeight="1">
      <c r="J590" s="427"/>
      <c r="M590" s="469"/>
      <c r="BK590" s="427"/>
      <c r="BL590" s="427"/>
    </row>
    <row r="591" spans="10:64" ht="20.100000000000001" customHeight="1">
      <c r="J591" s="427"/>
      <c r="M591" s="469"/>
      <c r="BK591" s="427"/>
      <c r="BL591" s="427"/>
    </row>
    <row r="592" spans="10:64" ht="20.100000000000001" customHeight="1">
      <c r="J592" s="427"/>
      <c r="M592" s="469"/>
      <c r="BK592" s="427"/>
      <c r="BL592" s="427"/>
    </row>
    <row r="593" spans="10:64" ht="20.100000000000001" customHeight="1">
      <c r="J593" s="427"/>
      <c r="M593" s="469"/>
      <c r="BK593" s="427"/>
      <c r="BL593" s="427"/>
    </row>
    <row r="594" spans="10:64" ht="20.100000000000001" customHeight="1">
      <c r="J594" s="427"/>
      <c r="M594" s="469"/>
      <c r="BK594" s="427"/>
      <c r="BL594" s="427"/>
    </row>
    <row r="595" spans="10:64" ht="20.100000000000001" customHeight="1">
      <c r="J595" s="427"/>
      <c r="M595" s="469"/>
      <c r="BK595" s="427"/>
      <c r="BL595" s="427"/>
    </row>
    <row r="596" spans="10:64" ht="20.100000000000001" customHeight="1">
      <c r="J596" s="427"/>
      <c r="M596" s="469"/>
      <c r="BK596" s="427"/>
      <c r="BL596" s="427"/>
    </row>
    <row r="597" spans="10:64" ht="20.100000000000001" customHeight="1">
      <c r="J597" s="427"/>
      <c r="M597" s="469"/>
      <c r="BK597" s="427"/>
      <c r="BL597" s="427"/>
    </row>
    <row r="598" spans="10:64" ht="20.100000000000001" customHeight="1">
      <c r="J598" s="427"/>
      <c r="M598" s="469"/>
      <c r="BK598" s="427"/>
      <c r="BL598" s="427"/>
    </row>
    <row r="599" spans="10:64" ht="20.100000000000001" customHeight="1">
      <c r="J599" s="427"/>
      <c r="M599" s="469"/>
      <c r="BK599" s="427"/>
      <c r="BL599" s="427"/>
    </row>
    <row r="600" spans="10:64" ht="20.100000000000001" customHeight="1">
      <c r="J600" s="427"/>
      <c r="M600" s="469"/>
      <c r="BK600" s="427"/>
      <c r="BL600" s="427"/>
    </row>
    <row r="601" spans="10:64" ht="20.100000000000001" customHeight="1">
      <c r="J601" s="427"/>
      <c r="M601" s="469"/>
      <c r="BK601" s="427"/>
      <c r="BL601" s="427"/>
    </row>
    <row r="602" spans="10:64" ht="20.100000000000001" customHeight="1">
      <c r="J602" s="427"/>
      <c r="M602" s="469"/>
      <c r="BK602" s="427"/>
      <c r="BL602" s="427"/>
    </row>
    <row r="603" spans="10:64" ht="20.100000000000001" customHeight="1">
      <c r="J603" s="427"/>
      <c r="M603" s="469"/>
      <c r="BK603" s="427"/>
      <c r="BL603" s="427"/>
    </row>
    <row r="604" spans="10:64" ht="20.100000000000001" customHeight="1">
      <c r="J604" s="427"/>
      <c r="M604" s="469"/>
      <c r="BK604" s="427"/>
      <c r="BL604" s="427"/>
    </row>
    <row r="605" spans="10:64" ht="20.100000000000001" customHeight="1">
      <c r="J605" s="427"/>
      <c r="M605" s="469"/>
      <c r="BK605" s="427"/>
      <c r="BL605" s="427"/>
    </row>
    <row r="606" spans="10:64" ht="20.100000000000001" customHeight="1">
      <c r="J606" s="427"/>
      <c r="M606" s="469"/>
      <c r="BK606" s="427"/>
      <c r="BL606" s="427"/>
    </row>
    <row r="607" spans="10:64" ht="20.100000000000001" customHeight="1">
      <c r="J607" s="427"/>
      <c r="M607" s="469"/>
      <c r="BK607" s="427"/>
      <c r="BL607" s="427"/>
    </row>
    <row r="608" spans="10:64" ht="20.100000000000001" customHeight="1">
      <c r="J608" s="427"/>
      <c r="M608" s="469"/>
      <c r="BK608" s="427"/>
      <c r="BL608" s="427"/>
    </row>
    <row r="609" spans="10:64" ht="20.100000000000001" customHeight="1">
      <c r="J609" s="427"/>
      <c r="M609" s="469"/>
      <c r="BK609" s="427"/>
      <c r="BL609" s="427"/>
    </row>
    <row r="610" spans="10:64" ht="20.100000000000001" customHeight="1">
      <c r="J610" s="427"/>
      <c r="M610" s="469"/>
      <c r="BK610" s="427"/>
      <c r="BL610" s="427"/>
    </row>
    <row r="611" spans="10:64" ht="20.100000000000001" customHeight="1">
      <c r="J611" s="427"/>
      <c r="M611" s="469"/>
      <c r="BK611" s="427"/>
      <c r="BL611" s="427"/>
    </row>
    <row r="612" spans="10:64" ht="20.100000000000001" customHeight="1">
      <c r="J612" s="427"/>
      <c r="M612" s="469"/>
      <c r="BK612" s="427"/>
      <c r="BL612" s="427"/>
    </row>
    <row r="613" spans="10:64" ht="20.100000000000001" customHeight="1">
      <c r="J613" s="427"/>
      <c r="M613" s="469"/>
      <c r="BK613" s="427"/>
      <c r="BL613" s="427"/>
    </row>
    <row r="614" spans="10:64" ht="20.100000000000001" customHeight="1">
      <c r="J614" s="427"/>
      <c r="M614" s="469"/>
      <c r="BK614" s="427"/>
      <c r="BL614" s="427"/>
    </row>
    <row r="615" spans="10:64" ht="20.100000000000001" customHeight="1">
      <c r="J615" s="427"/>
      <c r="M615" s="469"/>
      <c r="BK615" s="427"/>
      <c r="BL615" s="427"/>
    </row>
    <row r="616" spans="10:64" ht="20.100000000000001" customHeight="1">
      <c r="J616" s="427"/>
      <c r="M616" s="469"/>
      <c r="BK616" s="427"/>
      <c r="BL616" s="427"/>
    </row>
    <row r="617" spans="10:64" ht="20.100000000000001" customHeight="1">
      <c r="J617" s="427"/>
      <c r="M617" s="469"/>
      <c r="BK617" s="427"/>
      <c r="BL617" s="427"/>
    </row>
    <row r="618" spans="10:64" ht="20.100000000000001" customHeight="1">
      <c r="J618" s="427"/>
      <c r="M618" s="469"/>
      <c r="BK618" s="427"/>
      <c r="BL618" s="427"/>
    </row>
    <row r="619" spans="10:64" ht="20.100000000000001" customHeight="1">
      <c r="J619" s="427"/>
      <c r="M619" s="469"/>
      <c r="BK619" s="427"/>
      <c r="BL619" s="427"/>
    </row>
    <row r="620" spans="10:64" ht="20.100000000000001" customHeight="1">
      <c r="J620" s="427"/>
      <c r="M620" s="469"/>
      <c r="BK620" s="427"/>
      <c r="BL620" s="427"/>
    </row>
    <row r="621" spans="10:64" ht="20.100000000000001" customHeight="1">
      <c r="J621" s="427"/>
      <c r="M621" s="469"/>
      <c r="BK621" s="427"/>
      <c r="BL621" s="427"/>
    </row>
    <row r="622" spans="10:64" ht="20.100000000000001" customHeight="1">
      <c r="J622" s="427"/>
      <c r="M622" s="469"/>
      <c r="BK622" s="427"/>
      <c r="BL622" s="427"/>
    </row>
    <row r="623" spans="10:64" ht="20.100000000000001" customHeight="1">
      <c r="J623" s="427"/>
      <c r="M623" s="469"/>
      <c r="BK623" s="427"/>
      <c r="BL623" s="427"/>
    </row>
    <row r="624" spans="10:64" ht="20.100000000000001" customHeight="1">
      <c r="J624" s="427"/>
      <c r="M624" s="469"/>
      <c r="BK624" s="427"/>
      <c r="BL624" s="427"/>
    </row>
    <row r="625" spans="10:13" ht="20.100000000000001" customHeight="1">
      <c r="J625" s="427"/>
      <c r="M625" s="469"/>
    </row>
    <row r="626" spans="10:13" ht="20.100000000000001" customHeight="1">
      <c r="J626" s="427"/>
      <c r="M626" s="469"/>
    </row>
    <row r="627" spans="10:13" ht="20.100000000000001" customHeight="1">
      <c r="J627" s="427"/>
      <c r="M627" s="469"/>
    </row>
    <row r="628" spans="10:13" ht="20.100000000000001" customHeight="1">
      <c r="J628" s="427"/>
      <c r="M628" s="469"/>
    </row>
    <row r="629" spans="10:13" ht="20.100000000000001" customHeight="1">
      <c r="J629" s="427"/>
      <c r="M629" s="469"/>
    </row>
    <row r="630" spans="10:13" ht="20.100000000000001" customHeight="1">
      <c r="J630" s="427"/>
      <c r="M630" s="469"/>
    </row>
    <row r="631" spans="10:13" ht="20.100000000000001" customHeight="1">
      <c r="J631" s="427"/>
      <c r="M631" s="469"/>
    </row>
    <row r="632" spans="10:13" ht="20.100000000000001" customHeight="1">
      <c r="J632" s="427"/>
      <c r="M632" s="469"/>
    </row>
    <row r="633" spans="10:13" ht="20.100000000000001" customHeight="1">
      <c r="J633" s="427"/>
      <c r="M633" s="469"/>
    </row>
    <row r="634" spans="10:13" ht="20.100000000000001" customHeight="1">
      <c r="J634" s="427"/>
      <c r="M634" s="469"/>
    </row>
    <row r="635" spans="10:13" ht="20.100000000000001" customHeight="1">
      <c r="J635" s="427"/>
      <c r="M635" s="469"/>
    </row>
    <row r="636" spans="10:13" ht="20.100000000000001" customHeight="1">
      <c r="J636" s="427"/>
      <c r="M636" s="469"/>
    </row>
    <row r="637" spans="10:13" ht="20.100000000000001" customHeight="1">
      <c r="J637" s="427"/>
      <c r="M637" s="469"/>
    </row>
    <row r="638" spans="10:13" ht="20.100000000000001" customHeight="1">
      <c r="J638" s="427"/>
      <c r="M638" s="469"/>
    </row>
    <row r="639" spans="10:13" ht="20.100000000000001" customHeight="1">
      <c r="J639" s="427"/>
      <c r="M639" s="469"/>
    </row>
    <row r="640" spans="10:13" ht="20.100000000000001" customHeight="1">
      <c r="J640" s="427"/>
      <c r="M640" s="469"/>
    </row>
    <row r="641" spans="10:13" ht="20.100000000000001" customHeight="1">
      <c r="J641" s="427"/>
      <c r="M641" s="469"/>
    </row>
    <row r="642" spans="10:13" ht="20.100000000000001" customHeight="1">
      <c r="J642" s="427"/>
      <c r="M642" s="469"/>
    </row>
    <row r="643" spans="10:13" ht="20.100000000000001" customHeight="1">
      <c r="J643" s="427"/>
      <c r="M643" s="469"/>
    </row>
    <row r="644" spans="10:13" ht="20.100000000000001" customHeight="1">
      <c r="J644" s="427"/>
      <c r="M644" s="469"/>
    </row>
    <row r="645" spans="10:13" ht="20.100000000000001" customHeight="1">
      <c r="J645" s="427"/>
      <c r="M645" s="469"/>
    </row>
    <row r="646" spans="10:13" ht="20.100000000000001" customHeight="1">
      <c r="J646" s="427"/>
      <c r="M646" s="469"/>
    </row>
    <row r="647" spans="10:13" ht="20.100000000000001" customHeight="1">
      <c r="J647" s="427"/>
      <c r="M647" s="469"/>
    </row>
    <row r="648" spans="10:13" ht="20.100000000000001" customHeight="1">
      <c r="J648" s="427"/>
      <c r="M648" s="469"/>
    </row>
    <row r="649" spans="10:13" ht="20.100000000000001" customHeight="1">
      <c r="J649" s="427"/>
      <c r="M649" s="469"/>
    </row>
    <row r="650" spans="10:13" ht="20.100000000000001" customHeight="1">
      <c r="J650" s="427"/>
      <c r="M650" s="469"/>
    </row>
    <row r="651" spans="10:13" ht="20.100000000000001" customHeight="1">
      <c r="J651" s="427"/>
      <c r="M651" s="469"/>
    </row>
    <row r="652" spans="10:13" ht="20.100000000000001" customHeight="1">
      <c r="J652" s="427"/>
      <c r="M652" s="469"/>
    </row>
    <row r="653" spans="10:13" ht="20.100000000000001" customHeight="1">
      <c r="J653" s="427"/>
      <c r="M653" s="469"/>
    </row>
    <row r="654" spans="10:13" ht="20.100000000000001" customHeight="1">
      <c r="J654" s="427"/>
      <c r="M654" s="469"/>
    </row>
    <row r="655" spans="10:13" ht="20.100000000000001" customHeight="1">
      <c r="J655" s="427"/>
      <c r="M655" s="469"/>
    </row>
    <row r="656" spans="10:13" ht="20.100000000000001" customHeight="1">
      <c r="J656" s="427"/>
      <c r="M656" s="469"/>
    </row>
    <row r="657" spans="10:13" ht="20.100000000000001" customHeight="1">
      <c r="J657" s="427"/>
      <c r="M657" s="469"/>
    </row>
    <row r="658" spans="10:13" ht="20.100000000000001" customHeight="1">
      <c r="J658" s="427"/>
      <c r="M658" s="469"/>
    </row>
    <row r="659" spans="10:13" ht="20.100000000000001" customHeight="1">
      <c r="J659" s="427"/>
      <c r="M659" s="469"/>
    </row>
    <row r="660" spans="10:13" ht="20.100000000000001" customHeight="1">
      <c r="J660" s="427"/>
      <c r="M660" s="469"/>
    </row>
    <row r="661" spans="10:13" ht="20.100000000000001" customHeight="1">
      <c r="J661" s="427"/>
      <c r="M661" s="469"/>
    </row>
    <row r="662" spans="10:13" ht="20.100000000000001" customHeight="1">
      <c r="J662" s="427"/>
      <c r="M662" s="469"/>
    </row>
    <row r="663" spans="10:13" ht="20.100000000000001" customHeight="1">
      <c r="J663" s="427"/>
      <c r="M663" s="469"/>
    </row>
    <row r="664" spans="10:13" ht="20.100000000000001" customHeight="1">
      <c r="J664" s="427"/>
      <c r="M664" s="469"/>
    </row>
    <row r="665" spans="10:13" ht="20.100000000000001" customHeight="1">
      <c r="J665" s="427"/>
      <c r="M665" s="469"/>
    </row>
    <row r="666" spans="10:13" ht="20.100000000000001" customHeight="1">
      <c r="J666" s="427"/>
      <c r="M666" s="469"/>
    </row>
    <row r="667" spans="10:13" ht="20.100000000000001" customHeight="1">
      <c r="J667" s="427"/>
      <c r="M667" s="469"/>
    </row>
    <row r="668" spans="10:13" ht="20.100000000000001" customHeight="1">
      <c r="J668" s="427"/>
      <c r="M668" s="469"/>
    </row>
    <row r="669" spans="10:13" ht="20.100000000000001" customHeight="1">
      <c r="J669" s="427"/>
      <c r="M669" s="469"/>
    </row>
    <row r="670" spans="10:13" ht="20.100000000000001" customHeight="1">
      <c r="J670" s="427"/>
      <c r="M670" s="469"/>
    </row>
    <row r="671" spans="10:13" ht="20.100000000000001" customHeight="1">
      <c r="J671" s="427"/>
      <c r="M671" s="469"/>
    </row>
    <row r="672" spans="10:13" ht="20.100000000000001" customHeight="1">
      <c r="J672" s="427"/>
      <c r="M672" s="469"/>
    </row>
    <row r="673" spans="10:13" ht="20.100000000000001" customHeight="1">
      <c r="J673" s="427"/>
      <c r="M673" s="469"/>
    </row>
    <row r="674" spans="10:13" ht="20.100000000000001" customHeight="1">
      <c r="J674" s="427"/>
      <c r="M674" s="469"/>
    </row>
    <row r="675" spans="10:13" ht="20.100000000000001" customHeight="1">
      <c r="J675" s="427"/>
      <c r="M675" s="469"/>
    </row>
    <row r="676" spans="10:13" ht="20.100000000000001" customHeight="1">
      <c r="J676" s="427"/>
      <c r="M676" s="469"/>
    </row>
    <row r="677" spans="10:13" ht="20.100000000000001" customHeight="1">
      <c r="J677" s="427"/>
      <c r="M677" s="469"/>
    </row>
    <row r="678" spans="10:13" ht="20.100000000000001" customHeight="1">
      <c r="J678" s="427"/>
      <c r="M678" s="469"/>
    </row>
    <row r="679" spans="10:13" ht="20.100000000000001" customHeight="1">
      <c r="J679" s="427"/>
      <c r="M679" s="469"/>
    </row>
    <row r="680" spans="10:13" ht="20.100000000000001" customHeight="1">
      <c r="J680" s="427"/>
      <c r="M680" s="469"/>
    </row>
    <row r="681" spans="10:13" ht="20.100000000000001" customHeight="1">
      <c r="J681" s="427"/>
      <c r="M681" s="469"/>
    </row>
    <row r="682" spans="10:13" ht="20.100000000000001" customHeight="1">
      <c r="J682" s="427"/>
      <c r="M682" s="469"/>
    </row>
    <row r="683" spans="10:13" ht="20.100000000000001" customHeight="1">
      <c r="J683" s="427"/>
      <c r="M683" s="469"/>
    </row>
    <row r="684" spans="10:13" ht="20.100000000000001" customHeight="1">
      <c r="J684" s="427"/>
      <c r="M684" s="469"/>
    </row>
    <row r="685" spans="10:13" ht="20.100000000000001" customHeight="1">
      <c r="J685" s="427"/>
      <c r="M685" s="469"/>
    </row>
    <row r="686" spans="10:13" ht="20.100000000000001" customHeight="1">
      <c r="J686" s="427"/>
      <c r="M686" s="469"/>
    </row>
    <row r="687" spans="10:13" ht="20.100000000000001" customHeight="1">
      <c r="J687" s="427"/>
      <c r="M687" s="469"/>
    </row>
    <row r="688" spans="10:13" ht="20.100000000000001" customHeight="1">
      <c r="J688" s="427"/>
      <c r="M688" s="469"/>
    </row>
    <row r="689" spans="10:13" ht="20.100000000000001" customHeight="1">
      <c r="J689" s="427"/>
      <c r="M689" s="469"/>
    </row>
    <row r="690" spans="10:13" ht="20.100000000000001" customHeight="1">
      <c r="J690" s="427"/>
      <c r="M690" s="469"/>
    </row>
    <row r="691" spans="10:13" ht="20.100000000000001" customHeight="1">
      <c r="J691" s="427"/>
      <c r="M691" s="469"/>
    </row>
    <row r="692" spans="10:13" ht="20.100000000000001" customHeight="1">
      <c r="J692" s="427"/>
      <c r="M692" s="469"/>
    </row>
    <row r="693" spans="10:13" ht="20.100000000000001" customHeight="1">
      <c r="J693" s="427"/>
      <c r="M693" s="469"/>
    </row>
    <row r="694" spans="10:13" ht="20.100000000000001" customHeight="1">
      <c r="J694" s="427"/>
      <c r="M694" s="469"/>
    </row>
    <row r="695" spans="10:13" ht="20.100000000000001" customHeight="1">
      <c r="J695" s="427"/>
      <c r="M695" s="469"/>
    </row>
    <row r="696" spans="10:13" ht="20.100000000000001" customHeight="1">
      <c r="J696" s="427"/>
      <c r="M696" s="469"/>
    </row>
    <row r="697" spans="10:13" ht="20.100000000000001" customHeight="1">
      <c r="J697" s="427"/>
      <c r="M697" s="469"/>
    </row>
    <row r="698" spans="10:13" ht="20.100000000000001" customHeight="1">
      <c r="J698" s="427"/>
      <c r="M698" s="469"/>
    </row>
    <row r="699" spans="10:13" ht="20.100000000000001" customHeight="1">
      <c r="J699" s="427"/>
      <c r="M699" s="469"/>
    </row>
    <row r="700" spans="10:13" ht="20.100000000000001" customHeight="1">
      <c r="J700" s="427"/>
      <c r="M700" s="469"/>
    </row>
    <row r="701" spans="10:13" ht="20.100000000000001" customHeight="1">
      <c r="J701" s="427"/>
      <c r="M701" s="469"/>
    </row>
    <row r="702" spans="10:13" ht="20.100000000000001" customHeight="1">
      <c r="J702" s="427"/>
      <c r="M702" s="469"/>
    </row>
    <row r="703" spans="10:13" ht="20.100000000000001" customHeight="1">
      <c r="J703" s="427"/>
      <c r="M703" s="469"/>
    </row>
    <row r="704" spans="10:13" ht="20.100000000000001" customHeight="1">
      <c r="J704" s="427"/>
      <c r="M704" s="469"/>
    </row>
    <row r="705" spans="10:13" ht="20.100000000000001" customHeight="1">
      <c r="J705" s="427"/>
      <c r="M705" s="469"/>
    </row>
    <row r="706" spans="10:13" ht="20.100000000000001" customHeight="1">
      <c r="J706" s="427"/>
      <c r="M706" s="469"/>
    </row>
    <row r="707" spans="10:13" ht="20.100000000000001" customHeight="1">
      <c r="J707" s="427"/>
      <c r="M707" s="469"/>
    </row>
    <row r="708" spans="10:13" ht="20.100000000000001" customHeight="1">
      <c r="J708" s="427"/>
      <c r="M708" s="469"/>
    </row>
    <row r="709" spans="10:13" ht="20.100000000000001" customHeight="1">
      <c r="J709" s="427"/>
      <c r="M709" s="469"/>
    </row>
    <row r="710" spans="10:13" ht="20.100000000000001" customHeight="1">
      <c r="J710" s="427"/>
      <c r="M710" s="469"/>
    </row>
    <row r="711" spans="10:13" ht="20.100000000000001" customHeight="1">
      <c r="J711" s="427"/>
      <c r="M711" s="469"/>
    </row>
    <row r="712" spans="10:13" ht="20.100000000000001" customHeight="1">
      <c r="J712" s="427"/>
      <c r="M712" s="469"/>
    </row>
    <row r="713" spans="10:13" ht="20.100000000000001" customHeight="1">
      <c r="J713" s="427"/>
      <c r="M713" s="469"/>
    </row>
    <row r="714" spans="10:13" ht="20.100000000000001" customHeight="1">
      <c r="J714" s="427"/>
      <c r="M714" s="469"/>
    </row>
    <row r="715" spans="10:13" ht="20.100000000000001" customHeight="1">
      <c r="J715" s="427"/>
      <c r="M715" s="469"/>
    </row>
    <row r="716" spans="10:13" ht="20.100000000000001" customHeight="1">
      <c r="J716" s="427"/>
      <c r="M716" s="469"/>
    </row>
    <row r="717" spans="10:13" ht="20.100000000000001" customHeight="1">
      <c r="J717" s="427"/>
      <c r="M717" s="469"/>
    </row>
    <row r="718" spans="10:13" ht="20.100000000000001" customHeight="1">
      <c r="J718" s="427"/>
      <c r="M718" s="469"/>
    </row>
    <row r="719" spans="10:13" ht="20.100000000000001" customHeight="1">
      <c r="J719" s="427"/>
      <c r="M719" s="469"/>
    </row>
    <row r="720" spans="10:13" ht="20.100000000000001" customHeight="1">
      <c r="J720" s="427"/>
      <c r="M720" s="469"/>
    </row>
    <row r="721" spans="10:13" ht="20.100000000000001" customHeight="1">
      <c r="J721" s="427"/>
      <c r="M721" s="469"/>
    </row>
    <row r="722" spans="10:13" ht="20.100000000000001" customHeight="1">
      <c r="J722" s="427"/>
      <c r="M722" s="469"/>
    </row>
    <row r="723" spans="10:13" ht="20.100000000000001" customHeight="1">
      <c r="J723" s="427"/>
      <c r="M723" s="469"/>
    </row>
    <row r="724" spans="10:13" ht="20.100000000000001" customHeight="1">
      <c r="J724" s="427"/>
      <c r="M724" s="469"/>
    </row>
    <row r="725" spans="10:13" ht="20.100000000000001" customHeight="1">
      <c r="J725" s="427"/>
      <c r="M725" s="469"/>
    </row>
    <row r="726" spans="10:13" ht="20.100000000000001" customHeight="1">
      <c r="J726" s="427"/>
      <c r="M726" s="469"/>
    </row>
    <row r="727" spans="10:13" ht="20.100000000000001" customHeight="1">
      <c r="J727" s="427"/>
      <c r="M727" s="469"/>
    </row>
    <row r="728" spans="10:13" ht="20.100000000000001" customHeight="1">
      <c r="J728" s="427"/>
      <c r="M728" s="469"/>
    </row>
    <row r="729" spans="10:13" ht="20.100000000000001" customHeight="1">
      <c r="J729" s="427"/>
      <c r="M729" s="469"/>
    </row>
    <row r="730" spans="10:13" ht="20.100000000000001" customHeight="1">
      <c r="J730" s="427"/>
      <c r="M730" s="469"/>
    </row>
    <row r="731" spans="10:13" ht="20.100000000000001" customHeight="1">
      <c r="J731" s="427"/>
      <c r="M731" s="469"/>
    </row>
    <row r="732" spans="10:13" ht="20.100000000000001" customHeight="1">
      <c r="J732" s="427"/>
      <c r="M732" s="469"/>
    </row>
    <row r="733" spans="10:13" ht="20.100000000000001" customHeight="1">
      <c r="J733" s="427"/>
      <c r="M733" s="469"/>
    </row>
    <row r="734" spans="10:13" ht="20.100000000000001" customHeight="1">
      <c r="J734" s="427"/>
      <c r="M734" s="469"/>
    </row>
    <row r="735" spans="10:13" ht="20.100000000000001" customHeight="1">
      <c r="J735" s="427"/>
      <c r="M735" s="469"/>
    </row>
    <row r="736" spans="10:13" ht="20.100000000000001" customHeight="1">
      <c r="J736" s="427"/>
      <c r="M736" s="469"/>
    </row>
    <row r="737" spans="10:13" ht="20.100000000000001" customHeight="1">
      <c r="J737" s="427"/>
      <c r="M737" s="469"/>
    </row>
    <row r="738" spans="10:13" ht="20.100000000000001" customHeight="1">
      <c r="J738" s="427"/>
      <c r="M738" s="469"/>
    </row>
    <row r="739" spans="10:13" ht="20.100000000000001" customHeight="1">
      <c r="J739" s="427"/>
      <c r="M739" s="469"/>
    </row>
    <row r="740" spans="10:13" ht="20.100000000000001" customHeight="1">
      <c r="J740" s="427"/>
      <c r="M740" s="469"/>
    </row>
    <row r="741" spans="10:13" ht="20.100000000000001" customHeight="1">
      <c r="J741" s="427"/>
      <c r="M741" s="469"/>
    </row>
    <row r="742" spans="10:13" ht="20.100000000000001" customHeight="1">
      <c r="J742" s="427"/>
      <c r="M742" s="469"/>
    </row>
    <row r="743" spans="10:13" ht="20.100000000000001" customHeight="1">
      <c r="J743" s="427"/>
      <c r="M743" s="469"/>
    </row>
    <row r="744" spans="10:13" ht="20.100000000000001" customHeight="1">
      <c r="J744" s="427"/>
      <c r="M744" s="469"/>
    </row>
    <row r="745" spans="10:13" ht="20.100000000000001" customHeight="1">
      <c r="J745" s="427"/>
      <c r="M745" s="469"/>
    </row>
    <row r="746" spans="10:13" ht="20.100000000000001" customHeight="1">
      <c r="J746" s="427"/>
      <c r="M746" s="469"/>
    </row>
    <row r="747" spans="10:13" ht="20.100000000000001" customHeight="1">
      <c r="J747" s="427"/>
      <c r="M747" s="469"/>
    </row>
    <row r="748" spans="10:13" ht="20.100000000000001" customHeight="1">
      <c r="J748" s="427"/>
      <c r="M748" s="469"/>
    </row>
    <row r="749" spans="10:13" ht="20.100000000000001" customHeight="1">
      <c r="J749" s="427"/>
      <c r="M749" s="469"/>
    </row>
    <row r="750" spans="10:13" ht="20.100000000000001" customHeight="1">
      <c r="J750" s="427"/>
      <c r="M750" s="469"/>
    </row>
    <row r="751" spans="10:13" ht="20.100000000000001" customHeight="1">
      <c r="J751" s="427"/>
      <c r="M751" s="469"/>
    </row>
    <row r="752" spans="10:13" ht="20.100000000000001" customHeight="1">
      <c r="J752" s="427"/>
      <c r="M752" s="469"/>
    </row>
    <row r="753" spans="10:13" ht="20.100000000000001" customHeight="1">
      <c r="J753" s="427"/>
      <c r="M753" s="469"/>
    </row>
    <row r="754" spans="10:13" ht="20.100000000000001" customHeight="1">
      <c r="J754" s="427"/>
      <c r="M754" s="469"/>
    </row>
    <row r="755" spans="10:13" ht="20.100000000000001" customHeight="1">
      <c r="J755" s="427"/>
      <c r="M755" s="469"/>
    </row>
    <row r="756" spans="10:13" ht="20.100000000000001" customHeight="1">
      <c r="J756" s="427"/>
      <c r="M756" s="469"/>
    </row>
    <row r="757" spans="10:13" ht="20.100000000000001" customHeight="1">
      <c r="J757" s="427"/>
      <c r="M757" s="469"/>
    </row>
    <row r="758" spans="10:13" ht="20.100000000000001" customHeight="1">
      <c r="J758" s="427"/>
      <c r="M758" s="469"/>
    </row>
    <row r="759" spans="10:13" ht="20.100000000000001" customHeight="1">
      <c r="J759" s="427"/>
      <c r="M759" s="469"/>
    </row>
    <row r="760" spans="10:13" ht="20.100000000000001" customHeight="1">
      <c r="J760" s="427"/>
      <c r="M760" s="469"/>
    </row>
    <row r="761" spans="10:13" ht="20.100000000000001" customHeight="1">
      <c r="J761" s="427"/>
      <c r="M761" s="469"/>
    </row>
    <row r="762" spans="10:13" ht="20.100000000000001" customHeight="1">
      <c r="J762" s="427"/>
      <c r="M762" s="469"/>
    </row>
    <row r="763" spans="10:13" ht="20.100000000000001" customHeight="1">
      <c r="J763" s="427"/>
      <c r="M763" s="469"/>
    </row>
    <row r="764" spans="10:13" ht="20.100000000000001" customHeight="1">
      <c r="J764" s="427"/>
      <c r="M764" s="469"/>
    </row>
    <row r="765" spans="10:13" ht="20.100000000000001" customHeight="1">
      <c r="J765" s="427"/>
      <c r="M765" s="469"/>
    </row>
    <row r="766" spans="10:13" ht="20.100000000000001" customHeight="1">
      <c r="J766" s="427"/>
      <c r="M766" s="469"/>
    </row>
    <row r="767" spans="10:13" ht="20.100000000000001" customHeight="1">
      <c r="J767" s="427"/>
      <c r="M767" s="469"/>
    </row>
    <row r="768" spans="10:13" ht="20.100000000000001" customHeight="1">
      <c r="J768" s="427"/>
      <c r="M768" s="469"/>
    </row>
    <row r="769" spans="10:13" ht="20.100000000000001" customHeight="1">
      <c r="J769" s="427"/>
      <c r="M769" s="469"/>
    </row>
    <row r="770" spans="10:13" ht="20.100000000000001" customHeight="1">
      <c r="J770" s="427"/>
      <c r="M770" s="469"/>
    </row>
    <row r="771" spans="10:13" ht="20.100000000000001" customHeight="1">
      <c r="J771" s="427"/>
      <c r="M771" s="469"/>
    </row>
    <row r="772" spans="10:13" ht="20.100000000000001" customHeight="1">
      <c r="J772" s="427"/>
      <c r="M772" s="469"/>
    </row>
    <row r="773" spans="10:13" ht="20.100000000000001" customHeight="1">
      <c r="J773" s="427"/>
      <c r="M773" s="469"/>
    </row>
    <row r="774" spans="10:13" ht="20.100000000000001" customHeight="1">
      <c r="J774" s="427"/>
      <c r="M774" s="469"/>
    </row>
    <row r="775" spans="10:13" ht="20.100000000000001" customHeight="1">
      <c r="J775" s="427"/>
      <c r="M775" s="469"/>
    </row>
    <row r="776" spans="10:13" ht="20.100000000000001" customHeight="1">
      <c r="J776" s="427"/>
      <c r="M776" s="469"/>
    </row>
    <row r="777" spans="10:13" ht="20.100000000000001" customHeight="1">
      <c r="J777" s="427"/>
      <c r="M777" s="469"/>
    </row>
    <row r="778" spans="10:13" ht="20.100000000000001" customHeight="1">
      <c r="J778" s="427"/>
      <c r="M778" s="469"/>
    </row>
    <row r="779" spans="10:13" ht="20.100000000000001" customHeight="1">
      <c r="J779" s="427"/>
      <c r="M779" s="469"/>
    </row>
    <row r="780" spans="10:13" ht="20.100000000000001" customHeight="1">
      <c r="J780" s="427"/>
      <c r="M780" s="469"/>
    </row>
    <row r="781" spans="10:13" ht="20.100000000000001" customHeight="1">
      <c r="J781" s="427"/>
      <c r="M781" s="469"/>
    </row>
    <row r="782" spans="10:13" ht="20.100000000000001" customHeight="1">
      <c r="J782" s="427"/>
      <c r="M782" s="469"/>
    </row>
    <row r="783" spans="10:13" ht="20.100000000000001" customHeight="1">
      <c r="J783" s="427"/>
      <c r="M783" s="469"/>
    </row>
    <row r="784" spans="10:13" ht="20.100000000000001" customHeight="1">
      <c r="J784" s="427"/>
      <c r="M784" s="469"/>
    </row>
    <row r="785" spans="10:13" ht="20.100000000000001" customHeight="1">
      <c r="J785" s="427"/>
      <c r="M785" s="469"/>
    </row>
    <row r="786" spans="10:13" ht="20.100000000000001" customHeight="1">
      <c r="J786" s="427"/>
      <c r="M786" s="469"/>
    </row>
    <row r="787" spans="10:13" ht="20.100000000000001" customHeight="1">
      <c r="J787" s="427"/>
      <c r="M787" s="469"/>
    </row>
    <row r="788" spans="10:13" ht="20.100000000000001" customHeight="1">
      <c r="J788" s="427"/>
      <c r="M788" s="469"/>
    </row>
    <row r="789" spans="10:13" ht="20.100000000000001" customHeight="1">
      <c r="J789" s="427"/>
      <c r="M789" s="469"/>
    </row>
    <row r="790" spans="10:13" ht="20.100000000000001" customHeight="1">
      <c r="J790" s="427"/>
      <c r="M790" s="469"/>
    </row>
    <row r="791" spans="10:13" ht="20.100000000000001" customHeight="1">
      <c r="J791" s="427"/>
      <c r="M791" s="469"/>
    </row>
    <row r="792" spans="10:13" ht="20.100000000000001" customHeight="1">
      <c r="J792" s="427"/>
      <c r="M792" s="469"/>
    </row>
    <row r="793" spans="10:13" ht="20.100000000000001" customHeight="1">
      <c r="J793" s="427"/>
      <c r="M793" s="469"/>
    </row>
    <row r="794" spans="10:13" ht="20.100000000000001" customHeight="1">
      <c r="J794" s="427"/>
      <c r="M794" s="469"/>
    </row>
    <row r="795" spans="10:13" ht="20.100000000000001" customHeight="1">
      <c r="J795" s="427"/>
      <c r="M795" s="469"/>
    </row>
    <row r="796" spans="10:13" ht="20.100000000000001" customHeight="1">
      <c r="J796" s="427"/>
      <c r="M796" s="469"/>
    </row>
    <row r="797" spans="10:13" ht="20.100000000000001" customHeight="1">
      <c r="J797" s="427"/>
      <c r="M797" s="469"/>
    </row>
    <row r="798" spans="10:13" ht="20.100000000000001" customHeight="1">
      <c r="J798" s="427"/>
      <c r="M798" s="469"/>
    </row>
    <row r="799" spans="10:13" ht="20.100000000000001" customHeight="1">
      <c r="J799" s="427"/>
      <c r="M799" s="469"/>
    </row>
    <row r="800" spans="10:13" ht="20.100000000000001" customHeight="1">
      <c r="J800" s="427"/>
      <c r="M800" s="469"/>
    </row>
    <row r="801" spans="10:13" ht="20.100000000000001" customHeight="1">
      <c r="J801" s="427"/>
      <c r="M801" s="469"/>
    </row>
    <row r="802" spans="10:13" ht="20.100000000000001" customHeight="1">
      <c r="J802" s="427"/>
      <c r="M802" s="469"/>
    </row>
    <row r="803" spans="10:13" ht="20.100000000000001" customHeight="1">
      <c r="J803" s="427"/>
      <c r="M803" s="469"/>
    </row>
    <row r="804" spans="10:13" ht="20.100000000000001" customHeight="1">
      <c r="J804" s="427"/>
      <c r="M804" s="469"/>
    </row>
    <row r="805" spans="10:13" ht="20.100000000000001" customHeight="1">
      <c r="J805" s="427"/>
      <c r="M805" s="469"/>
    </row>
    <row r="806" spans="10:13" ht="20.100000000000001" customHeight="1">
      <c r="J806" s="427"/>
      <c r="M806" s="469"/>
    </row>
    <row r="807" spans="10:13" ht="20.100000000000001" customHeight="1">
      <c r="J807" s="427"/>
      <c r="M807" s="469"/>
    </row>
    <row r="808" spans="10:13" ht="20.100000000000001" customHeight="1">
      <c r="J808" s="427"/>
      <c r="M808" s="469"/>
    </row>
    <row r="809" spans="10:13" ht="20.100000000000001" customHeight="1">
      <c r="J809" s="427"/>
      <c r="M809" s="469"/>
    </row>
    <row r="810" spans="10:13" ht="20.100000000000001" customHeight="1">
      <c r="J810" s="427"/>
      <c r="M810" s="469"/>
    </row>
    <row r="811" spans="10:13" ht="20.100000000000001" customHeight="1">
      <c r="J811" s="427"/>
      <c r="M811" s="469"/>
    </row>
    <row r="812" spans="10:13" ht="20.100000000000001" customHeight="1">
      <c r="J812" s="427"/>
      <c r="M812" s="469"/>
    </row>
    <row r="813" spans="10:13" ht="20.100000000000001" customHeight="1">
      <c r="J813" s="427"/>
      <c r="M813" s="469"/>
    </row>
    <row r="814" spans="10:13" ht="20.100000000000001" customHeight="1">
      <c r="J814" s="427"/>
      <c r="M814" s="469"/>
    </row>
    <row r="815" spans="10:13" ht="20.100000000000001" customHeight="1">
      <c r="J815" s="427"/>
      <c r="M815" s="469"/>
    </row>
    <row r="816" spans="10:13" ht="20.100000000000001" customHeight="1">
      <c r="J816" s="427"/>
      <c r="M816" s="469"/>
    </row>
    <row r="817" spans="10:13" ht="20.100000000000001" customHeight="1">
      <c r="J817" s="427"/>
      <c r="M817" s="469"/>
    </row>
    <row r="818" spans="10:13" ht="20.100000000000001" customHeight="1">
      <c r="J818" s="427"/>
      <c r="M818" s="469"/>
    </row>
    <row r="819" spans="10:13" ht="20.100000000000001" customHeight="1">
      <c r="J819" s="427"/>
      <c r="M819" s="469"/>
    </row>
    <row r="820" spans="10:13" ht="20.100000000000001" customHeight="1">
      <c r="J820" s="427"/>
      <c r="M820" s="469"/>
    </row>
    <row r="821" spans="10:13" ht="20.100000000000001" customHeight="1">
      <c r="J821" s="427"/>
      <c r="M821" s="469"/>
    </row>
    <row r="822" spans="10:13" ht="20.100000000000001" customHeight="1">
      <c r="J822" s="427"/>
      <c r="M822" s="469"/>
    </row>
    <row r="823" spans="10:13" ht="20.100000000000001" customHeight="1">
      <c r="J823" s="427"/>
      <c r="M823" s="469"/>
    </row>
    <row r="824" spans="10:13" ht="20.100000000000001" customHeight="1">
      <c r="J824" s="427"/>
      <c r="M824" s="469"/>
    </row>
    <row r="825" spans="10:13" ht="20.100000000000001" customHeight="1">
      <c r="J825" s="427"/>
      <c r="M825" s="469"/>
    </row>
    <row r="826" spans="10:13" ht="20.100000000000001" customHeight="1">
      <c r="J826" s="427"/>
      <c r="M826" s="469"/>
    </row>
    <row r="827" spans="10:13" ht="20.100000000000001" customHeight="1">
      <c r="J827" s="427"/>
      <c r="M827" s="469"/>
    </row>
    <row r="828" spans="10:13" ht="20.100000000000001" customHeight="1">
      <c r="J828" s="427"/>
      <c r="M828" s="469"/>
    </row>
    <row r="829" spans="10:13" ht="20.100000000000001" customHeight="1">
      <c r="J829" s="427"/>
      <c r="M829" s="469"/>
    </row>
    <row r="830" spans="10:13" ht="20.100000000000001" customHeight="1">
      <c r="J830" s="427"/>
      <c r="M830" s="469"/>
    </row>
    <row r="831" spans="10:13" ht="20.100000000000001" customHeight="1">
      <c r="J831" s="427"/>
      <c r="M831" s="469"/>
    </row>
    <row r="832" spans="10:13" ht="20.100000000000001" customHeight="1">
      <c r="J832" s="427"/>
      <c r="M832" s="469"/>
    </row>
    <row r="833" spans="10:13" ht="20.100000000000001" customHeight="1">
      <c r="J833" s="427"/>
      <c r="M833" s="469"/>
    </row>
    <row r="834" spans="10:13" ht="20.100000000000001" customHeight="1">
      <c r="J834" s="427"/>
      <c r="M834" s="469"/>
    </row>
    <row r="835" spans="10:13" ht="20.100000000000001" customHeight="1">
      <c r="J835" s="427"/>
      <c r="M835" s="469"/>
    </row>
    <row r="836" spans="10:13" ht="20.100000000000001" customHeight="1">
      <c r="J836" s="427"/>
      <c r="M836" s="469"/>
    </row>
    <row r="837" spans="10:13" ht="20.100000000000001" customHeight="1">
      <c r="J837" s="427"/>
      <c r="M837" s="469"/>
    </row>
    <row r="838" spans="10:13" ht="20.100000000000001" customHeight="1">
      <c r="J838" s="427"/>
      <c r="M838" s="469"/>
    </row>
    <row r="839" spans="10:13" ht="20.100000000000001" customHeight="1">
      <c r="J839" s="427"/>
      <c r="M839" s="469"/>
    </row>
    <row r="840" spans="10:13" ht="20.100000000000001" customHeight="1">
      <c r="J840" s="427"/>
      <c r="M840" s="469"/>
    </row>
    <row r="841" spans="10:13" ht="20.100000000000001" customHeight="1">
      <c r="J841" s="427"/>
      <c r="M841" s="469"/>
    </row>
    <row r="842" spans="10:13" ht="20.100000000000001" customHeight="1">
      <c r="J842" s="427"/>
      <c r="M842" s="469"/>
    </row>
    <row r="843" spans="10:13" ht="20.100000000000001" customHeight="1">
      <c r="J843" s="427"/>
      <c r="M843" s="469"/>
    </row>
    <row r="844" spans="10:13" ht="20.100000000000001" customHeight="1">
      <c r="J844" s="427"/>
      <c r="M844" s="469"/>
    </row>
    <row r="845" spans="10:13" ht="20.100000000000001" customHeight="1">
      <c r="J845" s="427"/>
      <c r="M845" s="469"/>
    </row>
    <row r="846" spans="10:13" ht="20.100000000000001" customHeight="1">
      <c r="J846" s="427"/>
      <c r="M846" s="469"/>
    </row>
    <row r="847" spans="10:13" ht="20.100000000000001" customHeight="1">
      <c r="J847" s="427"/>
      <c r="M847" s="469"/>
    </row>
    <row r="848" spans="10:13" ht="20.100000000000001" customHeight="1">
      <c r="J848" s="427"/>
      <c r="M848" s="469"/>
    </row>
    <row r="849" spans="10:13" ht="20.100000000000001" customHeight="1">
      <c r="J849" s="427"/>
      <c r="M849" s="469"/>
    </row>
    <row r="850" spans="10:13" ht="20.100000000000001" customHeight="1">
      <c r="J850" s="427"/>
      <c r="M850" s="469"/>
    </row>
    <row r="851" spans="10:13" ht="20.100000000000001" customHeight="1">
      <c r="J851" s="427"/>
      <c r="M851" s="469"/>
    </row>
    <row r="852" spans="10:13" ht="20.100000000000001" customHeight="1">
      <c r="J852" s="427"/>
      <c r="M852" s="469"/>
    </row>
    <row r="853" spans="10:13" ht="20.100000000000001" customHeight="1">
      <c r="J853" s="427"/>
      <c r="M853" s="469"/>
    </row>
    <row r="854" spans="10:13" ht="20.100000000000001" customHeight="1">
      <c r="J854" s="427"/>
      <c r="M854" s="469"/>
    </row>
    <row r="855" spans="10:13" ht="20.100000000000001" customHeight="1">
      <c r="J855" s="427"/>
      <c r="M855" s="469"/>
    </row>
    <row r="856" spans="10:13" ht="20.100000000000001" customHeight="1">
      <c r="J856" s="427"/>
      <c r="M856" s="469"/>
    </row>
    <row r="857" spans="10:13" ht="20.100000000000001" customHeight="1">
      <c r="J857" s="427"/>
      <c r="M857" s="469"/>
    </row>
    <row r="858" spans="10:13" ht="20.100000000000001" customHeight="1">
      <c r="J858" s="427"/>
      <c r="M858" s="469"/>
    </row>
    <row r="859" spans="10:13" ht="20.100000000000001" customHeight="1">
      <c r="J859" s="427"/>
      <c r="M859" s="469"/>
    </row>
    <row r="860" spans="10:13" ht="20.100000000000001" customHeight="1">
      <c r="J860" s="427"/>
      <c r="M860" s="469"/>
    </row>
    <row r="861" spans="10:13" ht="20.100000000000001" customHeight="1">
      <c r="J861" s="427"/>
      <c r="M861" s="469"/>
    </row>
    <row r="862" spans="10:13" ht="20.100000000000001" customHeight="1">
      <c r="J862" s="427"/>
      <c r="M862" s="469"/>
    </row>
    <row r="863" spans="10:13" ht="20.100000000000001" customHeight="1">
      <c r="J863" s="427"/>
      <c r="M863" s="469"/>
    </row>
    <row r="864" spans="10:13" ht="20.100000000000001" customHeight="1">
      <c r="J864" s="427"/>
      <c r="M864" s="469"/>
    </row>
    <row r="865" spans="10:13" ht="20.100000000000001" customHeight="1">
      <c r="J865" s="427"/>
      <c r="M865" s="469"/>
    </row>
    <row r="866" spans="10:13" ht="20.100000000000001" customHeight="1">
      <c r="J866" s="427"/>
      <c r="M866" s="469"/>
    </row>
    <row r="867" spans="10:13" ht="20.100000000000001" customHeight="1">
      <c r="J867" s="427"/>
      <c r="M867" s="469"/>
    </row>
    <row r="868" spans="10:13" ht="20.100000000000001" customHeight="1">
      <c r="J868" s="427"/>
      <c r="M868" s="469"/>
    </row>
    <row r="869" spans="10:13" ht="20.100000000000001" customHeight="1">
      <c r="J869" s="427"/>
      <c r="M869" s="469"/>
    </row>
    <row r="870" spans="10:13" ht="20.100000000000001" customHeight="1">
      <c r="J870" s="427"/>
      <c r="M870" s="469"/>
    </row>
    <row r="871" spans="10:13" ht="20.100000000000001" customHeight="1">
      <c r="J871" s="427"/>
      <c r="M871" s="469"/>
    </row>
    <row r="872" spans="10:13" ht="20.100000000000001" customHeight="1">
      <c r="J872" s="427"/>
      <c r="M872" s="469"/>
    </row>
    <row r="873" spans="10:13" ht="20.100000000000001" customHeight="1">
      <c r="J873" s="427"/>
      <c r="M873" s="469"/>
    </row>
    <row r="874" spans="10:13" ht="20.100000000000001" customHeight="1">
      <c r="J874" s="427"/>
      <c r="M874" s="469"/>
    </row>
    <row r="875" spans="10:13" ht="20.100000000000001" customHeight="1">
      <c r="J875" s="427"/>
      <c r="M875" s="469"/>
    </row>
    <row r="876" spans="10:13" ht="20.100000000000001" customHeight="1">
      <c r="J876" s="427"/>
      <c r="M876" s="469"/>
    </row>
    <row r="877" spans="10:13" ht="20.100000000000001" customHeight="1">
      <c r="J877" s="427"/>
      <c r="M877" s="469"/>
    </row>
    <row r="878" spans="10:13" ht="20.100000000000001" customHeight="1">
      <c r="J878" s="427"/>
      <c r="M878" s="469"/>
    </row>
    <row r="879" spans="10:13" ht="20.100000000000001" customHeight="1">
      <c r="J879" s="427"/>
      <c r="M879" s="469"/>
    </row>
    <row r="880" spans="10:13" ht="20.100000000000001" customHeight="1">
      <c r="J880" s="427"/>
      <c r="M880" s="469"/>
    </row>
    <row r="881" spans="10:13" ht="20.100000000000001" customHeight="1">
      <c r="J881" s="427"/>
      <c r="M881" s="469"/>
    </row>
    <row r="882" spans="10:13" ht="20.100000000000001" customHeight="1">
      <c r="J882" s="427"/>
      <c r="M882" s="469"/>
    </row>
    <row r="883" spans="10:13" ht="20.100000000000001" customHeight="1">
      <c r="J883" s="427"/>
      <c r="M883" s="469"/>
    </row>
    <row r="884" spans="10:13" ht="20.100000000000001" customHeight="1">
      <c r="J884" s="427"/>
      <c r="M884" s="469"/>
    </row>
    <row r="885" spans="10:13" ht="20.100000000000001" customHeight="1">
      <c r="J885" s="427"/>
      <c r="M885" s="469"/>
    </row>
    <row r="886" spans="10:13" ht="20.100000000000001" customHeight="1">
      <c r="J886" s="427"/>
      <c r="M886" s="469"/>
    </row>
    <row r="887" spans="10:13" ht="20.100000000000001" customHeight="1">
      <c r="J887" s="427"/>
      <c r="M887" s="469"/>
    </row>
    <row r="888" spans="10:13" ht="20.100000000000001" customHeight="1">
      <c r="J888" s="427"/>
      <c r="M888" s="469"/>
    </row>
    <row r="889" spans="10:13" ht="20.100000000000001" customHeight="1">
      <c r="J889" s="427"/>
      <c r="M889" s="469"/>
    </row>
    <row r="890" spans="10:13" ht="20.100000000000001" customHeight="1">
      <c r="J890" s="427"/>
      <c r="M890" s="469"/>
    </row>
    <row r="891" spans="10:13" ht="20.100000000000001" customHeight="1">
      <c r="J891" s="427"/>
      <c r="M891" s="469"/>
    </row>
    <row r="892" spans="10:13" ht="20.100000000000001" customHeight="1">
      <c r="J892" s="427"/>
      <c r="M892" s="469"/>
    </row>
    <row r="893" spans="10:13" ht="20.100000000000001" customHeight="1">
      <c r="J893" s="427"/>
      <c r="M893" s="469"/>
    </row>
    <row r="894" spans="10:13" ht="20.100000000000001" customHeight="1">
      <c r="J894" s="427"/>
      <c r="M894" s="469"/>
    </row>
    <row r="895" spans="10:13" ht="20.100000000000001" customHeight="1">
      <c r="J895" s="427"/>
      <c r="M895" s="469"/>
    </row>
    <row r="896" spans="10:13" ht="20.100000000000001" customHeight="1">
      <c r="J896" s="427"/>
      <c r="M896" s="469"/>
    </row>
    <row r="897" spans="10:13" ht="20.100000000000001" customHeight="1">
      <c r="J897" s="427"/>
      <c r="M897" s="469"/>
    </row>
    <row r="898" spans="10:13" ht="20.100000000000001" customHeight="1">
      <c r="J898" s="427"/>
      <c r="M898" s="469"/>
    </row>
    <row r="899" spans="10:13" ht="20.100000000000001" customHeight="1">
      <c r="J899" s="427"/>
      <c r="M899" s="469"/>
    </row>
    <row r="900" spans="10:13" ht="20.100000000000001" customHeight="1">
      <c r="J900" s="427"/>
      <c r="M900" s="469"/>
    </row>
    <row r="901" spans="10:13" ht="20.100000000000001" customHeight="1">
      <c r="J901" s="427"/>
      <c r="M901" s="469"/>
    </row>
    <row r="902" spans="10:13" ht="20.100000000000001" customHeight="1">
      <c r="J902" s="427"/>
      <c r="M902" s="469"/>
    </row>
    <row r="903" spans="10:13" ht="20.100000000000001" customHeight="1">
      <c r="J903" s="427"/>
      <c r="M903" s="469"/>
    </row>
    <row r="904" spans="10:13" ht="20.100000000000001" customHeight="1">
      <c r="J904" s="427"/>
      <c r="M904" s="469"/>
    </row>
    <row r="905" spans="10:13" ht="20.100000000000001" customHeight="1">
      <c r="J905" s="427"/>
      <c r="M905" s="469"/>
    </row>
    <row r="906" spans="10:13" ht="20.100000000000001" customHeight="1">
      <c r="J906" s="427"/>
      <c r="M906" s="469"/>
    </row>
    <row r="907" spans="10:13" ht="20.100000000000001" customHeight="1">
      <c r="J907" s="427"/>
      <c r="M907" s="469"/>
    </row>
    <row r="908" spans="10:13" ht="20.100000000000001" customHeight="1">
      <c r="J908" s="427"/>
      <c r="M908" s="469"/>
    </row>
    <row r="909" spans="10:13" ht="20.100000000000001" customHeight="1">
      <c r="J909" s="427"/>
      <c r="M909" s="469"/>
    </row>
    <row r="910" spans="10:13" ht="20.100000000000001" customHeight="1">
      <c r="J910" s="427"/>
      <c r="M910" s="469"/>
    </row>
    <row r="911" spans="10:13" ht="20.100000000000001" customHeight="1">
      <c r="J911" s="427"/>
      <c r="M911" s="469"/>
    </row>
    <row r="912" spans="10:13" ht="20.100000000000001" customHeight="1">
      <c r="J912" s="427"/>
      <c r="M912" s="469"/>
    </row>
    <row r="913" spans="10:13" ht="20.100000000000001" customHeight="1">
      <c r="J913" s="427"/>
      <c r="M913" s="469"/>
    </row>
    <row r="914" spans="10:13" ht="20.100000000000001" customHeight="1">
      <c r="J914" s="427"/>
      <c r="M914" s="469"/>
    </row>
    <row r="915" spans="10:13" ht="20.100000000000001" customHeight="1">
      <c r="J915" s="427"/>
      <c r="M915" s="469"/>
    </row>
    <row r="916" spans="10:13" ht="20.100000000000001" customHeight="1">
      <c r="J916" s="427"/>
      <c r="M916" s="469"/>
    </row>
    <row r="917" spans="10:13" ht="20.100000000000001" customHeight="1">
      <c r="J917" s="427"/>
      <c r="M917" s="469"/>
    </row>
    <row r="918" spans="10:13" ht="20.100000000000001" customHeight="1">
      <c r="J918" s="427"/>
      <c r="M918" s="469"/>
    </row>
    <row r="919" spans="10:13" ht="20.100000000000001" customHeight="1">
      <c r="J919" s="427"/>
      <c r="M919" s="469"/>
    </row>
    <row r="920" spans="10:13" ht="20.100000000000001" customHeight="1">
      <c r="J920" s="427"/>
      <c r="M920" s="469"/>
    </row>
    <row r="921" spans="10:13" ht="20.100000000000001" customHeight="1">
      <c r="J921" s="427"/>
      <c r="M921" s="469"/>
    </row>
    <row r="922" spans="10:13" ht="20.100000000000001" customHeight="1">
      <c r="J922" s="427"/>
      <c r="M922" s="469"/>
    </row>
    <row r="923" spans="10:13" ht="20.100000000000001" customHeight="1">
      <c r="J923" s="427"/>
      <c r="M923" s="469"/>
    </row>
    <row r="924" spans="10:13" ht="20.100000000000001" customHeight="1">
      <c r="J924" s="427"/>
      <c r="M924" s="469"/>
    </row>
    <row r="925" spans="10:13" ht="20.100000000000001" customHeight="1">
      <c r="J925" s="427"/>
      <c r="M925" s="469"/>
    </row>
    <row r="926" spans="10:13" ht="20.100000000000001" customHeight="1">
      <c r="J926" s="427"/>
      <c r="M926" s="469"/>
    </row>
    <row r="927" spans="10:13" ht="20.100000000000001" customHeight="1">
      <c r="J927" s="427"/>
      <c r="M927" s="469"/>
    </row>
    <row r="928" spans="10:13" ht="20.100000000000001" customHeight="1">
      <c r="J928" s="427"/>
      <c r="M928" s="469"/>
    </row>
    <row r="929" spans="10:13" ht="20.100000000000001" customHeight="1">
      <c r="J929" s="427"/>
      <c r="M929" s="469"/>
    </row>
    <row r="930" spans="10:13" ht="20.100000000000001" customHeight="1">
      <c r="J930" s="427"/>
      <c r="M930" s="469"/>
    </row>
    <row r="931" spans="10:13" ht="20.100000000000001" customHeight="1">
      <c r="J931" s="427"/>
      <c r="M931" s="469"/>
    </row>
    <row r="932" spans="10:13" ht="20.100000000000001" customHeight="1">
      <c r="J932" s="427"/>
      <c r="M932" s="469"/>
    </row>
    <row r="933" spans="10:13" ht="20.100000000000001" customHeight="1">
      <c r="J933" s="427"/>
      <c r="M933" s="469"/>
    </row>
    <row r="934" spans="10:13" ht="20.100000000000001" customHeight="1">
      <c r="J934" s="427"/>
      <c r="M934" s="469"/>
    </row>
    <row r="935" spans="10:13" ht="20.100000000000001" customHeight="1">
      <c r="J935" s="427"/>
      <c r="M935" s="469"/>
    </row>
    <row r="936" spans="10:13" ht="20.100000000000001" customHeight="1">
      <c r="J936" s="427"/>
      <c r="M936" s="469"/>
    </row>
    <row r="937" spans="10:13" ht="20.100000000000001" customHeight="1">
      <c r="J937" s="427"/>
      <c r="M937" s="469"/>
    </row>
    <row r="938" spans="10:13" ht="20.100000000000001" customHeight="1">
      <c r="J938" s="427"/>
      <c r="M938" s="469"/>
    </row>
    <row r="939" spans="10:13" ht="20.100000000000001" customHeight="1">
      <c r="J939" s="427"/>
      <c r="M939" s="469"/>
    </row>
    <row r="940" spans="10:13" ht="20.100000000000001" customHeight="1">
      <c r="J940" s="427"/>
      <c r="M940" s="469"/>
    </row>
    <row r="941" spans="10:13" ht="20.100000000000001" customHeight="1">
      <c r="J941" s="427"/>
      <c r="M941" s="469"/>
    </row>
    <row r="942" spans="10:13" ht="20.100000000000001" customHeight="1">
      <c r="J942" s="427"/>
      <c r="M942" s="469"/>
    </row>
    <row r="943" spans="10:13" ht="20.100000000000001" customHeight="1">
      <c r="J943" s="427"/>
      <c r="M943" s="469"/>
    </row>
    <row r="944" spans="10:13" ht="20.100000000000001" customHeight="1">
      <c r="J944" s="427"/>
      <c r="M944" s="469"/>
    </row>
    <row r="945" spans="10:13" ht="20.100000000000001" customHeight="1">
      <c r="J945" s="427"/>
      <c r="M945" s="469"/>
    </row>
    <row r="946" spans="10:13" ht="20.100000000000001" customHeight="1">
      <c r="J946" s="427"/>
      <c r="M946" s="469"/>
    </row>
    <row r="947" spans="10:13" ht="20.100000000000001" customHeight="1">
      <c r="J947" s="427"/>
      <c r="M947" s="469"/>
    </row>
    <row r="948" spans="10:13" ht="20.100000000000001" customHeight="1">
      <c r="J948" s="427"/>
      <c r="M948" s="469"/>
    </row>
    <row r="949" spans="10:13" ht="20.100000000000001" customHeight="1">
      <c r="J949" s="427"/>
      <c r="M949" s="469"/>
    </row>
    <row r="950" spans="10:13" ht="20.100000000000001" customHeight="1">
      <c r="J950" s="427"/>
      <c r="M950" s="469"/>
    </row>
    <row r="951" spans="10:13" ht="20.100000000000001" customHeight="1">
      <c r="J951" s="427"/>
      <c r="M951" s="469"/>
    </row>
    <row r="952" spans="10:13" ht="20.100000000000001" customHeight="1">
      <c r="J952" s="427"/>
      <c r="M952" s="469"/>
    </row>
    <row r="953" spans="10:13" ht="20.100000000000001" customHeight="1">
      <c r="J953" s="427"/>
      <c r="M953" s="469"/>
    </row>
    <row r="954" spans="10:13" ht="20.100000000000001" customHeight="1">
      <c r="J954" s="427"/>
      <c r="M954" s="469"/>
    </row>
    <row r="955" spans="10:13" ht="20.100000000000001" customHeight="1">
      <c r="J955" s="427"/>
      <c r="M955" s="469"/>
    </row>
    <row r="956" spans="10:13" ht="20.100000000000001" customHeight="1">
      <c r="J956" s="427"/>
      <c r="M956" s="469"/>
    </row>
    <row r="957" spans="10:13" ht="20.100000000000001" customHeight="1">
      <c r="J957" s="427"/>
      <c r="M957" s="469"/>
    </row>
    <row r="958" spans="10:13" ht="20.100000000000001" customHeight="1">
      <c r="J958" s="427"/>
      <c r="M958" s="469"/>
    </row>
    <row r="959" spans="10:13" ht="20.100000000000001" customHeight="1">
      <c r="J959" s="427"/>
      <c r="M959" s="469"/>
    </row>
    <row r="960" spans="10:13" ht="20.100000000000001" customHeight="1">
      <c r="J960" s="427"/>
      <c r="M960" s="469"/>
    </row>
    <row r="961" spans="10:13" ht="20.100000000000001" customHeight="1">
      <c r="J961" s="427"/>
      <c r="M961" s="469"/>
    </row>
    <row r="962" spans="10:13" ht="20.100000000000001" customHeight="1">
      <c r="J962" s="427"/>
      <c r="M962" s="469"/>
    </row>
    <row r="963" spans="10:13" ht="20.100000000000001" customHeight="1">
      <c r="J963" s="427"/>
      <c r="M963" s="469"/>
    </row>
    <row r="964" spans="10:13" ht="20.100000000000001" customHeight="1">
      <c r="J964" s="427"/>
      <c r="M964" s="469"/>
    </row>
    <row r="965" spans="10:13" ht="20.100000000000001" customHeight="1">
      <c r="J965" s="427"/>
      <c r="M965" s="469"/>
    </row>
    <row r="966" spans="10:13" ht="20.100000000000001" customHeight="1">
      <c r="J966" s="427"/>
      <c r="M966" s="469"/>
    </row>
    <row r="967" spans="10:13" ht="20.100000000000001" customHeight="1">
      <c r="J967" s="427"/>
      <c r="M967" s="469"/>
    </row>
    <row r="968" spans="10:13" ht="20.100000000000001" customHeight="1">
      <c r="J968" s="427"/>
      <c r="M968" s="469"/>
    </row>
    <row r="969" spans="10:13" ht="20.100000000000001" customHeight="1">
      <c r="J969" s="427"/>
      <c r="M969" s="469"/>
    </row>
    <row r="970" spans="10:13" ht="20.100000000000001" customHeight="1">
      <c r="J970" s="427"/>
      <c r="M970" s="469"/>
    </row>
    <row r="971" spans="10:13" ht="20.100000000000001" customHeight="1">
      <c r="J971" s="427"/>
      <c r="M971" s="469"/>
    </row>
    <row r="972" spans="10:13" ht="20.100000000000001" customHeight="1">
      <c r="J972" s="427"/>
      <c r="M972" s="469"/>
    </row>
    <row r="973" spans="10:13" ht="20.100000000000001" customHeight="1">
      <c r="J973" s="427"/>
      <c r="M973" s="469"/>
    </row>
    <row r="974" spans="10:13" ht="20.100000000000001" customHeight="1">
      <c r="J974" s="427"/>
      <c r="M974" s="469"/>
    </row>
    <row r="975" spans="10:13" ht="20.100000000000001" customHeight="1">
      <c r="J975" s="427"/>
      <c r="M975" s="469"/>
    </row>
    <row r="976" spans="10:13" ht="20.100000000000001" customHeight="1">
      <c r="J976" s="427"/>
      <c r="M976" s="469"/>
    </row>
    <row r="977" spans="10:13" ht="20.100000000000001" customHeight="1">
      <c r="J977" s="427"/>
      <c r="M977" s="469"/>
    </row>
    <row r="978" spans="10:13" ht="20.100000000000001" customHeight="1">
      <c r="J978" s="427"/>
      <c r="M978" s="469"/>
    </row>
    <row r="979" spans="10:13" ht="20.100000000000001" customHeight="1">
      <c r="J979" s="427"/>
      <c r="M979" s="469"/>
    </row>
    <row r="980" spans="10:13" ht="20.100000000000001" customHeight="1">
      <c r="J980" s="427"/>
      <c r="M980" s="469"/>
    </row>
    <row r="981" spans="10:13" ht="20.100000000000001" customHeight="1">
      <c r="J981" s="427"/>
      <c r="M981" s="469"/>
    </row>
    <row r="982" spans="10:13" ht="20.100000000000001" customHeight="1">
      <c r="J982" s="427"/>
      <c r="M982" s="469"/>
    </row>
    <row r="983" spans="10:13" ht="20.100000000000001" customHeight="1">
      <c r="J983" s="427"/>
      <c r="M983" s="469"/>
    </row>
    <row r="984" spans="10:13" ht="20.100000000000001" customHeight="1">
      <c r="J984" s="427"/>
      <c r="M984" s="469"/>
    </row>
    <row r="985" spans="10:13" ht="20.100000000000001" customHeight="1">
      <c r="J985" s="427"/>
      <c r="M985" s="469"/>
    </row>
    <row r="986" spans="10:13" ht="20.100000000000001" customHeight="1">
      <c r="J986" s="427"/>
      <c r="M986" s="469"/>
    </row>
    <row r="987" spans="10:13" ht="20.100000000000001" customHeight="1">
      <c r="J987" s="427"/>
      <c r="M987" s="469"/>
    </row>
    <row r="988" spans="10:13" ht="20.100000000000001" customHeight="1">
      <c r="J988" s="427"/>
      <c r="M988" s="469"/>
    </row>
    <row r="989" spans="10:13" ht="20.100000000000001" customHeight="1">
      <c r="J989" s="427"/>
      <c r="M989" s="469"/>
    </row>
    <row r="990" spans="10:13" ht="20.100000000000001" customHeight="1">
      <c r="J990" s="427"/>
      <c r="M990" s="469"/>
    </row>
    <row r="991" spans="10:13" ht="20.100000000000001" customHeight="1">
      <c r="J991" s="427"/>
      <c r="M991" s="469"/>
    </row>
    <row r="992" spans="10:13" ht="20.100000000000001" customHeight="1">
      <c r="J992" s="427"/>
      <c r="M992" s="469"/>
    </row>
    <row r="993" spans="10:13" ht="20.100000000000001" customHeight="1">
      <c r="J993" s="427"/>
      <c r="M993" s="469"/>
    </row>
    <row r="994" spans="10:13" ht="20.100000000000001" customHeight="1">
      <c r="J994" s="427"/>
      <c r="M994" s="469"/>
    </row>
    <row r="995" spans="10:13" ht="20.100000000000001" customHeight="1">
      <c r="J995" s="427"/>
      <c r="M995" s="469"/>
    </row>
    <row r="996" spans="10:13" ht="20.100000000000001" customHeight="1">
      <c r="J996" s="427"/>
      <c r="M996" s="469"/>
    </row>
    <row r="997" spans="10:13" ht="20.100000000000001" customHeight="1">
      <c r="J997" s="427"/>
      <c r="M997" s="469"/>
    </row>
    <row r="998" spans="10:13" ht="20.100000000000001" customHeight="1">
      <c r="J998" s="427"/>
      <c r="M998" s="469"/>
    </row>
    <row r="999" spans="10:13" ht="20.100000000000001" customHeight="1">
      <c r="J999" s="427"/>
      <c r="M999" s="469"/>
    </row>
    <row r="1000" spans="10:13" ht="20.100000000000001" customHeight="1">
      <c r="J1000" s="427"/>
      <c r="M1000" s="469"/>
    </row>
    <row r="1001" spans="10:13" ht="20.100000000000001" customHeight="1">
      <c r="J1001" s="427"/>
      <c r="M1001" s="469"/>
    </row>
    <row r="1002" spans="10:13" ht="20.100000000000001" customHeight="1">
      <c r="J1002" s="427"/>
      <c r="M1002" s="469"/>
    </row>
    <row r="1003" spans="10:13" ht="20.100000000000001" customHeight="1">
      <c r="J1003" s="427"/>
      <c r="M1003" s="469"/>
    </row>
    <row r="1004" spans="10:13" ht="20.100000000000001" customHeight="1">
      <c r="J1004" s="427"/>
      <c r="M1004" s="469"/>
    </row>
    <row r="1005" spans="10:13" ht="20.100000000000001" customHeight="1">
      <c r="J1005" s="427"/>
      <c r="M1005" s="469"/>
    </row>
    <row r="1006" spans="10:13" ht="20.100000000000001" customHeight="1">
      <c r="J1006" s="427"/>
      <c r="M1006" s="469"/>
    </row>
    <row r="1007" spans="10:13" ht="20.100000000000001" customHeight="1">
      <c r="J1007" s="427"/>
      <c r="M1007" s="469"/>
    </row>
    <row r="1008" spans="10:13" ht="20.100000000000001" customHeight="1">
      <c r="J1008" s="427"/>
      <c r="M1008" s="469"/>
    </row>
    <row r="1009" spans="10:13" ht="20.100000000000001" customHeight="1">
      <c r="J1009" s="427"/>
      <c r="M1009" s="469"/>
    </row>
    <row r="1010" spans="10:13" ht="20.100000000000001" customHeight="1">
      <c r="J1010" s="427"/>
      <c r="M1010" s="469"/>
    </row>
    <row r="1011" spans="10:13" ht="20.100000000000001" customHeight="1">
      <c r="J1011" s="427"/>
      <c r="M1011" s="469"/>
    </row>
    <row r="1012" spans="10:13" ht="20.100000000000001" customHeight="1">
      <c r="J1012" s="427"/>
      <c r="M1012" s="469"/>
    </row>
    <row r="1013" spans="10:13" ht="20.100000000000001" customHeight="1">
      <c r="J1013" s="427"/>
      <c r="M1013" s="469"/>
    </row>
    <row r="1014" spans="10:13" ht="20.100000000000001" customHeight="1">
      <c r="J1014" s="427"/>
      <c r="M1014" s="469"/>
    </row>
    <row r="1015" spans="10:13" ht="20.100000000000001" customHeight="1">
      <c r="J1015" s="427"/>
      <c r="M1015" s="469"/>
    </row>
    <row r="1016" spans="10:13" ht="20.100000000000001" customHeight="1">
      <c r="J1016" s="427"/>
      <c r="M1016" s="469"/>
    </row>
    <row r="1017" spans="10:13" ht="20.100000000000001" customHeight="1">
      <c r="J1017" s="427"/>
      <c r="M1017" s="469"/>
    </row>
    <row r="1018" spans="10:13" ht="20.100000000000001" customHeight="1">
      <c r="J1018" s="427"/>
      <c r="M1018" s="469"/>
    </row>
    <row r="1019" spans="10:13" ht="20.100000000000001" customHeight="1">
      <c r="J1019" s="427"/>
      <c r="M1019" s="469"/>
    </row>
    <row r="1020" spans="10:13" ht="20.100000000000001" customHeight="1">
      <c r="J1020" s="427"/>
      <c r="M1020" s="469"/>
    </row>
    <row r="1021" spans="10:13" ht="20.100000000000001" customHeight="1">
      <c r="J1021" s="427"/>
      <c r="M1021" s="469"/>
    </row>
    <row r="1022" spans="10:13" ht="20.100000000000001" customHeight="1">
      <c r="J1022" s="427"/>
      <c r="M1022" s="469"/>
    </row>
    <row r="1023" spans="10:13" ht="20.100000000000001" customHeight="1">
      <c r="J1023" s="427"/>
      <c r="M1023" s="469"/>
    </row>
    <row r="1024" spans="10:13" ht="20.100000000000001" customHeight="1">
      <c r="J1024" s="427"/>
      <c r="M1024" s="469"/>
    </row>
    <row r="1025" spans="10:13" ht="20.100000000000001" customHeight="1">
      <c r="J1025" s="427"/>
      <c r="M1025" s="469"/>
    </row>
    <row r="1026" spans="10:13" ht="20.100000000000001" customHeight="1">
      <c r="J1026" s="427"/>
      <c r="M1026" s="469"/>
    </row>
    <row r="1027" spans="10:13" ht="20.100000000000001" customHeight="1">
      <c r="J1027" s="427"/>
      <c r="M1027" s="469"/>
    </row>
    <row r="1028" spans="10:13" ht="20.100000000000001" customHeight="1">
      <c r="J1028" s="427"/>
      <c r="M1028" s="469"/>
    </row>
    <row r="1029" spans="10:13" ht="20.100000000000001" customHeight="1">
      <c r="J1029" s="427"/>
      <c r="M1029" s="469"/>
    </row>
    <row r="1030" spans="10:13" ht="20.100000000000001" customHeight="1">
      <c r="J1030" s="427"/>
      <c r="M1030" s="469"/>
    </row>
    <row r="1031" spans="10:13" ht="20.100000000000001" customHeight="1">
      <c r="J1031" s="427"/>
      <c r="M1031" s="469"/>
    </row>
    <row r="1032" spans="10:13" ht="20.100000000000001" customHeight="1">
      <c r="J1032" s="427"/>
      <c r="M1032" s="469"/>
    </row>
    <row r="1033" spans="10:13" ht="20.100000000000001" customHeight="1">
      <c r="J1033" s="427"/>
      <c r="M1033" s="469"/>
    </row>
    <row r="1034" spans="10:13" ht="20.100000000000001" customHeight="1">
      <c r="J1034" s="427"/>
      <c r="M1034" s="469"/>
    </row>
    <row r="1035" spans="10:13" ht="20.100000000000001" customHeight="1">
      <c r="J1035" s="427"/>
      <c r="M1035" s="469"/>
    </row>
    <row r="1036" spans="10:13" ht="20.100000000000001" customHeight="1">
      <c r="J1036" s="427"/>
      <c r="M1036" s="469"/>
    </row>
    <row r="1037" spans="10:13" ht="20.100000000000001" customHeight="1">
      <c r="J1037" s="427"/>
      <c r="M1037" s="469"/>
    </row>
    <row r="1038" spans="10:13" ht="20.100000000000001" customHeight="1">
      <c r="J1038" s="427"/>
      <c r="M1038" s="469"/>
    </row>
    <row r="1039" spans="10:13" ht="20.100000000000001" customHeight="1">
      <c r="J1039" s="427"/>
      <c r="M1039" s="469"/>
    </row>
    <row r="1040" spans="10:13" ht="20.100000000000001" customHeight="1">
      <c r="J1040" s="427"/>
      <c r="M1040" s="469"/>
    </row>
    <row r="1041" spans="10:13" ht="20.100000000000001" customHeight="1">
      <c r="J1041" s="427"/>
      <c r="M1041" s="469"/>
    </row>
    <row r="1042" spans="10:13" ht="20.100000000000001" customHeight="1">
      <c r="J1042" s="427"/>
      <c r="M1042" s="469"/>
    </row>
    <row r="1043" spans="10:13" ht="20.100000000000001" customHeight="1">
      <c r="J1043" s="427"/>
      <c r="M1043" s="469"/>
    </row>
    <row r="1044" spans="10:13" ht="20.100000000000001" customHeight="1">
      <c r="J1044" s="427"/>
      <c r="M1044" s="469"/>
    </row>
    <row r="1045" spans="10:13" ht="20.100000000000001" customHeight="1">
      <c r="J1045" s="427"/>
      <c r="M1045" s="469"/>
    </row>
    <row r="1046" spans="10:13" ht="20.100000000000001" customHeight="1">
      <c r="J1046" s="427"/>
      <c r="M1046" s="469"/>
    </row>
    <row r="1047" spans="10:13" ht="20.100000000000001" customHeight="1">
      <c r="J1047" s="427"/>
      <c r="M1047" s="469"/>
    </row>
    <row r="1048" spans="10:13" ht="20.100000000000001" customHeight="1">
      <c r="J1048" s="427"/>
      <c r="M1048" s="469"/>
    </row>
    <row r="1049" spans="10:13" ht="20.100000000000001" customHeight="1">
      <c r="J1049" s="427"/>
      <c r="M1049" s="469"/>
    </row>
    <row r="1050" spans="10:13" ht="20.100000000000001" customHeight="1">
      <c r="J1050" s="427"/>
      <c r="M1050" s="469"/>
    </row>
    <row r="1051" spans="10:13" ht="20.100000000000001" customHeight="1">
      <c r="J1051" s="427"/>
      <c r="M1051" s="469"/>
    </row>
    <row r="1052" spans="10:13" ht="20.100000000000001" customHeight="1">
      <c r="J1052" s="427"/>
      <c r="M1052" s="469"/>
    </row>
    <row r="1053" spans="10:13" ht="20.100000000000001" customHeight="1">
      <c r="J1053" s="427"/>
      <c r="M1053" s="469"/>
    </row>
    <row r="1054" spans="10:13" ht="20.100000000000001" customHeight="1">
      <c r="J1054" s="427"/>
      <c r="M1054" s="469"/>
    </row>
    <row r="1055" spans="10:13" ht="20.100000000000001" customHeight="1">
      <c r="J1055" s="427"/>
      <c r="M1055" s="469"/>
    </row>
    <row r="1056" spans="10:13" ht="20.100000000000001" customHeight="1">
      <c r="J1056" s="427"/>
      <c r="M1056" s="469"/>
    </row>
    <row r="1057" spans="10:13" ht="20.100000000000001" customHeight="1">
      <c r="J1057" s="427"/>
      <c r="M1057" s="469"/>
    </row>
    <row r="1058" spans="10:13" ht="20.100000000000001" customHeight="1">
      <c r="J1058" s="427"/>
      <c r="M1058" s="469"/>
    </row>
    <row r="1059" spans="10:13" ht="20.100000000000001" customHeight="1">
      <c r="J1059" s="427"/>
      <c r="M1059" s="469"/>
    </row>
    <row r="1060" spans="10:13" ht="20.100000000000001" customHeight="1">
      <c r="J1060" s="427"/>
      <c r="M1060" s="469"/>
    </row>
    <row r="1061" spans="10:13" ht="20.100000000000001" customHeight="1">
      <c r="J1061" s="427"/>
      <c r="M1061" s="469"/>
    </row>
    <row r="1062" spans="10:13" ht="20.100000000000001" customHeight="1">
      <c r="J1062" s="427"/>
      <c r="M1062" s="469"/>
    </row>
    <row r="1063" spans="10:13" ht="20.100000000000001" customHeight="1">
      <c r="J1063" s="427"/>
      <c r="M1063" s="469"/>
    </row>
    <row r="1064" spans="10:13" ht="20.100000000000001" customHeight="1">
      <c r="J1064" s="427"/>
      <c r="M1064" s="469"/>
    </row>
    <row r="1065" spans="10:13" ht="20.100000000000001" customHeight="1">
      <c r="J1065" s="427"/>
      <c r="M1065" s="469"/>
    </row>
    <row r="1066" spans="10:13" ht="20.100000000000001" customHeight="1">
      <c r="J1066" s="427"/>
      <c r="M1066" s="469"/>
    </row>
    <row r="1067" spans="10:13" ht="20.100000000000001" customHeight="1">
      <c r="J1067" s="427"/>
      <c r="M1067" s="469"/>
    </row>
    <row r="1068" spans="10:13" ht="20.100000000000001" customHeight="1">
      <c r="J1068" s="427"/>
      <c r="M1068" s="469"/>
    </row>
    <row r="1069" spans="10:13" ht="20.100000000000001" customHeight="1">
      <c r="J1069" s="427"/>
      <c r="M1069" s="469"/>
    </row>
    <row r="1070" spans="10:13" ht="20.100000000000001" customHeight="1">
      <c r="J1070" s="427"/>
      <c r="M1070" s="469"/>
    </row>
    <row r="1071" spans="10:13" ht="20.100000000000001" customHeight="1">
      <c r="J1071" s="427"/>
      <c r="M1071" s="469"/>
    </row>
    <row r="1072" spans="10:13" ht="20.100000000000001" customHeight="1">
      <c r="J1072" s="427"/>
      <c r="M1072" s="469"/>
    </row>
    <row r="1073" spans="10:13" ht="20.100000000000001" customHeight="1">
      <c r="J1073" s="427"/>
      <c r="M1073" s="469"/>
    </row>
    <row r="1074" spans="10:13" ht="20.100000000000001" customHeight="1">
      <c r="J1074" s="427"/>
      <c r="M1074" s="469"/>
    </row>
    <row r="1075" spans="10:13" ht="20.100000000000001" customHeight="1">
      <c r="J1075" s="427"/>
      <c r="M1075" s="469"/>
    </row>
    <row r="1076" spans="10:13" ht="20.100000000000001" customHeight="1">
      <c r="J1076" s="427"/>
      <c r="M1076" s="469"/>
    </row>
    <row r="1077" spans="10:13" ht="20.100000000000001" customHeight="1">
      <c r="J1077" s="427"/>
      <c r="M1077" s="469"/>
    </row>
    <row r="1078" spans="10:13" ht="20.100000000000001" customHeight="1">
      <c r="J1078" s="427"/>
      <c r="M1078" s="469"/>
    </row>
    <row r="1079" spans="10:13" ht="20.100000000000001" customHeight="1">
      <c r="J1079" s="427"/>
      <c r="M1079" s="469"/>
    </row>
    <row r="1080" spans="10:13" ht="20.100000000000001" customHeight="1">
      <c r="J1080" s="427"/>
      <c r="M1080" s="469"/>
    </row>
    <row r="1081" spans="10:13" ht="20.100000000000001" customHeight="1">
      <c r="J1081" s="427"/>
      <c r="M1081" s="469"/>
    </row>
    <row r="1082" spans="10:13" ht="20.100000000000001" customHeight="1">
      <c r="J1082" s="427"/>
      <c r="M1082" s="469"/>
    </row>
    <row r="1083" spans="10:13" ht="20.100000000000001" customHeight="1">
      <c r="J1083" s="427"/>
      <c r="M1083" s="469"/>
    </row>
    <row r="1084" spans="10:13" ht="20.100000000000001" customHeight="1">
      <c r="J1084" s="427"/>
      <c r="M1084" s="469"/>
    </row>
    <row r="1085" spans="10:13" ht="20.100000000000001" customHeight="1">
      <c r="J1085" s="427"/>
      <c r="M1085" s="469"/>
    </row>
    <row r="1086" spans="10:13" ht="20.100000000000001" customHeight="1">
      <c r="J1086" s="427"/>
      <c r="M1086" s="469"/>
    </row>
    <row r="1087" spans="10:13" ht="20.100000000000001" customHeight="1">
      <c r="J1087" s="427"/>
      <c r="M1087" s="469"/>
    </row>
    <row r="1088" spans="10:13" ht="20.100000000000001" customHeight="1">
      <c r="J1088" s="427"/>
      <c r="M1088" s="469"/>
    </row>
    <row r="1089" spans="10:13" ht="20.100000000000001" customHeight="1">
      <c r="J1089" s="427"/>
      <c r="M1089" s="469"/>
    </row>
    <row r="1090" spans="10:13" ht="20.100000000000001" customHeight="1">
      <c r="J1090" s="427"/>
      <c r="M1090" s="469"/>
    </row>
    <row r="1091" spans="10:13" ht="20.100000000000001" customHeight="1">
      <c r="J1091" s="427"/>
      <c r="M1091" s="469"/>
    </row>
    <row r="1092" spans="10:13" ht="20.100000000000001" customHeight="1">
      <c r="J1092" s="427"/>
      <c r="M1092" s="469"/>
    </row>
    <row r="1093" spans="10:13" ht="20.100000000000001" customHeight="1">
      <c r="J1093" s="427"/>
      <c r="M1093" s="469"/>
    </row>
    <row r="1094" spans="10:13" ht="20.100000000000001" customHeight="1">
      <c r="J1094" s="427"/>
      <c r="M1094" s="469"/>
    </row>
    <row r="1095" spans="10:13" ht="20.100000000000001" customHeight="1">
      <c r="J1095" s="427"/>
      <c r="M1095" s="469"/>
    </row>
    <row r="1096" spans="10:13" ht="20.100000000000001" customHeight="1">
      <c r="J1096" s="427"/>
      <c r="M1096" s="469"/>
    </row>
    <row r="1097" spans="10:13" ht="20.100000000000001" customHeight="1">
      <c r="J1097" s="427"/>
      <c r="M1097" s="469"/>
    </row>
    <row r="1098" spans="10:13" ht="20.100000000000001" customHeight="1">
      <c r="J1098" s="427"/>
      <c r="M1098" s="469"/>
    </row>
    <row r="1099" spans="10:13" ht="20.100000000000001" customHeight="1">
      <c r="J1099" s="427"/>
      <c r="M1099" s="469"/>
    </row>
    <row r="1100" spans="10:13" ht="20.100000000000001" customHeight="1">
      <c r="J1100" s="427"/>
      <c r="M1100" s="469"/>
    </row>
    <row r="1101" spans="10:13" ht="20.100000000000001" customHeight="1">
      <c r="J1101" s="427"/>
      <c r="M1101" s="469"/>
    </row>
    <row r="1102" spans="10:13" ht="20.100000000000001" customHeight="1">
      <c r="J1102" s="427"/>
      <c r="M1102" s="469"/>
    </row>
    <row r="1103" spans="10:13" ht="20.100000000000001" customHeight="1">
      <c r="J1103" s="427"/>
      <c r="M1103" s="469"/>
    </row>
    <row r="1104" spans="10:13" ht="20.100000000000001" customHeight="1">
      <c r="J1104" s="427"/>
      <c r="M1104" s="469"/>
    </row>
    <row r="1105" spans="10:13" ht="20.100000000000001" customHeight="1">
      <c r="J1105" s="427"/>
      <c r="M1105" s="469"/>
    </row>
    <row r="1106" spans="10:13" ht="20.100000000000001" customHeight="1">
      <c r="J1106" s="427"/>
      <c r="M1106" s="469"/>
    </row>
    <row r="1107" spans="10:13" ht="20.100000000000001" customHeight="1">
      <c r="J1107" s="427"/>
      <c r="M1107" s="469"/>
    </row>
    <row r="1108" spans="10:13" ht="20.100000000000001" customHeight="1">
      <c r="J1108" s="427"/>
      <c r="M1108" s="469"/>
    </row>
    <row r="1109" spans="10:13" ht="20.100000000000001" customHeight="1">
      <c r="J1109" s="427"/>
      <c r="M1109" s="469"/>
    </row>
    <row r="1110" spans="10:13" ht="20.100000000000001" customHeight="1">
      <c r="J1110" s="427"/>
      <c r="M1110" s="469"/>
    </row>
    <row r="1111" spans="10:13" ht="20.100000000000001" customHeight="1">
      <c r="J1111" s="427"/>
      <c r="M1111" s="469"/>
    </row>
    <row r="1112" spans="10:13" ht="20.100000000000001" customHeight="1">
      <c r="J1112" s="427"/>
      <c r="M1112" s="469"/>
    </row>
    <row r="1113" spans="10:13" ht="20.100000000000001" customHeight="1">
      <c r="J1113" s="427"/>
      <c r="M1113" s="469"/>
    </row>
    <row r="1114" spans="10:13" ht="20.100000000000001" customHeight="1">
      <c r="J1114" s="427"/>
      <c r="M1114" s="469"/>
    </row>
    <row r="1115" spans="10:13" ht="20.100000000000001" customHeight="1">
      <c r="J1115" s="427"/>
      <c r="M1115" s="469"/>
    </row>
    <row r="1116" spans="10:13" ht="20.100000000000001" customHeight="1">
      <c r="J1116" s="427"/>
      <c r="M1116" s="469"/>
    </row>
    <row r="1117" spans="10:13" ht="20.100000000000001" customHeight="1">
      <c r="J1117" s="427"/>
      <c r="M1117" s="469"/>
    </row>
    <row r="1118" spans="10:13" ht="20.100000000000001" customHeight="1">
      <c r="J1118" s="427"/>
      <c r="M1118" s="469"/>
    </row>
    <row r="1119" spans="10:13" ht="20.100000000000001" customHeight="1">
      <c r="J1119" s="427"/>
      <c r="M1119" s="469"/>
    </row>
    <row r="1120" spans="10:13" ht="20.100000000000001" customHeight="1">
      <c r="J1120" s="427"/>
      <c r="M1120" s="469"/>
    </row>
    <row r="1121" spans="10:13" ht="20.100000000000001" customHeight="1">
      <c r="J1121" s="427"/>
      <c r="M1121" s="469"/>
    </row>
    <row r="1122" spans="10:13" ht="20.100000000000001" customHeight="1">
      <c r="J1122" s="427"/>
      <c r="M1122" s="469"/>
    </row>
    <row r="1123" spans="10:13" ht="20.100000000000001" customHeight="1">
      <c r="J1123" s="427"/>
      <c r="M1123" s="469"/>
    </row>
    <row r="1124" spans="10:13" ht="20.100000000000001" customHeight="1">
      <c r="J1124" s="427"/>
      <c r="M1124" s="469"/>
    </row>
    <row r="1125" spans="10:13" ht="20.100000000000001" customHeight="1">
      <c r="J1125" s="427"/>
      <c r="M1125" s="469"/>
    </row>
    <row r="1126" spans="10:13" ht="20.100000000000001" customHeight="1">
      <c r="J1126" s="427"/>
      <c r="M1126" s="469"/>
    </row>
    <row r="1127" spans="10:13" ht="20.100000000000001" customHeight="1">
      <c r="J1127" s="427"/>
      <c r="M1127" s="469"/>
    </row>
    <row r="1128" spans="10:13" ht="20.100000000000001" customHeight="1">
      <c r="J1128" s="427"/>
      <c r="M1128" s="469"/>
    </row>
    <row r="1129" spans="10:13" ht="20.100000000000001" customHeight="1">
      <c r="J1129" s="427"/>
      <c r="M1129" s="469"/>
    </row>
    <row r="1130" spans="10:13" ht="20.100000000000001" customHeight="1">
      <c r="J1130" s="427"/>
      <c r="M1130" s="469"/>
    </row>
    <row r="1131" spans="10:13" ht="20.100000000000001" customHeight="1">
      <c r="J1131" s="427"/>
      <c r="M1131" s="469"/>
    </row>
    <row r="1132" spans="10:13" ht="20.100000000000001" customHeight="1">
      <c r="J1132" s="427"/>
      <c r="M1132" s="469"/>
    </row>
    <row r="1133" spans="10:13" ht="20.100000000000001" customHeight="1">
      <c r="J1133" s="427"/>
      <c r="M1133" s="469"/>
    </row>
    <row r="1134" spans="10:13" ht="20.100000000000001" customHeight="1">
      <c r="J1134" s="427"/>
      <c r="M1134" s="469"/>
    </row>
    <row r="1135" spans="10:13" ht="20.100000000000001" customHeight="1">
      <c r="J1135" s="427"/>
      <c r="M1135" s="469"/>
    </row>
    <row r="1136" spans="10:13" ht="20.100000000000001" customHeight="1">
      <c r="J1136" s="427"/>
      <c r="M1136" s="469"/>
    </row>
    <row r="1137" spans="10:13" ht="20.100000000000001" customHeight="1">
      <c r="J1137" s="427"/>
      <c r="M1137" s="469"/>
    </row>
    <row r="1138" spans="10:13" ht="20.100000000000001" customHeight="1">
      <c r="J1138" s="427"/>
      <c r="M1138" s="469"/>
    </row>
    <row r="1139" spans="10:13" ht="20.100000000000001" customHeight="1">
      <c r="J1139" s="427"/>
      <c r="M1139" s="469"/>
    </row>
    <row r="1140" spans="10:13" ht="20.100000000000001" customHeight="1">
      <c r="J1140" s="427"/>
      <c r="M1140" s="469"/>
    </row>
    <row r="1141" spans="10:13" ht="20.100000000000001" customHeight="1">
      <c r="J1141" s="427"/>
      <c r="M1141" s="469"/>
    </row>
    <row r="1142" spans="10:13" ht="20.100000000000001" customHeight="1">
      <c r="J1142" s="427"/>
      <c r="M1142" s="469"/>
    </row>
    <row r="1143" spans="10:13" ht="20.100000000000001" customHeight="1">
      <c r="J1143" s="427"/>
      <c r="M1143" s="469"/>
    </row>
    <row r="1144" spans="10:13" ht="20.100000000000001" customHeight="1">
      <c r="J1144" s="427"/>
      <c r="M1144" s="469"/>
    </row>
    <row r="1145" spans="10:13" ht="20.100000000000001" customHeight="1">
      <c r="J1145" s="427"/>
      <c r="M1145" s="469"/>
    </row>
    <row r="1146" spans="10:13" ht="20.100000000000001" customHeight="1">
      <c r="J1146" s="427"/>
      <c r="M1146" s="469"/>
    </row>
    <row r="1147" spans="10:13" ht="20.100000000000001" customHeight="1">
      <c r="J1147" s="427"/>
      <c r="M1147" s="469"/>
    </row>
    <row r="1148" spans="10:13" ht="20.100000000000001" customHeight="1">
      <c r="J1148" s="427"/>
      <c r="M1148" s="469"/>
    </row>
    <row r="1149" spans="10:13" ht="20.100000000000001" customHeight="1">
      <c r="J1149" s="427"/>
      <c r="M1149" s="469"/>
    </row>
    <row r="1150" spans="10:13" ht="20.100000000000001" customHeight="1">
      <c r="J1150" s="427"/>
      <c r="M1150" s="469"/>
    </row>
    <row r="1151" spans="10:13" ht="20.100000000000001" customHeight="1">
      <c r="J1151" s="427"/>
      <c r="M1151" s="469"/>
    </row>
    <row r="1152" spans="10:13" ht="20.100000000000001" customHeight="1">
      <c r="J1152" s="427"/>
      <c r="M1152" s="469"/>
    </row>
    <row r="1153" spans="10:13" ht="20.100000000000001" customHeight="1">
      <c r="J1153" s="427"/>
      <c r="M1153" s="469"/>
    </row>
    <row r="1154" spans="10:13" ht="20.100000000000001" customHeight="1">
      <c r="J1154" s="427"/>
      <c r="M1154" s="469"/>
    </row>
    <row r="1155" spans="10:13" ht="20.100000000000001" customHeight="1">
      <c r="J1155" s="427"/>
      <c r="M1155" s="469"/>
    </row>
    <row r="1156" spans="10:13" ht="20.100000000000001" customHeight="1">
      <c r="J1156" s="427"/>
      <c r="M1156" s="469"/>
    </row>
    <row r="1157" spans="10:13" ht="20.100000000000001" customHeight="1">
      <c r="J1157" s="427"/>
      <c r="M1157" s="469"/>
    </row>
    <row r="1158" spans="10:13" ht="20.100000000000001" customHeight="1">
      <c r="J1158" s="427"/>
      <c r="M1158" s="469"/>
    </row>
    <row r="1159" spans="10:13" ht="20.100000000000001" customHeight="1">
      <c r="J1159" s="427"/>
      <c r="M1159" s="469"/>
    </row>
    <row r="1160" spans="10:13" ht="20.100000000000001" customHeight="1">
      <c r="J1160" s="427"/>
      <c r="M1160" s="469"/>
    </row>
    <row r="1161" spans="10:13" ht="20.100000000000001" customHeight="1">
      <c r="J1161" s="427"/>
      <c r="M1161" s="469"/>
    </row>
    <row r="1162" spans="10:13" ht="20.100000000000001" customHeight="1">
      <c r="J1162" s="427"/>
      <c r="M1162" s="469"/>
    </row>
    <row r="1163" spans="10:13" ht="20.100000000000001" customHeight="1">
      <c r="J1163" s="427"/>
      <c r="M1163" s="469"/>
    </row>
    <row r="1164" spans="10:13" ht="20.100000000000001" customHeight="1">
      <c r="J1164" s="427"/>
      <c r="M1164" s="469"/>
    </row>
    <row r="1165" spans="10:13" ht="20.100000000000001" customHeight="1">
      <c r="J1165" s="427"/>
      <c r="M1165" s="469"/>
    </row>
    <row r="1166" spans="10:13" ht="20.100000000000001" customHeight="1">
      <c r="J1166" s="427"/>
      <c r="M1166" s="469"/>
    </row>
    <row r="1167" spans="10:13" ht="20.100000000000001" customHeight="1">
      <c r="J1167" s="427"/>
      <c r="M1167" s="469"/>
    </row>
    <row r="1168" spans="10:13" ht="20.100000000000001" customHeight="1">
      <c r="J1168" s="427"/>
      <c r="M1168" s="469"/>
    </row>
    <row r="1169" spans="10:13" ht="20.100000000000001" customHeight="1">
      <c r="J1169" s="427"/>
      <c r="M1169" s="469"/>
    </row>
    <row r="1170" spans="10:13" ht="20.100000000000001" customHeight="1">
      <c r="J1170" s="427"/>
      <c r="M1170" s="469"/>
    </row>
    <row r="1171" spans="10:13" ht="20.100000000000001" customHeight="1">
      <c r="J1171" s="427"/>
      <c r="M1171" s="469"/>
    </row>
    <row r="1172" spans="10:13" ht="20.100000000000001" customHeight="1">
      <c r="J1172" s="427"/>
      <c r="M1172" s="469"/>
    </row>
    <row r="1173" spans="10:13" ht="20.100000000000001" customHeight="1">
      <c r="J1173" s="427"/>
      <c r="M1173" s="469"/>
    </row>
    <row r="1174" spans="10:13" ht="20.100000000000001" customHeight="1">
      <c r="J1174" s="427"/>
      <c r="M1174" s="469"/>
    </row>
    <row r="1175" spans="10:13" ht="20.100000000000001" customHeight="1">
      <c r="J1175" s="427"/>
      <c r="M1175" s="469"/>
    </row>
    <row r="1176" spans="10:13" ht="20.100000000000001" customHeight="1">
      <c r="J1176" s="427"/>
      <c r="M1176" s="469"/>
    </row>
    <row r="1177" spans="10:13" ht="20.100000000000001" customHeight="1">
      <c r="J1177" s="427"/>
      <c r="M1177" s="469"/>
    </row>
    <row r="1178" spans="10:13" ht="20.100000000000001" customHeight="1">
      <c r="J1178" s="427"/>
      <c r="M1178" s="469"/>
    </row>
    <row r="1179" spans="10:13" ht="20.100000000000001" customHeight="1">
      <c r="J1179" s="427"/>
      <c r="M1179" s="469"/>
    </row>
    <row r="1180" spans="10:13" ht="20.100000000000001" customHeight="1">
      <c r="J1180" s="427"/>
      <c r="M1180" s="469"/>
    </row>
    <row r="1181" spans="10:13" ht="20.100000000000001" customHeight="1">
      <c r="J1181" s="427"/>
      <c r="M1181" s="469"/>
    </row>
    <row r="1182" spans="10:13" ht="20.100000000000001" customHeight="1">
      <c r="J1182" s="427"/>
      <c r="M1182" s="469"/>
    </row>
    <row r="1183" spans="10:13" ht="20.100000000000001" customHeight="1">
      <c r="J1183" s="427"/>
      <c r="M1183" s="469"/>
    </row>
    <row r="1184" spans="10:13" ht="20.100000000000001" customHeight="1">
      <c r="J1184" s="427"/>
      <c r="M1184" s="469"/>
    </row>
    <row r="1185" spans="10:13" ht="20.100000000000001" customHeight="1">
      <c r="J1185" s="427"/>
      <c r="M1185" s="469"/>
    </row>
    <row r="1186" spans="10:13" ht="20.100000000000001" customHeight="1">
      <c r="J1186" s="427"/>
      <c r="M1186" s="469"/>
    </row>
    <row r="1187" spans="10:13" ht="20.100000000000001" customHeight="1">
      <c r="J1187" s="427"/>
      <c r="M1187" s="469"/>
    </row>
    <row r="1188" spans="10:13" ht="20.100000000000001" customHeight="1">
      <c r="J1188" s="427"/>
      <c r="M1188" s="469"/>
    </row>
    <row r="1189" spans="10:13" ht="20.100000000000001" customHeight="1">
      <c r="J1189" s="427"/>
      <c r="M1189" s="469"/>
    </row>
    <row r="1190" spans="10:13" ht="20.100000000000001" customHeight="1">
      <c r="J1190" s="427"/>
      <c r="M1190" s="469"/>
    </row>
    <row r="1191" spans="10:13" ht="20.100000000000001" customHeight="1">
      <c r="J1191" s="427"/>
      <c r="M1191" s="469"/>
    </row>
    <row r="1192" spans="10:13" ht="20.100000000000001" customHeight="1">
      <c r="J1192" s="427"/>
      <c r="M1192" s="469"/>
    </row>
    <row r="1193" spans="10:13" ht="20.100000000000001" customHeight="1">
      <c r="J1193" s="427"/>
      <c r="M1193" s="469"/>
    </row>
    <row r="1194" spans="10:13" ht="20.100000000000001" customHeight="1">
      <c r="J1194" s="427"/>
      <c r="M1194" s="469"/>
    </row>
    <row r="1195" spans="10:13" ht="20.100000000000001" customHeight="1">
      <c r="J1195" s="427"/>
      <c r="M1195" s="469"/>
    </row>
    <row r="1196" spans="10:13" ht="20.100000000000001" customHeight="1">
      <c r="J1196" s="427"/>
      <c r="M1196" s="469"/>
    </row>
    <row r="1197" spans="10:13" ht="20.100000000000001" customHeight="1">
      <c r="J1197" s="427"/>
      <c r="M1197" s="469"/>
    </row>
    <row r="1198" spans="10:13" ht="20.100000000000001" customHeight="1">
      <c r="J1198" s="427"/>
      <c r="M1198" s="469"/>
    </row>
    <row r="1199" spans="10:13" ht="20.100000000000001" customHeight="1">
      <c r="J1199" s="427"/>
      <c r="M1199" s="469"/>
    </row>
    <row r="1200" spans="10:13" ht="20.100000000000001" customHeight="1">
      <c r="J1200" s="427"/>
      <c r="M1200" s="469"/>
    </row>
    <row r="1201" spans="10:13" ht="20.100000000000001" customHeight="1">
      <c r="J1201" s="427"/>
      <c r="M1201" s="469"/>
    </row>
    <row r="1202" spans="10:13" ht="20.100000000000001" customHeight="1">
      <c r="J1202" s="427"/>
      <c r="M1202" s="469"/>
    </row>
    <row r="1203" spans="10:13" ht="20.100000000000001" customHeight="1">
      <c r="J1203" s="427"/>
      <c r="M1203" s="469"/>
    </row>
    <row r="1204" spans="10:13" ht="20.100000000000001" customHeight="1">
      <c r="J1204" s="427"/>
      <c r="M1204" s="469"/>
    </row>
    <row r="1205" spans="10:13" ht="20.100000000000001" customHeight="1">
      <c r="J1205" s="427"/>
      <c r="M1205" s="469"/>
    </row>
    <row r="1206" spans="10:13" ht="20.100000000000001" customHeight="1">
      <c r="J1206" s="427"/>
      <c r="M1206" s="469"/>
    </row>
    <row r="1207" spans="10:13" ht="20.100000000000001" customHeight="1">
      <c r="J1207" s="427"/>
      <c r="M1207" s="469"/>
    </row>
    <row r="1208" spans="10:13" ht="20.100000000000001" customHeight="1">
      <c r="J1208" s="427"/>
      <c r="M1208" s="469"/>
    </row>
    <row r="1209" spans="10:13" ht="20.100000000000001" customHeight="1">
      <c r="J1209" s="427"/>
      <c r="M1209" s="469"/>
    </row>
    <row r="1210" spans="10:13" ht="20.100000000000001" customHeight="1">
      <c r="J1210" s="427"/>
      <c r="M1210" s="469"/>
    </row>
    <row r="1211" spans="10:13" ht="20.100000000000001" customHeight="1">
      <c r="J1211" s="427"/>
      <c r="M1211" s="469"/>
    </row>
    <row r="1212" spans="10:13" ht="20.100000000000001" customHeight="1">
      <c r="J1212" s="427"/>
      <c r="M1212" s="469"/>
    </row>
    <row r="1213" spans="10:13" ht="20.100000000000001" customHeight="1">
      <c r="J1213" s="427"/>
      <c r="M1213" s="469"/>
    </row>
    <row r="1214" spans="10:13" ht="20.100000000000001" customHeight="1">
      <c r="J1214" s="427"/>
      <c r="M1214" s="469"/>
    </row>
    <row r="1215" spans="10:13" ht="20.100000000000001" customHeight="1">
      <c r="J1215" s="427"/>
      <c r="M1215" s="469"/>
    </row>
    <row r="1216" spans="10:13" ht="20.100000000000001" customHeight="1">
      <c r="J1216" s="427"/>
      <c r="M1216" s="469"/>
    </row>
    <row r="1217" spans="10:13" ht="20.100000000000001" customHeight="1">
      <c r="J1217" s="427"/>
      <c r="M1217" s="469"/>
    </row>
    <row r="1218" spans="10:13" ht="20.100000000000001" customHeight="1">
      <c r="J1218" s="427"/>
      <c r="M1218" s="469"/>
    </row>
    <row r="1219" spans="10:13" ht="20.100000000000001" customHeight="1">
      <c r="J1219" s="427"/>
      <c r="M1219" s="469"/>
    </row>
    <row r="1220" spans="10:13" ht="20.100000000000001" customHeight="1">
      <c r="J1220" s="427"/>
      <c r="M1220" s="469"/>
    </row>
    <row r="1221" spans="10:13" ht="20.100000000000001" customHeight="1">
      <c r="J1221" s="427"/>
      <c r="M1221" s="469"/>
    </row>
    <row r="1222" spans="10:13" ht="20.100000000000001" customHeight="1">
      <c r="J1222" s="427"/>
      <c r="M1222" s="469"/>
    </row>
    <row r="1223" spans="10:13" ht="20.100000000000001" customHeight="1">
      <c r="J1223" s="427"/>
      <c r="M1223" s="469"/>
    </row>
    <row r="1224" spans="10:13" ht="20.100000000000001" customHeight="1">
      <c r="J1224" s="427"/>
      <c r="M1224" s="469"/>
    </row>
    <row r="1225" spans="10:13" ht="20.100000000000001" customHeight="1">
      <c r="J1225" s="427"/>
      <c r="M1225" s="469"/>
    </row>
    <row r="1226" spans="10:13" ht="20.100000000000001" customHeight="1">
      <c r="J1226" s="427"/>
      <c r="M1226" s="469"/>
    </row>
    <row r="1227" spans="10:13" ht="20.100000000000001" customHeight="1">
      <c r="J1227" s="427"/>
      <c r="M1227" s="469"/>
    </row>
    <row r="1228" spans="10:13" ht="20.100000000000001" customHeight="1">
      <c r="J1228" s="427"/>
      <c r="M1228" s="469"/>
    </row>
    <row r="1229" spans="10:13" ht="20.100000000000001" customHeight="1">
      <c r="J1229" s="427"/>
      <c r="M1229" s="469"/>
    </row>
    <row r="1230" spans="10:13" ht="20.100000000000001" customHeight="1">
      <c r="J1230" s="427"/>
      <c r="M1230" s="469"/>
    </row>
    <row r="1231" spans="10:13" ht="20.100000000000001" customHeight="1">
      <c r="J1231" s="427"/>
      <c r="M1231" s="469"/>
    </row>
    <row r="1232" spans="10:13" ht="20.100000000000001" customHeight="1">
      <c r="J1232" s="427"/>
      <c r="M1232" s="469"/>
    </row>
    <row r="1233" spans="10:13" ht="20.100000000000001" customHeight="1">
      <c r="J1233" s="427"/>
      <c r="M1233" s="469"/>
    </row>
    <row r="1234" spans="10:13" ht="20.100000000000001" customHeight="1">
      <c r="J1234" s="427"/>
      <c r="M1234" s="469"/>
    </row>
    <row r="1235" spans="10:13" ht="20.100000000000001" customHeight="1">
      <c r="J1235" s="427"/>
      <c r="M1235" s="469"/>
    </row>
    <row r="1236" spans="10:13" ht="20.100000000000001" customHeight="1">
      <c r="J1236" s="427"/>
      <c r="M1236" s="469"/>
    </row>
    <row r="1237" spans="10:13" ht="20.100000000000001" customHeight="1">
      <c r="J1237" s="427"/>
      <c r="M1237" s="469"/>
    </row>
    <row r="1238" spans="10:13" ht="20.100000000000001" customHeight="1">
      <c r="J1238" s="427"/>
      <c r="M1238" s="469"/>
    </row>
    <row r="1239" spans="10:13" ht="20.100000000000001" customHeight="1">
      <c r="J1239" s="427"/>
      <c r="M1239" s="469"/>
    </row>
    <row r="1240" spans="10:13" ht="20.100000000000001" customHeight="1">
      <c r="J1240" s="427"/>
      <c r="M1240" s="469"/>
    </row>
    <row r="1241" spans="10:13" ht="20.100000000000001" customHeight="1">
      <c r="J1241" s="427"/>
      <c r="M1241" s="469"/>
    </row>
    <row r="1242" spans="10:13" ht="20.100000000000001" customHeight="1">
      <c r="J1242" s="427"/>
      <c r="M1242" s="469"/>
    </row>
    <row r="1243" spans="10:13" ht="20.100000000000001" customHeight="1">
      <c r="J1243" s="427"/>
      <c r="M1243" s="469"/>
    </row>
    <row r="1244" spans="10:13" ht="20.100000000000001" customHeight="1">
      <c r="J1244" s="427"/>
      <c r="M1244" s="469"/>
    </row>
    <row r="1245" spans="10:13" ht="20.100000000000001" customHeight="1">
      <c r="J1245" s="427"/>
      <c r="M1245" s="469"/>
    </row>
    <row r="1246" spans="10:13" ht="20.100000000000001" customHeight="1">
      <c r="J1246" s="427"/>
      <c r="M1246" s="469"/>
    </row>
    <row r="1247" spans="10:13" ht="20.100000000000001" customHeight="1">
      <c r="J1247" s="427"/>
      <c r="M1247" s="469"/>
    </row>
    <row r="1248" spans="10:13" ht="20.100000000000001" customHeight="1">
      <c r="J1248" s="427"/>
      <c r="M1248" s="469"/>
    </row>
    <row r="1249" spans="10:13" ht="20.100000000000001" customHeight="1">
      <c r="J1249" s="427"/>
      <c r="M1249" s="469"/>
    </row>
    <row r="1250" spans="10:13" ht="20.100000000000001" customHeight="1">
      <c r="J1250" s="427"/>
      <c r="M1250" s="469"/>
    </row>
    <row r="1251" spans="10:13" ht="20.100000000000001" customHeight="1">
      <c r="J1251" s="427"/>
      <c r="M1251" s="469"/>
    </row>
    <row r="1252" spans="10:13" ht="20.100000000000001" customHeight="1">
      <c r="J1252" s="427"/>
      <c r="M1252" s="469"/>
    </row>
    <row r="1253" spans="10:13" ht="20.100000000000001" customHeight="1">
      <c r="J1253" s="427"/>
      <c r="M1253" s="469"/>
    </row>
    <row r="1254" spans="10:13" ht="20.100000000000001" customHeight="1">
      <c r="J1254" s="427"/>
      <c r="M1254" s="469"/>
    </row>
    <row r="1255" spans="10:13" ht="20.100000000000001" customHeight="1">
      <c r="J1255" s="427"/>
      <c r="M1255" s="469"/>
    </row>
    <row r="1256" spans="10:13" ht="20.100000000000001" customHeight="1">
      <c r="J1256" s="427"/>
      <c r="M1256" s="469"/>
    </row>
    <row r="1257" spans="10:13" ht="20.100000000000001" customHeight="1">
      <c r="J1257" s="427"/>
      <c r="M1257" s="469"/>
    </row>
    <row r="1258" spans="10:13" ht="20.100000000000001" customHeight="1">
      <c r="J1258" s="427"/>
      <c r="M1258" s="469"/>
    </row>
    <row r="1259" spans="10:13" ht="20.100000000000001" customHeight="1">
      <c r="J1259" s="427"/>
      <c r="M1259" s="469"/>
    </row>
    <row r="1260" spans="10:13" ht="20.100000000000001" customHeight="1">
      <c r="J1260" s="427"/>
      <c r="M1260" s="469"/>
    </row>
    <row r="1261" spans="10:13" ht="20.100000000000001" customHeight="1">
      <c r="J1261" s="427"/>
      <c r="M1261" s="469"/>
    </row>
    <row r="1262" spans="10:13" ht="20.100000000000001" customHeight="1">
      <c r="J1262" s="427"/>
      <c r="M1262" s="469"/>
    </row>
    <row r="1263" spans="10:13" ht="20.100000000000001" customHeight="1">
      <c r="J1263" s="427"/>
      <c r="M1263" s="469"/>
    </row>
    <row r="1264" spans="10:13" ht="20.100000000000001" customHeight="1">
      <c r="J1264" s="427"/>
      <c r="M1264" s="469"/>
    </row>
    <row r="1265" spans="10:13" ht="20.100000000000001" customHeight="1">
      <c r="J1265" s="427"/>
      <c r="M1265" s="469"/>
    </row>
    <row r="1266" spans="10:13" ht="20.100000000000001" customHeight="1">
      <c r="J1266" s="427"/>
      <c r="M1266" s="469"/>
    </row>
    <row r="1267" spans="10:13" ht="20.100000000000001" customHeight="1">
      <c r="J1267" s="427"/>
      <c r="M1267" s="469"/>
    </row>
    <row r="1268" spans="10:13" ht="20.100000000000001" customHeight="1">
      <c r="J1268" s="427"/>
      <c r="M1268" s="469"/>
    </row>
    <row r="1269" spans="10:13" ht="20.100000000000001" customHeight="1">
      <c r="J1269" s="427"/>
      <c r="M1269" s="469"/>
    </row>
    <row r="1270" spans="10:13" ht="20.100000000000001" customHeight="1">
      <c r="J1270" s="427"/>
      <c r="M1270" s="469"/>
    </row>
    <row r="1271" spans="10:13" ht="20.100000000000001" customHeight="1">
      <c r="J1271" s="427"/>
      <c r="M1271" s="469"/>
    </row>
    <row r="1272" spans="10:13" ht="20.100000000000001" customHeight="1">
      <c r="J1272" s="427"/>
      <c r="M1272" s="469"/>
    </row>
    <row r="1273" spans="10:13" ht="20.100000000000001" customHeight="1">
      <c r="J1273" s="427"/>
      <c r="M1273" s="469"/>
    </row>
    <row r="1274" spans="10:13" ht="20.100000000000001" customHeight="1">
      <c r="J1274" s="427"/>
      <c r="M1274" s="469"/>
    </row>
    <row r="1275" spans="10:13" ht="20.100000000000001" customHeight="1">
      <c r="J1275" s="427"/>
      <c r="M1275" s="469"/>
    </row>
    <row r="1276" spans="10:13" ht="20.100000000000001" customHeight="1">
      <c r="J1276" s="427"/>
      <c r="M1276" s="469"/>
    </row>
    <row r="1277" spans="10:13" ht="20.100000000000001" customHeight="1">
      <c r="J1277" s="427"/>
      <c r="M1277" s="469"/>
    </row>
    <row r="1278" spans="10:13" ht="20.100000000000001" customHeight="1">
      <c r="J1278" s="427"/>
      <c r="M1278" s="469"/>
    </row>
    <row r="1279" spans="10:13" ht="20.100000000000001" customHeight="1">
      <c r="J1279" s="427"/>
      <c r="M1279" s="469"/>
    </row>
    <row r="1280" spans="10:13" ht="20.100000000000001" customHeight="1">
      <c r="J1280" s="427"/>
      <c r="M1280" s="469"/>
    </row>
    <row r="1281" spans="10:13" ht="20.100000000000001" customHeight="1">
      <c r="J1281" s="427"/>
      <c r="M1281" s="469"/>
    </row>
    <row r="1282" spans="10:13" ht="20.100000000000001" customHeight="1">
      <c r="J1282" s="427"/>
      <c r="M1282" s="469"/>
    </row>
    <row r="1283" spans="10:13" ht="20.100000000000001" customHeight="1">
      <c r="J1283" s="427"/>
      <c r="M1283" s="469"/>
    </row>
    <row r="1284" spans="10:13" ht="20.100000000000001" customHeight="1">
      <c r="J1284" s="427"/>
      <c r="M1284" s="469"/>
    </row>
    <row r="1285" spans="10:13" ht="20.100000000000001" customHeight="1">
      <c r="J1285" s="427"/>
      <c r="M1285" s="469"/>
    </row>
    <row r="1286" spans="10:13" ht="20.100000000000001" customHeight="1">
      <c r="J1286" s="427"/>
      <c r="M1286" s="469"/>
    </row>
    <row r="1287" spans="10:13" ht="20.100000000000001" customHeight="1">
      <c r="J1287" s="427"/>
      <c r="M1287" s="469"/>
    </row>
    <row r="1288" spans="10:13" ht="20.100000000000001" customHeight="1">
      <c r="J1288" s="427"/>
      <c r="M1288" s="469"/>
    </row>
    <row r="1289" spans="10:13" ht="20.100000000000001" customHeight="1">
      <c r="J1289" s="427"/>
      <c r="M1289" s="469"/>
    </row>
    <row r="1290" spans="10:13" ht="20.100000000000001" customHeight="1">
      <c r="J1290" s="427"/>
      <c r="M1290" s="469"/>
    </row>
    <row r="1291" spans="10:13" ht="20.100000000000001" customHeight="1">
      <c r="J1291" s="427"/>
      <c r="M1291" s="469"/>
    </row>
    <row r="1292" spans="10:13" ht="20.100000000000001" customHeight="1">
      <c r="J1292" s="427"/>
      <c r="M1292" s="469"/>
    </row>
    <row r="1293" spans="10:13" ht="20.100000000000001" customHeight="1">
      <c r="J1293" s="427"/>
      <c r="M1293" s="469"/>
    </row>
    <row r="1294" spans="10:13" ht="20.100000000000001" customHeight="1">
      <c r="J1294" s="427"/>
      <c r="M1294" s="469"/>
    </row>
    <row r="1295" spans="10:13" ht="20.100000000000001" customHeight="1">
      <c r="J1295" s="427"/>
      <c r="M1295" s="469"/>
    </row>
    <row r="1296" spans="10:13" ht="20.100000000000001" customHeight="1">
      <c r="J1296" s="427"/>
      <c r="M1296" s="469"/>
    </row>
    <row r="1297" spans="10:13" ht="20.100000000000001" customHeight="1">
      <c r="J1297" s="427"/>
      <c r="M1297" s="469"/>
    </row>
    <row r="1298" spans="10:13" ht="20.100000000000001" customHeight="1">
      <c r="J1298" s="427"/>
      <c r="M1298" s="469"/>
    </row>
    <row r="1299" spans="10:13" ht="20.100000000000001" customHeight="1">
      <c r="J1299" s="427"/>
      <c r="M1299" s="469"/>
    </row>
    <row r="1300" spans="10:13" ht="20.100000000000001" customHeight="1">
      <c r="J1300" s="427"/>
      <c r="M1300" s="469"/>
    </row>
    <row r="1301" spans="10:13" ht="20.100000000000001" customHeight="1">
      <c r="J1301" s="427"/>
      <c r="M1301" s="469"/>
    </row>
    <row r="1302" spans="10:13" ht="20.100000000000001" customHeight="1">
      <c r="J1302" s="427"/>
      <c r="M1302" s="469"/>
    </row>
    <row r="1303" spans="10:13" ht="20.100000000000001" customHeight="1">
      <c r="J1303" s="427"/>
      <c r="M1303" s="469"/>
    </row>
    <row r="1304" spans="10:13" ht="20.100000000000001" customHeight="1">
      <c r="J1304" s="427"/>
      <c r="M1304" s="469"/>
    </row>
    <row r="1305" spans="10:13" ht="20.100000000000001" customHeight="1">
      <c r="J1305" s="427"/>
      <c r="M1305" s="469"/>
    </row>
    <row r="1306" spans="10:13" ht="20.100000000000001" customHeight="1">
      <c r="J1306" s="427"/>
      <c r="M1306" s="469"/>
    </row>
    <row r="1307" spans="10:13" ht="20.100000000000001" customHeight="1">
      <c r="J1307" s="427"/>
      <c r="M1307" s="469"/>
    </row>
    <row r="1308" spans="10:13" ht="20.100000000000001" customHeight="1">
      <c r="J1308" s="427"/>
      <c r="M1308" s="469"/>
    </row>
    <row r="1309" spans="10:13" ht="20.100000000000001" customHeight="1">
      <c r="J1309" s="427"/>
      <c r="M1309" s="469"/>
    </row>
    <row r="1310" spans="10:13" ht="20.100000000000001" customHeight="1">
      <c r="J1310" s="427"/>
      <c r="M1310" s="469"/>
    </row>
    <row r="1311" spans="10:13" ht="20.100000000000001" customHeight="1">
      <c r="J1311" s="427"/>
      <c r="M1311" s="469"/>
    </row>
    <row r="1312" spans="10:13" ht="20.100000000000001" customHeight="1">
      <c r="J1312" s="427"/>
      <c r="M1312" s="469"/>
    </row>
    <row r="1313" spans="10:13" ht="20.100000000000001" customHeight="1">
      <c r="J1313" s="427"/>
      <c r="M1313" s="469"/>
    </row>
    <row r="1314" spans="10:13" ht="20.100000000000001" customHeight="1">
      <c r="J1314" s="427"/>
      <c r="M1314" s="469"/>
    </row>
    <row r="1315" spans="10:13" ht="20.100000000000001" customHeight="1">
      <c r="J1315" s="427"/>
      <c r="M1315" s="469"/>
    </row>
    <row r="1316" spans="10:13" ht="20.100000000000001" customHeight="1">
      <c r="J1316" s="427"/>
      <c r="M1316" s="469"/>
    </row>
    <row r="1317" spans="10:13" ht="20.100000000000001" customHeight="1">
      <c r="J1317" s="427"/>
      <c r="M1317" s="469"/>
    </row>
    <row r="1318" spans="10:13" ht="20.100000000000001" customHeight="1">
      <c r="J1318" s="427"/>
      <c r="M1318" s="469"/>
    </row>
    <row r="1319" spans="10:13" ht="20.100000000000001" customHeight="1">
      <c r="J1319" s="427"/>
      <c r="M1319" s="469"/>
    </row>
    <row r="1320" spans="10:13" ht="20.100000000000001" customHeight="1">
      <c r="J1320" s="427"/>
      <c r="M1320" s="469"/>
    </row>
    <row r="1321" spans="10:13" ht="20.100000000000001" customHeight="1">
      <c r="J1321" s="427"/>
      <c r="M1321" s="469"/>
    </row>
    <row r="1322" spans="10:13" ht="20.100000000000001" customHeight="1">
      <c r="J1322" s="427"/>
      <c r="M1322" s="469"/>
    </row>
    <row r="1323" spans="10:13" ht="20.100000000000001" customHeight="1">
      <c r="J1323" s="427"/>
      <c r="M1323" s="469"/>
    </row>
    <row r="1324" spans="10:13" ht="20.100000000000001" customHeight="1">
      <c r="J1324" s="427"/>
      <c r="M1324" s="469"/>
    </row>
    <row r="1325" spans="10:13" ht="20.100000000000001" customHeight="1">
      <c r="J1325" s="427"/>
      <c r="M1325" s="469"/>
    </row>
    <row r="1326" spans="10:13" ht="20.100000000000001" customHeight="1">
      <c r="J1326" s="427"/>
      <c r="M1326" s="469"/>
    </row>
    <row r="1327" spans="10:13" ht="20.100000000000001" customHeight="1">
      <c r="J1327" s="427"/>
      <c r="M1327" s="469"/>
    </row>
    <row r="1328" spans="10:13" ht="20.100000000000001" customHeight="1">
      <c r="J1328" s="427"/>
      <c r="M1328" s="469"/>
    </row>
    <row r="1329" spans="10:13" ht="20.100000000000001" customHeight="1">
      <c r="J1329" s="427"/>
      <c r="M1329" s="469"/>
    </row>
    <row r="1330" spans="10:13" ht="20.100000000000001" customHeight="1">
      <c r="J1330" s="427"/>
      <c r="M1330" s="469"/>
    </row>
    <row r="1331" spans="10:13" ht="20.100000000000001" customHeight="1">
      <c r="J1331" s="427"/>
      <c r="M1331" s="469"/>
    </row>
    <row r="1332" spans="10:13" ht="20.100000000000001" customHeight="1">
      <c r="J1332" s="427"/>
      <c r="M1332" s="469"/>
    </row>
    <row r="1333" spans="10:13" ht="20.100000000000001" customHeight="1">
      <c r="J1333" s="427"/>
      <c r="M1333" s="469"/>
    </row>
    <row r="1334" spans="10:13" ht="20.100000000000001" customHeight="1">
      <c r="J1334" s="427"/>
      <c r="M1334" s="469"/>
    </row>
    <row r="1335" spans="10:13" ht="20.100000000000001" customHeight="1">
      <c r="J1335" s="427"/>
      <c r="M1335" s="469"/>
    </row>
    <row r="1336" spans="10:13" ht="20.100000000000001" customHeight="1">
      <c r="J1336" s="427"/>
      <c r="M1336" s="469"/>
    </row>
    <row r="1337" spans="10:13" ht="20.100000000000001" customHeight="1">
      <c r="J1337" s="427"/>
      <c r="M1337" s="469"/>
    </row>
    <row r="1338" spans="10:13" ht="20.100000000000001" customHeight="1">
      <c r="J1338" s="427"/>
      <c r="M1338" s="469"/>
    </row>
    <row r="1339" spans="10:13" ht="20.100000000000001" customHeight="1">
      <c r="J1339" s="427"/>
      <c r="M1339" s="469"/>
    </row>
    <row r="1340" spans="10:13" ht="20.100000000000001" customHeight="1">
      <c r="J1340" s="427"/>
      <c r="M1340" s="469"/>
    </row>
    <row r="1341" spans="10:13" ht="20.100000000000001" customHeight="1">
      <c r="J1341" s="427"/>
      <c r="M1341" s="469"/>
    </row>
    <row r="1342" spans="10:13" ht="20.100000000000001" customHeight="1">
      <c r="J1342" s="427"/>
      <c r="M1342" s="469"/>
    </row>
    <row r="1343" spans="10:13" ht="20.100000000000001" customHeight="1">
      <c r="J1343" s="427"/>
      <c r="M1343" s="469"/>
    </row>
    <row r="1344" spans="10:13" ht="20.100000000000001" customHeight="1">
      <c r="J1344" s="427"/>
      <c r="M1344" s="469"/>
    </row>
    <row r="1345" spans="10:13" ht="20.100000000000001" customHeight="1">
      <c r="J1345" s="427"/>
      <c r="M1345" s="469"/>
    </row>
    <row r="1346" spans="10:13" ht="20.100000000000001" customHeight="1">
      <c r="J1346" s="427"/>
      <c r="M1346" s="469"/>
    </row>
    <row r="1347" spans="10:13" ht="20.100000000000001" customHeight="1">
      <c r="J1347" s="427"/>
      <c r="M1347" s="469"/>
    </row>
    <row r="1348" spans="10:13" ht="20.100000000000001" customHeight="1">
      <c r="J1348" s="427"/>
      <c r="M1348" s="469"/>
    </row>
    <row r="1349" spans="10:13" ht="20.100000000000001" customHeight="1">
      <c r="J1349" s="427"/>
      <c r="M1349" s="469"/>
    </row>
    <row r="1350" spans="10:13" ht="20.100000000000001" customHeight="1">
      <c r="J1350" s="427"/>
      <c r="M1350" s="469"/>
    </row>
    <row r="1351" spans="10:13" ht="20.100000000000001" customHeight="1">
      <c r="J1351" s="427"/>
      <c r="M1351" s="469"/>
    </row>
    <row r="1352" spans="10:13" ht="20.100000000000001" customHeight="1">
      <c r="J1352" s="427"/>
      <c r="M1352" s="469"/>
    </row>
    <row r="1353" spans="10:13" ht="20.100000000000001" customHeight="1">
      <c r="J1353" s="427"/>
      <c r="M1353" s="469"/>
    </row>
    <row r="1354" spans="10:13" ht="20.100000000000001" customHeight="1">
      <c r="J1354" s="427"/>
      <c r="M1354" s="469"/>
    </row>
    <row r="1355" spans="10:13" ht="20.100000000000001" customHeight="1">
      <c r="J1355" s="427"/>
      <c r="M1355" s="469"/>
    </row>
    <row r="1356" spans="10:13" ht="20.100000000000001" customHeight="1">
      <c r="J1356" s="427"/>
      <c r="M1356" s="469"/>
    </row>
    <row r="1357" spans="10:13" ht="20.100000000000001" customHeight="1">
      <c r="J1357" s="427"/>
      <c r="M1357" s="469"/>
    </row>
    <row r="1358" spans="10:13" ht="20.100000000000001" customHeight="1">
      <c r="J1358" s="427"/>
      <c r="M1358" s="469"/>
    </row>
    <row r="1359" spans="10:13" ht="20.100000000000001" customHeight="1">
      <c r="J1359" s="427"/>
      <c r="M1359" s="469"/>
    </row>
    <row r="1360" spans="10:13" ht="20.100000000000001" customHeight="1">
      <c r="J1360" s="427"/>
      <c r="M1360" s="469"/>
    </row>
    <row r="1361" spans="10:13" ht="20.100000000000001" customHeight="1">
      <c r="J1361" s="427"/>
      <c r="M1361" s="469"/>
    </row>
    <row r="1362" spans="10:13" ht="20.100000000000001" customHeight="1">
      <c r="J1362" s="427"/>
      <c r="M1362" s="469"/>
    </row>
    <row r="1363" spans="10:13" ht="20.100000000000001" customHeight="1">
      <c r="J1363" s="427"/>
      <c r="M1363" s="469"/>
    </row>
    <row r="1364" spans="10:13" ht="20.100000000000001" customHeight="1">
      <c r="J1364" s="427"/>
      <c r="M1364" s="469"/>
    </row>
    <row r="1365" spans="10:13" ht="20.100000000000001" customHeight="1">
      <c r="J1365" s="427"/>
      <c r="M1365" s="469"/>
    </row>
    <row r="1366" spans="10:13" ht="20.100000000000001" customHeight="1">
      <c r="J1366" s="427"/>
      <c r="M1366" s="469"/>
    </row>
    <row r="1367" spans="10:13" ht="20.100000000000001" customHeight="1">
      <c r="J1367" s="427"/>
      <c r="M1367" s="469"/>
    </row>
    <row r="1368" spans="10:13" ht="20.100000000000001" customHeight="1">
      <c r="J1368" s="427"/>
      <c r="M1368" s="469"/>
    </row>
    <row r="1369" spans="10:13" ht="20.100000000000001" customHeight="1">
      <c r="J1369" s="427"/>
      <c r="M1369" s="469"/>
    </row>
    <row r="1370" spans="10:13" ht="20.100000000000001" customHeight="1">
      <c r="J1370" s="427"/>
      <c r="M1370" s="469"/>
    </row>
    <row r="1371" spans="10:13" ht="20.100000000000001" customHeight="1">
      <c r="J1371" s="427"/>
      <c r="M1371" s="469"/>
    </row>
    <row r="1372" spans="10:13" ht="20.100000000000001" customHeight="1">
      <c r="J1372" s="427"/>
      <c r="M1372" s="469"/>
    </row>
    <row r="1373" spans="10:13" ht="20.100000000000001" customHeight="1">
      <c r="J1373" s="427"/>
      <c r="M1373" s="469"/>
    </row>
    <row r="1374" spans="10:13" ht="20.100000000000001" customHeight="1">
      <c r="J1374" s="427"/>
      <c r="M1374" s="469"/>
    </row>
    <row r="1375" spans="10:13" ht="20.100000000000001" customHeight="1">
      <c r="J1375" s="427"/>
      <c r="M1375" s="469"/>
    </row>
    <row r="1376" spans="10:13" ht="20.100000000000001" customHeight="1">
      <c r="J1376" s="427"/>
      <c r="M1376" s="469"/>
    </row>
    <row r="1377" spans="10:13" ht="20.100000000000001" customHeight="1">
      <c r="J1377" s="427"/>
      <c r="M1377" s="469"/>
    </row>
    <row r="1378" spans="10:13" ht="20.100000000000001" customHeight="1">
      <c r="J1378" s="427"/>
      <c r="M1378" s="469"/>
    </row>
    <row r="1379" spans="10:13" ht="20.100000000000001" customHeight="1">
      <c r="J1379" s="427"/>
      <c r="M1379" s="469"/>
    </row>
    <row r="1380" spans="10:13" ht="20.100000000000001" customHeight="1">
      <c r="J1380" s="427"/>
      <c r="M1380" s="469"/>
    </row>
    <row r="1381" spans="10:13" ht="20.100000000000001" customHeight="1">
      <c r="J1381" s="427"/>
      <c r="M1381" s="469"/>
    </row>
    <row r="1382" spans="10:13" ht="20.100000000000001" customHeight="1">
      <c r="J1382" s="427"/>
      <c r="M1382" s="469"/>
    </row>
    <row r="1383" spans="10:13" ht="20.100000000000001" customHeight="1">
      <c r="J1383" s="427"/>
      <c r="M1383" s="469"/>
    </row>
    <row r="1384" spans="10:13" ht="20.100000000000001" customHeight="1">
      <c r="J1384" s="427"/>
      <c r="M1384" s="469"/>
    </row>
    <row r="1385" spans="10:13" ht="20.100000000000001" customHeight="1">
      <c r="J1385" s="427"/>
      <c r="M1385" s="469"/>
    </row>
    <row r="1386" spans="10:13" ht="20.100000000000001" customHeight="1">
      <c r="J1386" s="427"/>
      <c r="M1386" s="469"/>
    </row>
    <row r="1387" spans="10:13" ht="20.100000000000001" customHeight="1">
      <c r="J1387" s="427"/>
      <c r="M1387" s="469"/>
    </row>
    <row r="1388" spans="10:13" ht="20.100000000000001" customHeight="1">
      <c r="J1388" s="427"/>
      <c r="M1388" s="469"/>
    </row>
    <row r="1389" spans="10:13" ht="20.100000000000001" customHeight="1">
      <c r="J1389" s="427"/>
      <c r="M1389" s="469"/>
    </row>
    <row r="1390" spans="10:13" ht="20.100000000000001" customHeight="1">
      <c r="J1390" s="427"/>
      <c r="M1390" s="469"/>
    </row>
    <row r="1391" spans="10:13" ht="20.100000000000001" customHeight="1">
      <c r="J1391" s="427"/>
      <c r="M1391" s="469"/>
    </row>
    <row r="1392" spans="10:13" ht="20.100000000000001" customHeight="1">
      <c r="J1392" s="427"/>
      <c r="M1392" s="469"/>
    </row>
    <row r="1393" spans="10:13" ht="20.100000000000001" customHeight="1">
      <c r="J1393" s="427"/>
      <c r="M1393" s="469"/>
    </row>
    <row r="1394" spans="10:13" ht="20.100000000000001" customHeight="1">
      <c r="J1394" s="427"/>
      <c r="M1394" s="469"/>
    </row>
    <row r="1395" spans="10:13" ht="20.100000000000001" customHeight="1">
      <c r="J1395" s="427"/>
      <c r="M1395" s="469"/>
    </row>
    <row r="1396" spans="10:13" ht="20.100000000000001" customHeight="1">
      <c r="J1396" s="427"/>
      <c r="M1396" s="469"/>
    </row>
    <row r="1397" spans="10:13" ht="20.100000000000001" customHeight="1">
      <c r="J1397" s="427"/>
      <c r="M1397" s="469"/>
    </row>
    <row r="1398" spans="10:13" ht="20.100000000000001" customHeight="1">
      <c r="J1398" s="427"/>
      <c r="M1398" s="469"/>
    </row>
    <row r="1399" spans="10:13" ht="20.100000000000001" customHeight="1">
      <c r="J1399" s="427"/>
      <c r="M1399" s="469"/>
    </row>
    <row r="1400" spans="10:13" ht="20.100000000000001" customHeight="1">
      <c r="J1400" s="427"/>
      <c r="M1400" s="469"/>
    </row>
    <row r="1401" spans="10:13" ht="20.100000000000001" customHeight="1">
      <c r="J1401" s="427"/>
      <c r="M1401" s="469"/>
    </row>
    <row r="1402" spans="10:13" ht="20.100000000000001" customHeight="1">
      <c r="J1402" s="427"/>
      <c r="M1402" s="469"/>
    </row>
    <row r="1403" spans="10:13" ht="20.100000000000001" customHeight="1">
      <c r="J1403" s="427"/>
      <c r="M1403" s="469"/>
    </row>
    <row r="1404" spans="10:13" ht="20.100000000000001" customHeight="1">
      <c r="J1404" s="427"/>
      <c r="M1404" s="469"/>
    </row>
    <row r="1405" spans="10:13" ht="20.100000000000001" customHeight="1">
      <c r="J1405" s="427"/>
      <c r="M1405" s="469"/>
    </row>
    <row r="1406" spans="10:13" ht="20.100000000000001" customHeight="1">
      <c r="J1406" s="427"/>
      <c r="M1406" s="469"/>
    </row>
    <row r="1407" spans="10:13" ht="20.100000000000001" customHeight="1">
      <c r="J1407" s="427"/>
      <c r="M1407" s="469"/>
    </row>
    <row r="1408" spans="10:13" ht="20.100000000000001" customHeight="1">
      <c r="J1408" s="427"/>
      <c r="M1408" s="469"/>
    </row>
    <row r="1409" spans="10:13" ht="20.100000000000001" customHeight="1">
      <c r="J1409" s="427"/>
      <c r="M1409" s="469"/>
    </row>
    <row r="1410" spans="10:13" ht="20.100000000000001" customHeight="1">
      <c r="J1410" s="427"/>
      <c r="M1410" s="469"/>
    </row>
    <row r="1411" spans="10:13" ht="20.100000000000001" customHeight="1">
      <c r="J1411" s="427"/>
      <c r="M1411" s="469"/>
    </row>
    <row r="1412" spans="10:13" ht="20.100000000000001" customHeight="1">
      <c r="J1412" s="427"/>
      <c r="M1412" s="469"/>
    </row>
    <row r="1413" spans="10:13" ht="20.100000000000001" customHeight="1">
      <c r="J1413" s="427"/>
      <c r="M1413" s="469"/>
    </row>
    <row r="1414" spans="10:13" ht="20.100000000000001" customHeight="1">
      <c r="J1414" s="427"/>
      <c r="M1414" s="469"/>
    </row>
    <row r="1415" spans="10:13" ht="20.100000000000001" customHeight="1">
      <c r="J1415" s="427"/>
      <c r="M1415" s="469"/>
    </row>
    <row r="1416" spans="10:13" ht="20.100000000000001" customHeight="1">
      <c r="J1416" s="427"/>
      <c r="M1416" s="469"/>
    </row>
    <row r="1417" spans="10:13" ht="20.100000000000001" customHeight="1">
      <c r="J1417" s="427"/>
      <c r="M1417" s="469"/>
    </row>
    <row r="1418" spans="10:13" ht="20.100000000000001" customHeight="1">
      <c r="J1418" s="427"/>
      <c r="M1418" s="469"/>
    </row>
    <row r="1419" spans="10:13" ht="20.100000000000001" customHeight="1">
      <c r="J1419" s="427"/>
      <c r="M1419" s="469"/>
    </row>
    <row r="1420" spans="10:13" ht="20.100000000000001" customHeight="1">
      <c r="J1420" s="427"/>
      <c r="M1420" s="469"/>
    </row>
    <row r="1421" spans="10:13" ht="20.100000000000001" customHeight="1">
      <c r="J1421" s="427"/>
      <c r="M1421" s="469"/>
    </row>
    <row r="1422" spans="10:13" ht="20.100000000000001" customHeight="1">
      <c r="J1422" s="427"/>
      <c r="M1422" s="469"/>
    </row>
    <row r="1423" spans="10:13" ht="20.100000000000001" customHeight="1">
      <c r="J1423" s="427"/>
      <c r="M1423" s="469"/>
    </row>
    <row r="1424" spans="10:13" ht="20.100000000000001" customHeight="1">
      <c r="J1424" s="427"/>
      <c r="M1424" s="469"/>
    </row>
    <row r="1425" spans="10:13" ht="20.100000000000001" customHeight="1">
      <c r="J1425" s="427"/>
      <c r="M1425" s="469"/>
    </row>
    <row r="1426" spans="10:13" ht="20.100000000000001" customHeight="1">
      <c r="J1426" s="427"/>
      <c r="M1426" s="469"/>
    </row>
    <row r="1427" spans="10:13" ht="20.100000000000001" customHeight="1">
      <c r="J1427" s="427"/>
      <c r="M1427" s="469"/>
    </row>
    <row r="1428" spans="10:13" ht="20.100000000000001" customHeight="1">
      <c r="J1428" s="427"/>
      <c r="M1428" s="469"/>
    </row>
    <row r="1429" spans="10:13" ht="20.100000000000001" customHeight="1">
      <c r="J1429" s="427"/>
      <c r="M1429" s="469"/>
    </row>
    <row r="1430" spans="10:13" ht="20.100000000000001" customHeight="1">
      <c r="J1430" s="427"/>
      <c r="M1430" s="469"/>
    </row>
    <row r="1431" spans="10:13" ht="20.100000000000001" customHeight="1">
      <c r="J1431" s="427"/>
      <c r="M1431" s="469"/>
    </row>
    <row r="1432" spans="10:13" ht="20.100000000000001" customHeight="1">
      <c r="J1432" s="427"/>
      <c r="M1432" s="469"/>
    </row>
    <row r="1433" spans="10:13" ht="20.100000000000001" customHeight="1">
      <c r="J1433" s="427"/>
      <c r="M1433" s="469"/>
    </row>
    <row r="1434" spans="10:13" ht="20.100000000000001" customHeight="1">
      <c r="J1434" s="427"/>
      <c r="M1434" s="469"/>
    </row>
    <row r="1435" spans="10:13" ht="20.100000000000001" customHeight="1">
      <c r="J1435" s="427"/>
      <c r="M1435" s="469"/>
    </row>
    <row r="1436" spans="10:13" ht="20.100000000000001" customHeight="1">
      <c r="J1436" s="427"/>
      <c r="M1436" s="469"/>
    </row>
    <row r="1437" spans="10:13" ht="20.100000000000001" customHeight="1">
      <c r="J1437" s="427"/>
      <c r="M1437" s="469"/>
    </row>
    <row r="1438" spans="10:13" ht="20.100000000000001" customHeight="1">
      <c r="J1438" s="427"/>
      <c r="M1438" s="469"/>
    </row>
    <row r="1439" spans="10:13" ht="20.100000000000001" customHeight="1">
      <c r="J1439" s="427"/>
      <c r="M1439" s="469"/>
    </row>
    <row r="1440" spans="10:13" ht="20.100000000000001" customHeight="1">
      <c r="J1440" s="427"/>
      <c r="M1440" s="469"/>
    </row>
    <row r="1441" spans="10:13" ht="20.100000000000001" customHeight="1">
      <c r="J1441" s="427"/>
      <c r="M1441" s="469"/>
    </row>
    <row r="1442" spans="10:13" ht="20.100000000000001" customHeight="1">
      <c r="J1442" s="427"/>
      <c r="M1442" s="469"/>
    </row>
    <row r="1443" spans="10:13" ht="20.100000000000001" customHeight="1">
      <c r="J1443" s="427"/>
      <c r="M1443" s="469"/>
    </row>
    <row r="1444" spans="10:13" ht="20.100000000000001" customHeight="1">
      <c r="J1444" s="427"/>
      <c r="M1444" s="469"/>
    </row>
    <row r="1445" spans="10:13" ht="20.100000000000001" customHeight="1">
      <c r="J1445" s="427"/>
      <c r="M1445" s="469"/>
    </row>
    <row r="1446" spans="10:13" ht="20.100000000000001" customHeight="1">
      <c r="J1446" s="427"/>
      <c r="M1446" s="469"/>
    </row>
    <row r="1447" spans="10:13" ht="20.100000000000001" customHeight="1">
      <c r="J1447" s="427"/>
      <c r="M1447" s="469"/>
    </row>
    <row r="1448" spans="10:13" ht="20.100000000000001" customHeight="1">
      <c r="J1448" s="427"/>
      <c r="M1448" s="469"/>
    </row>
    <row r="1449" spans="10:13" ht="20.100000000000001" customHeight="1">
      <c r="J1449" s="427"/>
      <c r="M1449" s="469"/>
    </row>
    <row r="1450" spans="10:13" ht="20.100000000000001" customHeight="1">
      <c r="J1450" s="427"/>
      <c r="M1450" s="469"/>
    </row>
    <row r="1451" spans="10:13" ht="20.100000000000001" customHeight="1">
      <c r="J1451" s="427"/>
      <c r="M1451" s="469"/>
    </row>
    <row r="1452" spans="10:13" ht="20.100000000000001" customHeight="1">
      <c r="J1452" s="427"/>
      <c r="M1452" s="469"/>
    </row>
    <row r="1453" spans="10:13" ht="20.100000000000001" customHeight="1">
      <c r="J1453" s="427"/>
      <c r="M1453" s="469"/>
    </row>
    <row r="1454" spans="10:13" ht="20.100000000000001" customHeight="1">
      <c r="J1454" s="427"/>
      <c r="M1454" s="469"/>
    </row>
    <row r="1455" spans="10:13" ht="20.100000000000001" customHeight="1">
      <c r="J1455" s="427"/>
      <c r="M1455" s="469"/>
    </row>
    <row r="1456" spans="10:13" ht="20.100000000000001" customHeight="1">
      <c r="J1456" s="427"/>
      <c r="M1456" s="469"/>
    </row>
    <row r="1457" spans="10:13" ht="20.100000000000001" customHeight="1">
      <c r="J1457" s="427"/>
      <c r="M1457" s="469"/>
    </row>
    <row r="1458" spans="10:13" ht="20.100000000000001" customHeight="1">
      <c r="J1458" s="427"/>
      <c r="M1458" s="469"/>
    </row>
    <row r="1459" spans="10:13" ht="20.100000000000001" customHeight="1">
      <c r="J1459" s="427"/>
      <c r="M1459" s="469"/>
    </row>
    <row r="1460" spans="10:13" ht="20.100000000000001" customHeight="1">
      <c r="J1460" s="427"/>
      <c r="M1460" s="469"/>
    </row>
    <row r="1461" spans="10:13" ht="20.100000000000001" customHeight="1">
      <c r="J1461" s="427"/>
      <c r="M1461" s="469"/>
    </row>
    <row r="1462" spans="10:13" ht="20.100000000000001" customHeight="1">
      <c r="J1462" s="427"/>
      <c r="M1462" s="469"/>
    </row>
    <row r="1463" spans="10:13" ht="20.100000000000001" customHeight="1">
      <c r="J1463" s="427"/>
      <c r="M1463" s="469"/>
    </row>
    <row r="1464" spans="10:13" ht="20.100000000000001" customHeight="1">
      <c r="J1464" s="427"/>
      <c r="M1464" s="469"/>
    </row>
    <row r="1465" spans="10:13" ht="20.100000000000001" customHeight="1">
      <c r="J1465" s="427"/>
      <c r="M1465" s="469"/>
    </row>
    <row r="1466" spans="10:13" ht="20.100000000000001" customHeight="1">
      <c r="J1466" s="427"/>
      <c r="M1466" s="469"/>
    </row>
    <row r="1467" spans="10:13" ht="20.100000000000001" customHeight="1">
      <c r="J1467" s="427"/>
      <c r="M1467" s="469"/>
    </row>
    <row r="1468" spans="10:13" ht="20.100000000000001" customHeight="1">
      <c r="J1468" s="427"/>
      <c r="M1468" s="469"/>
    </row>
    <row r="1469" spans="10:13" ht="20.100000000000001" customHeight="1">
      <c r="J1469" s="427"/>
      <c r="M1469" s="469"/>
    </row>
    <row r="1470" spans="10:13" ht="20.100000000000001" customHeight="1">
      <c r="J1470" s="427"/>
      <c r="M1470" s="469"/>
    </row>
    <row r="1471" spans="10:13" ht="20.100000000000001" customHeight="1">
      <c r="J1471" s="427"/>
      <c r="M1471" s="469"/>
    </row>
    <row r="1472" spans="10:13" ht="20.100000000000001" customHeight="1">
      <c r="J1472" s="427"/>
      <c r="M1472" s="469"/>
    </row>
    <row r="1473" spans="10:13" ht="20.100000000000001" customHeight="1">
      <c r="J1473" s="427"/>
      <c r="M1473" s="469"/>
    </row>
    <row r="1474" spans="10:13" ht="20.100000000000001" customHeight="1">
      <c r="J1474" s="427"/>
      <c r="M1474" s="469"/>
    </row>
    <row r="1475" spans="10:13" ht="20.100000000000001" customHeight="1">
      <c r="J1475" s="427"/>
      <c r="M1475" s="469"/>
    </row>
    <row r="1476" spans="10:13" ht="20.100000000000001" customHeight="1">
      <c r="J1476" s="427"/>
      <c r="M1476" s="469"/>
    </row>
    <row r="1477" spans="10:13" ht="20.100000000000001" customHeight="1">
      <c r="J1477" s="427"/>
      <c r="M1477" s="469"/>
    </row>
    <row r="1478" spans="10:13" ht="20.100000000000001" customHeight="1">
      <c r="J1478" s="427"/>
      <c r="M1478" s="469"/>
    </row>
    <row r="1479" spans="10:13" ht="20.100000000000001" customHeight="1">
      <c r="J1479" s="427"/>
      <c r="M1479" s="469"/>
    </row>
    <row r="1480" spans="10:13" ht="20.100000000000001" customHeight="1">
      <c r="J1480" s="427"/>
      <c r="M1480" s="469"/>
    </row>
    <row r="1481" spans="10:13" ht="20.100000000000001" customHeight="1">
      <c r="J1481" s="427"/>
      <c r="M1481" s="469"/>
    </row>
    <row r="1482" spans="10:13" ht="20.100000000000001" customHeight="1">
      <c r="J1482" s="427"/>
      <c r="M1482" s="469"/>
    </row>
    <row r="1483" spans="10:13" ht="20.100000000000001" customHeight="1">
      <c r="J1483" s="427"/>
      <c r="M1483" s="469"/>
    </row>
    <row r="1484" spans="10:13" ht="20.100000000000001" customHeight="1">
      <c r="J1484" s="427"/>
      <c r="M1484" s="469"/>
    </row>
    <row r="1485" spans="10:13" ht="20.100000000000001" customHeight="1">
      <c r="J1485" s="427"/>
      <c r="M1485" s="469"/>
    </row>
    <row r="1486" spans="10:13" ht="20.100000000000001" customHeight="1">
      <c r="J1486" s="427"/>
      <c r="M1486" s="469"/>
    </row>
    <row r="1487" spans="10:13" ht="20.100000000000001" customHeight="1">
      <c r="J1487" s="427"/>
      <c r="M1487" s="469"/>
    </row>
    <row r="1488" spans="10:13" ht="20.100000000000001" customHeight="1">
      <c r="J1488" s="427"/>
      <c r="M1488" s="469"/>
    </row>
    <row r="1489" spans="10:13" ht="20.100000000000001" customHeight="1">
      <c r="J1489" s="427"/>
      <c r="M1489" s="469"/>
    </row>
    <row r="1490" spans="10:13" ht="20.100000000000001" customHeight="1">
      <c r="J1490" s="427"/>
      <c r="M1490" s="469"/>
    </row>
    <row r="1491" spans="10:13" ht="20.100000000000001" customHeight="1">
      <c r="J1491" s="427"/>
      <c r="M1491" s="469"/>
    </row>
    <row r="1492" spans="10:13" ht="20.100000000000001" customHeight="1">
      <c r="J1492" s="427"/>
      <c r="M1492" s="469"/>
    </row>
    <row r="1493" spans="10:13" ht="20.100000000000001" customHeight="1">
      <c r="J1493" s="427"/>
      <c r="M1493" s="469"/>
    </row>
    <row r="1494" spans="10:13" ht="20.100000000000001" customHeight="1">
      <c r="J1494" s="427"/>
      <c r="M1494" s="469"/>
    </row>
    <row r="1495" spans="10:13" ht="20.100000000000001" customHeight="1">
      <c r="J1495" s="427"/>
      <c r="M1495" s="469"/>
    </row>
    <row r="1496" spans="10:13" ht="20.100000000000001" customHeight="1">
      <c r="J1496" s="427"/>
      <c r="M1496" s="469"/>
    </row>
    <row r="1497" spans="10:13" ht="20.100000000000001" customHeight="1">
      <c r="J1497" s="427"/>
      <c r="M1497" s="469"/>
    </row>
    <row r="1498" spans="10:13" ht="20.100000000000001" customHeight="1">
      <c r="J1498" s="427"/>
      <c r="M1498" s="469"/>
    </row>
    <row r="1499" spans="10:13" ht="20.100000000000001" customHeight="1">
      <c r="J1499" s="427"/>
      <c r="M1499" s="469"/>
    </row>
    <row r="1500" spans="10:13" ht="20.100000000000001" customHeight="1">
      <c r="J1500" s="427"/>
      <c r="M1500" s="469"/>
    </row>
    <row r="1501" spans="10:13" ht="20.100000000000001" customHeight="1">
      <c r="J1501" s="427"/>
      <c r="M1501" s="469"/>
    </row>
    <row r="1502" spans="10:13" ht="20.100000000000001" customHeight="1">
      <c r="J1502" s="427"/>
      <c r="M1502" s="469"/>
    </row>
    <row r="1503" spans="10:13" ht="20.100000000000001" customHeight="1">
      <c r="J1503" s="427"/>
      <c r="M1503" s="469"/>
    </row>
    <row r="1504" spans="10:13" ht="20.100000000000001" customHeight="1">
      <c r="J1504" s="427"/>
      <c r="M1504" s="469"/>
    </row>
    <row r="1505" spans="10:13" ht="20.100000000000001" customHeight="1">
      <c r="J1505" s="427"/>
      <c r="M1505" s="469"/>
    </row>
    <row r="1506" spans="10:13" ht="20.100000000000001" customHeight="1">
      <c r="J1506" s="427"/>
      <c r="M1506" s="469"/>
    </row>
    <row r="1507" spans="10:13" ht="20.100000000000001" customHeight="1">
      <c r="J1507" s="427"/>
      <c r="M1507" s="469"/>
    </row>
    <row r="1508" spans="10:13" ht="20.100000000000001" customHeight="1">
      <c r="J1508" s="427"/>
      <c r="M1508" s="469"/>
    </row>
    <row r="1509" spans="10:13" ht="20.100000000000001" customHeight="1">
      <c r="J1509" s="427"/>
      <c r="M1509" s="469"/>
    </row>
    <row r="1510" spans="10:13" ht="20.100000000000001" customHeight="1">
      <c r="J1510" s="427"/>
      <c r="M1510" s="469"/>
    </row>
    <row r="1511" spans="10:13" ht="20.100000000000001" customHeight="1">
      <c r="J1511" s="427"/>
      <c r="M1511" s="469"/>
    </row>
    <row r="1512" spans="10:13" ht="20.100000000000001" customHeight="1">
      <c r="J1512" s="427"/>
      <c r="M1512" s="469"/>
    </row>
    <row r="1513" spans="10:13" ht="20.100000000000001" customHeight="1">
      <c r="J1513" s="427"/>
      <c r="M1513" s="469"/>
    </row>
    <row r="1514" spans="10:13" ht="20.100000000000001" customHeight="1">
      <c r="J1514" s="427"/>
      <c r="M1514" s="469"/>
    </row>
    <row r="1515" spans="10:13" ht="20.100000000000001" customHeight="1">
      <c r="J1515" s="427"/>
      <c r="M1515" s="469"/>
    </row>
    <row r="1516" spans="10:13" ht="20.100000000000001" customHeight="1">
      <c r="J1516" s="427"/>
      <c r="M1516" s="469"/>
    </row>
    <row r="1517" spans="10:13" ht="20.100000000000001" customHeight="1">
      <c r="J1517" s="427"/>
      <c r="M1517" s="469"/>
    </row>
    <row r="1518" spans="10:13" ht="20.100000000000001" customHeight="1">
      <c r="J1518" s="427"/>
      <c r="M1518" s="469"/>
    </row>
    <row r="1519" spans="10:13" ht="20.100000000000001" customHeight="1">
      <c r="J1519" s="427"/>
      <c r="M1519" s="469"/>
    </row>
    <row r="1520" spans="10:13" ht="20.100000000000001" customHeight="1">
      <c r="J1520" s="427"/>
      <c r="M1520" s="469"/>
    </row>
    <row r="1521" spans="10:13" ht="20.100000000000001" customHeight="1">
      <c r="J1521" s="427"/>
      <c r="M1521" s="469"/>
    </row>
    <row r="1522" spans="10:13" ht="20.100000000000001" customHeight="1">
      <c r="J1522" s="427"/>
      <c r="M1522" s="469"/>
    </row>
    <row r="1523" spans="10:13" ht="20.100000000000001" customHeight="1">
      <c r="J1523" s="427"/>
      <c r="M1523" s="469"/>
    </row>
    <row r="1524" spans="10:13" ht="20.100000000000001" customHeight="1">
      <c r="J1524" s="427"/>
      <c r="M1524" s="469"/>
    </row>
    <row r="1525" spans="10:13" ht="20.100000000000001" customHeight="1">
      <c r="J1525" s="427"/>
      <c r="M1525" s="469"/>
    </row>
    <row r="1526" spans="10:13" ht="20.100000000000001" customHeight="1">
      <c r="J1526" s="427"/>
      <c r="M1526" s="469"/>
    </row>
    <row r="1527" spans="10:13" ht="20.100000000000001" customHeight="1">
      <c r="J1527" s="427"/>
      <c r="M1527" s="469"/>
    </row>
    <row r="1528" spans="10:13" ht="20.100000000000001" customHeight="1">
      <c r="J1528" s="427"/>
      <c r="M1528" s="469"/>
    </row>
    <row r="1529" spans="10:13" ht="20.100000000000001" customHeight="1">
      <c r="J1529" s="427"/>
      <c r="M1529" s="469"/>
    </row>
    <row r="1530" spans="10:13" ht="20.100000000000001" customHeight="1">
      <c r="J1530" s="427"/>
      <c r="M1530" s="469"/>
    </row>
    <row r="1531" spans="10:13" ht="20.100000000000001" customHeight="1">
      <c r="J1531" s="427"/>
      <c r="M1531" s="469"/>
    </row>
    <row r="1532" spans="10:13" ht="20.100000000000001" customHeight="1">
      <c r="J1532" s="427"/>
      <c r="M1532" s="469"/>
    </row>
    <row r="1533" spans="10:13" ht="20.100000000000001" customHeight="1">
      <c r="J1533" s="427"/>
      <c r="M1533" s="469"/>
    </row>
    <row r="1534" spans="10:13" ht="20.100000000000001" customHeight="1">
      <c r="J1534" s="427"/>
      <c r="M1534" s="469"/>
    </row>
    <row r="1535" spans="10:13" ht="20.100000000000001" customHeight="1">
      <c r="J1535" s="427"/>
      <c r="M1535" s="469"/>
    </row>
    <row r="1536" spans="10:13" ht="20.100000000000001" customHeight="1">
      <c r="J1536" s="427"/>
      <c r="M1536" s="469"/>
    </row>
    <row r="1537" spans="10:13" ht="20.100000000000001" customHeight="1">
      <c r="J1537" s="427"/>
      <c r="M1537" s="469"/>
    </row>
    <row r="1538" spans="10:13" ht="20.100000000000001" customHeight="1">
      <c r="J1538" s="427"/>
      <c r="M1538" s="469"/>
    </row>
    <row r="1539" spans="10:13" ht="20.100000000000001" customHeight="1">
      <c r="J1539" s="427"/>
      <c r="M1539" s="469"/>
    </row>
    <row r="1540" spans="10:13" ht="20.100000000000001" customHeight="1">
      <c r="J1540" s="427"/>
      <c r="M1540" s="469"/>
    </row>
    <row r="1541" spans="10:13" ht="20.100000000000001" customHeight="1">
      <c r="J1541" s="427"/>
      <c r="M1541" s="469"/>
    </row>
    <row r="1542" spans="10:13" ht="20.100000000000001" customHeight="1">
      <c r="J1542" s="427"/>
      <c r="M1542" s="469"/>
    </row>
    <row r="1543" spans="10:13" ht="20.100000000000001" customHeight="1">
      <c r="J1543" s="427"/>
      <c r="M1543" s="469"/>
    </row>
    <row r="1544" spans="10:13" ht="20.100000000000001" customHeight="1">
      <c r="J1544" s="427"/>
      <c r="M1544" s="469"/>
    </row>
    <row r="1545" spans="10:13" ht="20.100000000000001" customHeight="1">
      <c r="J1545" s="427"/>
      <c r="M1545" s="469"/>
    </row>
    <row r="1546" spans="10:13" ht="20.100000000000001" customHeight="1">
      <c r="J1546" s="427"/>
      <c r="M1546" s="469"/>
    </row>
    <row r="1547" spans="10:13" ht="20.100000000000001" customHeight="1">
      <c r="J1547" s="427"/>
      <c r="M1547" s="469"/>
    </row>
    <row r="1548" spans="10:13" ht="20.100000000000001" customHeight="1">
      <c r="J1548" s="427"/>
      <c r="M1548" s="469"/>
    </row>
    <row r="1549" spans="10:13" ht="20.100000000000001" customHeight="1">
      <c r="J1549" s="427"/>
      <c r="M1549" s="469"/>
    </row>
    <row r="1550" spans="10:13" ht="20.100000000000001" customHeight="1">
      <c r="J1550" s="427"/>
      <c r="M1550" s="469"/>
    </row>
    <row r="1551" spans="10:13" ht="20.100000000000001" customHeight="1">
      <c r="J1551" s="427"/>
      <c r="M1551" s="469"/>
    </row>
    <row r="1552" spans="10:13" ht="20.100000000000001" customHeight="1">
      <c r="J1552" s="427"/>
      <c r="M1552" s="469"/>
    </row>
    <row r="1553" spans="10:13" ht="20.100000000000001" customHeight="1">
      <c r="J1553" s="427"/>
      <c r="M1553" s="469"/>
    </row>
    <row r="1554" spans="10:13" ht="20.100000000000001" customHeight="1">
      <c r="J1554" s="427"/>
      <c r="M1554" s="469"/>
    </row>
    <row r="1555" spans="10:13" ht="20.100000000000001" customHeight="1">
      <c r="J1555" s="427"/>
      <c r="M1555" s="469"/>
    </row>
    <row r="1556" spans="10:13" ht="20.100000000000001" customHeight="1">
      <c r="J1556" s="427"/>
      <c r="M1556" s="469"/>
    </row>
    <row r="1557" spans="10:13" ht="20.100000000000001" customHeight="1">
      <c r="J1557" s="427"/>
      <c r="M1557" s="469"/>
    </row>
    <row r="1558" spans="10:13" ht="20.100000000000001" customHeight="1">
      <c r="J1558" s="427"/>
      <c r="M1558" s="469"/>
    </row>
    <row r="1559" spans="10:13" ht="20.100000000000001" customHeight="1">
      <c r="J1559" s="427"/>
      <c r="M1559" s="469"/>
    </row>
    <row r="1560" spans="10:13" ht="20.100000000000001" customHeight="1">
      <c r="J1560" s="427"/>
      <c r="M1560" s="469"/>
    </row>
    <row r="1561" spans="10:13" ht="20.100000000000001" customHeight="1">
      <c r="J1561" s="427"/>
      <c r="M1561" s="469"/>
    </row>
    <row r="1562" spans="10:13" ht="20.100000000000001" customHeight="1">
      <c r="J1562" s="427"/>
      <c r="M1562" s="469"/>
    </row>
    <row r="1563" spans="10:13" ht="20.100000000000001" customHeight="1">
      <c r="J1563" s="427"/>
      <c r="M1563" s="469"/>
    </row>
    <row r="1564" spans="10:13" ht="20.100000000000001" customHeight="1">
      <c r="J1564" s="427"/>
      <c r="M1564" s="469"/>
    </row>
    <row r="1565" spans="10:13" ht="20.100000000000001" customHeight="1">
      <c r="J1565" s="427"/>
      <c r="M1565" s="469"/>
    </row>
    <row r="1566" spans="10:13" ht="20.100000000000001" customHeight="1">
      <c r="J1566" s="427"/>
      <c r="M1566" s="469"/>
    </row>
    <row r="1567" spans="10:13" ht="20.100000000000001" customHeight="1">
      <c r="J1567" s="427"/>
      <c r="M1567" s="469"/>
    </row>
    <row r="1568" spans="10:13" ht="20.100000000000001" customHeight="1">
      <c r="J1568" s="427"/>
      <c r="M1568" s="469"/>
    </row>
    <row r="1569" spans="10:13" ht="20.100000000000001" customHeight="1">
      <c r="J1569" s="427"/>
      <c r="M1569" s="469"/>
    </row>
    <row r="1570" spans="10:13" ht="20.100000000000001" customHeight="1">
      <c r="J1570" s="427"/>
      <c r="M1570" s="469"/>
    </row>
    <row r="1571" spans="10:13" ht="20.100000000000001" customHeight="1">
      <c r="J1571" s="427"/>
      <c r="M1571" s="469"/>
    </row>
    <row r="1572" spans="10:13" ht="20.100000000000001" customHeight="1">
      <c r="J1572" s="427"/>
      <c r="M1572" s="469"/>
    </row>
    <row r="1573" spans="10:13" ht="20.100000000000001" customHeight="1">
      <c r="J1573" s="427"/>
      <c r="M1573" s="469"/>
    </row>
    <row r="1574" spans="10:13" ht="20.100000000000001" customHeight="1">
      <c r="J1574" s="427"/>
      <c r="M1574" s="469"/>
    </row>
    <row r="1575" spans="10:13" ht="20.100000000000001" customHeight="1">
      <c r="J1575" s="427"/>
      <c r="M1575" s="469"/>
    </row>
    <row r="1576" spans="10:13" ht="20.100000000000001" customHeight="1">
      <c r="J1576" s="427"/>
      <c r="M1576" s="469"/>
    </row>
    <row r="1577" spans="10:13" ht="20.100000000000001" customHeight="1">
      <c r="J1577" s="427"/>
      <c r="M1577" s="469"/>
    </row>
    <row r="1578" spans="10:13" ht="20.100000000000001" customHeight="1">
      <c r="J1578" s="427"/>
      <c r="M1578" s="469"/>
    </row>
    <row r="1579" spans="10:13" ht="20.100000000000001" customHeight="1">
      <c r="J1579" s="427"/>
      <c r="M1579" s="469"/>
    </row>
    <row r="1580" spans="10:13" ht="20.100000000000001" customHeight="1">
      <c r="J1580" s="427"/>
      <c r="M1580" s="469"/>
    </row>
    <row r="1581" spans="10:13" ht="20.100000000000001" customHeight="1">
      <c r="J1581" s="427"/>
      <c r="M1581" s="469"/>
    </row>
    <row r="1582" spans="10:13" ht="20.100000000000001" customHeight="1">
      <c r="J1582" s="427"/>
      <c r="M1582" s="469"/>
    </row>
    <row r="1583" spans="10:13" ht="20.100000000000001" customHeight="1">
      <c r="J1583" s="427"/>
      <c r="M1583" s="469"/>
    </row>
    <row r="1584" spans="10:13" ht="20.100000000000001" customHeight="1">
      <c r="J1584" s="427"/>
      <c r="M1584" s="469"/>
    </row>
    <row r="1585" spans="10:13" ht="20.100000000000001" customHeight="1">
      <c r="J1585" s="427"/>
      <c r="M1585" s="469"/>
    </row>
    <row r="1586" spans="10:13" ht="20.100000000000001" customHeight="1">
      <c r="J1586" s="427"/>
      <c r="M1586" s="469"/>
    </row>
    <row r="1587" spans="10:13" ht="20.100000000000001" customHeight="1">
      <c r="J1587" s="427"/>
      <c r="M1587" s="469"/>
    </row>
    <row r="1588" spans="10:13" ht="20.100000000000001" customHeight="1">
      <c r="J1588" s="427"/>
      <c r="M1588" s="469"/>
    </row>
    <row r="1589" spans="10:13" ht="20.100000000000001" customHeight="1">
      <c r="J1589" s="427"/>
      <c r="M1589" s="469"/>
    </row>
    <row r="1590" spans="10:13" ht="20.100000000000001" customHeight="1">
      <c r="J1590" s="427"/>
      <c r="M1590" s="469"/>
    </row>
    <row r="1591" spans="10:13" ht="20.100000000000001" customHeight="1">
      <c r="J1591" s="427"/>
      <c r="M1591" s="469"/>
    </row>
    <row r="1592" spans="10:13" ht="20.100000000000001" customHeight="1">
      <c r="J1592" s="427"/>
      <c r="M1592" s="469"/>
    </row>
    <row r="1593" spans="10:13" ht="20.100000000000001" customHeight="1">
      <c r="J1593" s="427"/>
      <c r="M1593" s="469"/>
    </row>
    <row r="1594" spans="10:13" ht="20.100000000000001" customHeight="1">
      <c r="J1594" s="427"/>
      <c r="M1594" s="469"/>
    </row>
    <row r="1595" spans="10:13" ht="20.100000000000001" customHeight="1">
      <c r="J1595" s="427"/>
      <c r="M1595" s="469"/>
    </row>
    <row r="1596" spans="10:13" ht="20.100000000000001" customHeight="1">
      <c r="J1596" s="427"/>
      <c r="M1596" s="469"/>
    </row>
    <row r="1597" spans="10:13" ht="20.100000000000001" customHeight="1">
      <c r="J1597" s="427"/>
      <c r="M1597" s="469"/>
    </row>
    <row r="1598" spans="10:13" ht="20.100000000000001" customHeight="1">
      <c r="J1598" s="427"/>
      <c r="M1598" s="469"/>
    </row>
    <row r="1599" spans="10:13" ht="20.100000000000001" customHeight="1">
      <c r="J1599" s="427"/>
      <c r="M1599" s="469"/>
    </row>
    <row r="1600" spans="10:13" ht="20.100000000000001" customHeight="1">
      <c r="J1600" s="427"/>
      <c r="M1600" s="469"/>
    </row>
    <row r="1601" spans="10:13" ht="20.100000000000001" customHeight="1">
      <c r="J1601" s="427"/>
      <c r="M1601" s="469"/>
    </row>
    <row r="1602" spans="10:13" ht="20.100000000000001" customHeight="1">
      <c r="J1602" s="427"/>
      <c r="M1602" s="469"/>
    </row>
    <row r="1603" spans="10:13" ht="20.100000000000001" customHeight="1">
      <c r="J1603" s="427"/>
      <c r="M1603" s="469"/>
    </row>
    <row r="1604" spans="10:13" ht="20.100000000000001" customHeight="1">
      <c r="J1604" s="427"/>
      <c r="M1604" s="469"/>
    </row>
    <row r="1605" spans="10:13" ht="20.100000000000001" customHeight="1">
      <c r="J1605" s="427"/>
      <c r="M1605" s="469"/>
    </row>
    <row r="1606" spans="10:13" ht="20.100000000000001" customHeight="1">
      <c r="J1606" s="427"/>
      <c r="M1606" s="469"/>
    </row>
    <row r="1607" spans="10:13" ht="20.100000000000001" customHeight="1">
      <c r="J1607" s="427"/>
      <c r="M1607" s="469"/>
    </row>
    <row r="1608" spans="10:13" ht="20.100000000000001" customHeight="1">
      <c r="J1608" s="427"/>
      <c r="M1608" s="469"/>
    </row>
    <row r="1609" spans="10:13" ht="20.100000000000001" customHeight="1">
      <c r="J1609" s="427"/>
      <c r="M1609" s="469"/>
    </row>
    <row r="1610" spans="10:13" ht="20.100000000000001" customHeight="1">
      <c r="J1610" s="427"/>
      <c r="M1610" s="469"/>
    </row>
    <row r="1611" spans="10:13" ht="20.100000000000001" customHeight="1">
      <c r="J1611" s="427"/>
      <c r="M1611" s="469"/>
    </row>
    <row r="1612" spans="10:13" ht="20.100000000000001" customHeight="1">
      <c r="J1612" s="427"/>
      <c r="M1612" s="469"/>
    </row>
    <row r="1613" spans="10:13" ht="20.100000000000001" customHeight="1">
      <c r="J1613" s="427"/>
      <c r="M1613" s="469"/>
    </row>
    <row r="1614" spans="10:13" ht="20.100000000000001" customHeight="1">
      <c r="J1614" s="427"/>
      <c r="M1614" s="469"/>
    </row>
    <row r="1615" spans="10:13" ht="20.100000000000001" customHeight="1">
      <c r="J1615" s="427"/>
      <c r="M1615" s="469"/>
    </row>
    <row r="1616" spans="10:13" ht="20.100000000000001" customHeight="1">
      <c r="J1616" s="427"/>
      <c r="M1616" s="469"/>
    </row>
    <row r="1617" spans="10:13" ht="20.100000000000001" customHeight="1">
      <c r="J1617" s="427"/>
      <c r="M1617" s="469"/>
    </row>
    <row r="1618" spans="10:13" ht="20.100000000000001" customHeight="1">
      <c r="J1618" s="427"/>
      <c r="M1618" s="469"/>
    </row>
    <row r="1619" spans="10:13" ht="20.100000000000001" customHeight="1">
      <c r="J1619" s="427"/>
      <c r="M1619" s="469"/>
    </row>
    <row r="1620" spans="10:13" ht="20.100000000000001" customHeight="1">
      <c r="J1620" s="427"/>
      <c r="M1620" s="469"/>
    </row>
    <row r="1621" spans="10:13" ht="20.100000000000001" customHeight="1">
      <c r="J1621" s="427"/>
      <c r="M1621" s="469"/>
    </row>
    <row r="1622" spans="10:13" ht="20.100000000000001" customHeight="1">
      <c r="J1622" s="427"/>
      <c r="M1622" s="469"/>
    </row>
    <row r="1623" spans="10:13" ht="20.100000000000001" customHeight="1">
      <c r="J1623" s="427"/>
      <c r="M1623" s="469"/>
    </row>
    <row r="1624" spans="10:13" ht="20.100000000000001" customHeight="1">
      <c r="J1624" s="427"/>
      <c r="M1624" s="469"/>
    </row>
    <row r="1625" spans="10:13" ht="20.100000000000001" customHeight="1">
      <c r="J1625" s="427"/>
      <c r="M1625" s="469"/>
    </row>
    <row r="1626" spans="10:13" ht="20.100000000000001" customHeight="1">
      <c r="J1626" s="427"/>
      <c r="M1626" s="469"/>
    </row>
    <row r="1627" spans="10:13" ht="20.100000000000001" customHeight="1">
      <c r="J1627" s="427"/>
      <c r="M1627" s="469"/>
    </row>
    <row r="1628" spans="10:13" ht="20.100000000000001" customHeight="1">
      <c r="J1628" s="427"/>
      <c r="M1628" s="469"/>
    </row>
    <row r="1629" spans="10:13" ht="20.100000000000001" customHeight="1">
      <c r="J1629" s="427"/>
      <c r="M1629" s="469"/>
    </row>
    <row r="1630" spans="10:13" ht="20.100000000000001" customHeight="1">
      <c r="J1630" s="427"/>
      <c r="M1630" s="469"/>
    </row>
    <row r="1631" spans="10:13" ht="20.100000000000001" customHeight="1">
      <c r="J1631" s="427"/>
      <c r="M1631" s="469"/>
    </row>
    <row r="1632" spans="10:13" ht="20.100000000000001" customHeight="1">
      <c r="J1632" s="427"/>
      <c r="M1632" s="469"/>
    </row>
    <row r="1633" spans="10:13" ht="20.100000000000001" customHeight="1">
      <c r="J1633" s="427"/>
      <c r="M1633" s="469"/>
    </row>
    <row r="1634" spans="10:13" ht="20.100000000000001" customHeight="1">
      <c r="J1634" s="427"/>
      <c r="M1634" s="469"/>
    </row>
    <row r="1635" spans="10:13" ht="20.100000000000001" customHeight="1">
      <c r="J1635" s="427"/>
      <c r="M1635" s="469"/>
    </row>
    <row r="1636" spans="10:13" ht="20.100000000000001" customHeight="1">
      <c r="J1636" s="427"/>
      <c r="M1636" s="469"/>
    </row>
    <row r="1637" spans="10:13" ht="20.100000000000001" customHeight="1">
      <c r="J1637" s="427"/>
      <c r="M1637" s="469"/>
    </row>
    <row r="1638" spans="10:13" ht="20.100000000000001" customHeight="1">
      <c r="J1638" s="427"/>
      <c r="M1638" s="469"/>
    </row>
    <row r="1639" spans="10:13" ht="20.100000000000001" customHeight="1">
      <c r="J1639" s="427"/>
      <c r="M1639" s="469"/>
    </row>
    <row r="1640" spans="10:13" ht="20.100000000000001" customHeight="1">
      <c r="J1640" s="427"/>
      <c r="M1640" s="469"/>
    </row>
    <row r="1641" spans="10:13" ht="20.100000000000001" customHeight="1">
      <c r="J1641" s="427"/>
      <c r="M1641" s="469"/>
    </row>
    <row r="1642" spans="10:13" ht="20.100000000000001" customHeight="1">
      <c r="J1642" s="427"/>
      <c r="M1642" s="469"/>
    </row>
    <row r="1643" spans="10:13" ht="20.100000000000001" customHeight="1">
      <c r="J1643" s="427"/>
      <c r="M1643" s="469"/>
    </row>
    <row r="1644" spans="10:13" ht="20.100000000000001" customHeight="1">
      <c r="J1644" s="427"/>
      <c r="M1644" s="469"/>
    </row>
    <row r="1645" spans="10:13" ht="20.100000000000001" customHeight="1">
      <c r="J1645" s="427"/>
      <c r="M1645" s="469"/>
    </row>
    <row r="1646" spans="10:13" ht="20.100000000000001" customHeight="1">
      <c r="J1646" s="427"/>
      <c r="M1646" s="469"/>
    </row>
    <row r="1647" spans="10:13" ht="20.100000000000001" customHeight="1">
      <c r="J1647" s="427"/>
      <c r="M1647" s="469"/>
    </row>
    <row r="1648" spans="10:13" ht="20.100000000000001" customHeight="1">
      <c r="J1648" s="427"/>
      <c r="M1648" s="469"/>
    </row>
    <row r="1649" spans="10:13" ht="20.100000000000001" customHeight="1">
      <c r="J1649" s="427"/>
      <c r="M1649" s="469"/>
    </row>
    <row r="1650" spans="10:13" ht="20.100000000000001" customHeight="1">
      <c r="J1650" s="427"/>
      <c r="M1650" s="469"/>
    </row>
    <row r="1651" spans="10:13" ht="20.100000000000001" customHeight="1">
      <c r="J1651" s="427"/>
      <c r="M1651" s="469"/>
    </row>
    <row r="1652" spans="10:13" ht="20.100000000000001" customHeight="1">
      <c r="J1652" s="427"/>
      <c r="M1652" s="469"/>
    </row>
    <row r="1653" spans="10:13" ht="20.100000000000001" customHeight="1">
      <c r="J1653" s="427"/>
      <c r="M1653" s="469"/>
    </row>
    <row r="1654" spans="10:13" ht="20.100000000000001" customHeight="1">
      <c r="J1654" s="427"/>
      <c r="M1654" s="469"/>
    </row>
    <row r="1655" spans="10:13" ht="20.100000000000001" customHeight="1">
      <c r="J1655" s="427"/>
      <c r="M1655" s="469"/>
    </row>
    <row r="1656" spans="10:13" ht="20.100000000000001" customHeight="1">
      <c r="J1656" s="427"/>
      <c r="M1656" s="469"/>
    </row>
    <row r="1657" spans="10:13" ht="20.100000000000001" customHeight="1">
      <c r="J1657" s="427"/>
      <c r="M1657" s="469"/>
    </row>
    <row r="1658" spans="10:13" ht="20.100000000000001" customHeight="1">
      <c r="J1658" s="427"/>
      <c r="M1658" s="469"/>
    </row>
    <row r="1659" spans="10:13" ht="20.100000000000001" customHeight="1">
      <c r="J1659" s="427"/>
      <c r="M1659" s="469"/>
    </row>
    <row r="1660" spans="10:13" ht="20.100000000000001" customHeight="1">
      <c r="J1660" s="427"/>
      <c r="M1660" s="469"/>
    </row>
    <row r="1661" spans="10:13" ht="20.100000000000001" customHeight="1">
      <c r="J1661" s="427"/>
      <c r="M1661" s="469"/>
    </row>
    <row r="1662" spans="10:13" ht="20.100000000000001" customHeight="1">
      <c r="J1662" s="427"/>
      <c r="M1662" s="469"/>
    </row>
    <row r="1663" spans="10:13" ht="20.100000000000001" customHeight="1">
      <c r="J1663" s="427"/>
      <c r="M1663" s="469"/>
    </row>
    <row r="1664" spans="10:13" ht="20.100000000000001" customHeight="1">
      <c r="J1664" s="427"/>
      <c r="M1664" s="469"/>
    </row>
    <row r="1665" spans="10:13" ht="20.100000000000001" customHeight="1">
      <c r="J1665" s="427"/>
      <c r="M1665" s="469"/>
    </row>
    <row r="1666" spans="10:13" ht="20.100000000000001" customHeight="1">
      <c r="J1666" s="427"/>
      <c r="M1666" s="469"/>
    </row>
    <row r="1667" spans="10:13" ht="20.100000000000001" customHeight="1">
      <c r="J1667" s="427"/>
      <c r="M1667" s="469"/>
    </row>
    <row r="1668" spans="10:13" ht="20.100000000000001" customHeight="1">
      <c r="J1668" s="427"/>
      <c r="M1668" s="469"/>
    </row>
    <row r="1669" spans="10:13" ht="20.100000000000001" customHeight="1">
      <c r="J1669" s="427"/>
      <c r="M1669" s="469"/>
    </row>
    <row r="1670" spans="10:13" ht="20.100000000000001" customHeight="1">
      <c r="J1670" s="427"/>
      <c r="M1670" s="469"/>
    </row>
    <row r="1671" spans="10:13" ht="20.100000000000001" customHeight="1">
      <c r="J1671" s="427"/>
      <c r="M1671" s="469"/>
    </row>
    <row r="1672" spans="10:13" ht="20.100000000000001" customHeight="1">
      <c r="J1672" s="427"/>
      <c r="M1672" s="469"/>
    </row>
    <row r="1673" spans="10:13" ht="20.100000000000001" customHeight="1">
      <c r="J1673" s="427"/>
      <c r="M1673" s="469"/>
    </row>
    <row r="1674" spans="10:13" ht="20.100000000000001" customHeight="1">
      <c r="J1674" s="427"/>
      <c r="M1674" s="469"/>
    </row>
    <row r="1675" spans="10:13" ht="20.100000000000001" customHeight="1">
      <c r="J1675" s="427"/>
      <c r="M1675" s="469"/>
    </row>
    <row r="1676" spans="10:13" ht="20.100000000000001" customHeight="1">
      <c r="J1676" s="427"/>
      <c r="M1676" s="469"/>
    </row>
    <row r="1677" spans="10:13" ht="20.100000000000001" customHeight="1">
      <c r="J1677" s="427"/>
      <c r="M1677" s="469"/>
    </row>
    <row r="1678" spans="10:13" ht="20.100000000000001" customHeight="1">
      <c r="J1678" s="427"/>
      <c r="M1678" s="469"/>
    </row>
    <row r="1679" spans="10:13" ht="20.100000000000001" customHeight="1">
      <c r="J1679" s="427"/>
      <c r="M1679" s="469"/>
    </row>
    <row r="1680" spans="10:13" ht="20.100000000000001" customHeight="1">
      <c r="J1680" s="427"/>
      <c r="M1680" s="469"/>
    </row>
    <row r="1681" spans="10:13" ht="20.100000000000001" customHeight="1">
      <c r="J1681" s="427"/>
      <c r="M1681" s="469"/>
    </row>
    <row r="1682" spans="10:13" ht="20.100000000000001" customHeight="1">
      <c r="J1682" s="427"/>
      <c r="M1682" s="469"/>
    </row>
    <row r="1683" spans="10:13" ht="20.100000000000001" customHeight="1">
      <c r="J1683" s="427"/>
      <c r="M1683" s="469"/>
    </row>
    <row r="1684" spans="10:13" ht="20.100000000000001" customHeight="1">
      <c r="J1684" s="427"/>
      <c r="M1684" s="469"/>
    </row>
    <row r="1685" spans="10:13" ht="20.100000000000001" customHeight="1">
      <c r="J1685" s="427"/>
      <c r="M1685" s="469"/>
    </row>
    <row r="1686" spans="10:13" ht="20.100000000000001" customHeight="1">
      <c r="J1686" s="427"/>
      <c r="M1686" s="469"/>
    </row>
    <row r="1687" spans="10:13" ht="20.100000000000001" customHeight="1">
      <c r="J1687" s="427"/>
      <c r="M1687" s="469"/>
    </row>
    <row r="1688" spans="10:13" ht="20.100000000000001" customHeight="1">
      <c r="J1688" s="427"/>
      <c r="M1688" s="469"/>
    </row>
    <row r="1689" spans="10:13" ht="20.100000000000001" customHeight="1">
      <c r="J1689" s="427"/>
      <c r="M1689" s="469"/>
    </row>
    <row r="1690" spans="10:13" ht="20.100000000000001" customHeight="1">
      <c r="J1690" s="427"/>
      <c r="M1690" s="469"/>
    </row>
    <row r="1691" spans="10:13" ht="20.100000000000001" customHeight="1">
      <c r="J1691" s="427"/>
      <c r="M1691" s="469"/>
    </row>
    <row r="1692" spans="10:13" ht="20.100000000000001" customHeight="1">
      <c r="J1692" s="427"/>
      <c r="M1692" s="469"/>
    </row>
    <row r="1693" spans="10:13" ht="20.100000000000001" customHeight="1">
      <c r="J1693" s="427"/>
      <c r="M1693" s="469"/>
    </row>
    <row r="1694" spans="10:13" ht="20.100000000000001" customHeight="1">
      <c r="J1694" s="427"/>
      <c r="M1694" s="469"/>
    </row>
    <row r="1695" spans="10:13" ht="20.100000000000001" customHeight="1">
      <c r="J1695" s="427"/>
      <c r="M1695" s="469"/>
    </row>
    <row r="1696" spans="10:13" ht="20.100000000000001" customHeight="1">
      <c r="J1696" s="427"/>
      <c r="M1696" s="469"/>
    </row>
    <row r="1697" spans="10:13" ht="20.100000000000001" customHeight="1">
      <c r="J1697" s="427"/>
      <c r="M1697" s="469"/>
    </row>
    <row r="1698" spans="10:13" ht="20.100000000000001" customHeight="1">
      <c r="J1698" s="427"/>
      <c r="M1698" s="469"/>
    </row>
    <row r="1699" spans="10:13" ht="20.100000000000001" customHeight="1">
      <c r="J1699" s="427"/>
      <c r="M1699" s="469"/>
    </row>
    <row r="1700" spans="10:13" ht="20.100000000000001" customHeight="1">
      <c r="J1700" s="427"/>
      <c r="M1700" s="469"/>
    </row>
    <row r="1701" spans="10:13" ht="20.100000000000001" customHeight="1">
      <c r="J1701" s="427"/>
      <c r="M1701" s="469"/>
    </row>
    <row r="1702" spans="10:13" ht="20.100000000000001" customHeight="1">
      <c r="J1702" s="427"/>
      <c r="M1702" s="469"/>
    </row>
    <row r="1703" spans="10:13" ht="20.100000000000001" customHeight="1">
      <c r="J1703" s="427"/>
      <c r="M1703" s="469"/>
    </row>
    <row r="1704" spans="10:13" ht="20.100000000000001" customHeight="1">
      <c r="J1704" s="427"/>
      <c r="M1704" s="469"/>
    </row>
    <row r="1705" spans="10:13" ht="20.100000000000001" customHeight="1">
      <c r="J1705" s="427"/>
      <c r="M1705" s="469"/>
    </row>
    <row r="1706" spans="10:13" ht="20.100000000000001" customHeight="1">
      <c r="J1706" s="427"/>
      <c r="M1706" s="469"/>
    </row>
    <row r="1707" spans="10:13" ht="20.100000000000001" customHeight="1">
      <c r="J1707" s="427"/>
      <c r="M1707" s="469"/>
    </row>
    <row r="1708" spans="10:13" ht="20.100000000000001" customHeight="1">
      <c r="J1708" s="427"/>
      <c r="M1708" s="469"/>
    </row>
    <row r="1709" spans="10:13" ht="20.100000000000001" customHeight="1">
      <c r="J1709" s="427"/>
      <c r="M1709" s="469"/>
    </row>
    <row r="1710" spans="10:13" ht="20.100000000000001" customHeight="1">
      <c r="J1710" s="427"/>
      <c r="M1710" s="469"/>
    </row>
    <row r="1711" spans="10:13" ht="20.100000000000001" customHeight="1">
      <c r="J1711" s="427"/>
      <c r="M1711" s="469"/>
    </row>
    <row r="1712" spans="10:13" ht="20.100000000000001" customHeight="1">
      <c r="J1712" s="427"/>
      <c r="M1712" s="469"/>
    </row>
    <row r="1713" spans="10:13" ht="20.100000000000001" customHeight="1">
      <c r="J1713" s="427"/>
      <c r="M1713" s="469"/>
    </row>
    <row r="1714" spans="10:13" ht="20.100000000000001" customHeight="1">
      <c r="J1714" s="427"/>
      <c r="M1714" s="469"/>
    </row>
    <row r="1715" spans="10:13" ht="20.100000000000001" customHeight="1">
      <c r="J1715" s="427"/>
      <c r="M1715" s="469"/>
    </row>
    <row r="1716" spans="10:13" ht="20.100000000000001" customHeight="1">
      <c r="J1716" s="427"/>
      <c r="M1716" s="469"/>
    </row>
    <row r="1717" spans="10:13" ht="20.100000000000001" customHeight="1">
      <c r="J1717" s="427"/>
      <c r="M1717" s="469"/>
    </row>
    <row r="1718" spans="10:13" ht="20.100000000000001" customHeight="1">
      <c r="J1718" s="427"/>
      <c r="M1718" s="469"/>
    </row>
    <row r="1719" spans="10:13" ht="20.100000000000001" customHeight="1">
      <c r="J1719" s="427"/>
      <c r="M1719" s="469"/>
    </row>
    <row r="1720" spans="10:13" ht="20.100000000000001" customHeight="1">
      <c r="J1720" s="427"/>
      <c r="M1720" s="469"/>
    </row>
    <row r="1721" spans="10:13" ht="20.100000000000001" customHeight="1">
      <c r="J1721" s="427"/>
      <c r="M1721" s="469"/>
    </row>
    <row r="1722" spans="10:13" ht="20.100000000000001" customHeight="1">
      <c r="J1722" s="427"/>
      <c r="M1722" s="469"/>
    </row>
    <row r="1723" spans="10:13" ht="20.100000000000001" customHeight="1">
      <c r="J1723" s="427"/>
      <c r="M1723" s="469"/>
    </row>
    <row r="1724" spans="10:13" ht="20.100000000000001" customHeight="1">
      <c r="J1724" s="427"/>
      <c r="M1724" s="469"/>
    </row>
    <row r="1725" spans="10:13" ht="20.100000000000001" customHeight="1">
      <c r="J1725" s="427"/>
      <c r="M1725" s="469"/>
    </row>
    <row r="1726" spans="10:13" ht="20.100000000000001" customHeight="1">
      <c r="J1726" s="427"/>
      <c r="M1726" s="469"/>
    </row>
    <row r="1727" spans="10:13" ht="20.100000000000001" customHeight="1">
      <c r="J1727" s="427"/>
      <c r="M1727" s="469"/>
    </row>
    <row r="1728" spans="10:13" ht="20.100000000000001" customHeight="1">
      <c r="J1728" s="427"/>
      <c r="M1728" s="469"/>
    </row>
    <row r="1729" spans="10:13" ht="20.100000000000001" customHeight="1">
      <c r="J1729" s="427"/>
      <c r="M1729" s="469"/>
    </row>
    <row r="1730" spans="10:13" ht="20.100000000000001" customHeight="1">
      <c r="J1730" s="427"/>
      <c r="M1730" s="469"/>
    </row>
    <row r="1731" spans="10:13" ht="20.100000000000001" customHeight="1">
      <c r="J1731" s="427"/>
      <c r="M1731" s="469"/>
    </row>
    <row r="1732" spans="10:13" ht="20.100000000000001" customHeight="1">
      <c r="J1732" s="427"/>
      <c r="M1732" s="469"/>
    </row>
    <row r="1733" spans="10:13" ht="20.100000000000001" customHeight="1">
      <c r="J1733" s="427"/>
      <c r="M1733" s="469"/>
    </row>
    <row r="1734" spans="10:13" ht="20.100000000000001" customHeight="1">
      <c r="J1734" s="427"/>
      <c r="M1734" s="469"/>
    </row>
    <row r="1735" spans="10:13" ht="20.100000000000001" customHeight="1">
      <c r="J1735" s="427"/>
      <c r="M1735" s="469"/>
    </row>
    <row r="1736" spans="10:13" ht="20.100000000000001" customHeight="1">
      <c r="J1736" s="427"/>
      <c r="M1736" s="469"/>
    </row>
    <row r="1737" spans="10:13" ht="20.100000000000001" customHeight="1">
      <c r="J1737" s="427"/>
      <c r="M1737" s="469"/>
    </row>
    <row r="1738" spans="10:13" ht="20.100000000000001" customHeight="1">
      <c r="J1738" s="427"/>
      <c r="M1738" s="469"/>
    </row>
    <row r="1739" spans="10:13" ht="20.100000000000001" customHeight="1">
      <c r="J1739" s="427"/>
      <c r="M1739" s="469"/>
    </row>
    <row r="1740" spans="10:13" ht="20.100000000000001" customHeight="1">
      <c r="J1740" s="427"/>
      <c r="M1740" s="469"/>
    </row>
    <row r="1741" spans="10:13" ht="20.100000000000001" customHeight="1">
      <c r="J1741" s="427"/>
      <c r="M1741" s="469"/>
    </row>
    <row r="1742" spans="10:13" ht="20.100000000000001" customHeight="1">
      <c r="J1742" s="427"/>
      <c r="M1742" s="469"/>
    </row>
    <row r="1743" spans="10:13" ht="20.100000000000001" customHeight="1">
      <c r="J1743" s="427"/>
      <c r="M1743" s="469"/>
    </row>
    <row r="1744" spans="10:13" ht="20.100000000000001" customHeight="1">
      <c r="J1744" s="427"/>
      <c r="M1744" s="469"/>
    </row>
    <row r="1745" spans="10:13" ht="20.100000000000001" customHeight="1">
      <c r="J1745" s="427"/>
      <c r="M1745" s="469"/>
    </row>
    <row r="1746" spans="10:13" ht="20.100000000000001" customHeight="1">
      <c r="J1746" s="427"/>
      <c r="M1746" s="469"/>
    </row>
    <row r="1747" spans="10:13" ht="20.100000000000001" customHeight="1">
      <c r="J1747" s="427"/>
      <c r="M1747" s="469"/>
    </row>
    <row r="1748" spans="10:13" ht="20.100000000000001" customHeight="1">
      <c r="J1748" s="427"/>
      <c r="M1748" s="469"/>
    </row>
    <row r="1749" spans="10:13" ht="20.100000000000001" customHeight="1">
      <c r="J1749" s="427"/>
      <c r="M1749" s="469"/>
    </row>
    <row r="1750" spans="10:13" ht="20.100000000000001" customHeight="1">
      <c r="J1750" s="427"/>
      <c r="M1750" s="469"/>
    </row>
    <row r="1751" spans="10:13" ht="20.100000000000001" customHeight="1">
      <c r="J1751" s="427"/>
      <c r="M1751" s="469"/>
    </row>
    <row r="1752" spans="10:13" ht="20.100000000000001" customHeight="1">
      <c r="J1752" s="427"/>
      <c r="M1752" s="469"/>
    </row>
    <row r="1753" spans="10:13" ht="20.100000000000001" customHeight="1">
      <c r="J1753" s="427"/>
      <c r="M1753" s="469"/>
    </row>
    <row r="1754" spans="10:13" ht="20.100000000000001" customHeight="1">
      <c r="J1754" s="427"/>
      <c r="M1754" s="469"/>
    </row>
    <row r="1755" spans="10:13" ht="20.100000000000001" customHeight="1">
      <c r="J1755" s="427"/>
      <c r="M1755" s="469"/>
    </row>
    <row r="1756" spans="10:13" ht="20.100000000000001" customHeight="1">
      <c r="J1756" s="427"/>
      <c r="M1756" s="469"/>
    </row>
    <row r="1757" spans="10:13" ht="20.100000000000001" customHeight="1">
      <c r="J1757" s="427"/>
      <c r="M1757" s="469"/>
    </row>
    <row r="1758" spans="10:13" ht="20.100000000000001" customHeight="1">
      <c r="J1758" s="427"/>
      <c r="M1758" s="469"/>
    </row>
    <row r="1759" spans="10:13" ht="20.100000000000001" customHeight="1">
      <c r="J1759" s="427"/>
      <c r="M1759" s="469"/>
    </row>
    <row r="1760" spans="10:13" ht="20.100000000000001" customHeight="1">
      <c r="J1760" s="427"/>
      <c r="M1760" s="469"/>
    </row>
    <row r="1761" spans="10:13" ht="20.100000000000001" customHeight="1">
      <c r="J1761" s="427"/>
      <c r="M1761" s="469"/>
    </row>
    <row r="1762" spans="10:13" ht="20.100000000000001" customHeight="1">
      <c r="J1762" s="427"/>
      <c r="M1762" s="469"/>
    </row>
    <row r="1763" spans="10:13" ht="20.100000000000001" customHeight="1">
      <c r="J1763" s="427"/>
      <c r="M1763" s="469"/>
    </row>
    <row r="1764" spans="10:13" ht="20.100000000000001" customHeight="1">
      <c r="J1764" s="427"/>
      <c r="M1764" s="469"/>
    </row>
    <row r="1765" spans="10:13" ht="20.100000000000001" customHeight="1">
      <c r="J1765" s="427"/>
      <c r="M1765" s="469"/>
    </row>
    <row r="1766" spans="10:13" ht="20.100000000000001" customHeight="1">
      <c r="J1766" s="427"/>
      <c r="M1766" s="469"/>
    </row>
    <row r="1767" spans="10:13" ht="20.100000000000001" customHeight="1">
      <c r="J1767" s="427"/>
      <c r="M1767" s="469"/>
    </row>
    <row r="1768" spans="10:13" ht="20.100000000000001" customHeight="1">
      <c r="J1768" s="427"/>
      <c r="M1768" s="469"/>
    </row>
    <row r="1769" spans="10:13" ht="20.100000000000001" customHeight="1">
      <c r="J1769" s="427"/>
      <c r="M1769" s="469"/>
    </row>
    <row r="1770" spans="10:13" ht="20.100000000000001" customHeight="1">
      <c r="J1770" s="427"/>
      <c r="M1770" s="469"/>
    </row>
    <row r="1771" spans="10:13" ht="20.100000000000001" customHeight="1">
      <c r="J1771" s="427"/>
      <c r="M1771" s="469"/>
    </row>
    <row r="1772" spans="10:13" ht="20.100000000000001" customHeight="1">
      <c r="J1772" s="427"/>
      <c r="M1772" s="469"/>
    </row>
    <row r="1773" spans="10:13" ht="20.100000000000001" customHeight="1">
      <c r="J1773" s="427"/>
      <c r="M1773" s="469"/>
    </row>
    <row r="1774" spans="10:13" ht="20.100000000000001" customHeight="1">
      <c r="J1774" s="427"/>
      <c r="M1774" s="469"/>
    </row>
    <row r="1775" spans="10:13" ht="20.100000000000001" customHeight="1">
      <c r="J1775" s="427"/>
      <c r="M1775" s="469"/>
    </row>
    <row r="1776" spans="10:13" ht="20.100000000000001" customHeight="1">
      <c r="J1776" s="427"/>
      <c r="M1776" s="469"/>
    </row>
    <row r="1777" spans="10:13" ht="20.100000000000001" customHeight="1">
      <c r="J1777" s="427"/>
      <c r="M1777" s="469"/>
    </row>
    <row r="1778" spans="10:13" ht="20.100000000000001" customHeight="1">
      <c r="J1778" s="427"/>
      <c r="M1778" s="469"/>
    </row>
    <row r="1779" spans="10:13" ht="20.100000000000001" customHeight="1">
      <c r="J1779" s="427"/>
      <c r="M1779" s="469"/>
    </row>
    <row r="1780" spans="10:13" ht="20.100000000000001" customHeight="1">
      <c r="J1780" s="427"/>
      <c r="M1780" s="469"/>
    </row>
    <row r="1781" spans="10:13" ht="20.100000000000001" customHeight="1">
      <c r="J1781" s="427"/>
      <c r="M1781" s="469"/>
    </row>
    <row r="1782" spans="10:13" ht="20.100000000000001" customHeight="1">
      <c r="J1782" s="427"/>
      <c r="M1782" s="469"/>
    </row>
    <row r="1783" spans="10:13" ht="20.100000000000001" customHeight="1">
      <c r="J1783" s="427"/>
      <c r="M1783" s="469"/>
    </row>
    <row r="1784" spans="10:13" ht="20.100000000000001" customHeight="1">
      <c r="J1784" s="427"/>
      <c r="M1784" s="469"/>
    </row>
    <row r="1785" spans="10:13" ht="20.100000000000001" customHeight="1">
      <c r="J1785" s="427"/>
      <c r="M1785" s="469"/>
    </row>
    <row r="1786" spans="10:13" ht="20.100000000000001" customHeight="1">
      <c r="J1786" s="427"/>
      <c r="M1786" s="469"/>
    </row>
    <row r="1787" spans="10:13" ht="20.100000000000001" customHeight="1">
      <c r="J1787" s="427"/>
      <c r="M1787" s="469"/>
    </row>
    <row r="1788" spans="10:13" ht="20.100000000000001" customHeight="1">
      <c r="J1788" s="427"/>
      <c r="M1788" s="469"/>
    </row>
    <row r="1789" spans="10:13" ht="20.100000000000001" customHeight="1">
      <c r="J1789" s="427"/>
      <c r="M1789" s="469"/>
    </row>
    <row r="1790" spans="10:13" ht="20.100000000000001" customHeight="1">
      <c r="J1790" s="427"/>
      <c r="M1790" s="469"/>
    </row>
    <row r="1791" spans="10:13" ht="20.100000000000001" customHeight="1">
      <c r="J1791" s="427"/>
      <c r="M1791" s="469"/>
    </row>
    <row r="1792" spans="10:13" ht="20.100000000000001" customHeight="1">
      <c r="J1792" s="427"/>
      <c r="M1792" s="469"/>
    </row>
    <row r="1793" spans="10:13" ht="20.100000000000001" customHeight="1">
      <c r="J1793" s="427"/>
      <c r="M1793" s="469"/>
    </row>
    <row r="1794" spans="10:13" ht="20.100000000000001" customHeight="1">
      <c r="J1794" s="427"/>
      <c r="M1794" s="469"/>
    </row>
    <row r="1795" spans="10:13" ht="20.100000000000001" customHeight="1">
      <c r="J1795" s="427"/>
      <c r="M1795" s="469"/>
    </row>
    <row r="1796" spans="10:13" ht="20.100000000000001" customHeight="1">
      <c r="J1796" s="427"/>
      <c r="M1796" s="469"/>
    </row>
    <row r="1797" spans="10:13" ht="20.100000000000001" customHeight="1">
      <c r="J1797" s="427"/>
      <c r="M1797" s="469"/>
    </row>
    <row r="1798" spans="10:13" ht="20.100000000000001" customHeight="1">
      <c r="J1798" s="427"/>
      <c r="M1798" s="469"/>
    </row>
    <row r="1799" spans="10:13" ht="20.100000000000001" customHeight="1">
      <c r="J1799" s="427"/>
      <c r="M1799" s="469"/>
    </row>
    <row r="1800" spans="10:13" ht="20.100000000000001" customHeight="1">
      <c r="J1800" s="427"/>
      <c r="M1800" s="469"/>
    </row>
    <row r="1801" spans="10:13" ht="20.100000000000001" customHeight="1">
      <c r="J1801" s="427"/>
      <c r="M1801" s="469"/>
    </row>
    <row r="1802" spans="10:13" ht="20.100000000000001" customHeight="1">
      <c r="J1802" s="427"/>
      <c r="M1802" s="469"/>
    </row>
    <row r="1803" spans="10:13" ht="20.100000000000001" customHeight="1">
      <c r="J1803" s="427"/>
      <c r="M1803" s="469"/>
    </row>
    <row r="1804" spans="10:13" ht="20.100000000000001" customHeight="1">
      <c r="J1804" s="427"/>
      <c r="M1804" s="469"/>
    </row>
    <row r="1805" spans="10:13" ht="20.100000000000001" customHeight="1">
      <c r="J1805" s="427"/>
      <c r="M1805" s="469"/>
    </row>
    <row r="1806" spans="10:13" ht="20.100000000000001" customHeight="1">
      <c r="J1806" s="427"/>
      <c r="M1806" s="469"/>
    </row>
    <row r="1807" spans="10:13" ht="20.100000000000001" customHeight="1">
      <c r="J1807" s="427"/>
      <c r="M1807" s="469"/>
    </row>
    <row r="1808" spans="10:13" ht="20.100000000000001" customHeight="1">
      <c r="J1808" s="427"/>
      <c r="M1808" s="469"/>
    </row>
    <row r="1809" spans="10:13" ht="20.100000000000001" customHeight="1">
      <c r="J1809" s="427"/>
      <c r="M1809" s="469"/>
    </row>
    <row r="1810" spans="10:13" ht="20.100000000000001" customHeight="1">
      <c r="J1810" s="427"/>
      <c r="M1810" s="469"/>
    </row>
    <row r="1811" spans="10:13" ht="20.100000000000001" customHeight="1">
      <c r="J1811" s="427"/>
      <c r="M1811" s="469"/>
    </row>
    <row r="1812" spans="10:13" ht="20.100000000000001" customHeight="1">
      <c r="J1812" s="427"/>
      <c r="M1812" s="469"/>
    </row>
    <row r="1813" spans="10:13" ht="20.100000000000001" customHeight="1">
      <c r="J1813" s="427"/>
      <c r="M1813" s="469"/>
    </row>
    <row r="1814" spans="10:13" ht="20.100000000000001" customHeight="1">
      <c r="J1814" s="427"/>
      <c r="M1814" s="469"/>
    </row>
    <row r="1815" spans="10:13" ht="20.100000000000001" customHeight="1">
      <c r="J1815" s="427"/>
      <c r="M1815" s="469"/>
    </row>
    <row r="1816" spans="10:13" ht="20.100000000000001" customHeight="1">
      <c r="J1816" s="427"/>
      <c r="M1816" s="469"/>
    </row>
    <row r="1817" spans="10:13" ht="20.100000000000001" customHeight="1">
      <c r="J1817" s="427"/>
      <c r="M1817" s="469"/>
    </row>
    <row r="1818" spans="10:13" ht="20.100000000000001" customHeight="1">
      <c r="J1818" s="427"/>
      <c r="M1818" s="469"/>
    </row>
    <row r="1819" spans="10:13" ht="20.100000000000001" customHeight="1">
      <c r="J1819" s="427"/>
      <c r="M1819" s="469"/>
    </row>
    <row r="1820" spans="10:13" ht="20.100000000000001" customHeight="1">
      <c r="J1820" s="427"/>
      <c r="M1820" s="469"/>
    </row>
    <row r="1821" spans="10:13" ht="20.100000000000001" customHeight="1">
      <c r="J1821" s="427"/>
      <c r="M1821" s="469"/>
    </row>
    <row r="1822" spans="10:13" ht="20.100000000000001" customHeight="1">
      <c r="J1822" s="427"/>
      <c r="M1822" s="469"/>
    </row>
    <row r="1823" spans="10:13" ht="20.100000000000001" customHeight="1">
      <c r="J1823" s="427"/>
      <c r="M1823" s="469"/>
    </row>
    <row r="1824" spans="10:13" ht="20.100000000000001" customHeight="1">
      <c r="J1824" s="427"/>
      <c r="M1824" s="469"/>
    </row>
    <row r="1825" spans="10:13" ht="20.100000000000001" customHeight="1">
      <c r="J1825" s="427"/>
      <c r="M1825" s="469"/>
    </row>
    <row r="1826" spans="10:13" ht="20.100000000000001" customHeight="1">
      <c r="J1826" s="427"/>
      <c r="M1826" s="469"/>
    </row>
    <row r="1827" spans="10:13" ht="20.100000000000001" customHeight="1">
      <c r="J1827" s="427"/>
      <c r="M1827" s="469"/>
    </row>
    <row r="1828" spans="10:13" ht="20.100000000000001" customHeight="1">
      <c r="J1828" s="427"/>
      <c r="M1828" s="469"/>
    </row>
    <row r="1829" spans="10:13" ht="20.100000000000001" customHeight="1">
      <c r="J1829" s="427"/>
      <c r="M1829" s="469"/>
    </row>
    <row r="1830" spans="10:13" ht="20.100000000000001" customHeight="1">
      <c r="J1830" s="427"/>
      <c r="M1830" s="469"/>
    </row>
    <row r="1831" spans="10:13" ht="20.100000000000001" customHeight="1">
      <c r="J1831" s="427"/>
      <c r="M1831" s="469"/>
    </row>
    <row r="1832" spans="10:13" ht="20.100000000000001" customHeight="1">
      <c r="J1832" s="427"/>
      <c r="M1832" s="469"/>
    </row>
    <row r="1833" spans="10:13" ht="20.100000000000001" customHeight="1">
      <c r="J1833" s="427"/>
      <c r="M1833" s="469"/>
    </row>
    <row r="1834" spans="10:13" ht="20.100000000000001" customHeight="1">
      <c r="J1834" s="427"/>
      <c r="M1834" s="469"/>
    </row>
    <row r="1835" spans="10:13" ht="20.100000000000001" customHeight="1">
      <c r="J1835" s="427"/>
      <c r="M1835" s="469"/>
    </row>
    <row r="1836" spans="10:13" ht="20.100000000000001" customHeight="1">
      <c r="J1836" s="427"/>
      <c r="M1836" s="469"/>
    </row>
    <row r="1837" spans="10:13" ht="20.100000000000001" customHeight="1">
      <c r="J1837" s="427"/>
      <c r="M1837" s="469"/>
    </row>
    <row r="1838" spans="10:13" ht="20.100000000000001" customHeight="1">
      <c r="J1838" s="427"/>
      <c r="M1838" s="469"/>
    </row>
    <row r="1839" spans="10:13" ht="20.100000000000001" customHeight="1">
      <c r="J1839" s="427"/>
      <c r="M1839" s="469"/>
    </row>
    <row r="1840" spans="10:13" ht="20.100000000000001" customHeight="1">
      <c r="J1840" s="427"/>
      <c r="M1840" s="469"/>
    </row>
    <row r="1841" spans="10:13" ht="20.100000000000001" customHeight="1">
      <c r="J1841" s="427"/>
      <c r="M1841" s="469"/>
    </row>
    <row r="1842" spans="10:13" ht="20.100000000000001" customHeight="1">
      <c r="J1842" s="427"/>
      <c r="M1842" s="469"/>
    </row>
    <row r="1843" spans="10:13" ht="20.100000000000001" customHeight="1">
      <c r="J1843" s="427"/>
      <c r="M1843" s="469"/>
    </row>
    <row r="1844" spans="10:13" ht="20.100000000000001" customHeight="1">
      <c r="J1844" s="427"/>
      <c r="M1844" s="469"/>
    </row>
    <row r="1845" spans="10:13" ht="20.100000000000001" customHeight="1">
      <c r="J1845" s="427"/>
      <c r="M1845" s="469"/>
    </row>
    <row r="1846" spans="10:13" ht="20.100000000000001" customHeight="1">
      <c r="J1846" s="427"/>
      <c r="M1846" s="469"/>
    </row>
    <row r="1847" spans="10:13" ht="20.100000000000001" customHeight="1">
      <c r="J1847" s="427"/>
      <c r="M1847" s="469"/>
    </row>
    <row r="1848" spans="10:13" ht="20.100000000000001" customHeight="1">
      <c r="J1848" s="427"/>
      <c r="M1848" s="469"/>
    </row>
    <row r="1849" spans="10:13" ht="20.100000000000001" customHeight="1">
      <c r="J1849" s="427"/>
      <c r="M1849" s="469"/>
    </row>
    <row r="1850" spans="10:13" ht="20.100000000000001" customHeight="1">
      <c r="J1850" s="427"/>
      <c r="M1850" s="469"/>
    </row>
    <row r="1851" spans="10:13" ht="20.100000000000001" customHeight="1">
      <c r="J1851" s="427"/>
      <c r="M1851" s="469"/>
    </row>
    <row r="1852" spans="10:13" ht="20.100000000000001" customHeight="1">
      <c r="J1852" s="427"/>
      <c r="M1852" s="469"/>
    </row>
    <row r="1853" spans="10:13" ht="20.100000000000001" customHeight="1">
      <c r="J1853" s="427"/>
      <c r="M1853" s="469"/>
    </row>
    <row r="1854" spans="10:13" ht="20.100000000000001" customHeight="1">
      <c r="J1854" s="427"/>
      <c r="M1854" s="469"/>
    </row>
    <row r="1855" spans="10:13" ht="20.100000000000001" customHeight="1">
      <c r="J1855" s="427"/>
      <c r="M1855" s="469"/>
    </row>
    <row r="1856" spans="10:13" ht="20.100000000000001" customHeight="1">
      <c r="J1856" s="427"/>
      <c r="M1856" s="469"/>
    </row>
    <row r="1857" spans="10:13" ht="20.100000000000001" customHeight="1">
      <c r="J1857" s="427"/>
      <c r="M1857" s="469"/>
    </row>
    <row r="1858" spans="10:13" ht="20.100000000000001" customHeight="1">
      <c r="J1858" s="427"/>
      <c r="M1858" s="469"/>
    </row>
    <row r="1859" spans="10:13" ht="20.100000000000001" customHeight="1">
      <c r="J1859" s="427"/>
      <c r="M1859" s="469"/>
    </row>
    <row r="1860" spans="10:13" ht="20.100000000000001" customHeight="1">
      <c r="J1860" s="427"/>
      <c r="M1860" s="469"/>
    </row>
    <row r="1861" spans="10:13" ht="20.100000000000001" customHeight="1">
      <c r="J1861" s="427"/>
      <c r="M1861" s="469"/>
    </row>
    <row r="1862" spans="10:13" ht="20.100000000000001" customHeight="1">
      <c r="J1862" s="427"/>
      <c r="M1862" s="469"/>
    </row>
    <row r="1863" spans="10:13" ht="20.100000000000001" customHeight="1">
      <c r="J1863" s="427"/>
      <c r="M1863" s="469"/>
    </row>
    <row r="1864" spans="10:13" ht="20.100000000000001" customHeight="1">
      <c r="J1864" s="427"/>
      <c r="M1864" s="469"/>
    </row>
    <row r="1865" spans="10:13" ht="20.100000000000001" customHeight="1">
      <c r="J1865" s="427"/>
      <c r="M1865" s="469"/>
    </row>
    <row r="1866" spans="10:13" ht="20.100000000000001" customHeight="1">
      <c r="J1866" s="427"/>
      <c r="M1866" s="469"/>
    </row>
    <row r="1867" spans="10:13" ht="20.100000000000001" customHeight="1">
      <c r="J1867" s="427"/>
      <c r="M1867" s="469"/>
    </row>
    <row r="1868" spans="10:13" ht="20.100000000000001" customHeight="1">
      <c r="J1868" s="427"/>
      <c r="M1868" s="469"/>
    </row>
    <row r="1869" spans="10:13" ht="20.100000000000001" customHeight="1">
      <c r="J1869" s="427"/>
      <c r="M1869" s="469"/>
    </row>
    <row r="1870" spans="10:13" ht="20.100000000000001" customHeight="1">
      <c r="J1870" s="427"/>
      <c r="M1870" s="469"/>
    </row>
    <row r="1871" spans="10:13" ht="20.100000000000001" customHeight="1">
      <c r="J1871" s="427"/>
      <c r="M1871" s="469"/>
    </row>
    <row r="1872" spans="10:13" ht="20.100000000000001" customHeight="1">
      <c r="J1872" s="427"/>
      <c r="M1872" s="469"/>
    </row>
    <row r="1873" spans="10:13" ht="20.100000000000001" customHeight="1">
      <c r="J1873" s="427"/>
      <c r="M1873" s="469"/>
    </row>
    <row r="1874" spans="10:13" ht="20.100000000000001" customHeight="1">
      <c r="J1874" s="427"/>
      <c r="M1874" s="469"/>
    </row>
    <row r="1875" spans="10:13" ht="20.100000000000001" customHeight="1">
      <c r="J1875" s="427"/>
      <c r="M1875" s="469"/>
    </row>
    <row r="1876" spans="10:13" ht="20.100000000000001" customHeight="1">
      <c r="J1876" s="427"/>
      <c r="M1876" s="469"/>
    </row>
    <row r="1877" spans="10:13" ht="20.100000000000001" customHeight="1">
      <c r="J1877" s="427"/>
      <c r="M1877" s="469"/>
    </row>
    <row r="1878" spans="10:13" ht="20.100000000000001" customHeight="1">
      <c r="J1878" s="427"/>
      <c r="M1878" s="469"/>
    </row>
    <row r="1879" spans="10:13" ht="20.100000000000001" customHeight="1">
      <c r="J1879" s="427"/>
      <c r="M1879" s="469"/>
    </row>
    <row r="1880" spans="10:13" ht="20.100000000000001" customHeight="1">
      <c r="J1880" s="427"/>
      <c r="M1880" s="469"/>
    </row>
    <row r="1881" spans="10:13" ht="20.100000000000001" customHeight="1">
      <c r="J1881" s="427"/>
      <c r="M1881" s="469"/>
    </row>
    <row r="1882" spans="10:13" ht="20.100000000000001" customHeight="1">
      <c r="J1882" s="427"/>
      <c r="M1882" s="469"/>
    </row>
    <row r="1883" spans="10:13" ht="20.100000000000001" customHeight="1">
      <c r="J1883" s="427"/>
      <c r="M1883" s="469"/>
    </row>
    <row r="1884" spans="10:13" ht="20.100000000000001" customHeight="1">
      <c r="J1884" s="427"/>
      <c r="M1884" s="469"/>
    </row>
    <row r="1885" spans="10:13" ht="20.100000000000001" customHeight="1">
      <c r="J1885" s="427"/>
      <c r="M1885" s="469"/>
    </row>
    <row r="1886" spans="10:13" ht="20.100000000000001" customHeight="1">
      <c r="J1886" s="427"/>
      <c r="M1886" s="469"/>
    </row>
    <row r="1887" spans="10:13" ht="20.100000000000001" customHeight="1">
      <c r="J1887" s="427"/>
      <c r="M1887" s="469"/>
    </row>
    <row r="1888" spans="10:13" ht="20.100000000000001" customHeight="1">
      <c r="J1888" s="427"/>
      <c r="M1888" s="469"/>
    </row>
    <row r="1889" spans="10:13" ht="20.100000000000001" customHeight="1">
      <c r="J1889" s="427"/>
      <c r="M1889" s="469"/>
    </row>
    <row r="1890" spans="10:13" ht="20.100000000000001" customHeight="1">
      <c r="J1890" s="427"/>
      <c r="M1890" s="469"/>
    </row>
    <row r="1891" spans="10:13" ht="20.100000000000001" customHeight="1">
      <c r="J1891" s="427"/>
      <c r="M1891" s="469"/>
    </row>
    <row r="1892" spans="10:13" ht="20.100000000000001" customHeight="1">
      <c r="J1892" s="427"/>
      <c r="M1892" s="469"/>
    </row>
    <row r="1893" spans="10:13" ht="20.100000000000001" customHeight="1">
      <c r="J1893" s="427"/>
      <c r="M1893" s="469"/>
    </row>
    <row r="1894" spans="10:13" ht="20.100000000000001" customHeight="1">
      <c r="J1894" s="427"/>
      <c r="M1894" s="469"/>
    </row>
    <row r="1895" spans="10:13" ht="20.100000000000001" customHeight="1">
      <c r="J1895" s="427"/>
      <c r="M1895" s="469"/>
    </row>
    <row r="1896" spans="10:13" ht="20.100000000000001" customHeight="1">
      <c r="J1896" s="427"/>
      <c r="M1896" s="469"/>
    </row>
    <row r="1897" spans="10:13" ht="20.100000000000001" customHeight="1">
      <c r="J1897" s="427"/>
      <c r="M1897" s="469"/>
    </row>
    <row r="1898" spans="10:13" ht="20.100000000000001" customHeight="1">
      <c r="J1898" s="427"/>
      <c r="M1898" s="469"/>
    </row>
    <row r="1899" spans="10:13" ht="20.100000000000001" customHeight="1">
      <c r="J1899" s="427"/>
      <c r="M1899" s="469"/>
    </row>
    <row r="1900" spans="10:13" ht="20.100000000000001" customHeight="1">
      <c r="J1900" s="427"/>
      <c r="M1900" s="469"/>
    </row>
    <row r="1901" spans="10:13" ht="20.100000000000001" customHeight="1">
      <c r="J1901" s="427"/>
      <c r="M1901" s="469"/>
    </row>
    <row r="1902" spans="10:13" ht="20.100000000000001" customHeight="1">
      <c r="J1902" s="427"/>
      <c r="M1902" s="469"/>
    </row>
    <row r="1903" spans="10:13" ht="20.100000000000001" customHeight="1">
      <c r="J1903" s="427"/>
      <c r="M1903" s="469"/>
    </row>
    <row r="1904" spans="10:13" ht="20.100000000000001" customHeight="1">
      <c r="J1904" s="427"/>
      <c r="M1904" s="469"/>
    </row>
    <row r="1905" spans="10:13" ht="20.100000000000001" customHeight="1">
      <c r="J1905" s="427"/>
      <c r="M1905" s="469"/>
    </row>
    <row r="1906" spans="10:13" ht="20.100000000000001" customHeight="1">
      <c r="J1906" s="427"/>
      <c r="M1906" s="469"/>
    </row>
    <row r="1907" spans="10:13" ht="20.100000000000001" customHeight="1">
      <c r="J1907" s="427"/>
      <c r="M1907" s="469"/>
    </row>
    <row r="1908" spans="10:13" ht="20.100000000000001" customHeight="1">
      <c r="J1908" s="427"/>
      <c r="M1908" s="469"/>
    </row>
    <row r="1909" spans="10:13" ht="20.100000000000001" customHeight="1">
      <c r="J1909" s="427"/>
      <c r="M1909" s="469"/>
    </row>
    <row r="1910" spans="10:13" ht="20.100000000000001" customHeight="1">
      <c r="J1910" s="427"/>
      <c r="M1910" s="469"/>
    </row>
    <row r="1911" spans="10:13" ht="20.100000000000001" customHeight="1">
      <c r="J1911" s="427"/>
      <c r="M1911" s="469"/>
    </row>
    <row r="1912" spans="10:13" ht="20.100000000000001" customHeight="1">
      <c r="J1912" s="427"/>
      <c r="M1912" s="469"/>
    </row>
    <row r="1913" spans="10:13" ht="20.100000000000001" customHeight="1">
      <c r="J1913" s="427"/>
      <c r="M1913" s="469"/>
    </row>
    <row r="1914" spans="10:13" ht="20.100000000000001" customHeight="1">
      <c r="J1914" s="427"/>
      <c r="M1914" s="469"/>
    </row>
    <row r="1915" spans="10:13" ht="20.100000000000001" customHeight="1">
      <c r="J1915" s="427"/>
      <c r="M1915" s="469"/>
    </row>
    <row r="1916" spans="10:13" ht="20.100000000000001" customHeight="1">
      <c r="J1916" s="427"/>
      <c r="M1916" s="469"/>
    </row>
    <row r="1917" spans="10:13" ht="20.100000000000001" customHeight="1">
      <c r="J1917" s="427"/>
      <c r="M1917" s="469"/>
    </row>
    <row r="1918" spans="10:13" ht="20.100000000000001" customHeight="1">
      <c r="J1918" s="427"/>
      <c r="M1918" s="469"/>
    </row>
    <row r="1919" spans="10:13" ht="20.100000000000001" customHeight="1">
      <c r="J1919" s="427"/>
      <c r="M1919" s="469"/>
    </row>
    <row r="1920" spans="10:13" ht="20.100000000000001" customHeight="1">
      <c r="J1920" s="427"/>
      <c r="M1920" s="469"/>
    </row>
    <row r="1921" spans="10:13" ht="20.100000000000001" customHeight="1">
      <c r="J1921" s="427"/>
      <c r="M1921" s="469"/>
    </row>
    <row r="1922" spans="10:13" ht="20.100000000000001" customHeight="1">
      <c r="J1922" s="427"/>
      <c r="M1922" s="469"/>
    </row>
    <row r="1923" spans="10:13" ht="20.100000000000001" customHeight="1">
      <c r="J1923" s="427"/>
      <c r="M1923" s="469"/>
    </row>
    <row r="1924" spans="10:13" ht="20.100000000000001" customHeight="1">
      <c r="J1924" s="427"/>
      <c r="M1924" s="469"/>
    </row>
    <row r="1925" spans="10:13" ht="20.100000000000001" customHeight="1">
      <c r="J1925" s="427"/>
      <c r="M1925" s="469"/>
    </row>
    <row r="1926" spans="10:13" ht="20.100000000000001" customHeight="1">
      <c r="J1926" s="427"/>
      <c r="M1926" s="469"/>
    </row>
    <row r="1927" spans="10:13" ht="20.100000000000001" customHeight="1">
      <c r="J1927" s="427"/>
      <c r="M1927" s="469"/>
    </row>
    <row r="1928" spans="10:13" ht="20.100000000000001" customHeight="1">
      <c r="J1928" s="427"/>
      <c r="M1928" s="469"/>
    </row>
    <row r="1929" spans="10:13" ht="20.100000000000001" customHeight="1">
      <c r="J1929" s="427"/>
      <c r="M1929" s="469"/>
    </row>
    <row r="1930" spans="10:13" ht="20.100000000000001" customHeight="1">
      <c r="J1930" s="427"/>
      <c r="M1930" s="469"/>
    </row>
    <row r="1931" spans="10:13" ht="20.100000000000001" customHeight="1">
      <c r="J1931" s="427"/>
      <c r="M1931" s="469"/>
    </row>
    <row r="1932" spans="10:13" ht="20.100000000000001" customHeight="1">
      <c r="J1932" s="427"/>
      <c r="M1932" s="469"/>
    </row>
    <row r="1933" spans="10:13" ht="20.100000000000001" customHeight="1">
      <c r="J1933" s="427"/>
      <c r="M1933" s="469"/>
    </row>
    <row r="1934" spans="10:13" ht="20.100000000000001" customHeight="1">
      <c r="J1934" s="427"/>
      <c r="M1934" s="469"/>
    </row>
    <row r="1935" spans="10:13" ht="20.100000000000001" customHeight="1">
      <c r="J1935" s="427"/>
      <c r="M1935" s="469"/>
    </row>
    <row r="1936" spans="10:13" ht="20.100000000000001" customHeight="1">
      <c r="J1936" s="427"/>
      <c r="M1936" s="469"/>
    </row>
    <row r="1937" spans="10:13" ht="20.100000000000001" customHeight="1">
      <c r="J1937" s="427"/>
      <c r="M1937" s="469"/>
    </row>
    <row r="1938" spans="10:13" ht="20.100000000000001" customHeight="1">
      <c r="J1938" s="427"/>
      <c r="M1938" s="469"/>
    </row>
    <row r="1939" spans="10:13" ht="20.100000000000001" customHeight="1">
      <c r="J1939" s="427"/>
      <c r="M1939" s="469"/>
    </row>
    <row r="1940" spans="10:13" ht="20.100000000000001" customHeight="1">
      <c r="J1940" s="427"/>
      <c r="M1940" s="469"/>
    </row>
    <row r="1941" spans="10:13" ht="20.100000000000001" customHeight="1">
      <c r="J1941" s="427"/>
      <c r="M1941" s="469"/>
    </row>
    <row r="1942" spans="10:13" ht="20.100000000000001" customHeight="1">
      <c r="J1942" s="427"/>
      <c r="M1942" s="469"/>
    </row>
    <row r="1943" spans="10:13" ht="20.100000000000001" customHeight="1">
      <c r="J1943" s="427"/>
      <c r="M1943" s="469"/>
    </row>
    <row r="1944" spans="10:13" ht="20.100000000000001" customHeight="1">
      <c r="J1944" s="427"/>
      <c r="M1944" s="469"/>
    </row>
    <row r="1945" spans="10:13" ht="20.100000000000001" customHeight="1">
      <c r="J1945" s="427"/>
      <c r="M1945" s="469"/>
    </row>
    <row r="1946" spans="10:13" ht="20.100000000000001" customHeight="1">
      <c r="J1946" s="427"/>
      <c r="M1946" s="469"/>
    </row>
    <row r="1947" spans="10:13" ht="20.100000000000001" customHeight="1">
      <c r="J1947" s="427"/>
      <c r="M1947" s="469"/>
    </row>
    <row r="1948" spans="10:13" ht="20.100000000000001" customHeight="1">
      <c r="J1948" s="427"/>
      <c r="M1948" s="469"/>
    </row>
    <row r="1949" spans="10:13" ht="20.100000000000001" customHeight="1">
      <c r="J1949" s="427"/>
      <c r="M1949" s="469"/>
    </row>
    <row r="1950" spans="10:13" ht="20.100000000000001" customHeight="1">
      <c r="J1950" s="427"/>
      <c r="M1950" s="469"/>
    </row>
    <row r="1951" spans="10:13" ht="20.100000000000001" customHeight="1">
      <c r="J1951" s="427"/>
      <c r="M1951" s="469"/>
    </row>
    <row r="1952" spans="10:13" ht="20.100000000000001" customHeight="1">
      <c r="J1952" s="427"/>
      <c r="M1952" s="469"/>
    </row>
    <row r="1953" spans="10:13" ht="20.100000000000001" customHeight="1">
      <c r="J1953" s="427"/>
      <c r="M1953" s="469"/>
    </row>
    <row r="1954" spans="10:13" ht="20.100000000000001" customHeight="1">
      <c r="J1954" s="427"/>
      <c r="M1954" s="469"/>
    </row>
    <row r="1955" spans="10:13" ht="20.100000000000001" customHeight="1">
      <c r="J1955" s="427"/>
      <c r="M1955" s="469"/>
    </row>
    <row r="1956" spans="10:13" ht="20.100000000000001" customHeight="1">
      <c r="J1956" s="427"/>
      <c r="M1956" s="469"/>
    </row>
    <row r="1957" spans="10:13" ht="20.100000000000001" customHeight="1">
      <c r="J1957" s="427"/>
      <c r="M1957" s="469"/>
    </row>
    <row r="1958" spans="10:13" ht="20.100000000000001" customHeight="1">
      <c r="J1958" s="427"/>
      <c r="M1958" s="469"/>
    </row>
    <row r="1959" spans="10:13" ht="20.100000000000001" customHeight="1">
      <c r="J1959" s="427"/>
      <c r="M1959" s="469"/>
    </row>
    <row r="1960" spans="10:13" ht="20.100000000000001" customHeight="1">
      <c r="J1960" s="427"/>
      <c r="M1960" s="469"/>
    </row>
    <row r="1961" spans="10:13" ht="20.100000000000001" customHeight="1">
      <c r="J1961" s="427"/>
      <c r="M1961" s="469"/>
    </row>
    <row r="1962" spans="10:13" ht="20.100000000000001" customHeight="1">
      <c r="J1962" s="427"/>
      <c r="M1962" s="469"/>
    </row>
    <row r="1963" spans="10:13" ht="20.100000000000001" customHeight="1">
      <c r="J1963" s="427"/>
      <c r="M1963" s="469"/>
    </row>
    <row r="1964" spans="10:13" ht="20.100000000000001" customHeight="1">
      <c r="J1964" s="427"/>
      <c r="M1964" s="469"/>
    </row>
    <row r="1965" spans="10:13" ht="20.100000000000001" customHeight="1">
      <c r="J1965" s="427"/>
      <c r="M1965" s="469"/>
    </row>
    <row r="1966" spans="10:13" ht="20.100000000000001" customHeight="1">
      <c r="J1966" s="427"/>
      <c r="M1966" s="469"/>
    </row>
    <row r="1967" spans="10:13" ht="20.100000000000001" customHeight="1">
      <c r="J1967" s="427"/>
      <c r="M1967" s="469"/>
    </row>
    <row r="1968" spans="10:13" ht="20.100000000000001" customHeight="1">
      <c r="J1968" s="427"/>
      <c r="M1968" s="469"/>
    </row>
    <row r="1969" spans="10:13" ht="20.100000000000001" customHeight="1">
      <c r="J1969" s="427"/>
      <c r="M1969" s="469"/>
    </row>
    <row r="1970" spans="10:13" ht="20.100000000000001" customHeight="1">
      <c r="J1970" s="427"/>
      <c r="M1970" s="469"/>
    </row>
    <row r="1971" spans="10:13" ht="20.100000000000001" customHeight="1">
      <c r="J1971" s="427"/>
      <c r="M1971" s="469"/>
    </row>
    <row r="1972" spans="10:13" ht="20.100000000000001" customHeight="1">
      <c r="J1972" s="427"/>
      <c r="M1972" s="469"/>
    </row>
    <row r="1973" spans="10:13" ht="20.100000000000001" customHeight="1">
      <c r="J1973" s="427"/>
      <c r="M1973" s="469"/>
    </row>
    <row r="1974" spans="10:13" ht="20.100000000000001" customHeight="1">
      <c r="J1974" s="427"/>
      <c r="M1974" s="469"/>
    </row>
    <row r="1975" spans="10:13" ht="20.100000000000001" customHeight="1">
      <c r="J1975" s="427"/>
      <c r="M1975" s="469"/>
    </row>
    <row r="1976" spans="10:13" ht="20.100000000000001" customHeight="1">
      <c r="J1976" s="427"/>
      <c r="M1976" s="469"/>
    </row>
    <row r="1977" spans="10:13" ht="20.100000000000001" customHeight="1">
      <c r="J1977" s="427"/>
      <c r="M1977" s="469"/>
    </row>
    <row r="1978" spans="10:13" ht="20.100000000000001" customHeight="1">
      <c r="J1978" s="427"/>
      <c r="M1978" s="469"/>
    </row>
    <row r="1979" spans="10:13" ht="20.100000000000001" customHeight="1">
      <c r="J1979" s="427"/>
      <c r="M1979" s="469"/>
    </row>
    <row r="1980" spans="10:13" ht="20.100000000000001" customHeight="1">
      <c r="J1980" s="427"/>
      <c r="M1980" s="469"/>
    </row>
    <row r="1981" spans="10:13" ht="20.100000000000001" customHeight="1">
      <c r="J1981" s="427"/>
      <c r="M1981" s="469"/>
    </row>
    <row r="1982" spans="10:13" ht="20.100000000000001" customHeight="1">
      <c r="J1982" s="427"/>
      <c r="M1982" s="469"/>
    </row>
    <row r="1983" spans="10:13" ht="20.100000000000001" customHeight="1">
      <c r="J1983" s="427"/>
      <c r="M1983" s="469"/>
    </row>
    <row r="1984" spans="10:13" ht="20.100000000000001" customHeight="1">
      <c r="J1984" s="427"/>
      <c r="M1984" s="469"/>
    </row>
    <row r="1985" spans="10:13" ht="20.100000000000001" customHeight="1">
      <c r="J1985" s="427"/>
      <c r="M1985" s="469"/>
    </row>
    <row r="1986" spans="10:13" ht="20.100000000000001" customHeight="1">
      <c r="J1986" s="427"/>
      <c r="M1986" s="469"/>
    </row>
    <row r="1987" spans="10:13" ht="20.100000000000001" customHeight="1">
      <c r="J1987" s="427"/>
      <c r="M1987" s="469"/>
    </row>
    <row r="1988" spans="10:13" ht="20.100000000000001" customHeight="1">
      <c r="J1988" s="427"/>
      <c r="M1988" s="469"/>
    </row>
    <row r="1989" spans="10:13" ht="20.100000000000001" customHeight="1">
      <c r="J1989" s="427"/>
      <c r="M1989" s="469"/>
    </row>
    <row r="1990" spans="10:13" ht="20.100000000000001" customHeight="1">
      <c r="J1990" s="427"/>
      <c r="M1990" s="469"/>
    </row>
    <row r="1991" spans="10:13" ht="20.100000000000001" customHeight="1">
      <c r="J1991" s="427"/>
      <c r="M1991" s="469"/>
    </row>
    <row r="1992" spans="10:13" ht="20.100000000000001" customHeight="1">
      <c r="J1992" s="427"/>
      <c r="M1992" s="469"/>
    </row>
    <row r="1993" spans="10:13" ht="20.100000000000001" customHeight="1">
      <c r="J1993" s="427"/>
      <c r="M1993" s="469"/>
    </row>
    <row r="1994" spans="10:13" ht="20.100000000000001" customHeight="1">
      <c r="J1994" s="427"/>
      <c r="M1994" s="469"/>
    </row>
    <row r="1995" spans="10:13" ht="20.100000000000001" customHeight="1">
      <c r="J1995" s="427"/>
      <c r="M1995" s="469"/>
    </row>
    <row r="1996" spans="10:13" ht="20.100000000000001" customHeight="1">
      <c r="J1996" s="427"/>
      <c r="M1996" s="469"/>
    </row>
    <row r="1997" spans="10:13" ht="20.100000000000001" customHeight="1">
      <c r="J1997" s="427"/>
      <c r="M1997" s="469"/>
    </row>
    <row r="1998" spans="10:13" ht="20.100000000000001" customHeight="1">
      <c r="J1998" s="427"/>
      <c r="M1998" s="469"/>
    </row>
    <row r="1999" spans="10:13" ht="20.100000000000001" customHeight="1">
      <c r="J1999" s="427"/>
      <c r="M1999" s="469"/>
    </row>
    <row r="2000" spans="10:13" ht="20.100000000000001" customHeight="1">
      <c r="J2000" s="427"/>
      <c r="M2000" s="469"/>
    </row>
    <row r="2001" spans="10:13" ht="20.100000000000001" customHeight="1">
      <c r="J2001" s="427"/>
      <c r="M2001" s="469"/>
    </row>
    <row r="2002" spans="10:13" ht="20.100000000000001" customHeight="1">
      <c r="J2002" s="427"/>
      <c r="M2002" s="469"/>
    </row>
    <row r="2003" spans="10:13" ht="20.100000000000001" customHeight="1">
      <c r="J2003" s="427"/>
      <c r="M2003" s="469"/>
    </row>
    <row r="2004" spans="10:13" ht="20.100000000000001" customHeight="1">
      <c r="J2004" s="427"/>
      <c r="M2004" s="469"/>
    </row>
    <row r="2005" spans="10:13" ht="20.100000000000001" customHeight="1">
      <c r="J2005" s="427"/>
      <c r="M2005" s="469"/>
    </row>
    <row r="2006" spans="10:13" ht="20.100000000000001" customHeight="1">
      <c r="J2006" s="427"/>
      <c r="M2006" s="469"/>
    </row>
    <row r="2007" spans="10:13" ht="20.100000000000001" customHeight="1">
      <c r="J2007" s="427"/>
      <c r="M2007" s="469"/>
    </row>
    <row r="2008" spans="10:13" ht="20.100000000000001" customHeight="1">
      <c r="J2008" s="427"/>
      <c r="M2008" s="469"/>
    </row>
    <row r="2009" spans="10:13" ht="20.100000000000001" customHeight="1">
      <c r="J2009" s="427"/>
      <c r="M2009" s="469"/>
    </row>
    <row r="2010" spans="10:13" ht="20.100000000000001" customHeight="1">
      <c r="J2010" s="427"/>
      <c r="M2010" s="469"/>
    </row>
    <row r="2011" spans="10:13" ht="20.100000000000001" customHeight="1">
      <c r="J2011" s="427"/>
      <c r="M2011" s="469"/>
    </row>
    <row r="2012" spans="10:13" ht="20.100000000000001" customHeight="1">
      <c r="J2012" s="427"/>
      <c r="M2012" s="469"/>
    </row>
    <row r="2013" spans="10:13" ht="20.100000000000001" customHeight="1">
      <c r="J2013" s="427"/>
      <c r="M2013" s="469"/>
    </row>
    <row r="2014" spans="10:13" ht="20.100000000000001" customHeight="1">
      <c r="J2014" s="427"/>
      <c r="M2014" s="469"/>
    </row>
    <row r="2015" spans="10:13" ht="20.100000000000001" customHeight="1">
      <c r="J2015" s="427"/>
      <c r="M2015" s="469"/>
    </row>
    <row r="2016" spans="10:13" ht="20.100000000000001" customHeight="1">
      <c r="J2016" s="427"/>
      <c r="M2016" s="469"/>
    </row>
    <row r="2017" spans="10:13" ht="20.100000000000001" customHeight="1">
      <c r="J2017" s="427"/>
      <c r="M2017" s="469"/>
    </row>
    <row r="2018" spans="10:13" ht="20.100000000000001" customHeight="1">
      <c r="J2018" s="427"/>
      <c r="M2018" s="469"/>
    </row>
    <row r="2019" spans="10:13" ht="20.100000000000001" customHeight="1">
      <c r="J2019" s="427"/>
      <c r="M2019" s="469"/>
    </row>
    <row r="2020" spans="10:13" ht="20.100000000000001" customHeight="1">
      <c r="J2020" s="427"/>
      <c r="M2020" s="469"/>
    </row>
    <row r="2021" spans="10:13" ht="20.100000000000001" customHeight="1">
      <c r="J2021" s="427"/>
      <c r="M2021" s="469"/>
    </row>
    <row r="2022" spans="10:13" ht="20.100000000000001" customHeight="1">
      <c r="J2022" s="427"/>
      <c r="M2022" s="469"/>
    </row>
    <row r="2023" spans="10:13" ht="20.100000000000001" customHeight="1">
      <c r="J2023" s="427"/>
      <c r="M2023" s="469"/>
    </row>
    <row r="2024" spans="10:13" ht="20.100000000000001" customHeight="1">
      <c r="J2024" s="427"/>
      <c r="M2024" s="469"/>
    </row>
    <row r="2025" spans="10:13" ht="20.100000000000001" customHeight="1">
      <c r="J2025" s="427"/>
      <c r="M2025" s="469"/>
    </row>
    <row r="2026" spans="10:13" ht="20.100000000000001" customHeight="1">
      <c r="J2026" s="427"/>
      <c r="M2026" s="469"/>
    </row>
    <row r="2027" spans="10:13" ht="20.100000000000001" customHeight="1">
      <c r="J2027" s="427"/>
      <c r="M2027" s="469"/>
    </row>
    <row r="2028" spans="10:13" ht="20.100000000000001" customHeight="1">
      <c r="J2028" s="427"/>
      <c r="M2028" s="469"/>
    </row>
    <row r="2029" spans="10:13" ht="20.100000000000001" customHeight="1">
      <c r="J2029" s="427"/>
      <c r="M2029" s="469"/>
    </row>
    <row r="2030" spans="10:13" ht="20.100000000000001" customHeight="1">
      <c r="J2030" s="427"/>
      <c r="M2030" s="469"/>
    </row>
    <row r="2031" spans="10:13" ht="20.100000000000001" customHeight="1">
      <c r="J2031" s="427"/>
      <c r="M2031" s="469"/>
    </row>
    <row r="2032" spans="10:13" ht="20.100000000000001" customHeight="1">
      <c r="J2032" s="427"/>
      <c r="M2032" s="469"/>
    </row>
    <row r="2033" spans="10:13" ht="20.100000000000001" customHeight="1">
      <c r="J2033" s="427"/>
      <c r="M2033" s="469"/>
    </row>
    <row r="2034" spans="10:13" ht="20.100000000000001" customHeight="1">
      <c r="J2034" s="427"/>
      <c r="M2034" s="469"/>
    </row>
    <row r="2035" spans="10:13" ht="20.100000000000001" customHeight="1">
      <c r="J2035" s="427"/>
      <c r="M2035" s="469"/>
    </row>
    <row r="2036" spans="10:13" ht="20.100000000000001" customHeight="1">
      <c r="J2036" s="427"/>
      <c r="M2036" s="469"/>
    </row>
    <row r="2037" spans="10:13" ht="20.100000000000001" customHeight="1">
      <c r="J2037" s="427"/>
      <c r="M2037" s="469"/>
    </row>
    <row r="2038" spans="10:13" ht="20.100000000000001" customHeight="1">
      <c r="J2038" s="427"/>
      <c r="M2038" s="469"/>
    </row>
    <row r="2039" spans="10:13" ht="20.100000000000001" customHeight="1">
      <c r="J2039" s="427"/>
      <c r="M2039" s="469"/>
    </row>
    <row r="2040" spans="10:13" ht="20.100000000000001" customHeight="1">
      <c r="J2040" s="427"/>
      <c r="M2040" s="469"/>
    </row>
    <row r="2041" spans="10:13" ht="20.100000000000001" customHeight="1">
      <c r="J2041" s="427"/>
      <c r="M2041" s="469"/>
    </row>
    <row r="2042" spans="10:13" ht="20.100000000000001" customHeight="1">
      <c r="J2042" s="427"/>
      <c r="M2042" s="469"/>
    </row>
    <row r="2043" spans="10:13" ht="20.100000000000001" customHeight="1">
      <c r="J2043" s="427"/>
      <c r="M2043" s="469"/>
    </row>
    <row r="2044" spans="10:13" ht="20.100000000000001" customHeight="1">
      <c r="J2044" s="427"/>
      <c r="M2044" s="469"/>
    </row>
    <row r="2045" spans="10:13" ht="20.100000000000001" customHeight="1">
      <c r="J2045" s="427"/>
      <c r="M2045" s="469"/>
    </row>
    <row r="2046" spans="10:13" ht="20.100000000000001" customHeight="1">
      <c r="J2046" s="427"/>
      <c r="M2046" s="469"/>
    </row>
    <row r="2047" spans="10:13" ht="20.100000000000001" customHeight="1">
      <c r="J2047" s="427"/>
      <c r="M2047" s="469"/>
    </row>
    <row r="2048" spans="10:13" ht="20.100000000000001" customHeight="1">
      <c r="J2048" s="427"/>
      <c r="M2048" s="469"/>
    </row>
    <row r="2049" spans="10:13" ht="20.100000000000001" customHeight="1">
      <c r="J2049" s="427"/>
      <c r="M2049" s="469"/>
    </row>
    <row r="2050" spans="10:13" ht="20.100000000000001" customHeight="1">
      <c r="J2050" s="427"/>
      <c r="M2050" s="469"/>
    </row>
    <row r="2051" spans="10:13" ht="20.100000000000001" customHeight="1">
      <c r="J2051" s="427"/>
      <c r="M2051" s="469"/>
    </row>
    <row r="2052" spans="10:13" ht="20.100000000000001" customHeight="1">
      <c r="J2052" s="427"/>
      <c r="M2052" s="469"/>
    </row>
    <row r="2053" spans="10:13" ht="20.100000000000001" customHeight="1">
      <c r="J2053" s="427"/>
      <c r="M2053" s="469"/>
    </row>
    <row r="2054" spans="10:13" ht="20.100000000000001" customHeight="1">
      <c r="J2054" s="427"/>
      <c r="M2054" s="469"/>
    </row>
    <row r="2055" spans="10:13" ht="20.100000000000001" customHeight="1">
      <c r="J2055" s="427"/>
      <c r="M2055" s="469"/>
    </row>
    <row r="2056" spans="10:13" ht="20.100000000000001" customHeight="1">
      <c r="J2056" s="427"/>
      <c r="M2056" s="469"/>
    </row>
    <row r="2057" spans="10:13" ht="20.100000000000001" customHeight="1">
      <c r="J2057" s="427"/>
      <c r="M2057" s="469"/>
    </row>
    <row r="2058" spans="10:13" ht="20.100000000000001" customHeight="1">
      <c r="J2058" s="427"/>
      <c r="M2058" s="469"/>
    </row>
    <row r="2059" spans="10:13" ht="20.100000000000001" customHeight="1">
      <c r="J2059" s="427"/>
      <c r="M2059" s="469"/>
    </row>
    <row r="2060" spans="10:13" ht="20.100000000000001" customHeight="1">
      <c r="J2060" s="427"/>
      <c r="M2060" s="469"/>
    </row>
    <row r="2061" spans="10:13" ht="20.100000000000001" customHeight="1">
      <c r="J2061" s="427"/>
      <c r="M2061" s="469"/>
    </row>
    <row r="2062" spans="10:13" ht="20.100000000000001" customHeight="1">
      <c r="J2062" s="427"/>
      <c r="M2062" s="469"/>
    </row>
    <row r="2063" spans="10:13" ht="20.100000000000001" customHeight="1">
      <c r="J2063" s="427"/>
      <c r="M2063" s="469"/>
    </row>
    <row r="2064" spans="10:13" ht="20.100000000000001" customHeight="1">
      <c r="J2064" s="427"/>
      <c r="M2064" s="469"/>
    </row>
    <row r="2065" spans="10:13" ht="20.100000000000001" customHeight="1">
      <c r="J2065" s="427"/>
      <c r="M2065" s="469"/>
    </row>
    <row r="2066" spans="10:13" ht="20.100000000000001" customHeight="1">
      <c r="J2066" s="427"/>
      <c r="M2066" s="469"/>
    </row>
    <row r="2067" spans="10:13" ht="20.100000000000001" customHeight="1">
      <c r="J2067" s="427"/>
      <c r="M2067" s="469"/>
    </row>
    <row r="2068" spans="10:13" ht="20.100000000000001" customHeight="1">
      <c r="J2068" s="427"/>
      <c r="M2068" s="469"/>
    </row>
    <row r="2069" spans="10:13" ht="20.100000000000001" customHeight="1">
      <c r="J2069" s="427"/>
      <c r="M2069" s="469"/>
    </row>
    <row r="2070" spans="10:13" ht="20.100000000000001" customHeight="1">
      <c r="J2070" s="427"/>
      <c r="M2070" s="469"/>
    </row>
    <row r="2071" spans="10:13" ht="20.100000000000001" customHeight="1">
      <c r="J2071" s="427"/>
      <c r="M2071" s="469"/>
    </row>
    <row r="2072" spans="10:13" ht="20.100000000000001" customHeight="1">
      <c r="J2072" s="427"/>
      <c r="M2072" s="469"/>
    </row>
    <row r="2073" spans="10:13" ht="20.100000000000001" customHeight="1">
      <c r="J2073" s="427"/>
      <c r="M2073" s="469"/>
    </row>
    <row r="2074" spans="10:13" ht="20.100000000000001" customHeight="1">
      <c r="J2074" s="427"/>
      <c r="M2074" s="469"/>
    </row>
    <row r="2075" spans="10:13" ht="20.100000000000001" customHeight="1">
      <c r="J2075" s="427"/>
      <c r="M2075" s="469"/>
    </row>
    <row r="2076" spans="10:13" ht="20.100000000000001" customHeight="1">
      <c r="J2076" s="427"/>
      <c r="M2076" s="469"/>
    </row>
    <row r="2077" spans="10:13" ht="20.100000000000001" customHeight="1">
      <c r="J2077" s="427"/>
      <c r="M2077" s="469"/>
    </row>
    <row r="2078" spans="10:13" ht="20.100000000000001" customHeight="1">
      <c r="J2078" s="427"/>
      <c r="M2078" s="469"/>
    </row>
    <row r="2079" spans="10:13" ht="20.100000000000001" customHeight="1">
      <c r="J2079" s="427"/>
      <c r="M2079" s="469"/>
    </row>
    <row r="2080" spans="10:13" ht="20.100000000000001" customHeight="1">
      <c r="J2080" s="427"/>
      <c r="M2080" s="469"/>
    </row>
    <row r="2081" spans="10:13" ht="20.100000000000001" customHeight="1">
      <c r="J2081" s="427"/>
      <c r="M2081" s="469"/>
    </row>
    <row r="2082" spans="10:13" ht="20.100000000000001" customHeight="1">
      <c r="J2082" s="427"/>
      <c r="M2082" s="469"/>
    </row>
    <row r="2083" spans="10:13" ht="20.100000000000001" customHeight="1">
      <c r="J2083" s="427"/>
      <c r="M2083" s="469"/>
    </row>
    <row r="2084" spans="10:13" ht="20.100000000000001" customHeight="1">
      <c r="J2084" s="427"/>
      <c r="M2084" s="469"/>
    </row>
    <row r="2085" spans="10:13" ht="20.100000000000001" customHeight="1">
      <c r="J2085" s="427"/>
      <c r="M2085" s="469"/>
    </row>
    <row r="2086" spans="10:13" ht="20.100000000000001" customHeight="1">
      <c r="J2086" s="427"/>
      <c r="M2086" s="469"/>
    </row>
    <row r="2087" spans="10:13" ht="20.100000000000001" customHeight="1">
      <c r="J2087" s="427"/>
      <c r="M2087" s="469"/>
    </row>
    <row r="2088" spans="10:13" ht="20.100000000000001" customHeight="1">
      <c r="J2088" s="427"/>
      <c r="M2088" s="469"/>
    </row>
    <row r="2089" spans="10:13" ht="20.100000000000001" customHeight="1">
      <c r="J2089" s="427"/>
      <c r="M2089" s="469"/>
    </row>
    <row r="2090" spans="10:13" ht="20.100000000000001" customHeight="1">
      <c r="J2090" s="427"/>
      <c r="M2090" s="469"/>
    </row>
    <row r="2091" spans="10:13" ht="20.100000000000001" customHeight="1">
      <c r="J2091" s="427"/>
      <c r="M2091" s="469"/>
    </row>
    <row r="2092" spans="10:13" ht="20.100000000000001" customHeight="1">
      <c r="J2092" s="427"/>
      <c r="M2092" s="469"/>
    </row>
    <row r="2093" spans="10:13" ht="20.100000000000001" customHeight="1">
      <c r="J2093" s="427"/>
      <c r="M2093" s="469"/>
    </row>
    <row r="2094" spans="10:13" ht="20.100000000000001" customHeight="1">
      <c r="J2094" s="427"/>
      <c r="M2094" s="469"/>
    </row>
    <row r="2095" spans="10:13" ht="20.100000000000001" customHeight="1">
      <c r="J2095" s="427"/>
      <c r="M2095" s="469"/>
    </row>
    <row r="2096" spans="10:13" ht="20.100000000000001" customHeight="1">
      <c r="J2096" s="427"/>
      <c r="M2096" s="469"/>
    </row>
    <row r="2097" spans="10:13" ht="20.100000000000001" customHeight="1">
      <c r="J2097" s="427"/>
      <c r="M2097" s="469"/>
    </row>
    <row r="2098" spans="10:13" ht="20.100000000000001" customHeight="1">
      <c r="J2098" s="427"/>
      <c r="M2098" s="469"/>
    </row>
    <row r="2099" spans="10:13" ht="20.100000000000001" customHeight="1">
      <c r="J2099" s="427"/>
      <c r="M2099" s="469"/>
    </row>
    <row r="2100" spans="10:13" ht="20.100000000000001" customHeight="1">
      <c r="J2100" s="427"/>
      <c r="M2100" s="469"/>
    </row>
    <row r="2101" spans="10:13" ht="20.100000000000001" customHeight="1">
      <c r="J2101" s="427"/>
      <c r="M2101" s="469"/>
    </row>
    <row r="2102" spans="10:13" ht="20.100000000000001" customHeight="1">
      <c r="J2102" s="427"/>
      <c r="M2102" s="469"/>
    </row>
    <row r="2103" spans="10:13" ht="20.100000000000001" customHeight="1">
      <c r="J2103" s="427"/>
      <c r="M2103" s="469"/>
    </row>
    <row r="2104" spans="10:13" ht="20.100000000000001" customHeight="1">
      <c r="J2104" s="427"/>
      <c r="M2104" s="469"/>
    </row>
    <row r="2105" spans="10:13" ht="20.100000000000001" customHeight="1">
      <c r="J2105" s="427"/>
      <c r="M2105" s="469"/>
    </row>
    <row r="2106" spans="10:13" ht="20.100000000000001" customHeight="1">
      <c r="J2106" s="427"/>
      <c r="M2106" s="469"/>
    </row>
    <row r="2107" spans="10:13" ht="20.100000000000001" customHeight="1">
      <c r="J2107" s="427"/>
      <c r="M2107" s="469"/>
    </row>
    <row r="2108" spans="10:13" ht="20.100000000000001" customHeight="1">
      <c r="J2108" s="427"/>
      <c r="M2108" s="469"/>
    </row>
    <row r="2109" spans="10:13" ht="20.100000000000001" customHeight="1">
      <c r="J2109" s="427"/>
      <c r="M2109" s="469"/>
    </row>
    <row r="2110" spans="10:13" ht="20.100000000000001" customHeight="1">
      <c r="J2110" s="427"/>
      <c r="M2110" s="469"/>
    </row>
    <row r="2111" spans="10:13" ht="20.100000000000001" customHeight="1">
      <c r="J2111" s="427"/>
      <c r="M2111" s="469"/>
    </row>
    <row r="2112" spans="10:13" ht="20.100000000000001" customHeight="1">
      <c r="J2112" s="427"/>
      <c r="M2112" s="469"/>
    </row>
    <row r="2113" spans="10:13" ht="20.100000000000001" customHeight="1">
      <c r="J2113" s="427"/>
      <c r="M2113" s="469"/>
    </row>
    <row r="2114" spans="10:13" ht="20.100000000000001" customHeight="1">
      <c r="J2114" s="427"/>
      <c r="M2114" s="469"/>
    </row>
    <row r="2115" spans="10:13" ht="20.100000000000001" customHeight="1">
      <c r="J2115" s="427"/>
      <c r="M2115" s="469"/>
    </row>
    <row r="2116" spans="10:13" ht="20.100000000000001" customHeight="1">
      <c r="J2116" s="427"/>
      <c r="M2116" s="469"/>
    </row>
    <row r="2117" spans="10:13" ht="20.100000000000001" customHeight="1">
      <c r="J2117" s="427"/>
      <c r="M2117" s="469"/>
    </row>
    <row r="2118" spans="10:13" ht="20.100000000000001" customHeight="1">
      <c r="J2118" s="427"/>
      <c r="M2118" s="469"/>
    </row>
    <row r="2119" spans="10:13" ht="20.100000000000001" customHeight="1">
      <c r="J2119" s="427"/>
      <c r="M2119" s="469"/>
    </row>
    <row r="2120" spans="10:13" ht="20.100000000000001" customHeight="1">
      <c r="J2120" s="427"/>
      <c r="M2120" s="469"/>
    </row>
    <row r="2121" spans="10:13" ht="20.100000000000001" customHeight="1">
      <c r="J2121" s="427"/>
      <c r="M2121" s="469"/>
    </row>
    <row r="2122" spans="10:13" ht="20.100000000000001" customHeight="1">
      <c r="J2122" s="427"/>
      <c r="M2122" s="469"/>
    </row>
    <row r="2123" spans="10:13" ht="20.100000000000001" customHeight="1">
      <c r="J2123" s="427"/>
      <c r="M2123" s="469"/>
    </row>
    <row r="2124" spans="10:13" ht="20.100000000000001" customHeight="1">
      <c r="J2124" s="427"/>
      <c r="M2124" s="469"/>
    </row>
    <row r="2125" spans="10:13" ht="20.100000000000001" customHeight="1">
      <c r="J2125" s="427"/>
      <c r="M2125" s="469"/>
    </row>
    <row r="2126" spans="10:13" ht="20.100000000000001" customHeight="1">
      <c r="J2126" s="427"/>
      <c r="M2126" s="469"/>
    </row>
    <row r="2127" spans="10:13" ht="20.100000000000001" customHeight="1">
      <c r="J2127" s="427"/>
      <c r="M2127" s="469"/>
    </row>
    <row r="2128" spans="10:13" ht="20.100000000000001" customHeight="1">
      <c r="J2128" s="427"/>
      <c r="M2128" s="469"/>
    </row>
    <row r="2129" spans="10:13" ht="20.100000000000001" customHeight="1">
      <c r="J2129" s="427"/>
      <c r="M2129" s="469"/>
    </row>
    <row r="2130" spans="10:13" ht="20.100000000000001" customHeight="1">
      <c r="J2130" s="427"/>
      <c r="M2130" s="469"/>
    </row>
    <row r="2131" spans="10:13" ht="20.100000000000001" customHeight="1">
      <c r="J2131" s="427"/>
      <c r="M2131" s="469"/>
    </row>
    <row r="2132" spans="10:13" ht="20.100000000000001" customHeight="1">
      <c r="J2132" s="427"/>
      <c r="M2132" s="469"/>
    </row>
    <row r="2133" spans="10:13" ht="20.100000000000001" customHeight="1">
      <c r="J2133" s="427"/>
      <c r="M2133" s="469"/>
    </row>
    <row r="2134" spans="10:13" ht="20.100000000000001" customHeight="1">
      <c r="J2134" s="427"/>
      <c r="M2134" s="469"/>
    </row>
    <row r="2135" spans="10:13" ht="20.100000000000001" customHeight="1">
      <c r="J2135" s="427"/>
      <c r="M2135" s="469"/>
    </row>
    <row r="2136" spans="10:13" ht="20.100000000000001" customHeight="1">
      <c r="J2136" s="427"/>
      <c r="M2136" s="469"/>
    </row>
    <row r="2137" spans="10:13" ht="20.100000000000001" customHeight="1">
      <c r="J2137" s="427"/>
      <c r="M2137" s="469"/>
    </row>
    <row r="2138" spans="10:13" ht="20.100000000000001" customHeight="1">
      <c r="J2138" s="427"/>
      <c r="M2138" s="469"/>
    </row>
    <row r="2139" spans="10:13" ht="20.100000000000001" customHeight="1">
      <c r="J2139" s="427"/>
      <c r="M2139" s="469"/>
    </row>
    <row r="2140" spans="10:13" ht="20.100000000000001" customHeight="1">
      <c r="J2140" s="427"/>
      <c r="M2140" s="469"/>
    </row>
    <row r="2141" spans="10:13" ht="20.100000000000001" customHeight="1">
      <c r="J2141" s="427"/>
      <c r="M2141" s="469"/>
    </row>
    <row r="2142" spans="10:13" ht="20.100000000000001" customHeight="1">
      <c r="J2142" s="427"/>
      <c r="M2142" s="469"/>
    </row>
    <row r="2143" spans="10:13" ht="20.100000000000001" customHeight="1">
      <c r="J2143" s="427"/>
      <c r="M2143" s="469"/>
    </row>
    <row r="2144" spans="10:13" ht="20.100000000000001" customHeight="1">
      <c r="J2144" s="427"/>
      <c r="M2144" s="469"/>
    </row>
    <row r="2145" spans="10:13" ht="20.100000000000001" customHeight="1">
      <c r="J2145" s="427"/>
      <c r="M2145" s="469"/>
    </row>
    <row r="2146" spans="10:13" ht="20.100000000000001" customHeight="1">
      <c r="J2146" s="427"/>
      <c r="M2146" s="469"/>
    </row>
    <row r="2147" spans="10:13" ht="20.100000000000001" customHeight="1">
      <c r="J2147" s="427"/>
      <c r="M2147" s="469"/>
    </row>
    <row r="2148" spans="10:13" ht="20.100000000000001" customHeight="1">
      <c r="J2148" s="427"/>
      <c r="M2148" s="469"/>
    </row>
    <row r="2149" spans="10:13" ht="20.100000000000001" customHeight="1">
      <c r="J2149" s="427"/>
      <c r="M2149" s="469"/>
    </row>
    <row r="2150" spans="10:13" ht="20.100000000000001" customHeight="1">
      <c r="J2150" s="427"/>
      <c r="M2150" s="469"/>
    </row>
    <row r="2151" spans="10:13" ht="20.100000000000001" customHeight="1">
      <c r="J2151" s="427"/>
      <c r="M2151" s="469"/>
    </row>
    <row r="2152" spans="10:13" ht="20.100000000000001" customHeight="1">
      <c r="J2152" s="427"/>
      <c r="M2152" s="469"/>
    </row>
    <row r="2153" spans="10:13" ht="20.100000000000001" customHeight="1">
      <c r="J2153" s="427"/>
      <c r="M2153" s="469"/>
    </row>
    <row r="2154" spans="10:13" ht="20.100000000000001" customHeight="1">
      <c r="J2154" s="427"/>
      <c r="M2154" s="469"/>
    </row>
    <row r="2155" spans="10:13" ht="20.100000000000001" customHeight="1">
      <c r="J2155" s="427"/>
      <c r="M2155" s="469"/>
    </row>
    <row r="2156" spans="10:13" ht="20.100000000000001" customHeight="1">
      <c r="J2156" s="427"/>
      <c r="M2156" s="469"/>
    </row>
    <row r="2157" spans="10:13" ht="20.100000000000001" customHeight="1">
      <c r="J2157" s="427"/>
      <c r="M2157" s="469"/>
    </row>
    <row r="2158" spans="10:13" ht="20.100000000000001" customHeight="1">
      <c r="J2158" s="427"/>
      <c r="M2158" s="469"/>
    </row>
    <row r="2159" spans="10:13" ht="20.100000000000001" customHeight="1">
      <c r="J2159" s="427"/>
      <c r="M2159" s="469"/>
    </row>
    <row r="2160" spans="10:13" ht="20.100000000000001" customHeight="1">
      <c r="J2160" s="427"/>
      <c r="M2160" s="469"/>
    </row>
    <row r="2161" spans="10:13" ht="20.100000000000001" customHeight="1">
      <c r="J2161" s="427"/>
      <c r="M2161" s="469"/>
    </row>
    <row r="2162" spans="10:13" ht="20.100000000000001" customHeight="1">
      <c r="J2162" s="427"/>
      <c r="M2162" s="469"/>
    </row>
    <row r="2163" spans="10:13" ht="20.100000000000001" customHeight="1">
      <c r="J2163" s="427"/>
      <c r="M2163" s="469"/>
    </row>
    <row r="2164" spans="10:13" ht="20.100000000000001" customHeight="1">
      <c r="J2164" s="427"/>
      <c r="M2164" s="469"/>
    </row>
    <row r="2165" spans="10:13" ht="20.100000000000001" customHeight="1">
      <c r="J2165" s="427"/>
      <c r="M2165" s="469"/>
    </row>
    <row r="2166" spans="10:13" ht="20.100000000000001" customHeight="1">
      <c r="J2166" s="427"/>
      <c r="M2166" s="469"/>
    </row>
    <row r="2167" spans="10:13" ht="20.100000000000001" customHeight="1">
      <c r="J2167" s="427"/>
      <c r="M2167" s="469"/>
    </row>
    <row r="2168" spans="10:13" ht="20.100000000000001" customHeight="1">
      <c r="J2168" s="427"/>
      <c r="M2168" s="469"/>
    </row>
    <row r="2169" spans="10:13" ht="20.100000000000001" customHeight="1">
      <c r="J2169" s="427"/>
      <c r="M2169" s="469"/>
    </row>
    <row r="2170" spans="10:13" ht="20.100000000000001" customHeight="1">
      <c r="J2170" s="427"/>
      <c r="M2170" s="469"/>
    </row>
    <row r="2171" spans="10:13" ht="20.100000000000001" customHeight="1">
      <c r="J2171" s="427"/>
      <c r="M2171" s="469"/>
    </row>
    <row r="2172" spans="10:13" ht="20.100000000000001" customHeight="1">
      <c r="J2172" s="427"/>
      <c r="M2172" s="469"/>
    </row>
    <row r="2173" spans="10:13" ht="20.100000000000001" customHeight="1">
      <c r="J2173" s="427"/>
      <c r="M2173" s="469"/>
    </row>
    <row r="2174" spans="10:13" ht="20.100000000000001" customHeight="1">
      <c r="J2174" s="427"/>
      <c r="M2174" s="469"/>
    </row>
    <row r="2175" spans="10:13" ht="20.100000000000001" customHeight="1">
      <c r="J2175" s="427"/>
      <c r="M2175" s="469"/>
    </row>
    <row r="2176" spans="10:13" ht="20.100000000000001" customHeight="1">
      <c r="J2176" s="427"/>
      <c r="M2176" s="469"/>
    </row>
    <row r="2177" spans="10:13" ht="20.100000000000001" customHeight="1">
      <c r="J2177" s="427"/>
      <c r="M2177" s="469"/>
    </row>
    <row r="2178" spans="10:13" ht="20.100000000000001" customHeight="1">
      <c r="J2178" s="427"/>
      <c r="M2178" s="469"/>
    </row>
    <row r="2179" spans="10:13" ht="20.100000000000001" customHeight="1">
      <c r="J2179" s="427"/>
      <c r="M2179" s="469"/>
    </row>
    <row r="2180" spans="10:13" ht="20.100000000000001" customHeight="1">
      <c r="J2180" s="427"/>
      <c r="M2180" s="469"/>
    </row>
    <row r="2181" spans="10:13" ht="20.100000000000001" customHeight="1">
      <c r="J2181" s="427"/>
      <c r="M2181" s="469"/>
    </row>
    <row r="2182" spans="10:13" ht="20.100000000000001" customHeight="1">
      <c r="J2182" s="427"/>
      <c r="M2182" s="469"/>
    </row>
    <row r="2183" spans="10:13" ht="20.100000000000001" customHeight="1">
      <c r="J2183" s="427"/>
      <c r="M2183" s="469"/>
    </row>
    <row r="2184" spans="10:13" ht="20.100000000000001" customHeight="1">
      <c r="J2184" s="427"/>
      <c r="M2184" s="469"/>
    </row>
    <row r="2185" spans="10:13" ht="20.100000000000001" customHeight="1">
      <c r="J2185" s="427"/>
      <c r="M2185" s="469"/>
    </row>
    <row r="2186" spans="10:13" ht="20.100000000000001" customHeight="1">
      <c r="J2186" s="427"/>
      <c r="M2186" s="469"/>
    </row>
    <row r="2187" spans="10:13" ht="20.100000000000001" customHeight="1">
      <c r="J2187" s="427"/>
      <c r="M2187" s="469"/>
    </row>
    <row r="2188" spans="10:13" ht="20.100000000000001" customHeight="1">
      <c r="J2188" s="427"/>
      <c r="M2188" s="469"/>
    </row>
    <row r="2189" spans="10:13" ht="20.100000000000001" customHeight="1">
      <c r="J2189" s="427"/>
      <c r="M2189" s="469"/>
    </row>
    <row r="2190" spans="10:13" ht="20.100000000000001" customHeight="1">
      <c r="J2190" s="427"/>
      <c r="M2190" s="469"/>
    </row>
    <row r="2191" spans="10:13" ht="20.100000000000001" customHeight="1">
      <c r="J2191" s="427"/>
      <c r="M2191" s="469"/>
    </row>
    <row r="2192" spans="10:13" ht="20.100000000000001" customHeight="1">
      <c r="J2192" s="427"/>
      <c r="M2192" s="469"/>
    </row>
    <row r="2193" spans="10:13" ht="20.100000000000001" customHeight="1">
      <c r="J2193" s="427"/>
      <c r="M2193" s="469"/>
    </row>
    <row r="2194" spans="10:13" ht="20.100000000000001" customHeight="1">
      <c r="J2194" s="427"/>
      <c r="M2194" s="469"/>
    </row>
    <row r="2195" spans="10:13" ht="20.100000000000001" customHeight="1">
      <c r="J2195" s="427"/>
      <c r="M2195" s="469"/>
    </row>
    <row r="2196" spans="10:13" ht="20.100000000000001" customHeight="1">
      <c r="J2196" s="427"/>
      <c r="M2196" s="469"/>
    </row>
    <row r="2197" spans="10:13" ht="20.100000000000001" customHeight="1">
      <c r="J2197" s="427"/>
      <c r="M2197" s="469"/>
    </row>
    <row r="2198" spans="10:13" ht="20.100000000000001" customHeight="1">
      <c r="J2198" s="427"/>
      <c r="M2198" s="469"/>
    </row>
    <row r="2199" spans="10:13" ht="20.100000000000001" customHeight="1">
      <c r="J2199" s="427"/>
      <c r="M2199" s="469"/>
    </row>
    <row r="2200" spans="10:13" ht="20.100000000000001" customHeight="1">
      <c r="J2200" s="427"/>
      <c r="M2200" s="469"/>
    </row>
    <row r="2201" spans="10:13" ht="20.100000000000001" customHeight="1">
      <c r="J2201" s="427"/>
      <c r="M2201" s="469"/>
    </row>
    <row r="2202" spans="10:13" ht="20.100000000000001" customHeight="1">
      <c r="J2202" s="427"/>
      <c r="M2202" s="469"/>
    </row>
    <row r="2203" spans="10:13" ht="20.100000000000001" customHeight="1">
      <c r="J2203" s="427"/>
      <c r="M2203" s="469"/>
    </row>
    <row r="2204" spans="10:13" ht="20.100000000000001" customHeight="1">
      <c r="J2204" s="427"/>
      <c r="M2204" s="469"/>
    </row>
    <row r="2205" spans="10:13" ht="20.100000000000001" customHeight="1">
      <c r="J2205" s="427"/>
      <c r="M2205" s="469"/>
    </row>
    <row r="2206" spans="10:13" ht="20.100000000000001" customHeight="1">
      <c r="J2206" s="427"/>
      <c r="M2206" s="469"/>
    </row>
    <row r="2207" spans="10:13" ht="20.100000000000001" customHeight="1">
      <c r="J2207" s="427"/>
      <c r="M2207" s="469"/>
    </row>
    <row r="2208" spans="10:13" ht="20.100000000000001" customHeight="1">
      <c r="J2208" s="427"/>
      <c r="M2208" s="469"/>
    </row>
    <row r="2209" spans="10:13" ht="20.100000000000001" customHeight="1">
      <c r="J2209" s="427"/>
      <c r="M2209" s="469"/>
    </row>
    <row r="2210" spans="10:13" ht="20.100000000000001" customHeight="1">
      <c r="J2210" s="427"/>
      <c r="M2210" s="469"/>
    </row>
    <row r="2211" spans="10:13" ht="20.100000000000001" customHeight="1">
      <c r="J2211" s="427"/>
      <c r="M2211" s="469"/>
    </row>
    <row r="2212" spans="10:13" ht="20.100000000000001" customHeight="1">
      <c r="J2212" s="427"/>
      <c r="M2212" s="469"/>
    </row>
    <row r="2213" spans="10:13" ht="20.100000000000001" customHeight="1">
      <c r="J2213" s="427"/>
      <c r="M2213" s="469"/>
    </row>
    <row r="2214" spans="10:13" ht="20.100000000000001" customHeight="1">
      <c r="J2214" s="427"/>
      <c r="M2214" s="469"/>
    </row>
    <row r="2215" spans="10:13" ht="20.100000000000001" customHeight="1">
      <c r="J2215" s="427"/>
      <c r="M2215" s="469"/>
    </row>
    <row r="2216" spans="10:13" ht="20.100000000000001" customHeight="1">
      <c r="J2216" s="427"/>
      <c r="M2216" s="469"/>
    </row>
    <row r="2217" spans="10:13" ht="20.100000000000001" customHeight="1">
      <c r="J2217" s="427"/>
      <c r="M2217" s="469"/>
    </row>
    <row r="2218" spans="10:13" ht="20.100000000000001" customHeight="1">
      <c r="J2218" s="427"/>
      <c r="M2218" s="469"/>
    </row>
    <row r="2219" spans="10:13" ht="20.100000000000001" customHeight="1">
      <c r="J2219" s="427"/>
      <c r="M2219" s="469"/>
    </row>
    <row r="2220" spans="10:13" ht="20.100000000000001" customHeight="1">
      <c r="J2220" s="427"/>
      <c r="M2220" s="469"/>
    </row>
    <row r="2221" spans="10:13" ht="20.100000000000001" customHeight="1">
      <c r="J2221" s="427"/>
      <c r="M2221" s="469"/>
    </row>
    <row r="2222" spans="10:13" ht="20.100000000000001" customHeight="1">
      <c r="J2222" s="427"/>
      <c r="M2222" s="469"/>
    </row>
    <row r="2223" spans="10:13" ht="20.100000000000001" customHeight="1">
      <c r="J2223" s="427"/>
      <c r="M2223" s="469"/>
    </row>
    <row r="2224" spans="10:13" ht="20.100000000000001" customHeight="1">
      <c r="J2224" s="427"/>
      <c r="M2224" s="469"/>
    </row>
    <row r="2225" spans="10:13" ht="20.100000000000001" customHeight="1">
      <c r="J2225" s="427"/>
      <c r="M2225" s="469"/>
    </row>
    <row r="2226" spans="10:13" ht="20.100000000000001" customHeight="1">
      <c r="J2226" s="427"/>
      <c r="M2226" s="469"/>
    </row>
    <row r="2227" spans="10:13" ht="20.100000000000001" customHeight="1">
      <c r="J2227" s="427"/>
      <c r="M2227" s="469"/>
    </row>
    <row r="2228" spans="10:13" ht="20.100000000000001" customHeight="1">
      <c r="J2228" s="427"/>
      <c r="M2228" s="469"/>
    </row>
    <row r="2229" spans="10:13" ht="20.100000000000001" customHeight="1">
      <c r="J2229" s="427"/>
      <c r="M2229" s="469"/>
    </row>
    <row r="2230" spans="10:13" ht="20.100000000000001" customHeight="1">
      <c r="J2230" s="427"/>
      <c r="M2230" s="469"/>
    </row>
    <row r="2231" spans="10:13" ht="20.100000000000001" customHeight="1">
      <c r="J2231" s="427"/>
      <c r="M2231" s="469"/>
    </row>
    <row r="2232" spans="10:13" ht="20.100000000000001" customHeight="1">
      <c r="J2232" s="427"/>
      <c r="M2232" s="469"/>
    </row>
    <row r="2233" spans="10:13" ht="20.100000000000001" customHeight="1">
      <c r="J2233" s="427"/>
      <c r="M2233" s="469"/>
    </row>
    <row r="2234" spans="10:13" ht="20.100000000000001" customHeight="1">
      <c r="J2234" s="427"/>
      <c r="M2234" s="469"/>
    </row>
    <row r="2235" spans="10:13" ht="20.100000000000001" customHeight="1">
      <c r="J2235" s="427"/>
      <c r="M2235" s="469"/>
    </row>
    <row r="2236" spans="10:13" ht="20.100000000000001" customHeight="1">
      <c r="J2236" s="427"/>
      <c r="M2236" s="469"/>
    </row>
    <row r="2237" spans="10:13" ht="20.100000000000001" customHeight="1">
      <c r="J2237" s="427"/>
      <c r="M2237" s="469"/>
    </row>
    <row r="2238" spans="10:13" ht="20.100000000000001" customHeight="1">
      <c r="J2238" s="427"/>
      <c r="M2238" s="469"/>
    </row>
    <row r="2239" spans="10:13" ht="20.100000000000001" customHeight="1">
      <c r="J2239" s="427"/>
      <c r="M2239" s="469"/>
    </row>
    <row r="2240" spans="10:13" ht="20.100000000000001" customHeight="1">
      <c r="J2240" s="427"/>
      <c r="M2240" s="469"/>
    </row>
    <row r="2241" spans="10:13" ht="20.100000000000001" customHeight="1">
      <c r="J2241" s="427"/>
      <c r="M2241" s="469"/>
    </row>
    <row r="2242" spans="10:13" ht="20.100000000000001" customHeight="1">
      <c r="J2242" s="427"/>
      <c r="M2242" s="469"/>
    </row>
    <row r="2243" spans="10:13" ht="20.100000000000001" customHeight="1">
      <c r="J2243" s="427"/>
      <c r="M2243" s="469"/>
    </row>
    <row r="2244" spans="10:13" ht="20.100000000000001" customHeight="1">
      <c r="J2244" s="427"/>
      <c r="M2244" s="469"/>
    </row>
    <row r="2245" spans="10:13" ht="20.100000000000001" customHeight="1">
      <c r="J2245" s="427"/>
      <c r="M2245" s="469"/>
    </row>
    <row r="2246" spans="10:13" ht="20.100000000000001" customHeight="1">
      <c r="J2246" s="427"/>
      <c r="M2246" s="469"/>
    </row>
    <row r="2247" spans="10:13" ht="20.100000000000001" customHeight="1">
      <c r="J2247" s="427"/>
      <c r="M2247" s="469"/>
    </row>
    <row r="2248" spans="10:13" ht="20.100000000000001" customHeight="1">
      <c r="J2248" s="427"/>
      <c r="M2248" s="469"/>
    </row>
    <row r="2249" spans="10:13" ht="20.100000000000001" customHeight="1">
      <c r="J2249" s="427"/>
      <c r="M2249" s="469"/>
    </row>
    <row r="2250" spans="10:13" ht="20.100000000000001" customHeight="1">
      <c r="J2250" s="427"/>
      <c r="M2250" s="469"/>
    </row>
    <row r="2251" spans="10:13" ht="20.100000000000001" customHeight="1">
      <c r="J2251" s="427"/>
      <c r="M2251" s="469"/>
    </row>
    <row r="2252" spans="10:13" ht="20.100000000000001" customHeight="1">
      <c r="J2252" s="427"/>
      <c r="M2252" s="469"/>
    </row>
    <row r="2253" spans="10:13" ht="20.100000000000001" customHeight="1">
      <c r="J2253" s="427"/>
      <c r="M2253" s="469"/>
    </row>
    <row r="2254" spans="10:13" ht="20.100000000000001" customHeight="1">
      <c r="J2254" s="427"/>
      <c r="M2254" s="469"/>
    </row>
    <row r="2255" spans="10:13" ht="20.100000000000001" customHeight="1">
      <c r="J2255" s="427"/>
      <c r="M2255" s="469"/>
    </row>
    <row r="2256" spans="10:13" ht="20.100000000000001" customHeight="1">
      <c r="J2256" s="427"/>
      <c r="M2256" s="469"/>
    </row>
    <row r="2257" spans="10:13" ht="20.100000000000001" customHeight="1">
      <c r="J2257" s="427"/>
      <c r="M2257" s="469"/>
    </row>
    <row r="2258" spans="10:13" ht="20.100000000000001" customHeight="1">
      <c r="J2258" s="427"/>
      <c r="M2258" s="469"/>
    </row>
    <row r="2259" spans="10:13" ht="20.100000000000001" customHeight="1">
      <c r="J2259" s="427"/>
      <c r="M2259" s="469"/>
    </row>
    <row r="2260" spans="10:13" ht="20.100000000000001" customHeight="1">
      <c r="J2260" s="427"/>
      <c r="M2260" s="469"/>
    </row>
    <row r="2261" spans="10:13" ht="20.100000000000001" customHeight="1">
      <c r="J2261" s="427"/>
      <c r="M2261" s="469"/>
    </row>
    <row r="2262" spans="10:13" ht="20.100000000000001" customHeight="1">
      <c r="J2262" s="427"/>
      <c r="M2262" s="469"/>
    </row>
    <row r="2263" spans="10:13" ht="20.100000000000001" customHeight="1">
      <c r="J2263" s="427"/>
      <c r="M2263" s="469"/>
    </row>
    <row r="2264" spans="10:13" ht="20.100000000000001" customHeight="1">
      <c r="J2264" s="427"/>
      <c r="M2264" s="469"/>
    </row>
    <row r="2265" spans="10:13" ht="20.100000000000001" customHeight="1">
      <c r="J2265" s="427"/>
      <c r="M2265" s="469"/>
    </row>
    <row r="2266" spans="10:13" ht="20.100000000000001" customHeight="1">
      <c r="J2266" s="427"/>
      <c r="M2266" s="469"/>
    </row>
    <row r="2267" spans="10:13" ht="20.100000000000001" customHeight="1">
      <c r="J2267" s="427"/>
      <c r="M2267" s="469"/>
    </row>
    <row r="2268" spans="10:13" ht="20.100000000000001" customHeight="1">
      <c r="J2268" s="427"/>
      <c r="M2268" s="469"/>
    </row>
    <row r="2269" spans="10:13" ht="20.100000000000001" customHeight="1">
      <c r="J2269" s="427"/>
      <c r="M2269" s="469"/>
    </row>
    <row r="2270" spans="10:13" ht="20.100000000000001" customHeight="1">
      <c r="J2270" s="427"/>
      <c r="M2270" s="469"/>
    </row>
    <row r="2271" spans="10:13" ht="20.100000000000001" customHeight="1">
      <c r="J2271" s="427"/>
      <c r="M2271" s="469"/>
    </row>
    <row r="2272" spans="10:13" ht="20.100000000000001" customHeight="1">
      <c r="J2272" s="427"/>
      <c r="M2272" s="469"/>
    </row>
    <row r="2273" spans="10:13" ht="20.100000000000001" customHeight="1">
      <c r="J2273" s="427"/>
      <c r="M2273" s="469"/>
    </row>
    <row r="2274" spans="10:13" ht="20.100000000000001" customHeight="1">
      <c r="J2274" s="427"/>
      <c r="M2274" s="469"/>
    </row>
    <row r="2275" spans="10:13" ht="20.100000000000001" customHeight="1">
      <c r="J2275" s="427"/>
      <c r="M2275" s="469"/>
    </row>
    <row r="2276" spans="10:13" ht="20.100000000000001" customHeight="1">
      <c r="J2276" s="427"/>
      <c r="M2276" s="469"/>
    </row>
    <row r="2277" spans="10:13" ht="20.100000000000001" customHeight="1">
      <c r="J2277" s="427"/>
      <c r="M2277" s="469"/>
    </row>
    <row r="2278" spans="10:13" ht="20.100000000000001" customHeight="1">
      <c r="J2278" s="427"/>
      <c r="M2278" s="469"/>
    </row>
    <row r="2279" spans="10:13" ht="20.100000000000001" customHeight="1">
      <c r="J2279" s="427"/>
      <c r="M2279" s="469"/>
    </row>
    <row r="2280" spans="10:13" ht="20.100000000000001" customHeight="1">
      <c r="J2280" s="427"/>
      <c r="M2280" s="469"/>
    </row>
    <row r="2281" spans="10:13" ht="20.100000000000001" customHeight="1">
      <c r="J2281" s="427"/>
      <c r="M2281" s="469"/>
    </row>
    <row r="2282" spans="10:13" ht="20.100000000000001" customHeight="1">
      <c r="J2282" s="427"/>
      <c r="M2282" s="469"/>
    </row>
    <row r="2283" spans="10:13" ht="20.100000000000001" customHeight="1">
      <c r="J2283" s="427"/>
      <c r="M2283" s="469"/>
    </row>
    <row r="2284" spans="10:13" ht="20.100000000000001" customHeight="1">
      <c r="J2284" s="427"/>
      <c r="M2284" s="469"/>
    </row>
    <row r="2285" spans="10:13" ht="20.100000000000001" customHeight="1">
      <c r="J2285" s="427"/>
      <c r="M2285" s="469"/>
    </row>
    <row r="2286" spans="10:13" ht="20.100000000000001" customHeight="1">
      <c r="J2286" s="427"/>
      <c r="M2286" s="469"/>
    </row>
    <row r="2287" spans="10:13" ht="20.100000000000001" customHeight="1">
      <c r="J2287" s="427"/>
      <c r="M2287" s="469"/>
    </row>
    <row r="2288" spans="10:13" ht="20.100000000000001" customHeight="1">
      <c r="J2288" s="427"/>
      <c r="M2288" s="469"/>
    </row>
    <row r="2289" spans="10:13" ht="20.100000000000001" customHeight="1">
      <c r="J2289" s="427"/>
      <c r="M2289" s="469"/>
    </row>
    <row r="2290" spans="10:13" ht="20.100000000000001" customHeight="1">
      <c r="J2290" s="427"/>
      <c r="M2290" s="469"/>
    </row>
    <row r="2291" spans="10:13" ht="20.100000000000001" customHeight="1">
      <c r="J2291" s="427"/>
      <c r="M2291" s="469"/>
    </row>
    <row r="2292" spans="10:13" ht="20.100000000000001" customHeight="1">
      <c r="J2292" s="427"/>
      <c r="M2292" s="469"/>
    </row>
    <row r="2293" spans="10:13" ht="20.100000000000001" customHeight="1">
      <c r="J2293" s="427"/>
      <c r="M2293" s="469"/>
    </row>
    <row r="2294" spans="10:13" ht="20.100000000000001" customHeight="1">
      <c r="J2294" s="427"/>
      <c r="M2294" s="469"/>
    </row>
    <row r="2295" spans="10:13" ht="20.100000000000001" customHeight="1">
      <c r="J2295" s="427"/>
      <c r="M2295" s="469"/>
    </row>
    <row r="2296" spans="10:13" ht="20.100000000000001" customHeight="1">
      <c r="J2296" s="427"/>
      <c r="M2296" s="469"/>
    </row>
    <row r="2297" spans="10:13" ht="20.100000000000001" customHeight="1">
      <c r="J2297" s="427"/>
      <c r="M2297" s="469"/>
    </row>
    <row r="2298" spans="10:13" ht="20.100000000000001" customHeight="1">
      <c r="J2298" s="427"/>
      <c r="M2298" s="469"/>
    </row>
    <row r="2299" spans="10:13" ht="20.100000000000001" customHeight="1">
      <c r="J2299" s="427"/>
      <c r="M2299" s="469"/>
    </row>
    <row r="2300" spans="10:13" ht="20.100000000000001" customHeight="1">
      <c r="J2300" s="427"/>
      <c r="M2300" s="469"/>
    </row>
    <row r="2301" spans="10:13" ht="20.100000000000001" customHeight="1">
      <c r="J2301" s="427"/>
      <c r="M2301" s="469"/>
    </row>
    <row r="2302" spans="10:13" ht="20.100000000000001" customHeight="1">
      <c r="J2302" s="427"/>
      <c r="M2302" s="469"/>
    </row>
    <row r="2303" spans="10:13" ht="20.100000000000001" customHeight="1">
      <c r="J2303" s="427"/>
      <c r="M2303" s="469"/>
    </row>
    <row r="2304" spans="10:13" ht="20.100000000000001" customHeight="1">
      <c r="J2304" s="427"/>
      <c r="M2304" s="469"/>
    </row>
    <row r="2305" spans="10:13" ht="20.100000000000001" customHeight="1">
      <c r="J2305" s="427"/>
      <c r="M2305" s="469"/>
    </row>
    <row r="2306" spans="10:13" ht="20.100000000000001" customHeight="1">
      <c r="J2306" s="427"/>
      <c r="M2306" s="469"/>
    </row>
    <row r="2307" spans="10:13" ht="20.100000000000001" customHeight="1">
      <c r="J2307" s="427"/>
      <c r="M2307" s="469"/>
    </row>
    <row r="2308" spans="10:13" ht="20.100000000000001" customHeight="1">
      <c r="J2308" s="427"/>
      <c r="M2308" s="469"/>
    </row>
    <row r="2309" spans="10:13" ht="20.100000000000001" customHeight="1">
      <c r="J2309" s="427"/>
      <c r="M2309" s="469"/>
    </row>
    <row r="2310" spans="10:13" ht="20.100000000000001" customHeight="1">
      <c r="J2310" s="427"/>
      <c r="M2310" s="469"/>
    </row>
    <row r="2311" spans="10:13" ht="20.100000000000001" customHeight="1">
      <c r="J2311" s="427"/>
      <c r="M2311" s="469"/>
    </row>
    <row r="2312" spans="10:13" ht="20.100000000000001" customHeight="1">
      <c r="J2312" s="427"/>
      <c r="M2312" s="469"/>
    </row>
    <row r="2313" spans="10:13" ht="20.100000000000001" customHeight="1">
      <c r="J2313" s="427"/>
      <c r="M2313" s="469"/>
    </row>
    <row r="2314" spans="10:13" ht="20.100000000000001" customHeight="1">
      <c r="J2314" s="427"/>
      <c r="M2314" s="469"/>
    </row>
    <row r="2315" spans="10:13" ht="20.100000000000001" customHeight="1">
      <c r="J2315" s="427"/>
      <c r="M2315" s="469"/>
    </row>
    <row r="2316" spans="10:13" ht="20.100000000000001" customHeight="1">
      <c r="J2316" s="427"/>
      <c r="M2316" s="469"/>
    </row>
    <row r="2317" spans="10:13" ht="20.100000000000001" customHeight="1">
      <c r="J2317" s="427"/>
      <c r="M2317" s="469"/>
    </row>
    <row r="2318" spans="10:13" ht="20.100000000000001" customHeight="1">
      <c r="J2318" s="427"/>
      <c r="M2318" s="469"/>
    </row>
    <row r="2319" spans="10:13" ht="20.100000000000001" customHeight="1">
      <c r="J2319" s="427"/>
      <c r="M2319" s="469"/>
    </row>
    <row r="2320" spans="10:13" ht="20.100000000000001" customHeight="1">
      <c r="J2320" s="427"/>
      <c r="M2320" s="469"/>
    </row>
    <row r="2321" spans="10:13" ht="20.100000000000001" customHeight="1">
      <c r="J2321" s="427"/>
      <c r="M2321" s="469"/>
    </row>
    <row r="2322" spans="10:13" ht="20.100000000000001" customHeight="1">
      <c r="J2322" s="427"/>
      <c r="M2322" s="469"/>
    </row>
    <row r="2323" spans="10:13" ht="20.100000000000001" customHeight="1">
      <c r="J2323" s="427"/>
      <c r="M2323" s="469"/>
    </row>
    <row r="2324" spans="10:13" ht="20.100000000000001" customHeight="1">
      <c r="J2324" s="427"/>
      <c r="M2324" s="469"/>
    </row>
    <row r="2325" spans="10:13" ht="20.100000000000001" customHeight="1">
      <c r="J2325" s="427"/>
      <c r="M2325" s="469"/>
    </row>
    <row r="2326" spans="10:13" ht="20.100000000000001" customHeight="1">
      <c r="J2326" s="427"/>
      <c r="M2326" s="469"/>
    </row>
    <row r="2327" spans="10:13" ht="20.100000000000001" customHeight="1">
      <c r="J2327" s="427"/>
      <c r="M2327" s="469"/>
    </row>
    <row r="2328" spans="10:13" ht="20.100000000000001" customHeight="1">
      <c r="J2328" s="427"/>
      <c r="M2328" s="469"/>
    </row>
    <row r="2329" spans="10:13" ht="20.100000000000001" customHeight="1">
      <c r="J2329" s="427"/>
      <c r="M2329" s="469"/>
    </row>
    <row r="2330" spans="10:13" ht="20.100000000000001" customHeight="1">
      <c r="J2330" s="427"/>
      <c r="M2330" s="469"/>
    </row>
    <row r="2331" spans="10:13" ht="20.100000000000001" customHeight="1">
      <c r="J2331" s="427"/>
      <c r="M2331" s="469"/>
    </row>
    <row r="2332" spans="10:13" ht="20.100000000000001" customHeight="1">
      <c r="J2332" s="427"/>
      <c r="M2332" s="469"/>
    </row>
    <row r="2333" spans="10:13" ht="20.100000000000001" customHeight="1">
      <c r="J2333" s="427"/>
      <c r="M2333" s="469"/>
    </row>
    <row r="2334" spans="10:13" ht="20.100000000000001" customHeight="1">
      <c r="J2334" s="427"/>
      <c r="M2334" s="469"/>
    </row>
    <row r="2335" spans="10:13" ht="20.100000000000001" customHeight="1">
      <c r="J2335" s="427"/>
      <c r="M2335" s="469"/>
    </row>
    <row r="2336" spans="10:13" ht="20.100000000000001" customHeight="1">
      <c r="J2336" s="427"/>
      <c r="M2336" s="469"/>
    </row>
    <row r="2337" spans="10:13" ht="20.100000000000001" customHeight="1">
      <c r="J2337" s="427"/>
      <c r="M2337" s="469"/>
    </row>
    <row r="2338" spans="10:13" ht="20.100000000000001" customHeight="1">
      <c r="J2338" s="427"/>
      <c r="M2338" s="469"/>
    </row>
    <row r="2339" spans="10:13" ht="20.100000000000001" customHeight="1">
      <c r="J2339" s="427"/>
      <c r="M2339" s="469"/>
    </row>
    <row r="2340" spans="10:13" ht="20.100000000000001" customHeight="1">
      <c r="J2340" s="427"/>
      <c r="M2340" s="469"/>
    </row>
    <row r="2341" spans="10:13" ht="20.100000000000001" customHeight="1">
      <c r="J2341" s="427"/>
      <c r="M2341" s="469"/>
    </row>
    <row r="2342" spans="10:13" ht="20.100000000000001" customHeight="1">
      <c r="J2342" s="427"/>
      <c r="M2342" s="469"/>
    </row>
    <row r="2343" spans="10:13" ht="20.100000000000001" customHeight="1">
      <c r="J2343" s="427"/>
      <c r="M2343" s="469"/>
    </row>
    <row r="2344" spans="10:13" ht="20.100000000000001" customHeight="1">
      <c r="J2344" s="427"/>
      <c r="M2344" s="469"/>
    </row>
    <row r="2345" spans="10:13" ht="20.100000000000001" customHeight="1">
      <c r="J2345" s="427"/>
      <c r="M2345" s="469"/>
    </row>
    <row r="2346" spans="10:13" ht="20.100000000000001" customHeight="1">
      <c r="J2346" s="427"/>
      <c r="M2346" s="469"/>
    </row>
    <row r="2347" spans="10:13" ht="20.100000000000001" customHeight="1">
      <c r="J2347" s="427"/>
      <c r="M2347" s="469"/>
    </row>
    <row r="2348" spans="10:13" ht="20.100000000000001" customHeight="1">
      <c r="J2348" s="427"/>
      <c r="M2348" s="469"/>
    </row>
    <row r="2349" spans="10:13" ht="20.100000000000001" customHeight="1">
      <c r="J2349" s="427"/>
      <c r="M2349" s="469"/>
    </row>
    <row r="2350" spans="10:13" ht="20.100000000000001" customHeight="1">
      <c r="J2350" s="427"/>
      <c r="M2350" s="469"/>
    </row>
    <row r="2351" spans="10:13" ht="20.100000000000001" customHeight="1">
      <c r="J2351" s="427"/>
      <c r="M2351" s="469"/>
    </row>
    <row r="2352" spans="10:13" ht="20.100000000000001" customHeight="1">
      <c r="J2352" s="427"/>
      <c r="M2352" s="469"/>
    </row>
    <row r="2353" spans="10:13" ht="20.100000000000001" customHeight="1">
      <c r="J2353" s="427"/>
      <c r="M2353" s="469"/>
    </row>
    <row r="2354" spans="10:13" ht="20.100000000000001" customHeight="1">
      <c r="J2354" s="427"/>
      <c r="M2354" s="469"/>
    </row>
    <row r="2355" spans="10:13" ht="20.100000000000001" customHeight="1">
      <c r="J2355" s="427"/>
      <c r="M2355" s="469"/>
    </row>
    <row r="2356" spans="10:13" ht="20.100000000000001" customHeight="1">
      <c r="J2356" s="427"/>
      <c r="M2356" s="469"/>
    </row>
    <row r="2357" spans="10:13" ht="20.100000000000001" customHeight="1">
      <c r="J2357" s="427"/>
      <c r="M2357" s="469"/>
    </row>
    <row r="2358" spans="10:13" ht="20.100000000000001" customHeight="1">
      <c r="J2358" s="427"/>
      <c r="M2358" s="469"/>
    </row>
    <row r="2359" spans="10:13" ht="20.100000000000001" customHeight="1">
      <c r="J2359" s="427"/>
      <c r="M2359" s="469"/>
    </row>
    <row r="2360" spans="10:13" ht="20.100000000000001" customHeight="1">
      <c r="J2360" s="427"/>
      <c r="M2360" s="469"/>
    </row>
    <row r="2361" spans="10:13" ht="20.100000000000001" customHeight="1">
      <c r="J2361" s="427"/>
      <c r="M2361" s="469"/>
    </row>
    <row r="2362" spans="10:13" ht="20.100000000000001" customHeight="1">
      <c r="J2362" s="427"/>
      <c r="M2362" s="469"/>
    </row>
    <row r="2363" spans="10:13" ht="20.100000000000001" customHeight="1">
      <c r="J2363" s="427"/>
      <c r="M2363" s="469"/>
    </row>
    <row r="2364" spans="10:13" ht="20.100000000000001" customHeight="1">
      <c r="J2364" s="427"/>
      <c r="M2364" s="469"/>
    </row>
    <row r="2365" spans="10:13" ht="20.100000000000001" customHeight="1">
      <c r="J2365" s="427"/>
      <c r="M2365" s="469"/>
    </row>
    <row r="2366" spans="10:13" ht="20.100000000000001" customHeight="1">
      <c r="J2366" s="427"/>
      <c r="M2366" s="469"/>
    </row>
    <row r="2367" spans="10:13" ht="20.100000000000001" customHeight="1">
      <c r="J2367" s="427"/>
      <c r="M2367" s="469"/>
    </row>
    <row r="2368" spans="10:13" ht="20.100000000000001" customHeight="1">
      <c r="J2368" s="427"/>
      <c r="M2368" s="469"/>
    </row>
    <row r="2369" spans="10:13" ht="20.100000000000001" customHeight="1">
      <c r="J2369" s="427"/>
      <c r="M2369" s="469"/>
    </row>
    <row r="2370" spans="10:13" ht="20.100000000000001" customHeight="1">
      <c r="J2370" s="427"/>
      <c r="M2370" s="469"/>
    </row>
    <row r="2371" spans="10:13" ht="20.100000000000001" customHeight="1">
      <c r="J2371" s="427"/>
      <c r="M2371" s="469"/>
    </row>
    <row r="2372" spans="10:13" ht="20.100000000000001" customHeight="1">
      <c r="J2372" s="427"/>
      <c r="M2372" s="469"/>
    </row>
    <row r="2373" spans="10:13" ht="20.100000000000001" customHeight="1">
      <c r="J2373" s="427"/>
      <c r="M2373" s="469"/>
    </row>
    <row r="2374" spans="10:13" ht="20.100000000000001" customHeight="1">
      <c r="J2374" s="427"/>
      <c r="M2374" s="469"/>
    </row>
    <row r="2375" spans="10:13" ht="20.100000000000001" customHeight="1">
      <c r="J2375" s="427"/>
      <c r="M2375" s="469"/>
    </row>
    <row r="2376" spans="10:13" ht="20.100000000000001" customHeight="1">
      <c r="J2376" s="427"/>
      <c r="M2376" s="469"/>
    </row>
    <row r="2377" spans="10:13" ht="20.100000000000001" customHeight="1">
      <c r="J2377" s="427"/>
      <c r="M2377" s="469"/>
    </row>
    <row r="2378" spans="10:13" ht="20.100000000000001" customHeight="1">
      <c r="J2378" s="427"/>
      <c r="M2378" s="469"/>
    </row>
    <row r="2379" spans="10:13" ht="20.100000000000001" customHeight="1">
      <c r="J2379" s="427"/>
      <c r="M2379" s="469"/>
    </row>
    <row r="2380" spans="10:13" ht="20.100000000000001" customHeight="1">
      <c r="J2380" s="427"/>
      <c r="M2380" s="469"/>
    </row>
    <row r="2381" spans="10:13" ht="20.100000000000001" customHeight="1">
      <c r="J2381" s="427"/>
      <c r="M2381" s="469"/>
    </row>
    <row r="2382" spans="10:13" ht="20.100000000000001" customHeight="1">
      <c r="J2382" s="427"/>
      <c r="M2382" s="469"/>
    </row>
    <row r="2383" spans="10:13" ht="20.100000000000001" customHeight="1">
      <c r="J2383" s="427"/>
      <c r="M2383" s="469"/>
    </row>
    <row r="2384" spans="10:13" ht="20.100000000000001" customHeight="1">
      <c r="J2384" s="427"/>
      <c r="M2384" s="469"/>
    </row>
    <row r="2385" spans="10:13" ht="20.100000000000001" customHeight="1">
      <c r="J2385" s="427"/>
      <c r="M2385" s="469"/>
    </row>
    <row r="2386" spans="10:13" ht="20.100000000000001" customHeight="1">
      <c r="J2386" s="427"/>
      <c r="M2386" s="469"/>
    </row>
    <row r="2387" spans="10:13" ht="20.100000000000001" customHeight="1">
      <c r="J2387" s="427"/>
      <c r="M2387" s="469"/>
    </row>
    <row r="2388" spans="10:13" ht="20.100000000000001" customHeight="1">
      <c r="J2388" s="427"/>
      <c r="M2388" s="469"/>
    </row>
    <row r="2389" spans="10:13" ht="20.100000000000001" customHeight="1">
      <c r="J2389" s="427"/>
      <c r="M2389" s="469"/>
    </row>
    <row r="2390" spans="10:13" ht="20.100000000000001" customHeight="1">
      <c r="J2390" s="427"/>
      <c r="M2390" s="469"/>
    </row>
    <row r="2391" spans="10:13" ht="20.100000000000001" customHeight="1">
      <c r="J2391" s="427"/>
      <c r="M2391" s="469"/>
    </row>
    <row r="2392" spans="10:13" ht="20.100000000000001" customHeight="1">
      <c r="J2392" s="427"/>
      <c r="M2392" s="469"/>
    </row>
    <row r="2393" spans="10:13" ht="20.100000000000001" customHeight="1">
      <c r="J2393" s="427"/>
      <c r="M2393" s="469"/>
    </row>
    <row r="2394" spans="10:13" ht="20.100000000000001" customHeight="1">
      <c r="J2394" s="427"/>
      <c r="M2394" s="469"/>
    </row>
    <row r="2395" spans="10:13" ht="20.100000000000001" customHeight="1">
      <c r="J2395" s="427"/>
      <c r="M2395" s="469"/>
    </row>
    <row r="2396" spans="10:13" ht="20.100000000000001" customHeight="1">
      <c r="J2396" s="427"/>
      <c r="M2396" s="469"/>
    </row>
    <row r="2397" spans="10:13" ht="20.100000000000001" customHeight="1">
      <c r="J2397" s="427"/>
      <c r="M2397" s="469"/>
    </row>
    <row r="2398" spans="10:13" ht="20.100000000000001" customHeight="1">
      <c r="J2398" s="427"/>
      <c r="M2398" s="469"/>
    </row>
    <row r="2399" spans="10:13" ht="20.100000000000001" customHeight="1">
      <c r="J2399" s="427"/>
      <c r="M2399" s="469"/>
    </row>
    <row r="2400" spans="10:13" ht="20.100000000000001" customHeight="1">
      <c r="J2400" s="427"/>
      <c r="M2400" s="469"/>
    </row>
    <row r="2401" spans="10:13" ht="20.100000000000001" customHeight="1">
      <c r="J2401" s="427"/>
      <c r="M2401" s="469"/>
    </row>
    <row r="2402" spans="10:13" ht="20.100000000000001" customHeight="1">
      <c r="J2402" s="427"/>
      <c r="M2402" s="469"/>
    </row>
    <row r="2403" spans="10:13" ht="20.100000000000001" customHeight="1">
      <c r="J2403" s="427"/>
      <c r="M2403" s="469"/>
    </row>
    <row r="2404" spans="10:13" ht="20.100000000000001" customHeight="1">
      <c r="J2404" s="427"/>
      <c r="M2404" s="469"/>
    </row>
    <row r="2405" spans="10:13" ht="20.100000000000001" customHeight="1">
      <c r="J2405" s="427"/>
      <c r="M2405" s="469"/>
    </row>
    <row r="2406" spans="10:13" ht="20.100000000000001" customHeight="1">
      <c r="J2406" s="427"/>
      <c r="M2406" s="469"/>
    </row>
    <row r="2407" spans="10:13" ht="20.100000000000001" customHeight="1">
      <c r="J2407" s="427"/>
      <c r="M2407" s="469"/>
    </row>
    <row r="2408" spans="10:13" ht="20.100000000000001" customHeight="1">
      <c r="J2408" s="427"/>
      <c r="M2408" s="469"/>
    </row>
    <row r="2409" spans="10:13" ht="20.100000000000001" customHeight="1">
      <c r="J2409" s="427"/>
      <c r="M2409" s="469"/>
    </row>
    <row r="2410" spans="10:13" ht="20.100000000000001" customHeight="1">
      <c r="J2410" s="427"/>
      <c r="M2410" s="469"/>
    </row>
    <row r="2411" spans="10:13" ht="20.100000000000001" customHeight="1">
      <c r="J2411" s="427"/>
      <c r="M2411" s="469"/>
    </row>
    <row r="2412" spans="10:13" ht="20.100000000000001" customHeight="1">
      <c r="J2412" s="427"/>
      <c r="M2412" s="469"/>
    </row>
    <row r="2413" spans="10:13" ht="20.100000000000001" customHeight="1">
      <c r="J2413" s="427"/>
      <c r="M2413" s="469"/>
    </row>
    <row r="2414" spans="10:13" ht="20.100000000000001" customHeight="1">
      <c r="J2414" s="427"/>
      <c r="M2414" s="469"/>
    </row>
    <row r="2415" spans="10:13" ht="20.100000000000001" customHeight="1">
      <c r="J2415" s="427"/>
      <c r="M2415" s="469"/>
    </row>
    <row r="2416" spans="10:13" ht="20.100000000000001" customHeight="1">
      <c r="J2416" s="427"/>
      <c r="M2416" s="469"/>
    </row>
    <row r="2417" spans="10:13" ht="20.100000000000001" customHeight="1">
      <c r="J2417" s="427"/>
      <c r="M2417" s="469"/>
    </row>
    <row r="2418" spans="10:13" ht="20.100000000000001" customHeight="1">
      <c r="J2418" s="427"/>
      <c r="M2418" s="469"/>
    </row>
    <row r="2419" spans="10:13" ht="20.100000000000001" customHeight="1">
      <c r="J2419" s="427"/>
      <c r="M2419" s="469"/>
    </row>
    <row r="2420" spans="10:13" ht="20.100000000000001" customHeight="1">
      <c r="J2420" s="427"/>
      <c r="M2420" s="469"/>
    </row>
    <row r="2421" spans="10:13" ht="20.100000000000001" customHeight="1">
      <c r="J2421" s="427"/>
      <c r="M2421" s="469"/>
    </row>
    <row r="2422" spans="10:13" ht="20.100000000000001" customHeight="1">
      <c r="J2422" s="427"/>
      <c r="M2422" s="469"/>
    </row>
    <row r="2423" spans="10:13" ht="20.100000000000001" customHeight="1">
      <c r="J2423" s="427"/>
      <c r="M2423" s="469"/>
    </row>
    <row r="2424" spans="10:13" ht="20.100000000000001" customHeight="1">
      <c r="J2424" s="427"/>
      <c r="M2424" s="469"/>
    </row>
    <row r="2425" spans="10:13" ht="20.100000000000001" customHeight="1">
      <c r="J2425" s="427"/>
      <c r="M2425" s="469"/>
    </row>
    <row r="2426" spans="10:13" ht="20.100000000000001" customHeight="1">
      <c r="J2426" s="427"/>
      <c r="M2426" s="469"/>
    </row>
    <row r="2427" spans="10:13" ht="20.100000000000001" customHeight="1">
      <c r="J2427" s="427"/>
      <c r="M2427" s="469"/>
    </row>
    <row r="2428" spans="10:13" ht="20.100000000000001" customHeight="1">
      <c r="J2428" s="427"/>
      <c r="M2428" s="469"/>
    </row>
    <row r="2429" spans="10:13" ht="20.100000000000001" customHeight="1">
      <c r="J2429" s="427"/>
      <c r="M2429" s="469"/>
    </row>
    <row r="2430" spans="10:13" ht="20.100000000000001" customHeight="1">
      <c r="J2430" s="427"/>
      <c r="M2430" s="469"/>
    </row>
    <row r="2431" spans="10:13" ht="20.100000000000001" customHeight="1">
      <c r="J2431" s="427"/>
      <c r="M2431" s="469"/>
    </row>
    <row r="2432" spans="10:13" ht="20.100000000000001" customHeight="1">
      <c r="J2432" s="427"/>
      <c r="M2432" s="469"/>
    </row>
    <row r="2433" spans="10:13" ht="20.100000000000001" customHeight="1">
      <c r="J2433" s="427"/>
      <c r="M2433" s="469"/>
    </row>
    <row r="2434" spans="10:13" ht="20.100000000000001" customHeight="1">
      <c r="J2434" s="427"/>
      <c r="M2434" s="469"/>
    </row>
    <row r="2435" spans="10:13" ht="20.100000000000001" customHeight="1">
      <c r="J2435" s="427"/>
      <c r="M2435" s="469"/>
    </row>
    <row r="2436" spans="10:13" ht="20.100000000000001" customHeight="1">
      <c r="J2436" s="427"/>
      <c r="M2436" s="469"/>
    </row>
    <row r="2437" spans="10:13" ht="20.100000000000001" customHeight="1">
      <c r="J2437" s="427"/>
      <c r="M2437" s="469"/>
    </row>
    <row r="2438" spans="10:13" ht="20.100000000000001" customHeight="1">
      <c r="J2438" s="427"/>
      <c r="M2438" s="469"/>
    </row>
    <row r="2439" spans="10:13" ht="20.100000000000001" customHeight="1">
      <c r="J2439" s="427"/>
      <c r="M2439" s="469"/>
    </row>
    <row r="2440" spans="10:13" ht="20.100000000000001" customHeight="1">
      <c r="J2440" s="427"/>
      <c r="M2440" s="469"/>
    </row>
    <row r="2441" spans="10:13" ht="20.100000000000001" customHeight="1">
      <c r="J2441" s="427"/>
      <c r="M2441" s="469"/>
    </row>
    <row r="2442" spans="10:13" ht="20.100000000000001" customHeight="1">
      <c r="J2442" s="427"/>
      <c r="M2442" s="469"/>
    </row>
    <row r="2443" spans="10:13" ht="20.100000000000001" customHeight="1">
      <c r="J2443" s="427"/>
      <c r="M2443" s="469"/>
    </row>
    <row r="2444" spans="10:13" ht="20.100000000000001" customHeight="1">
      <c r="J2444" s="427"/>
      <c r="M2444" s="469"/>
    </row>
    <row r="2445" spans="10:13" ht="20.100000000000001" customHeight="1">
      <c r="J2445" s="427"/>
      <c r="M2445" s="469"/>
    </row>
    <row r="2446" spans="10:13" ht="20.100000000000001" customHeight="1">
      <c r="J2446" s="427"/>
      <c r="M2446" s="469"/>
    </row>
    <row r="2447" spans="10:13" ht="20.100000000000001" customHeight="1">
      <c r="J2447" s="427"/>
      <c r="M2447" s="469"/>
    </row>
    <row r="2448" spans="10:13" ht="20.100000000000001" customHeight="1">
      <c r="J2448" s="427"/>
      <c r="M2448" s="469"/>
    </row>
    <row r="2449" spans="10:13" ht="20.100000000000001" customHeight="1">
      <c r="J2449" s="427"/>
      <c r="M2449" s="469"/>
    </row>
    <row r="2450" spans="10:13" ht="20.100000000000001" customHeight="1">
      <c r="J2450" s="427"/>
      <c r="M2450" s="469"/>
    </row>
    <row r="2451" spans="10:13" ht="20.100000000000001" customHeight="1">
      <c r="J2451" s="427"/>
      <c r="M2451" s="469"/>
    </row>
    <row r="2452" spans="10:13" ht="20.100000000000001" customHeight="1">
      <c r="J2452" s="427"/>
      <c r="M2452" s="469"/>
    </row>
    <row r="2453" spans="10:13" ht="20.100000000000001" customHeight="1">
      <c r="J2453" s="427"/>
      <c r="M2453" s="469"/>
    </row>
    <row r="2454" spans="10:13" ht="20.100000000000001" customHeight="1">
      <c r="J2454" s="427"/>
      <c r="M2454" s="469"/>
    </row>
    <row r="2455" spans="10:13" ht="20.100000000000001" customHeight="1">
      <c r="J2455" s="427"/>
      <c r="M2455" s="469"/>
    </row>
    <row r="2456" spans="10:13" ht="20.100000000000001" customHeight="1">
      <c r="J2456" s="427"/>
      <c r="M2456" s="469"/>
    </row>
    <row r="2457" spans="10:13" ht="20.100000000000001" customHeight="1">
      <c r="J2457" s="427"/>
      <c r="M2457" s="469"/>
    </row>
    <row r="2458" spans="10:13" ht="20.100000000000001" customHeight="1">
      <c r="J2458" s="427"/>
      <c r="M2458" s="469"/>
    </row>
    <row r="2459" spans="10:13" ht="20.100000000000001" customHeight="1">
      <c r="J2459" s="427"/>
      <c r="M2459" s="469"/>
    </row>
    <row r="2460" spans="10:13" ht="20.100000000000001" customHeight="1">
      <c r="J2460" s="427"/>
      <c r="M2460" s="469"/>
    </row>
    <row r="2461" spans="10:13" ht="20.100000000000001" customHeight="1">
      <c r="J2461" s="427"/>
      <c r="M2461" s="469"/>
    </row>
    <row r="2462" spans="10:13" ht="20.100000000000001" customHeight="1">
      <c r="J2462" s="427"/>
      <c r="M2462" s="469"/>
    </row>
    <row r="2463" spans="10:13" ht="20.100000000000001" customHeight="1">
      <c r="J2463" s="427"/>
      <c r="M2463" s="469"/>
    </row>
    <row r="2464" spans="10:13" ht="20.100000000000001" customHeight="1">
      <c r="J2464" s="427"/>
      <c r="M2464" s="469"/>
    </row>
    <row r="2465" spans="10:13" ht="20.100000000000001" customHeight="1">
      <c r="J2465" s="427"/>
      <c r="M2465" s="469"/>
    </row>
    <row r="2466" spans="10:13" ht="20.100000000000001" customHeight="1">
      <c r="J2466" s="427"/>
      <c r="M2466" s="469"/>
    </row>
    <row r="2467" spans="10:13" ht="20.100000000000001" customHeight="1">
      <c r="J2467" s="427"/>
      <c r="M2467" s="469"/>
    </row>
    <row r="2468" spans="10:13" ht="20.100000000000001" customHeight="1">
      <c r="J2468" s="427"/>
      <c r="M2468" s="469"/>
    </row>
    <row r="2469" spans="10:13" ht="20.100000000000001" customHeight="1">
      <c r="J2469" s="427"/>
      <c r="M2469" s="469"/>
    </row>
    <row r="2470" spans="10:13" ht="20.100000000000001" customHeight="1">
      <c r="J2470" s="427"/>
      <c r="M2470" s="469"/>
    </row>
    <row r="2471" spans="10:13" ht="20.100000000000001" customHeight="1">
      <c r="J2471" s="427"/>
      <c r="M2471" s="469"/>
    </row>
    <row r="2472" spans="10:13" ht="20.100000000000001" customHeight="1">
      <c r="J2472" s="427"/>
      <c r="M2472" s="469"/>
    </row>
    <row r="2473" spans="10:13" ht="20.100000000000001" customHeight="1">
      <c r="J2473" s="427"/>
      <c r="M2473" s="469"/>
    </row>
    <row r="2474" spans="10:13" ht="20.100000000000001" customHeight="1">
      <c r="J2474" s="427"/>
      <c r="M2474" s="469"/>
    </row>
    <row r="2475" spans="10:13" ht="20.100000000000001" customHeight="1">
      <c r="J2475" s="427"/>
      <c r="M2475" s="469"/>
    </row>
    <row r="2476" spans="10:13" ht="20.100000000000001" customHeight="1">
      <c r="J2476" s="427"/>
      <c r="M2476" s="469"/>
    </row>
    <row r="2477" spans="10:13" ht="20.100000000000001" customHeight="1">
      <c r="J2477" s="427"/>
      <c r="M2477" s="469"/>
    </row>
    <row r="2478" spans="10:13" ht="20.100000000000001" customHeight="1">
      <c r="J2478" s="427"/>
      <c r="M2478" s="469"/>
    </row>
    <row r="2479" spans="10:13" ht="20.100000000000001" customHeight="1">
      <c r="J2479" s="427"/>
      <c r="M2479" s="469"/>
    </row>
    <row r="2480" spans="10:13" ht="20.100000000000001" customHeight="1">
      <c r="J2480" s="427"/>
      <c r="M2480" s="469"/>
    </row>
    <row r="2481" spans="10:13" ht="20.100000000000001" customHeight="1">
      <c r="J2481" s="427"/>
      <c r="M2481" s="469"/>
    </row>
    <row r="2482" spans="10:13" ht="20.100000000000001" customHeight="1">
      <c r="J2482" s="427"/>
      <c r="M2482" s="469"/>
    </row>
    <row r="2483" spans="10:13" ht="20.100000000000001" customHeight="1">
      <c r="J2483" s="427"/>
      <c r="M2483" s="469"/>
    </row>
    <row r="2484" spans="10:13" ht="20.100000000000001" customHeight="1">
      <c r="J2484" s="427"/>
      <c r="M2484" s="469"/>
    </row>
    <row r="2485" spans="10:13" ht="20.100000000000001" customHeight="1">
      <c r="J2485" s="427"/>
      <c r="M2485" s="469"/>
    </row>
    <row r="2486" spans="10:13" ht="20.100000000000001" customHeight="1">
      <c r="J2486" s="427"/>
      <c r="M2486" s="469"/>
    </row>
    <row r="2487" spans="10:13" ht="20.100000000000001" customHeight="1">
      <c r="J2487" s="427"/>
      <c r="M2487" s="469"/>
    </row>
    <row r="2488" spans="10:13" ht="20.100000000000001" customHeight="1">
      <c r="J2488" s="427"/>
      <c r="M2488" s="469"/>
    </row>
    <row r="2489" spans="10:13" ht="20.100000000000001" customHeight="1">
      <c r="J2489" s="427"/>
      <c r="M2489" s="469"/>
    </row>
    <row r="2490" spans="10:13" ht="20.100000000000001" customHeight="1">
      <c r="J2490" s="427"/>
      <c r="M2490" s="469"/>
    </row>
    <row r="2491" spans="10:13" ht="20.100000000000001" customHeight="1">
      <c r="J2491" s="427"/>
      <c r="M2491" s="469"/>
    </row>
    <row r="2492" spans="10:13" ht="20.100000000000001" customHeight="1">
      <c r="J2492" s="427"/>
      <c r="M2492" s="469"/>
    </row>
    <row r="2493" spans="10:13" ht="20.100000000000001" customHeight="1">
      <c r="J2493" s="427"/>
      <c r="M2493" s="469"/>
    </row>
    <row r="2494" spans="10:13" ht="20.100000000000001" customHeight="1">
      <c r="J2494" s="427"/>
      <c r="M2494" s="469"/>
    </row>
    <row r="2495" spans="10:13" ht="20.100000000000001" customHeight="1">
      <c r="J2495" s="427"/>
      <c r="M2495" s="469"/>
    </row>
    <row r="2496" spans="10:13" ht="20.100000000000001" customHeight="1">
      <c r="J2496" s="427"/>
      <c r="M2496" s="469"/>
    </row>
    <row r="2497" spans="10:13" ht="20.100000000000001" customHeight="1">
      <c r="J2497" s="427"/>
      <c r="M2497" s="469"/>
    </row>
    <row r="2498" spans="10:13" ht="20.100000000000001" customHeight="1">
      <c r="J2498" s="427"/>
      <c r="M2498" s="469"/>
    </row>
    <row r="2499" spans="10:13" ht="20.100000000000001" customHeight="1">
      <c r="J2499" s="427"/>
      <c r="M2499" s="469"/>
    </row>
    <row r="2500" spans="10:13" ht="20.100000000000001" customHeight="1">
      <c r="J2500" s="427"/>
      <c r="M2500" s="469"/>
    </row>
    <row r="2501" spans="10:13" ht="20.100000000000001" customHeight="1">
      <c r="J2501" s="427"/>
      <c r="M2501" s="469"/>
    </row>
    <row r="2502" spans="10:13" ht="20.100000000000001" customHeight="1">
      <c r="J2502" s="427"/>
      <c r="M2502" s="469"/>
    </row>
    <row r="2503" spans="10:13" ht="20.100000000000001" customHeight="1">
      <c r="J2503" s="427"/>
      <c r="M2503" s="469"/>
    </row>
    <row r="2504" spans="10:13" ht="20.100000000000001" customHeight="1">
      <c r="J2504" s="427"/>
      <c r="M2504" s="469"/>
    </row>
    <row r="2505" spans="10:13" ht="20.100000000000001" customHeight="1">
      <c r="J2505" s="427"/>
      <c r="M2505" s="469"/>
    </row>
    <row r="2506" spans="10:13" ht="20.100000000000001" customHeight="1">
      <c r="J2506" s="427"/>
      <c r="M2506" s="469"/>
    </row>
    <row r="2507" spans="10:13" ht="20.100000000000001" customHeight="1">
      <c r="J2507" s="427"/>
      <c r="M2507" s="469"/>
    </row>
    <row r="2508" spans="10:13" ht="20.100000000000001" customHeight="1">
      <c r="J2508" s="427"/>
      <c r="M2508" s="469"/>
    </row>
    <row r="2509" spans="10:13" ht="20.100000000000001" customHeight="1">
      <c r="J2509" s="427"/>
      <c r="M2509" s="469"/>
    </row>
    <row r="2510" spans="10:13" ht="20.100000000000001" customHeight="1">
      <c r="J2510" s="427"/>
      <c r="M2510" s="469"/>
    </row>
    <row r="2511" spans="10:13" ht="20.100000000000001" customHeight="1">
      <c r="J2511" s="427"/>
      <c r="M2511" s="469"/>
    </row>
    <row r="2512" spans="10:13" ht="20.100000000000001" customHeight="1">
      <c r="J2512" s="427"/>
      <c r="M2512" s="469"/>
    </row>
    <row r="2513" spans="10:13" ht="20.100000000000001" customHeight="1">
      <c r="J2513" s="427"/>
      <c r="M2513" s="469"/>
    </row>
    <row r="2514" spans="10:13" ht="20.100000000000001" customHeight="1">
      <c r="J2514" s="427"/>
      <c r="M2514" s="469"/>
    </row>
    <row r="2515" spans="10:13" ht="20.100000000000001" customHeight="1">
      <c r="J2515" s="427"/>
      <c r="M2515" s="469"/>
    </row>
    <row r="2516" spans="10:13" ht="20.100000000000001" customHeight="1">
      <c r="J2516" s="427"/>
      <c r="M2516" s="469"/>
    </row>
    <row r="2517" spans="10:13" ht="20.100000000000001" customHeight="1">
      <c r="J2517" s="427"/>
      <c r="M2517" s="469"/>
    </row>
    <row r="2518" spans="10:13" ht="20.100000000000001" customHeight="1">
      <c r="J2518" s="427"/>
      <c r="M2518" s="469"/>
    </row>
    <row r="2519" spans="10:13" ht="20.100000000000001" customHeight="1">
      <c r="J2519" s="427"/>
      <c r="M2519" s="469"/>
    </row>
    <row r="2520" spans="10:13" ht="20.100000000000001" customHeight="1">
      <c r="J2520" s="427"/>
      <c r="M2520" s="469"/>
    </row>
    <row r="2521" spans="10:13" ht="20.100000000000001" customHeight="1">
      <c r="J2521" s="427"/>
      <c r="M2521" s="469"/>
    </row>
    <row r="2522" spans="10:13" ht="20.100000000000001" customHeight="1">
      <c r="J2522" s="427"/>
      <c r="M2522" s="469"/>
    </row>
    <row r="2523" spans="10:13" ht="20.100000000000001" customHeight="1">
      <c r="J2523" s="427"/>
      <c r="M2523" s="469"/>
    </row>
    <row r="2524" spans="10:13" ht="20.100000000000001" customHeight="1">
      <c r="J2524" s="427"/>
      <c r="M2524" s="469"/>
    </row>
    <row r="2525" spans="10:13" ht="20.100000000000001" customHeight="1">
      <c r="J2525" s="427"/>
      <c r="M2525" s="469"/>
    </row>
    <row r="2526" spans="10:13" ht="20.100000000000001" customHeight="1">
      <c r="J2526" s="427"/>
      <c r="M2526" s="469"/>
    </row>
    <row r="2527" spans="10:13" ht="20.100000000000001" customHeight="1">
      <c r="J2527" s="427"/>
      <c r="M2527" s="469"/>
    </row>
    <row r="2528" spans="10:13" ht="20.100000000000001" customHeight="1">
      <c r="J2528" s="427"/>
      <c r="M2528" s="469"/>
    </row>
    <row r="2529" spans="10:13" ht="20.100000000000001" customHeight="1">
      <c r="J2529" s="427"/>
      <c r="M2529" s="469"/>
    </row>
    <row r="2530" spans="10:13" ht="20.100000000000001" customHeight="1">
      <c r="J2530" s="427"/>
      <c r="M2530" s="469"/>
    </row>
    <row r="2531" spans="10:13" ht="20.100000000000001" customHeight="1">
      <c r="J2531" s="427"/>
      <c r="M2531" s="469"/>
    </row>
    <row r="2532" spans="10:13" ht="20.100000000000001" customHeight="1">
      <c r="J2532" s="427"/>
      <c r="M2532" s="469"/>
    </row>
    <row r="2533" spans="10:13" ht="20.100000000000001" customHeight="1">
      <c r="J2533" s="427"/>
      <c r="M2533" s="469"/>
    </row>
    <row r="2534" spans="10:13" ht="20.100000000000001" customHeight="1">
      <c r="J2534" s="427"/>
      <c r="M2534" s="469"/>
    </row>
    <row r="2535" spans="10:13" ht="20.100000000000001" customHeight="1">
      <c r="J2535" s="427"/>
      <c r="M2535" s="469"/>
    </row>
    <row r="2536" spans="10:13" ht="20.100000000000001" customHeight="1">
      <c r="J2536" s="427"/>
      <c r="M2536" s="469"/>
    </row>
    <row r="2537" spans="10:13" ht="20.100000000000001" customHeight="1">
      <c r="J2537" s="427"/>
      <c r="M2537" s="469"/>
    </row>
    <row r="2538" spans="10:13" ht="20.100000000000001" customHeight="1">
      <c r="J2538" s="427"/>
      <c r="M2538" s="469"/>
    </row>
    <row r="2539" spans="10:13" ht="20.100000000000001" customHeight="1">
      <c r="J2539" s="427"/>
      <c r="M2539" s="469"/>
    </row>
    <row r="2540" spans="10:13" ht="20.100000000000001" customHeight="1">
      <c r="J2540" s="427"/>
      <c r="M2540" s="469"/>
    </row>
    <row r="2541" spans="10:13" ht="20.100000000000001" customHeight="1">
      <c r="J2541" s="427"/>
      <c r="M2541" s="469"/>
    </row>
    <row r="2542" spans="10:13" ht="20.100000000000001" customHeight="1">
      <c r="J2542" s="427"/>
      <c r="M2542" s="469"/>
    </row>
    <row r="2543" spans="10:13" ht="20.100000000000001" customHeight="1">
      <c r="J2543" s="427"/>
      <c r="M2543" s="469"/>
    </row>
    <row r="2544" spans="10:13" ht="20.100000000000001" customHeight="1">
      <c r="J2544" s="427"/>
      <c r="M2544" s="469"/>
    </row>
    <row r="2545" spans="10:13" ht="20.100000000000001" customHeight="1">
      <c r="J2545" s="427"/>
      <c r="M2545" s="469"/>
    </row>
    <row r="2546" spans="10:13" ht="20.100000000000001" customHeight="1">
      <c r="J2546" s="427"/>
      <c r="M2546" s="469"/>
    </row>
    <row r="2547" spans="10:13" ht="20.100000000000001" customHeight="1">
      <c r="J2547" s="427"/>
      <c r="M2547" s="469"/>
    </row>
    <row r="2548" spans="10:13" ht="20.100000000000001" customHeight="1">
      <c r="J2548" s="427"/>
      <c r="M2548" s="469"/>
    </row>
    <row r="2549" spans="10:13" ht="20.100000000000001" customHeight="1">
      <c r="J2549" s="427"/>
      <c r="M2549" s="469"/>
    </row>
    <row r="2550" spans="10:13" ht="20.100000000000001" customHeight="1">
      <c r="J2550" s="427"/>
      <c r="M2550" s="469"/>
    </row>
    <row r="2551" spans="10:13" ht="20.100000000000001" customHeight="1">
      <c r="J2551" s="427"/>
      <c r="M2551" s="469"/>
    </row>
    <row r="2552" spans="10:13" ht="20.100000000000001" customHeight="1">
      <c r="J2552" s="427"/>
      <c r="M2552" s="469"/>
    </row>
    <row r="2553" spans="10:13" ht="20.100000000000001" customHeight="1">
      <c r="J2553" s="427"/>
      <c r="M2553" s="469"/>
    </row>
    <row r="2554" spans="10:13" ht="20.100000000000001" customHeight="1">
      <c r="J2554" s="427"/>
      <c r="M2554" s="469"/>
    </row>
    <row r="2555" spans="10:13" ht="20.100000000000001" customHeight="1">
      <c r="J2555" s="427"/>
      <c r="M2555" s="469"/>
    </row>
    <row r="2556" spans="10:13" ht="20.100000000000001" customHeight="1">
      <c r="J2556" s="427"/>
      <c r="M2556" s="469"/>
    </row>
    <row r="2557" spans="10:13" ht="20.100000000000001" customHeight="1">
      <c r="J2557" s="427"/>
      <c r="M2557" s="469"/>
    </row>
    <row r="2558" spans="10:13" ht="20.100000000000001" customHeight="1">
      <c r="J2558" s="427"/>
      <c r="M2558" s="469"/>
    </row>
    <row r="2559" spans="10:13" ht="20.100000000000001" customHeight="1">
      <c r="J2559" s="427"/>
      <c r="M2559" s="469"/>
    </row>
    <row r="2560" spans="10:13" ht="20.100000000000001" customHeight="1">
      <c r="J2560" s="427"/>
      <c r="M2560" s="469"/>
    </row>
    <row r="2561" spans="10:13" ht="20.100000000000001" customHeight="1">
      <c r="J2561" s="427"/>
      <c r="M2561" s="469"/>
    </row>
    <row r="2562" spans="10:13" ht="20.100000000000001" customHeight="1">
      <c r="J2562" s="427"/>
      <c r="M2562" s="469"/>
    </row>
    <row r="2563" spans="10:13" ht="20.100000000000001" customHeight="1">
      <c r="J2563" s="427"/>
      <c r="M2563" s="469"/>
    </row>
    <row r="2564" spans="10:13" ht="20.100000000000001" customHeight="1">
      <c r="J2564" s="427"/>
      <c r="M2564" s="469"/>
    </row>
    <row r="2565" spans="10:13" ht="20.100000000000001" customHeight="1">
      <c r="J2565" s="427"/>
      <c r="M2565" s="469"/>
    </row>
    <row r="2566" spans="10:13" ht="20.100000000000001" customHeight="1">
      <c r="J2566" s="427"/>
      <c r="M2566" s="469"/>
    </row>
    <row r="2567" spans="10:13" ht="20.100000000000001" customHeight="1">
      <c r="J2567" s="427"/>
      <c r="M2567" s="469"/>
    </row>
    <row r="2568" spans="10:13" ht="20.100000000000001" customHeight="1">
      <c r="J2568" s="427"/>
      <c r="M2568" s="469"/>
    </row>
    <row r="2569" spans="10:13" ht="20.100000000000001" customHeight="1">
      <c r="J2569" s="427"/>
      <c r="M2569" s="469"/>
    </row>
    <row r="2570" spans="10:13" ht="20.100000000000001" customHeight="1">
      <c r="J2570" s="427"/>
      <c r="M2570" s="469"/>
    </row>
    <row r="2571" spans="10:13" ht="20.100000000000001" customHeight="1">
      <c r="J2571" s="427"/>
      <c r="M2571" s="469"/>
    </row>
    <row r="2572" spans="10:13" ht="20.100000000000001" customHeight="1">
      <c r="J2572" s="427"/>
      <c r="M2572" s="469"/>
    </row>
    <row r="2573" spans="10:13" ht="20.100000000000001" customHeight="1">
      <c r="J2573" s="427"/>
      <c r="M2573" s="469"/>
    </row>
    <row r="2574" spans="10:13" ht="20.100000000000001" customHeight="1">
      <c r="J2574" s="427"/>
      <c r="M2574" s="469"/>
    </row>
    <row r="2575" spans="10:13" ht="20.100000000000001" customHeight="1">
      <c r="J2575" s="427"/>
      <c r="M2575" s="469"/>
    </row>
    <row r="2576" spans="10:13" ht="20.100000000000001" customHeight="1">
      <c r="J2576" s="427"/>
      <c r="M2576" s="469"/>
    </row>
    <row r="2577" spans="10:13" ht="20.100000000000001" customHeight="1">
      <c r="J2577" s="427"/>
      <c r="M2577" s="469"/>
    </row>
    <row r="2578" spans="10:13" ht="20.100000000000001" customHeight="1">
      <c r="J2578" s="427"/>
      <c r="M2578" s="469"/>
    </row>
    <row r="2579" spans="10:13" ht="20.100000000000001" customHeight="1">
      <c r="J2579" s="427"/>
      <c r="M2579" s="469"/>
    </row>
    <row r="2580" spans="10:13" ht="20.100000000000001" customHeight="1">
      <c r="J2580" s="427"/>
      <c r="M2580" s="469"/>
    </row>
    <row r="2581" spans="10:13" ht="20.100000000000001" customHeight="1">
      <c r="J2581" s="427"/>
      <c r="M2581" s="469"/>
    </row>
    <row r="2582" spans="10:13" ht="20.100000000000001" customHeight="1">
      <c r="J2582" s="427"/>
      <c r="M2582" s="469"/>
    </row>
    <row r="2583" spans="10:13" ht="20.100000000000001" customHeight="1">
      <c r="J2583" s="427"/>
      <c r="M2583" s="469"/>
    </row>
    <row r="2584" spans="10:13" ht="20.100000000000001" customHeight="1">
      <c r="J2584" s="427"/>
      <c r="M2584" s="469"/>
    </row>
    <row r="2585" spans="10:13" ht="20.100000000000001" customHeight="1">
      <c r="J2585" s="427"/>
      <c r="M2585" s="469"/>
    </row>
    <row r="2586" spans="10:13" ht="20.100000000000001" customHeight="1">
      <c r="J2586" s="427"/>
      <c r="M2586" s="469"/>
    </row>
    <row r="2587" spans="10:13" ht="20.100000000000001" customHeight="1">
      <c r="J2587" s="427"/>
      <c r="M2587" s="469"/>
    </row>
    <row r="2588" spans="10:13" ht="20.100000000000001" customHeight="1">
      <c r="J2588" s="427"/>
      <c r="M2588" s="469"/>
    </row>
    <row r="2589" spans="10:13" ht="20.100000000000001" customHeight="1">
      <c r="J2589" s="427"/>
      <c r="M2589" s="469"/>
    </row>
    <row r="2590" spans="10:13" ht="20.100000000000001" customHeight="1">
      <c r="J2590" s="427"/>
      <c r="M2590" s="469"/>
    </row>
    <row r="2591" spans="10:13" ht="20.100000000000001" customHeight="1">
      <c r="J2591" s="427"/>
      <c r="M2591" s="469"/>
    </row>
    <row r="2592" spans="10:13" ht="20.100000000000001" customHeight="1">
      <c r="J2592" s="427"/>
      <c r="M2592" s="469"/>
    </row>
    <row r="2593" spans="10:13" ht="20.100000000000001" customHeight="1">
      <c r="J2593" s="427"/>
      <c r="M2593" s="469"/>
    </row>
    <row r="2594" spans="10:13" ht="20.100000000000001" customHeight="1">
      <c r="J2594" s="427"/>
      <c r="M2594" s="469"/>
    </row>
    <row r="2595" spans="10:13" ht="20.100000000000001" customHeight="1">
      <c r="J2595" s="427"/>
      <c r="M2595" s="469"/>
    </row>
    <row r="2596" spans="10:13" ht="20.100000000000001" customHeight="1">
      <c r="J2596" s="427"/>
      <c r="M2596" s="469"/>
    </row>
    <row r="2597" spans="10:13" ht="20.100000000000001" customHeight="1">
      <c r="J2597" s="427"/>
      <c r="M2597" s="469"/>
    </row>
    <row r="2598" spans="10:13" ht="20.100000000000001" customHeight="1">
      <c r="J2598" s="427"/>
      <c r="M2598" s="469"/>
    </row>
    <row r="2599" spans="10:13" ht="20.100000000000001" customHeight="1">
      <c r="J2599" s="427"/>
      <c r="M2599" s="469"/>
    </row>
    <row r="2600" spans="10:13" ht="20.100000000000001" customHeight="1">
      <c r="J2600" s="427"/>
      <c r="M2600" s="469"/>
    </row>
    <row r="2601" spans="10:13" ht="20.100000000000001" customHeight="1">
      <c r="J2601" s="427"/>
      <c r="M2601" s="469"/>
    </row>
    <row r="2602" spans="10:13" ht="20.100000000000001" customHeight="1">
      <c r="J2602" s="427"/>
      <c r="M2602" s="469"/>
    </row>
    <row r="2603" spans="10:13" ht="20.100000000000001" customHeight="1">
      <c r="J2603" s="427"/>
      <c r="M2603" s="469"/>
    </row>
    <row r="2604" spans="10:13" ht="20.100000000000001" customHeight="1">
      <c r="J2604" s="427"/>
      <c r="M2604" s="469"/>
    </row>
    <row r="2605" spans="10:13" ht="20.100000000000001" customHeight="1">
      <c r="J2605" s="427"/>
      <c r="M2605" s="469"/>
    </row>
    <row r="2606" spans="10:13" ht="20.100000000000001" customHeight="1">
      <c r="J2606" s="427"/>
      <c r="M2606" s="469"/>
    </row>
    <row r="2607" spans="10:13" ht="20.100000000000001" customHeight="1">
      <c r="J2607" s="427"/>
      <c r="M2607" s="469"/>
    </row>
    <row r="2608" spans="10:13" ht="20.100000000000001" customHeight="1">
      <c r="J2608" s="427"/>
      <c r="M2608" s="469"/>
    </row>
    <row r="2609" spans="10:13" ht="20.100000000000001" customHeight="1">
      <c r="J2609" s="427"/>
      <c r="M2609" s="469"/>
    </row>
    <row r="2610" spans="10:13" ht="20.100000000000001" customHeight="1">
      <c r="J2610" s="427"/>
      <c r="M2610" s="469"/>
    </row>
    <row r="2611" spans="10:13" ht="20.100000000000001" customHeight="1">
      <c r="J2611" s="427"/>
      <c r="M2611" s="469"/>
    </row>
    <row r="2612" spans="10:13" ht="20.100000000000001" customHeight="1">
      <c r="J2612" s="427"/>
      <c r="M2612" s="469"/>
    </row>
    <row r="2613" spans="10:13" ht="20.100000000000001" customHeight="1">
      <c r="J2613" s="427"/>
      <c r="M2613" s="469"/>
    </row>
    <row r="2614" spans="10:13" ht="20.100000000000001" customHeight="1">
      <c r="J2614" s="427"/>
      <c r="M2614" s="469"/>
    </row>
    <row r="2615" spans="10:13" ht="20.100000000000001" customHeight="1">
      <c r="J2615" s="427"/>
      <c r="M2615" s="469"/>
    </row>
    <row r="2616" spans="10:13" ht="20.100000000000001" customHeight="1">
      <c r="J2616" s="427"/>
      <c r="M2616" s="469"/>
    </row>
    <row r="2617" spans="10:13" ht="20.100000000000001" customHeight="1">
      <c r="J2617" s="427"/>
      <c r="M2617" s="469"/>
    </row>
    <row r="2618" spans="10:13" ht="20.100000000000001" customHeight="1">
      <c r="J2618" s="427"/>
      <c r="M2618" s="469"/>
    </row>
    <row r="2619" spans="10:13" ht="20.100000000000001" customHeight="1">
      <c r="J2619" s="427"/>
      <c r="M2619" s="469"/>
    </row>
    <row r="2620" spans="10:13" ht="20.100000000000001" customHeight="1">
      <c r="J2620" s="427"/>
      <c r="M2620" s="469"/>
    </row>
    <row r="2621" spans="10:13" ht="20.100000000000001" customHeight="1">
      <c r="J2621" s="427"/>
      <c r="M2621" s="469"/>
    </row>
    <row r="2622" spans="10:13" ht="20.100000000000001" customHeight="1">
      <c r="J2622" s="427"/>
      <c r="M2622" s="469"/>
    </row>
    <row r="2623" spans="10:13" ht="20.100000000000001" customHeight="1">
      <c r="J2623" s="427"/>
      <c r="M2623" s="469"/>
    </row>
    <row r="2624" spans="10:13" ht="20.100000000000001" customHeight="1">
      <c r="J2624" s="427"/>
      <c r="M2624" s="469"/>
    </row>
    <row r="2625" spans="10:13" ht="20.100000000000001" customHeight="1">
      <c r="J2625" s="427"/>
      <c r="M2625" s="469"/>
    </row>
    <row r="2626" spans="10:13" ht="20.100000000000001" customHeight="1">
      <c r="J2626" s="427"/>
      <c r="M2626" s="469"/>
    </row>
    <row r="2627" spans="10:13" ht="20.100000000000001" customHeight="1">
      <c r="J2627" s="427"/>
      <c r="M2627" s="469"/>
    </row>
    <row r="2628" spans="10:13" ht="20.100000000000001" customHeight="1">
      <c r="J2628" s="427"/>
      <c r="M2628" s="469"/>
    </row>
    <row r="2629" spans="10:13" ht="20.100000000000001" customHeight="1">
      <c r="J2629" s="427"/>
      <c r="M2629" s="469"/>
    </row>
    <row r="2630" spans="10:13" ht="20.100000000000001" customHeight="1">
      <c r="J2630" s="427"/>
      <c r="M2630" s="469"/>
    </row>
    <row r="2631" spans="10:13" ht="20.100000000000001" customHeight="1">
      <c r="J2631" s="427"/>
      <c r="M2631" s="469"/>
    </row>
    <row r="2632" spans="10:13" ht="20.100000000000001" customHeight="1">
      <c r="J2632" s="427"/>
      <c r="M2632" s="469"/>
    </row>
    <row r="2633" spans="10:13" ht="20.100000000000001" customHeight="1">
      <c r="J2633" s="427"/>
      <c r="M2633" s="469"/>
    </row>
    <row r="2634" spans="10:13" ht="20.100000000000001" customHeight="1">
      <c r="J2634" s="427"/>
      <c r="M2634" s="469"/>
    </row>
    <row r="2635" spans="10:13" ht="20.100000000000001" customHeight="1">
      <c r="J2635" s="427"/>
      <c r="M2635" s="469"/>
    </row>
    <row r="2636" spans="10:13" ht="20.100000000000001" customHeight="1">
      <c r="J2636" s="427"/>
      <c r="M2636" s="469"/>
    </row>
    <row r="2637" spans="10:13" ht="20.100000000000001" customHeight="1">
      <c r="J2637" s="427"/>
      <c r="M2637" s="469"/>
    </row>
    <row r="2638" spans="10:13" ht="20.100000000000001" customHeight="1">
      <c r="J2638" s="427"/>
      <c r="M2638" s="469"/>
    </row>
    <row r="2639" spans="10:13" ht="20.100000000000001" customHeight="1">
      <c r="J2639" s="427"/>
      <c r="M2639" s="469"/>
    </row>
    <row r="2640" spans="10:13" ht="20.100000000000001" customHeight="1">
      <c r="J2640" s="427"/>
      <c r="M2640" s="469"/>
    </row>
    <row r="2641" spans="10:13" ht="20.100000000000001" customHeight="1">
      <c r="J2641" s="427"/>
      <c r="M2641" s="469"/>
    </row>
    <row r="2642" spans="10:13" ht="20.100000000000001" customHeight="1">
      <c r="J2642" s="427"/>
      <c r="M2642" s="469"/>
    </row>
    <row r="2643" spans="10:13" ht="20.100000000000001" customHeight="1">
      <c r="J2643" s="427"/>
      <c r="M2643" s="469"/>
    </row>
    <row r="2644" spans="10:13" ht="20.100000000000001" customHeight="1">
      <c r="J2644" s="427"/>
      <c r="M2644" s="469"/>
    </row>
    <row r="2645" spans="10:13" ht="20.100000000000001" customHeight="1">
      <c r="J2645" s="427"/>
      <c r="M2645" s="469"/>
    </row>
    <row r="2646" spans="10:13" ht="20.100000000000001" customHeight="1">
      <c r="J2646" s="427"/>
      <c r="M2646" s="469"/>
    </row>
    <row r="2647" spans="10:13" ht="20.100000000000001" customHeight="1">
      <c r="J2647" s="427"/>
      <c r="M2647" s="469"/>
    </row>
    <row r="2648" spans="10:13" ht="20.100000000000001" customHeight="1">
      <c r="J2648" s="427"/>
      <c r="M2648" s="469"/>
    </row>
    <row r="2649" spans="10:13" ht="20.100000000000001" customHeight="1">
      <c r="J2649" s="427"/>
      <c r="M2649" s="469"/>
    </row>
    <row r="2650" spans="10:13" ht="20.100000000000001" customHeight="1">
      <c r="J2650" s="427"/>
      <c r="M2650" s="469"/>
    </row>
    <row r="2651" spans="10:13" ht="20.100000000000001" customHeight="1">
      <c r="J2651" s="427"/>
      <c r="M2651" s="469"/>
    </row>
    <row r="2652" spans="10:13" ht="20.100000000000001" customHeight="1">
      <c r="J2652" s="427"/>
      <c r="M2652" s="469"/>
    </row>
    <row r="2653" spans="10:13" ht="20.100000000000001" customHeight="1">
      <c r="J2653" s="427"/>
      <c r="M2653" s="469"/>
    </row>
    <row r="2654" spans="10:13" ht="20.100000000000001" customHeight="1">
      <c r="J2654" s="427"/>
      <c r="M2654" s="469"/>
    </row>
    <row r="2655" spans="10:13" ht="20.100000000000001" customHeight="1">
      <c r="J2655" s="427"/>
      <c r="M2655" s="469"/>
    </row>
    <row r="2656" spans="10:13" ht="20.100000000000001" customHeight="1">
      <c r="J2656" s="427"/>
      <c r="M2656" s="469"/>
    </row>
    <row r="2657" spans="10:13" ht="20.100000000000001" customHeight="1">
      <c r="J2657" s="427"/>
      <c r="M2657" s="469"/>
    </row>
    <row r="2658" spans="10:13" ht="20.100000000000001" customHeight="1">
      <c r="J2658" s="427"/>
      <c r="M2658" s="469"/>
    </row>
    <row r="2659" spans="10:13" ht="20.100000000000001" customHeight="1">
      <c r="J2659" s="427"/>
      <c r="M2659" s="469"/>
    </row>
    <row r="2660" spans="10:13" ht="20.100000000000001" customHeight="1">
      <c r="J2660" s="427"/>
      <c r="M2660" s="469"/>
    </row>
    <row r="2661" spans="10:13" ht="20.100000000000001" customHeight="1">
      <c r="J2661" s="427"/>
      <c r="M2661" s="469"/>
    </row>
    <row r="2662" spans="10:13" ht="20.100000000000001" customHeight="1">
      <c r="J2662" s="427"/>
      <c r="M2662" s="469"/>
    </row>
    <row r="2663" spans="10:13" ht="20.100000000000001" customHeight="1">
      <c r="J2663" s="427"/>
      <c r="M2663" s="469"/>
    </row>
    <row r="2664" spans="10:13" ht="20.100000000000001" customHeight="1">
      <c r="J2664" s="427"/>
      <c r="M2664" s="469"/>
    </row>
    <row r="2665" spans="10:13" ht="20.100000000000001" customHeight="1">
      <c r="J2665" s="427"/>
      <c r="M2665" s="469"/>
    </row>
    <row r="2666" spans="10:13" ht="20.100000000000001" customHeight="1">
      <c r="J2666" s="427"/>
      <c r="M2666" s="469"/>
    </row>
    <row r="2667" spans="10:13" ht="20.100000000000001" customHeight="1">
      <c r="J2667" s="427"/>
      <c r="M2667" s="469"/>
    </row>
    <row r="2668" spans="10:13" ht="20.100000000000001" customHeight="1">
      <c r="J2668" s="427"/>
      <c r="M2668" s="469"/>
    </row>
    <row r="2669" spans="10:13" ht="20.100000000000001" customHeight="1">
      <c r="J2669" s="427"/>
      <c r="M2669" s="469"/>
    </row>
    <row r="2670" spans="10:13" ht="20.100000000000001" customHeight="1">
      <c r="J2670" s="427"/>
      <c r="M2670" s="469"/>
    </row>
    <row r="2671" spans="10:13" ht="20.100000000000001" customHeight="1">
      <c r="J2671" s="427"/>
      <c r="M2671" s="469"/>
    </row>
    <row r="2672" spans="10:13" ht="20.100000000000001" customHeight="1">
      <c r="J2672" s="427"/>
      <c r="M2672" s="469"/>
    </row>
    <row r="2673" spans="10:13" ht="20.100000000000001" customHeight="1">
      <c r="J2673" s="427"/>
      <c r="M2673" s="469"/>
    </row>
    <row r="2674" spans="10:13" ht="20.100000000000001" customHeight="1">
      <c r="J2674" s="427"/>
      <c r="M2674" s="469"/>
    </row>
    <row r="2675" spans="10:13" ht="20.100000000000001" customHeight="1">
      <c r="J2675" s="427"/>
      <c r="M2675" s="469"/>
    </row>
    <row r="2676" spans="10:13" ht="20.100000000000001" customHeight="1">
      <c r="J2676" s="427"/>
      <c r="M2676" s="469"/>
    </row>
    <row r="2677" spans="10:13" ht="20.100000000000001" customHeight="1">
      <c r="J2677" s="427"/>
      <c r="M2677" s="469"/>
    </row>
    <row r="2678" spans="10:13" ht="20.100000000000001" customHeight="1">
      <c r="J2678" s="427"/>
      <c r="M2678" s="469"/>
    </row>
    <row r="2679" spans="10:13" ht="20.100000000000001" customHeight="1">
      <c r="J2679" s="427"/>
      <c r="M2679" s="469"/>
    </row>
    <row r="2680" spans="10:13" ht="20.100000000000001" customHeight="1">
      <c r="J2680" s="427"/>
      <c r="M2680" s="469"/>
    </row>
    <row r="2681" spans="10:13" ht="20.100000000000001" customHeight="1">
      <c r="J2681" s="427"/>
      <c r="M2681" s="469"/>
    </row>
    <row r="2682" spans="10:13" ht="20.100000000000001" customHeight="1">
      <c r="J2682" s="427"/>
      <c r="M2682" s="469"/>
    </row>
    <row r="2683" spans="10:13" ht="20.100000000000001" customHeight="1">
      <c r="J2683" s="427"/>
      <c r="M2683" s="469"/>
    </row>
    <row r="2684" spans="10:13" ht="20.100000000000001" customHeight="1">
      <c r="J2684" s="427"/>
      <c r="M2684" s="469"/>
    </row>
    <row r="2685" spans="10:13" ht="20.100000000000001" customHeight="1">
      <c r="J2685" s="427"/>
      <c r="M2685" s="469"/>
    </row>
    <row r="2686" spans="10:13" ht="20.100000000000001" customHeight="1">
      <c r="J2686" s="427"/>
      <c r="M2686" s="469"/>
    </row>
    <row r="2687" spans="10:13" ht="20.100000000000001" customHeight="1">
      <c r="J2687" s="427"/>
      <c r="M2687" s="469"/>
    </row>
    <row r="2688" spans="10:13" ht="20.100000000000001" customHeight="1">
      <c r="J2688" s="427"/>
      <c r="M2688" s="469"/>
    </row>
    <row r="2689" spans="10:13" ht="20.100000000000001" customHeight="1">
      <c r="J2689" s="427"/>
      <c r="M2689" s="469"/>
    </row>
    <row r="2690" spans="10:13" ht="20.100000000000001" customHeight="1">
      <c r="J2690" s="427"/>
      <c r="M2690" s="469"/>
    </row>
    <row r="2691" spans="10:13" ht="20.100000000000001" customHeight="1">
      <c r="J2691" s="427"/>
      <c r="M2691" s="469"/>
    </row>
    <row r="2692" spans="10:13" ht="20.100000000000001" customHeight="1">
      <c r="J2692" s="427"/>
      <c r="M2692" s="469"/>
    </row>
    <row r="2693" spans="10:13" ht="20.100000000000001" customHeight="1">
      <c r="J2693" s="427"/>
      <c r="M2693" s="469"/>
    </row>
    <row r="2694" spans="10:13" ht="20.100000000000001" customHeight="1">
      <c r="J2694" s="427"/>
      <c r="M2694" s="469"/>
    </row>
    <row r="2695" spans="10:13" ht="20.100000000000001" customHeight="1">
      <c r="J2695" s="427"/>
      <c r="M2695" s="469"/>
    </row>
    <row r="2696" spans="10:13" ht="20.100000000000001" customHeight="1">
      <c r="J2696" s="427"/>
      <c r="M2696" s="469"/>
    </row>
    <row r="2697" spans="10:13" ht="20.100000000000001" customHeight="1">
      <c r="J2697" s="427"/>
      <c r="M2697" s="469"/>
    </row>
    <row r="2698" spans="10:13" ht="20.100000000000001" customHeight="1">
      <c r="J2698" s="427"/>
      <c r="M2698" s="469"/>
    </row>
    <row r="2699" spans="10:13" ht="20.100000000000001" customHeight="1">
      <c r="J2699" s="427"/>
      <c r="M2699" s="469"/>
    </row>
    <row r="2700" spans="10:13" ht="20.100000000000001" customHeight="1">
      <c r="J2700" s="427"/>
      <c r="M2700" s="469"/>
    </row>
    <row r="2701" spans="10:13" ht="20.100000000000001" customHeight="1">
      <c r="J2701" s="427"/>
      <c r="M2701" s="469"/>
    </row>
    <row r="2702" spans="10:13" ht="20.100000000000001" customHeight="1">
      <c r="J2702" s="427"/>
      <c r="M2702" s="469"/>
    </row>
    <row r="2703" spans="10:13" ht="20.100000000000001" customHeight="1">
      <c r="J2703" s="427"/>
      <c r="M2703" s="469"/>
    </row>
    <row r="2704" spans="10:13" ht="20.100000000000001" customHeight="1">
      <c r="J2704" s="427"/>
      <c r="M2704" s="469"/>
    </row>
    <row r="2705" spans="10:13" ht="20.100000000000001" customHeight="1">
      <c r="J2705" s="427"/>
      <c r="M2705" s="469"/>
    </row>
    <row r="2706" spans="10:13" ht="20.100000000000001" customHeight="1">
      <c r="J2706" s="427"/>
      <c r="M2706" s="469"/>
    </row>
    <row r="2707" spans="10:13" ht="20.100000000000001" customHeight="1">
      <c r="J2707" s="427"/>
      <c r="M2707" s="469"/>
    </row>
    <row r="2708" spans="10:13" ht="20.100000000000001" customHeight="1">
      <c r="J2708" s="427"/>
      <c r="M2708" s="469"/>
    </row>
    <row r="2709" spans="10:13" ht="20.100000000000001" customHeight="1">
      <c r="J2709" s="427"/>
      <c r="M2709" s="469"/>
    </row>
    <row r="2710" spans="10:13" ht="20.100000000000001" customHeight="1">
      <c r="J2710" s="427"/>
      <c r="M2710" s="469"/>
    </row>
    <row r="2711" spans="10:13" ht="20.100000000000001" customHeight="1">
      <c r="J2711" s="427"/>
      <c r="M2711" s="469"/>
    </row>
    <row r="2712" spans="10:13" ht="20.100000000000001" customHeight="1">
      <c r="J2712" s="427"/>
      <c r="M2712" s="469"/>
    </row>
    <row r="2713" spans="10:13" ht="20.100000000000001" customHeight="1">
      <c r="J2713" s="427"/>
      <c r="M2713" s="469"/>
    </row>
    <row r="2714" spans="10:13" ht="20.100000000000001" customHeight="1">
      <c r="J2714" s="427"/>
      <c r="M2714" s="469"/>
    </row>
    <row r="2715" spans="10:13" ht="20.100000000000001" customHeight="1">
      <c r="J2715" s="427"/>
      <c r="M2715" s="469"/>
    </row>
    <row r="2716" spans="10:13" ht="20.100000000000001" customHeight="1">
      <c r="J2716" s="427"/>
      <c r="M2716" s="469"/>
    </row>
    <row r="2717" spans="10:13" ht="20.100000000000001" customHeight="1">
      <c r="J2717" s="427"/>
      <c r="M2717" s="469"/>
    </row>
    <row r="2718" spans="10:13" ht="20.100000000000001" customHeight="1">
      <c r="J2718" s="427"/>
      <c r="M2718" s="469"/>
    </row>
    <row r="2719" spans="10:13" ht="20.100000000000001" customHeight="1">
      <c r="J2719" s="427"/>
      <c r="M2719" s="469"/>
    </row>
    <row r="2720" spans="10:13" ht="20.100000000000001" customHeight="1">
      <c r="J2720" s="427"/>
      <c r="M2720" s="469"/>
    </row>
    <row r="2721" spans="10:13" ht="20.100000000000001" customHeight="1">
      <c r="J2721" s="427"/>
      <c r="M2721" s="469"/>
    </row>
    <row r="2722" spans="10:13" ht="20.100000000000001" customHeight="1">
      <c r="J2722" s="427"/>
      <c r="M2722" s="469"/>
    </row>
    <row r="2723" spans="10:13" ht="20.100000000000001" customHeight="1">
      <c r="J2723" s="427"/>
      <c r="M2723" s="469"/>
    </row>
    <row r="2724" spans="10:13" ht="20.100000000000001" customHeight="1">
      <c r="J2724" s="427"/>
      <c r="M2724" s="469"/>
    </row>
    <row r="2725" spans="10:13" ht="20.100000000000001" customHeight="1">
      <c r="J2725" s="427"/>
      <c r="M2725" s="469"/>
    </row>
    <row r="2726" spans="10:13" ht="20.100000000000001" customHeight="1">
      <c r="J2726" s="427"/>
      <c r="M2726" s="469"/>
    </row>
    <row r="2727" spans="10:13" ht="20.100000000000001" customHeight="1">
      <c r="J2727" s="427"/>
      <c r="M2727" s="469"/>
    </row>
    <row r="2728" spans="10:13" ht="20.100000000000001" customHeight="1">
      <c r="J2728" s="427"/>
      <c r="M2728" s="469"/>
    </row>
    <row r="2729" spans="10:13" ht="20.100000000000001" customHeight="1">
      <c r="J2729" s="427"/>
      <c r="M2729" s="469"/>
    </row>
    <row r="2730" spans="10:13" ht="20.100000000000001" customHeight="1">
      <c r="J2730" s="427"/>
      <c r="M2730" s="469"/>
    </row>
    <row r="2731" spans="10:13" ht="20.100000000000001" customHeight="1">
      <c r="J2731" s="427"/>
      <c r="M2731" s="469"/>
    </row>
    <row r="2732" spans="10:13" ht="20.100000000000001" customHeight="1">
      <c r="J2732" s="427"/>
      <c r="M2732" s="469"/>
    </row>
    <row r="2733" spans="10:13" ht="20.100000000000001" customHeight="1">
      <c r="J2733" s="427"/>
      <c r="M2733" s="469"/>
    </row>
    <row r="2734" spans="10:13" ht="20.100000000000001" customHeight="1">
      <c r="J2734" s="427"/>
      <c r="M2734" s="469"/>
    </row>
    <row r="2735" spans="10:13" ht="20.100000000000001" customHeight="1">
      <c r="J2735" s="427"/>
      <c r="M2735" s="469"/>
    </row>
    <row r="2736" spans="10:13" ht="20.100000000000001" customHeight="1">
      <c r="J2736" s="427"/>
      <c r="M2736" s="469"/>
    </row>
    <row r="2737" spans="10:13" ht="20.100000000000001" customHeight="1">
      <c r="J2737" s="427"/>
      <c r="M2737" s="469"/>
    </row>
    <row r="2738" spans="10:13" ht="20.100000000000001" customHeight="1">
      <c r="J2738" s="427"/>
      <c r="M2738" s="469"/>
    </row>
    <row r="2739" spans="10:13" ht="20.100000000000001" customHeight="1">
      <c r="J2739" s="427"/>
      <c r="M2739" s="469"/>
    </row>
    <row r="2740" spans="10:13" ht="20.100000000000001" customHeight="1">
      <c r="J2740" s="427"/>
      <c r="M2740" s="469"/>
    </row>
    <row r="2741" spans="10:13" ht="20.100000000000001" customHeight="1">
      <c r="J2741" s="427"/>
      <c r="M2741" s="469"/>
    </row>
    <row r="2742" spans="10:13" ht="20.100000000000001" customHeight="1">
      <c r="J2742" s="427"/>
      <c r="M2742" s="469"/>
    </row>
    <row r="2743" spans="10:13" ht="20.100000000000001" customHeight="1">
      <c r="J2743" s="427"/>
      <c r="M2743" s="469"/>
    </row>
    <row r="2744" spans="10:13" ht="20.100000000000001" customHeight="1">
      <c r="J2744" s="427"/>
      <c r="M2744" s="469"/>
    </row>
    <row r="2745" spans="10:13" ht="20.100000000000001" customHeight="1">
      <c r="J2745" s="427"/>
      <c r="M2745" s="469"/>
    </row>
    <row r="2746" spans="10:13" ht="20.100000000000001" customHeight="1">
      <c r="J2746" s="427"/>
      <c r="M2746" s="469"/>
    </row>
    <row r="2747" spans="10:13" ht="20.100000000000001" customHeight="1">
      <c r="J2747" s="427"/>
      <c r="M2747" s="469"/>
    </row>
    <row r="2748" spans="10:13" ht="20.100000000000001" customHeight="1">
      <c r="J2748" s="427"/>
      <c r="M2748" s="469"/>
    </row>
    <row r="2749" spans="10:13" ht="20.100000000000001" customHeight="1">
      <c r="J2749" s="427"/>
      <c r="M2749" s="469"/>
    </row>
    <row r="2750" spans="10:13" ht="20.100000000000001" customHeight="1">
      <c r="J2750" s="427"/>
      <c r="M2750" s="469"/>
    </row>
    <row r="2751" spans="10:13" ht="20.100000000000001" customHeight="1">
      <c r="J2751" s="427"/>
      <c r="M2751" s="469"/>
    </row>
    <row r="2752" spans="10:13" ht="20.100000000000001" customHeight="1">
      <c r="J2752" s="427"/>
      <c r="M2752" s="469"/>
    </row>
    <row r="2753" spans="10:13" ht="20.100000000000001" customHeight="1">
      <c r="J2753" s="427"/>
      <c r="M2753" s="469"/>
    </row>
    <row r="2754" spans="10:13" ht="20.100000000000001" customHeight="1">
      <c r="J2754" s="427"/>
      <c r="M2754" s="469"/>
    </row>
    <row r="2755" spans="10:13" ht="20.100000000000001" customHeight="1">
      <c r="J2755" s="427"/>
      <c r="M2755" s="469"/>
    </row>
    <row r="2756" spans="10:13" ht="20.100000000000001" customHeight="1">
      <c r="J2756" s="427"/>
      <c r="M2756" s="469"/>
    </row>
    <row r="2757" spans="10:13" ht="20.100000000000001" customHeight="1">
      <c r="J2757" s="427"/>
      <c r="M2757" s="469"/>
    </row>
    <row r="2758" spans="10:13" ht="20.100000000000001" customHeight="1">
      <c r="J2758" s="427"/>
      <c r="M2758" s="469"/>
    </row>
    <row r="2759" spans="10:13" ht="20.100000000000001" customHeight="1">
      <c r="J2759" s="427"/>
      <c r="M2759" s="469"/>
    </row>
    <row r="2760" spans="10:13" ht="20.100000000000001" customHeight="1">
      <c r="J2760" s="427"/>
      <c r="M2760" s="469"/>
    </row>
    <row r="2761" spans="10:13" ht="20.100000000000001" customHeight="1">
      <c r="J2761" s="427"/>
      <c r="M2761" s="469"/>
    </row>
    <row r="2762" spans="10:13" ht="20.100000000000001" customHeight="1">
      <c r="J2762" s="427"/>
      <c r="M2762" s="469"/>
    </row>
    <row r="2763" spans="10:13" ht="20.100000000000001" customHeight="1">
      <c r="J2763" s="427"/>
      <c r="M2763" s="469"/>
    </row>
    <row r="2764" spans="10:13" ht="20.100000000000001" customHeight="1">
      <c r="J2764" s="427"/>
      <c r="M2764" s="469"/>
    </row>
    <row r="2765" spans="10:13" ht="20.100000000000001" customHeight="1">
      <c r="J2765" s="427"/>
      <c r="M2765" s="469"/>
    </row>
    <row r="2766" spans="10:13" ht="20.100000000000001" customHeight="1">
      <c r="J2766" s="427"/>
      <c r="M2766" s="469"/>
    </row>
    <row r="2767" spans="10:13" ht="20.100000000000001" customHeight="1">
      <c r="J2767" s="427"/>
      <c r="M2767" s="469"/>
    </row>
    <row r="2768" spans="10:13" ht="20.100000000000001" customHeight="1">
      <c r="J2768" s="427"/>
      <c r="M2768" s="469"/>
    </row>
    <row r="2769" spans="10:13" ht="20.100000000000001" customHeight="1">
      <c r="J2769" s="427"/>
      <c r="M2769" s="469"/>
    </row>
    <row r="2770" spans="10:13" ht="20.100000000000001" customHeight="1">
      <c r="J2770" s="427"/>
      <c r="M2770" s="469"/>
    </row>
    <row r="2771" spans="10:13" ht="20.100000000000001" customHeight="1">
      <c r="J2771" s="427"/>
      <c r="M2771" s="469"/>
    </row>
    <row r="2772" spans="10:13" ht="20.100000000000001" customHeight="1">
      <c r="J2772" s="427"/>
      <c r="M2772" s="469"/>
    </row>
    <row r="2773" spans="10:13" ht="20.100000000000001" customHeight="1">
      <c r="J2773" s="427"/>
      <c r="M2773" s="469"/>
    </row>
    <row r="2774" spans="10:13" ht="20.100000000000001" customHeight="1">
      <c r="J2774" s="427"/>
      <c r="M2774" s="469"/>
    </row>
    <row r="2775" spans="10:13" ht="20.100000000000001" customHeight="1">
      <c r="J2775" s="427"/>
      <c r="M2775" s="469"/>
    </row>
    <row r="2776" spans="10:13" ht="20.100000000000001" customHeight="1">
      <c r="J2776" s="427"/>
      <c r="M2776" s="469"/>
    </row>
    <row r="2777" spans="10:13" ht="20.100000000000001" customHeight="1">
      <c r="J2777" s="427"/>
      <c r="M2777" s="469"/>
    </row>
    <row r="2778" spans="10:13" ht="20.100000000000001" customHeight="1">
      <c r="J2778" s="427"/>
      <c r="M2778" s="469"/>
    </row>
    <row r="2779" spans="10:13" ht="20.100000000000001" customHeight="1">
      <c r="J2779" s="427"/>
      <c r="M2779" s="469"/>
    </row>
    <row r="2780" spans="10:13" ht="20.100000000000001" customHeight="1">
      <c r="J2780" s="427"/>
      <c r="M2780" s="469"/>
    </row>
    <row r="2781" spans="10:13" ht="20.100000000000001" customHeight="1">
      <c r="J2781" s="427"/>
      <c r="M2781" s="469"/>
    </row>
    <row r="2782" spans="10:13" ht="20.100000000000001" customHeight="1">
      <c r="J2782" s="427"/>
      <c r="M2782" s="469"/>
    </row>
    <row r="2783" spans="10:13" ht="20.100000000000001" customHeight="1">
      <c r="J2783" s="427"/>
      <c r="M2783" s="469"/>
    </row>
    <row r="2784" spans="10:13" ht="20.100000000000001" customHeight="1">
      <c r="J2784" s="427"/>
      <c r="M2784" s="469"/>
    </row>
    <row r="2785" spans="10:13" ht="20.100000000000001" customHeight="1">
      <c r="J2785" s="427"/>
      <c r="M2785" s="469"/>
    </row>
    <row r="2786" spans="10:13" ht="20.100000000000001" customHeight="1">
      <c r="J2786" s="427"/>
      <c r="M2786" s="469"/>
    </row>
    <row r="2787" spans="10:13" ht="20.100000000000001" customHeight="1">
      <c r="J2787" s="427"/>
      <c r="M2787" s="469"/>
    </row>
    <row r="2788" spans="10:13" ht="20.100000000000001" customHeight="1">
      <c r="J2788" s="427"/>
      <c r="M2788" s="469"/>
    </row>
    <row r="2789" spans="10:13" ht="20.100000000000001" customHeight="1">
      <c r="J2789" s="427"/>
      <c r="M2789" s="469"/>
    </row>
    <row r="2790" spans="10:13" ht="20.100000000000001" customHeight="1">
      <c r="J2790" s="427"/>
      <c r="M2790" s="469"/>
    </row>
    <row r="2791" spans="10:13" ht="20.100000000000001" customHeight="1">
      <c r="J2791" s="427"/>
      <c r="M2791" s="469"/>
    </row>
    <row r="2792" spans="10:13" ht="20.100000000000001" customHeight="1">
      <c r="J2792" s="427"/>
      <c r="M2792" s="469"/>
    </row>
    <row r="2793" spans="10:13" ht="20.100000000000001" customHeight="1">
      <c r="J2793" s="427"/>
      <c r="M2793" s="469"/>
    </row>
    <row r="2794" spans="10:13" ht="20.100000000000001" customHeight="1">
      <c r="J2794" s="427"/>
      <c r="M2794" s="469"/>
    </row>
    <row r="2795" spans="10:13" ht="20.100000000000001" customHeight="1">
      <c r="J2795" s="427"/>
      <c r="M2795" s="469"/>
    </row>
    <row r="2796" spans="10:13" ht="20.100000000000001" customHeight="1">
      <c r="J2796" s="427"/>
      <c r="M2796" s="469"/>
    </row>
    <row r="2797" spans="10:13" ht="20.100000000000001" customHeight="1">
      <c r="J2797" s="427"/>
      <c r="M2797" s="469"/>
    </row>
    <row r="2798" spans="10:13" ht="20.100000000000001" customHeight="1">
      <c r="J2798" s="427"/>
      <c r="M2798" s="469"/>
    </row>
    <row r="2799" spans="10:13" ht="20.100000000000001" customHeight="1">
      <c r="J2799" s="427"/>
      <c r="M2799" s="469"/>
    </row>
    <row r="2800" spans="10:13" ht="20.100000000000001" customHeight="1">
      <c r="J2800" s="427"/>
      <c r="M2800" s="469"/>
    </row>
    <row r="2801" spans="10:13" ht="20.100000000000001" customHeight="1">
      <c r="J2801" s="427"/>
      <c r="M2801" s="469"/>
    </row>
    <row r="2802" spans="10:13" ht="20.100000000000001" customHeight="1">
      <c r="J2802" s="427"/>
      <c r="M2802" s="469"/>
    </row>
    <row r="2803" spans="10:13" ht="20.100000000000001" customHeight="1">
      <c r="J2803" s="427"/>
      <c r="M2803" s="469"/>
    </row>
    <row r="2804" spans="10:13" ht="20.100000000000001" customHeight="1">
      <c r="J2804" s="427"/>
      <c r="M2804" s="469"/>
    </row>
    <row r="2805" spans="10:13" ht="20.100000000000001" customHeight="1">
      <c r="J2805" s="427"/>
      <c r="M2805" s="469"/>
    </row>
    <row r="2806" spans="10:13" ht="20.100000000000001" customHeight="1">
      <c r="J2806" s="427"/>
      <c r="M2806" s="469"/>
    </row>
    <row r="2807" spans="10:13" ht="20.100000000000001" customHeight="1">
      <c r="J2807" s="427"/>
      <c r="M2807" s="469"/>
    </row>
    <row r="2808" spans="10:13" ht="20.100000000000001" customHeight="1">
      <c r="J2808" s="427"/>
      <c r="M2808" s="469"/>
    </row>
    <row r="2809" spans="10:13" ht="20.100000000000001" customHeight="1">
      <c r="J2809" s="427"/>
      <c r="M2809" s="469"/>
    </row>
    <row r="2810" spans="10:13" ht="20.100000000000001" customHeight="1">
      <c r="J2810" s="427"/>
      <c r="M2810" s="469"/>
    </row>
    <row r="2811" spans="10:13" ht="20.100000000000001" customHeight="1">
      <c r="J2811" s="427"/>
      <c r="M2811" s="469"/>
    </row>
    <row r="2812" spans="10:13" ht="20.100000000000001" customHeight="1">
      <c r="J2812" s="427"/>
      <c r="M2812" s="469"/>
    </row>
    <row r="2813" spans="10:13" ht="20.100000000000001" customHeight="1">
      <c r="J2813" s="427"/>
      <c r="M2813" s="469"/>
    </row>
    <row r="2814" spans="10:13" ht="20.100000000000001" customHeight="1">
      <c r="J2814" s="427"/>
      <c r="M2814" s="469"/>
    </row>
    <row r="2815" spans="10:13" ht="20.100000000000001" customHeight="1">
      <c r="J2815" s="427"/>
      <c r="M2815" s="469"/>
    </row>
    <row r="2816" spans="10:13" ht="20.100000000000001" customHeight="1">
      <c r="J2816" s="427"/>
      <c r="M2816" s="469"/>
    </row>
    <row r="2817" spans="10:13" ht="20.100000000000001" customHeight="1">
      <c r="J2817" s="427"/>
      <c r="M2817" s="469"/>
    </row>
    <row r="2818" spans="10:13" ht="20.100000000000001" customHeight="1">
      <c r="J2818" s="427"/>
      <c r="M2818" s="469"/>
    </row>
    <row r="2819" spans="10:13" ht="20.100000000000001" customHeight="1">
      <c r="J2819" s="427"/>
      <c r="M2819" s="469"/>
    </row>
    <row r="2820" spans="10:13" ht="20.100000000000001" customHeight="1">
      <c r="J2820" s="427"/>
      <c r="M2820" s="469"/>
    </row>
    <row r="2821" spans="10:13" ht="20.100000000000001" customHeight="1">
      <c r="J2821" s="427"/>
      <c r="M2821" s="469"/>
    </row>
    <row r="2822" spans="10:13" ht="20.100000000000001" customHeight="1">
      <c r="J2822" s="427"/>
      <c r="M2822" s="469"/>
    </row>
    <row r="2823" spans="10:13" ht="20.100000000000001" customHeight="1">
      <c r="J2823" s="427"/>
      <c r="M2823" s="469"/>
    </row>
    <row r="2824" spans="10:13" ht="20.100000000000001" customHeight="1">
      <c r="J2824" s="427"/>
      <c r="M2824" s="469"/>
    </row>
    <row r="2825" spans="10:13" ht="20.100000000000001" customHeight="1">
      <c r="J2825" s="427"/>
      <c r="M2825" s="469"/>
    </row>
    <row r="2826" spans="10:13" ht="20.100000000000001" customHeight="1">
      <c r="J2826" s="427"/>
      <c r="M2826" s="469"/>
    </row>
    <row r="2827" spans="10:13" ht="20.100000000000001" customHeight="1">
      <c r="J2827" s="427"/>
      <c r="M2827" s="469"/>
    </row>
    <row r="2828" spans="10:13" ht="20.100000000000001" customHeight="1">
      <c r="J2828" s="427"/>
      <c r="M2828" s="469"/>
    </row>
    <row r="2829" spans="10:13" ht="20.100000000000001" customHeight="1">
      <c r="J2829" s="427"/>
      <c r="M2829" s="469"/>
    </row>
    <row r="2830" spans="10:13" ht="20.100000000000001" customHeight="1">
      <c r="J2830" s="427"/>
      <c r="M2830" s="469"/>
    </row>
    <row r="2831" spans="10:13" ht="20.100000000000001" customHeight="1">
      <c r="J2831" s="427"/>
      <c r="M2831" s="469"/>
    </row>
    <row r="2832" spans="10:13" ht="20.100000000000001" customHeight="1">
      <c r="J2832" s="427"/>
      <c r="M2832" s="469"/>
    </row>
    <row r="2833" spans="10:13" ht="20.100000000000001" customHeight="1">
      <c r="J2833" s="427"/>
      <c r="M2833" s="469"/>
    </row>
    <row r="2834" spans="10:13" ht="20.100000000000001" customHeight="1">
      <c r="J2834" s="427"/>
      <c r="M2834" s="469"/>
    </row>
    <row r="2835" spans="10:13" ht="20.100000000000001" customHeight="1">
      <c r="J2835" s="427"/>
      <c r="M2835" s="469"/>
    </row>
    <row r="2836" spans="10:13" ht="20.100000000000001" customHeight="1">
      <c r="J2836" s="427"/>
      <c r="M2836" s="469"/>
    </row>
    <row r="2837" spans="10:13" ht="20.100000000000001" customHeight="1">
      <c r="J2837" s="427"/>
      <c r="M2837" s="469"/>
    </row>
    <row r="2838" spans="10:13" ht="20.100000000000001" customHeight="1">
      <c r="J2838" s="427"/>
      <c r="M2838" s="469"/>
    </row>
    <row r="2839" spans="10:13" ht="20.100000000000001" customHeight="1">
      <c r="J2839" s="427"/>
      <c r="M2839" s="469"/>
    </row>
    <row r="2840" spans="10:13" ht="20.100000000000001" customHeight="1">
      <c r="J2840" s="427"/>
      <c r="M2840" s="469"/>
    </row>
    <row r="2841" spans="10:13" ht="20.100000000000001" customHeight="1">
      <c r="J2841" s="427"/>
      <c r="M2841" s="469"/>
    </row>
    <row r="2842" spans="10:13" ht="20.100000000000001" customHeight="1">
      <c r="J2842" s="427"/>
      <c r="M2842" s="469"/>
    </row>
    <row r="2843" spans="10:13" ht="20.100000000000001" customHeight="1">
      <c r="J2843" s="427"/>
      <c r="M2843" s="469"/>
    </row>
    <row r="2844" spans="10:13" ht="20.100000000000001" customHeight="1">
      <c r="J2844" s="427"/>
      <c r="M2844" s="469"/>
    </row>
    <row r="2845" spans="10:13" ht="20.100000000000001" customHeight="1">
      <c r="J2845" s="427"/>
      <c r="M2845" s="469"/>
    </row>
    <row r="2846" spans="10:13" ht="20.100000000000001" customHeight="1">
      <c r="J2846" s="427"/>
      <c r="M2846" s="469"/>
    </row>
    <row r="2847" spans="10:13" ht="20.100000000000001" customHeight="1">
      <c r="J2847" s="427"/>
      <c r="M2847" s="469"/>
    </row>
    <row r="2848" spans="10:13" ht="20.100000000000001" customHeight="1">
      <c r="J2848" s="427"/>
      <c r="M2848" s="469"/>
    </row>
    <row r="2849" spans="10:13" ht="20.100000000000001" customHeight="1">
      <c r="J2849" s="427"/>
      <c r="M2849" s="469"/>
    </row>
    <row r="2850" spans="10:13" ht="20.100000000000001" customHeight="1">
      <c r="J2850" s="427"/>
      <c r="M2850" s="469"/>
    </row>
    <row r="2851" spans="10:13" ht="20.100000000000001" customHeight="1">
      <c r="J2851" s="427"/>
      <c r="M2851" s="469"/>
    </row>
    <row r="2852" spans="10:13" ht="20.100000000000001" customHeight="1">
      <c r="J2852" s="427"/>
      <c r="M2852" s="469"/>
    </row>
    <row r="2853" spans="10:13" ht="20.100000000000001" customHeight="1">
      <c r="J2853" s="427"/>
      <c r="M2853" s="469"/>
    </row>
    <row r="2854" spans="10:13" ht="20.100000000000001" customHeight="1">
      <c r="J2854" s="427"/>
      <c r="M2854" s="469"/>
    </row>
    <row r="2855" spans="10:13" ht="20.100000000000001" customHeight="1">
      <c r="J2855" s="427"/>
      <c r="M2855" s="469"/>
    </row>
    <row r="2856" spans="10:13" ht="20.100000000000001" customHeight="1">
      <c r="J2856" s="427"/>
      <c r="M2856" s="469"/>
    </row>
    <row r="2857" spans="10:13" ht="20.100000000000001" customHeight="1">
      <c r="J2857" s="427"/>
      <c r="M2857" s="469"/>
    </row>
    <row r="2858" spans="10:13" ht="20.100000000000001" customHeight="1">
      <c r="J2858" s="427"/>
      <c r="M2858" s="469"/>
    </row>
    <row r="2859" spans="10:13" ht="20.100000000000001" customHeight="1">
      <c r="J2859" s="427"/>
      <c r="M2859" s="469"/>
    </row>
    <row r="2860" spans="10:13" ht="20.100000000000001" customHeight="1">
      <c r="J2860" s="427"/>
      <c r="M2860" s="469"/>
    </row>
    <row r="2861" spans="10:13" ht="20.100000000000001" customHeight="1">
      <c r="J2861" s="427"/>
      <c r="M2861" s="469"/>
    </row>
    <row r="2862" spans="10:13" ht="20.100000000000001" customHeight="1">
      <c r="J2862" s="427"/>
      <c r="M2862" s="469"/>
    </row>
    <row r="2863" spans="10:13" ht="20.100000000000001" customHeight="1">
      <c r="J2863" s="427"/>
      <c r="M2863" s="469"/>
    </row>
    <row r="2864" spans="10:13" ht="20.100000000000001" customHeight="1">
      <c r="J2864" s="427"/>
      <c r="M2864" s="469"/>
    </row>
    <row r="2865" spans="10:13" ht="20.100000000000001" customHeight="1">
      <c r="J2865" s="427"/>
      <c r="M2865" s="469"/>
    </row>
    <row r="2866" spans="10:13" ht="20.100000000000001" customHeight="1">
      <c r="J2866" s="427"/>
      <c r="M2866" s="469"/>
    </row>
    <row r="2867" spans="10:13" ht="20.100000000000001" customHeight="1">
      <c r="J2867" s="427"/>
      <c r="M2867" s="469"/>
    </row>
    <row r="2868" spans="10:13" ht="20.100000000000001" customHeight="1">
      <c r="J2868" s="427"/>
      <c r="M2868" s="469"/>
    </row>
    <row r="2869" spans="10:13" ht="20.100000000000001" customHeight="1">
      <c r="J2869" s="427"/>
      <c r="M2869" s="469"/>
    </row>
    <row r="2870" spans="10:13" ht="20.100000000000001" customHeight="1">
      <c r="J2870" s="427"/>
      <c r="M2870" s="469"/>
    </row>
    <row r="2871" spans="10:13" ht="20.100000000000001" customHeight="1">
      <c r="J2871" s="427"/>
      <c r="M2871" s="469"/>
    </row>
    <row r="2872" spans="10:13" ht="20.100000000000001" customHeight="1">
      <c r="J2872" s="427"/>
      <c r="M2872" s="469"/>
    </row>
    <row r="2873" spans="10:13" ht="20.100000000000001" customHeight="1">
      <c r="J2873" s="427"/>
      <c r="M2873" s="469"/>
    </row>
    <row r="2874" spans="10:13" ht="20.100000000000001" customHeight="1">
      <c r="J2874" s="427"/>
      <c r="M2874" s="469"/>
    </row>
    <row r="2875" spans="10:13" ht="20.100000000000001" customHeight="1">
      <c r="J2875" s="427"/>
      <c r="M2875" s="469"/>
    </row>
    <row r="2876" spans="10:13" ht="20.100000000000001" customHeight="1">
      <c r="J2876" s="427"/>
      <c r="M2876" s="469"/>
    </row>
    <row r="2877" spans="10:13" ht="20.100000000000001" customHeight="1">
      <c r="J2877" s="427"/>
      <c r="M2877" s="469"/>
    </row>
    <row r="2878" spans="10:13" ht="20.100000000000001" customHeight="1">
      <c r="J2878" s="427"/>
      <c r="M2878" s="469"/>
    </row>
    <row r="2879" spans="10:13" ht="20.100000000000001" customHeight="1">
      <c r="J2879" s="427"/>
      <c r="M2879" s="469"/>
    </row>
    <row r="2880" spans="10:13" ht="20.100000000000001" customHeight="1">
      <c r="J2880" s="427"/>
      <c r="M2880" s="469"/>
    </row>
    <row r="2881" spans="10:13" ht="20.100000000000001" customHeight="1">
      <c r="J2881" s="427"/>
      <c r="M2881" s="469"/>
    </row>
    <row r="2882" spans="10:13" ht="20.100000000000001" customHeight="1">
      <c r="J2882" s="427"/>
      <c r="M2882" s="469"/>
    </row>
    <row r="2883" spans="10:13" ht="20.100000000000001" customHeight="1">
      <c r="J2883" s="427"/>
      <c r="M2883" s="469"/>
    </row>
    <row r="2884" spans="10:13" ht="20.100000000000001" customHeight="1">
      <c r="J2884" s="427"/>
      <c r="M2884" s="469"/>
    </row>
    <row r="2885" spans="10:13" ht="20.100000000000001" customHeight="1">
      <c r="J2885" s="427"/>
      <c r="M2885" s="469"/>
    </row>
    <row r="2886" spans="10:13" ht="20.100000000000001" customHeight="1">
      <c r="J2886" s="427"/>
      <c r="M2886" s="469"/>
    </row>
    <row r="2887" spans="10:13" ht="20.100000000000001" customHeight="1">
      <c r="J2887" s="427"/>
      <c r="M2887" s="469"/>
    </row>
    <row r="2888" spans="10:13" ht="20.100000000000001" customHeight="1">
      <c r="J2888" s="427"/>
      <c r="M2888" s="469"/>
    </row>
    <row r="2889" spans="10:13" ht="20.100000000000001" customHeight="1">
      <c r="J2889" s="427"/>
      <c r="M2889" s="469"/>
    </row>
    <row r="2890" spans="10:13" ht="20.100000000000001" customHeight="1">
      <c r="J2890" s="427"/>
      <c r="M2890" s="469"/>
    </row>
    <row r="2891" spans="10:13" ht="20.100000000000001" customHeight="1">
      <c r="J2891" s="427"/>
      <c r="M2891" s="469"/>
    </row>
    <row r="2892" spans="10:13" ht="20.100000000000001" customHeight="1">
      <c r="J2892" s="427"/>
      <c r="M2892" s="469"/>
    </row>
    <row r="2893" spans="10:13" ht="20.100000000000001" customHeight="1">
      <c r="J2893" s="427"/>
      <c r="M2893" s="469"/>
    </row>
    <row r="2894" spans="10:13" ht="20.100000000000001" customHeight="1">
      <c r="J2894" s="427"/>
      <c r="M2894" s="469"/>
    </row>
    <row r="2895" spans="10:13" ht="20.100000000000001" customHeight="1">
      <c r="J2895" s="427"/>
      <c r="M2895" s="469"/>
    </row>
    <row r="2896" spans="10:13" ht="20.100000000000001" customHeight="1">
      <c r="J2896" s="427"/>
      <c r="M2896" s="469"/>
    </row>
    <row r="2897" spans="10:13" ht="20.100000000000001" customHeight="1">
      <c r="J2897" s="427"/>
      <c r="M2897" s="469"/>
    </row>
    <row r="2898" spans="10:13" ht="20.100000000000001" customHeight="1">
      <c r="J2898" s="427"/>
      <c r="M2898" s="469"/>
    </row>
    <row r="2899" spans="10:13" ht="20.100000000000001" customHeight="1">
      <c r="J2899" s="427"/>
      <c r="M2899" s="469"/>
    </row>
    <row r="2900" spans="10:13" ht="20.100000000000001" customHeight="1">
      <c r="J2900" s="427"/>
      <c r="M2900" s="469"/>
    </row>
    <row r="2901" spans="10:13" ht="20.100000000000001" customHeight="1">
      <c r="J2901" s="427"/>
      <c r="M2901" s="469"/>
    </row>
    <row r="2902" spans="10:13" ht="20.100000000000001" customHeight="1">
      <c r="J2902" s="427"/>
      <c r="M2902" s="469"/>
    </row>
    <row r="2903" spans="10:13" ht="20.100000000000001" customHeight="1">
      <c r="J2903" s="427"/>
      <c r="M2903" s="469"/>
    </row>
    <row r="2904" spans="10:13" ht="20.100000000000001" customHeight="1">
      <c r="J2904" s="427"/>
      <c r="M2904" s="469"/>
    </row>
    <row r="2905" spans="10:13" ht="20.100000000000001" customHeight="1">
      <c r="J2905" s="427"/>
      <c r="M2905" s="469"/>
    </row>
    <row r="2906" spans="10:13" ht="20.100000000000001" customHeight="1">
      <c r="J2906" s="427"/>
      <c r="M2906" s="469"/>
    </row>
    <row r="2907" spans="10:13" ht="20.100000000000001" customHeight="1">
      <c r="J2907" s="427"/>
      <c r="M2907" s="469"/>
    </row>
    <row r="2908" spans="10:13" ht="20.100000000000001" customHeight="1">
      <c r="J2908" s="427"/>
      <c r="M2908" s="469"/>
    </row>
    <row r="2909" spans="10:13" ht="20.100000000000001" customHeight="1">
      <c r="J2909" s="427"/>
      <c r="M2909" s="469"/>
    </row>
    <row r="2910" spans="10:13" ht="20.100000000000001" customHeight="1">
      <c r="J2910" s="427"/>
      <c r="M2910" s="469"/>
    </row>
    <row r="2911" spans="10:13" ht="20.100000000000001" customHeight="1">
      <c r="J2911" s="427"/>
      <c r="M2911" s="469"/>
    </row>
    <row r="2912" spans="10:13" ht="20.100000000000001" customHeight="1">
      <c r="J2912" s="427"/>
      <c r="M2912" s="469"/>
    </row>
    <row r="2913" spans="10:13" ht="20.100000000000001" customHeight="1">
      <c r="J2913" s="427"/>
      <c r="M2913" s="469"/>
    </row>
    <row r="2914" spans="10:13" ht="20.100000000000001" customHeight="1">
      <c r="J2914" s="427"/>
      <c r="M2914" s="469"/>
    </row>
    <row r="2915" spans="10:13" ht="20.100000000000001" customHeight="1">
      <c r="J2915" s="427"/>
      <c r="M2915" s="469"/>
    </row>
    <row r="2916" spans="10:13" ht="20.100000000000001" customHeight="1">
      <c r="J2916" s="427"/>
      <c r="M2916" s="469"/>
    </row>
    <row r="2917" spans="10:13" ht="20.100000000000001" customHeight="1">
      <c r="J2917" s="427"/>
      <c r="M2917" s="469"/>
    </row>
    <row r="2918" spans="10:13" ht="20.100000000000001" customHeight="1">
      <c r="J2918" s="427"/>
      <c r="M2918" s="469"/>
    </row>
    <row r="2919" spans="10:13" ht="20.100000000000001" customHeight="1">
      <c r="J2919" s="427"/>
      <c r="M2919" s="469"/>
    </row>
    <row r="2920" spans="10:13" ht="20.100000000000001" customHeight="1">
      <c r="J2920" s="427"/>
      <c r="M2920" s="469"/>
    </row>
    <row r="2921" spans="10:13" ht="20.100000000000001" customHeight="1">
      <c r="J2921" s="427"/>
      <c r="M2921" s="469"/>
    </row>
    <row r="2922" spans="10:13" ht="20.100000000000001" customHeight="1">
      <c r="J2922" s="427"/>
      <c r="M2922" s="469"/>
    </row>
    <row r="2923" spans="10:13" ht="20.100000000000001" customHeight="1">
      <c r="J2923" s="427"/>
      <c r="M2923" s="469"/>
    </row>
    <row r="2924" spans="10:13" ht="20.100000000000001" customHeight="1">
      <c r="J2924" s="427"/>
      <c r="M2924" s="469"/>
    </row>
    <row r="2925" spans="10:13" ht="20.100000000000001" customHeight="1">
      <c r="J2925" s="427"/>
      <c r="M2925" s="469"/>
    </row>
    <row r="2926" spans="10:13" ht="20.100000000000001" customHeight="1">
      <c r="J2926" s="427"/>
      <c r="M2926" s="469"/>
    </row>
    <row r="2927" spans="10:13" ht="20.100000000000001" customHeight="1">
      <c r="J2927" s="427"/>
      <c r="M2927" s="469"/>
    </row>
    <row r="2928" spans="10:13" ht="20.100000000000001" customHeight="1">
      <c r="J2928" s="427"/>
      <c r="M2928" s="469"/>
    </row>
    <row r="2929" spans="10:13" ht="20.100000000000001" customHeight="1">
      <c r="J2929" s="427"/>
      <c r="M2929" s="469"/>
    </row>
    <row r="2930" spans="10:13" ht="20.100000000000001" customHeight="1">
      <c r="J2930" s="427"/>
      <c r="M2930" s="469"/>
    </row>
    <row r="2931" spans="10:13" ht="20.100000000000001" customHeight="1">
      <c r="J2931" s="427"/>
      <c r="M2931" s="469"/>
    </row>
    <row r="2932" spans="10:13" ht="20.100000000000001" customHeight="1">
      <c r="J2932" s="427"/>
      <c r="M2932" s="469"/>
    </row>
    <row r="2933" spans="10:13" ht="20.100000000000001" customHeight="1">
      <c r="J2933" s="427"/>
      <c r="M2933" s="469"/>
    </row>
    <row r="2934" spans="10:13" ht="20.100000000000001" customHeight="1">
      <c r="J2934" s="427"/>
      <c r="M2934" s="469"/>
    </row>
    <row r="2935" spans="10:13" ht="20.100000000000001" customHeight="1">
      <c r="J2935" s="427"/>
      <c r="M2935" s="469"/>
    </row>
    <row r="2936" spans="10:13" ht="20.100000000000001" customHeight="1">
      <c r="J2936" s="427"/>
      <c r="M2936" s="469"/>
    </row>
    <row r="2937" spans="10:13" ht="20.100000000000001" customHeight="1">
      <c r="J2937" s="427"/>
      <c r="M2937" s="469"/>
    </row>
    <row r="2938" spans="10:13" ht="20.100000000000001" customHeight="1">
      <c r="J2938" s="427"/>
      <c r="M2938" s="469"/>
    </row>
    <row r="2939" spans="10:13" ht="20.100000000000001" customHeight="1">
      <c r="J2939" s="427"/>
      <c r="M2939" s="469"/>
    </row>
    <row r="2940" spans="10:13" ht="20.100000000000001" customHeight="1">
      <c r="J2940" s="427"/>
      <c r="M2940" s="469"/>
    </row>
    <row r="2941" spans="10:13" ht="20.100000000000001" customHeight="1">
      <c r="J2941" s="427"/>
      <c r="M2941" s="469"/>
    </row>
    <row r="2942" spans="10:13" ht="20.100000000000001" customHeight="1">
      <c r="J2942" s="427"/>
      <c r="M2942" s="469"/>
    </row>
    <row r="2943" spans="10:13" ht="20.100000000000001" customHeight="1">
      <c r="J2943" s="427"/>
      <c r="M2943" s="469"/>
    </row>
    <row r="2944" spans="10:13" ht="20.100000000000001" customHeight="1">
      <c r="J2944" s="427"/>
      <c r="M2944" s="469"/>
    </row>
    <row r="2945" spans="10:13" ht="20.100000000000001" customHeight="1">
      <c r="J2945" s="427"/>
      <c r="M2945" s="469"/>
    </row>
    <row r="2946" spans="10:13" ht="20.100000000000001" customHeight="1">
      <c r="J2946" s="427"/>
      <c r="M2946" s="469"/>
    </row>
    <row r="2947" spans="10:13" ht="20.100000000000001" customHeight="1">
      <c r="J2947" s="427"/>
      <c r="M2947" s="469"/>
    </row>
    <row r="2948" spans="10:13" ht="20.100000000000001" customHeight="1">
      <c r="J2948" s="427"/>
      <c r="M2948" s="469"/>
    </row>
    <row r="2949" spans="10:13" ht="20.100000000000001" customHeight="1">
      <c r="J2949" s="427"/>
      <c r="M2949" s="469"/>
    </row>
    <row r="2950" spans="10:13" ht="20.100000000000001" customHeight="1">
      <c r="J2950" s="427"/>
      <c r="M2950" s="469"/>
    </row>
    <row r="2951" spans="10:13" ht="20.100000000000001" customHeight="1">
      <c r="J2951" s="427"/>
      <c r="M2951" s="469"/>
    </row>
    <row r="2952" spans="10:13" ht="20.100000000000001" customHeight="1">
      <c r="J2952" s="427"/>
      <c r="M2952" s="469"/>
    </row>
    <row r="2953" spans="10:13" ht="20.100000000000001" customHeight="1">
      <c r="J2953" s="427"/>
      <c r="M2953" s="469"/>
    </row>
    <row r="2954" spans="10:13" ht="20.100000000000001" customHeight="1">
      <c r="J2954" s="427"/>
      <c r="M2954" s="469"/>
    </row>
    <row r="2955" spans="10:13" ht="20.100000000000001" customHeight="1">
      <c r="J2955" s="427"/>
      <c r="M2955" s="469"/>
    </row>
    <row r="2956" spans="10:13" ht="20.100000000000001" customHeight="1">
      <c r="J2956" s="427"/>
      <c r="M2956" s="469"/>
    </row>
    <row r="2957" spans="10:13" ht="20.100000000000001" customHeight="1">
      <c r="J2957" s="427"/>
      <c r="M2957" s="469"/>
    </row>
    <row r="2958" spans="10:13" ht="20.100000000000001" customHeight="1">
      <c r="J2958" s="427"/>
      <c r="M2958" s="469"/>
    </row>
    <row r="2959" spans="10:13" ht="20.100000000000001" customHeight="1">
      <c r="J2959" s="427"/>
      <c r="M2959" s="469"/>
    </row>
    <row r="2960" spans="10:13" ht="20.100000000000001" customHeight="1">
      <c r="J2960" s="427"/>
      <c r="M2960" s="469"/>
    </row>
    <row r="2961" spans="10:13" ht="20.100000000000001" customHeight="1">
      <c r="J2961" s="427"/>
      <c r="M2961" s="469"/>
    </row>
    <row r="2962" spans="10:13" ht="20.100000000000001" customHeight="1">
      <c r="J2962" s="427"/>
      <c r="M2962" s="469"/>
    </row>
    <row r="2963" spans="10:13" ht="20.100000000000001" customHeight="1">
      <c r="J2963" s="427"/>
      <c r="M2963" s="469"/>
    </row>
    <row r="2964" spans="10:13" ht="20.100000000000001" customHeight="1">
      <c r="J2964" s="427"/>
      <c r="M2964" s="469"/>
    </row>
    <row r="2965" spans="10:13" ht="20.100000000000001" customHeight="1">
      <c r="J2965" s="427"/>
      <c r="M2965" s="469"/>
    </row>
    <row r="2966" spans="10:13" ht="20.100000000000001" customHeight="1">
      <c r="J2966" s="427"/>
      <c r="M2966" s="469"/>
    </row>
    <row r="2967" spans="10:13" ht="20.100000000000001" customHeight="1">
      <c r="J2967" s="427"/>
      <c r="M2967" s="469"/>
    </row>
    <row r="2968" spans="10:13" ht="20.100000000000001" customHeight="1">
      <c r="J2968" s="427"/>
      <c r="M2968" s="469"/>
    </row>
    <row r="2969" spans="10:13" ht="20.100000000000001" customHeight="1">
      <c r="J2969" s="427"/>
      <c r="M2969" s="469"/>
    </row>
    <row r="2970" spans="10:13" ht="20.100000000000001" customHeight="1">
      <c r="J2970" s="427"/>
      <c r="M2970" s="469"/>
    </row>
    <row r="2971" spans="10:13" ht="20.100000000000001" customHeight="1">
      <c r="J2971" s="427"/>
      <c r="M2971" s="469"/>
    </row>
    <row r="2972" spans="10:13" ht="20.100000000000001" customHeight="1">
      <c r="J2972" s="427"/>
      <c r="M2972" s="469"/>
    </row>
    <row r="2973" spans="10:13" ht="20.100000000000001" customHeight="1">
      <c r="J2973" s="427"/>
      <c r="M2973" s="469"/>
    </row>
    <row r="2974" spans="10:13" ht="20.100000000000001" customHeight="1">
      <c r="J2974" s="427"/>
      <c r="M2974" s="469"/>
    </row>
    <row r="2975" spans="10:13" ht="20.100000000000001" customHeight="1">
      <c r="J2975" s="427"/>
      <c r="M2975" s="469"/>
    </row>
    <row r="2976" spans="10:13" ht="20.100000000000001" customHeight="1">
      <c r="J2976" s="427"/>
      <c r="M2976" s="469"/>
    </row>
    <row r="2977" spans="10:13" ht="20.100000000000001" customHeight="1">
      <c r="J2977" s="427"/>
      <c r="M2977" s="469"/>
    </row>
    <row r="2978" spans="10:13" ht="20.100000000000001" customHeight="1">
      <c r="J2978" s="427"/>
      <c r="M2978" s="469"/>
    </row>
    <row r="2979" spans="10:13" ht="20.100000000000001" customHeight="1">
      <c r="J2979" s="427"/>
      <c r="M2979" s="469"/>
    </row>
    <row r="2980" spans="10:13" ht="20.100000000000001" customHeight="1">
      <c r="J2980" s="427"/>
      <c r="M2980" s="469"/>
    </row>
    <row r="2981" spans="10:13" ht="20.100000000000001" customHeight="1">
      <c r="J2981" s="427"/>
      <c r="M2981" s="469"/>
    </row>
    <row r="2982" spans="10:13" ht="20.100000000000001" customHeight="1">
      <c r="J2982" s="427"/>
      <c r="M2982" s="469"/>
    </row>
    <row r="2983" spans="10:13" ht="20.100000000000001" customHeight="1">
      <c r="J2983" s="427"/>
      <c r="M2983" s="469"/>
    </row>
    <row r="2984" spans="10:13" ht="20.100000000000001" customHeight="1">
      <c r="J2984" s="427"/>
      <c r="M2984" s="469"/>
    </row>
    <row r="2985" spans="10:13" ht="20.100000000000001" customHeight="1">
      <c r="J2985" s="427"/>
      <c r="M2985" s="469"/>
    </row>
    <row r="2986" spans="10:13" ht="20.100000000000001" customHeight="1">
      <c r="J2986" s="427"/>
      <c r="M2986" s="469"/>
    </row>
    <row r="2987" spans="10:13" ht="20.100000000000001" customHeight="1">
      <c r="J2987" s="427"/>
      <c r="M2987" s="469"/>
    </row>
    <row r="2988" spans="10:13" ht="20.100000000000001" customHeight="1">
      <c r="J2988" s="427"/>
      <c r="M2988" s="469"/>
    </row>
    <row r="2989" spans="10:13" ht="20.100000000000001" customHeight="1">
      <c r="J2989" s="427"/>
      <c r="M2989" s="469"/>
    </row>
    <row r="2990" spans="10:13" ht="20.100000000000001" customHeight="1">
      <c r="J2990" s="427"/>
      <c r="M2990" s="469"/>
    </row>
    <row r="2991" spans="10:13" ht="20.100000000000001" customHeight="1">
      <c r="J2991" s="427"/>
      <c r="M2991" s="469"/>
    </row>
    <row r="2992" spans="10:13" ht="20.100000000000001" customHeight="1">
      <c r="J2992" s="427"/>
      <c r="M2992" s="469"/>
    </row>
    <row r="2993" spans="10:13" ht="20.100000000000001" customHeight="1">
      <c r="J2993" s="427"/>
      <c r="M2993" s="469"/>
    </row>
    <row r="2994" spans="10:13" ht="20.100000000000001" customHeight="1">
      <c r="J2994" s="427"/>
      <c r="M2994" s="469"/>
    </row>
    <row r="2995" spans="10:13" ht="20.100000000000001" customHeight="1">
      <c r="J2995" s="427"/>
      <c r="M2995" s="469"/>
    </row>
    <row r="2996" spans="10:13" ht="20.100000000000001" customHeight="1">
      <c r="J2996" s="427"/>
      <c r="M2996" s="469"/>
    </row>
    <row r="2997" spans="10:13" ht="20.100000000000001" customHeight="1">
      <c r="J2997" s="427"/>
      <c r="M2997" s="469"/>
    </row>
    <row r="2998" spans="10:13" ht="20.100000000000001" customHeight="1">
      <c r="J2998" s="427"/>
      <c r="M2998" s="469"/>
    </row>
    <row r="2999" spans="10:13" ht="20.100000000000001" customHeight="1">
      <c r="J2999" s="427"/>
      <c r="M2999" s="469"/>
    </row>
    <row r="3000" spans="10:13" ht="20.100000000000001" customHeight="1">
      <c r="J3000" s="427"/>
      <c r="M3000" s="469"/>
    </row>
    <row r="3001" spans="10:13" ht="20.100000000000001" customHeight="1">
      <c r="J3001" s="427"/>
      <c r="M3001" s="469"/>
    </row>
    <row r="3002" spans="10:13" ht="20.100000000000001" customHeight="1">
      <c r="J3002" s="427"/>
      <c r="M3002" s="469"/>
    </row>
    <row r="3003" spans="10:13" ht="20.100000000000001" customHeight="1">
      <c r="J3003" s="427"/>
      <c r="M3003" s="469"/>
    </row>
    <row r="3004" spans="10:13" ht="20.100000000000001" customHeight="1">
      <c r="J3004" s="427"/>
      <c r="M3004" s="469"/>
    </row>
    <row r="3005" spans="10:13" ht="20.100000000000001" customHeight="1">
      <c r="J3005" s="427"/>
      <c r="M3005" s="469"/>
    </row>
    <row r="3006" spans="10:13" ht="20.100000000000001" customHeight="1">
      <c r="J3006" s="427"/>
      <c r="M3006" s="469"/>
    </row>
    <row r="3007" spans="10:13" ht="20.100000000000001" customHeight="1">
      <c r="J3007" s="427"/>
      <c r="M3007" s="469"/>
    </row>
    <row r="3008" spans="10:13" ht="20.100000000000001" customHeight="1">
      <c r="J3008" s="427"/>
      <c r="M3008" s="469"/>
    </row>
    <row r="3009" spans="10:13" ht="20.100000000000001" customHeight="1">
      <c r="J3009" s="427"/>
      <c r="M3009" s="469"/>
    </row>
    <row r="3010" spans="10:13" ht="20.100000000000001" customHeight="1">
      <c r="J3010" s="427"/>
      <c r="M3010" s="469"/>
    </row>
    <row r="3011" spans="10:13" ht="20.100000000000001" customHeight="1">
      <c r="J3011" s="427"/>
      <c r="M3011" s="469"/>
    </row>
    <row r="3012" spans="10:13" ht="20.100000000000001" customHeight="1">
      <c r="J3012" s="427"/>
      <c r="M3012" s="469"/>
    </row>
    <row r="3013" spans="10:13" ht="20.100000000000001" customHeight="1">
      <c r="J3013" s="427"/>
      <c r="M3013" s="469"/>
    </row>
    <row r="3014" spans="10:13" ht="20.100000000000001" customHeight="1">
      <c r="J3014" s="427"/>
      <c r="M3014" s="469"/>
    </row>
    <row r="3015" spans="10:13" ht="20.100000000000001" customHeight="1">
      <c r="J3015" s="427"/>
      <c r="M3015" s="469"/>
    </row>
    <row r="3016" spans="10:13" ht="20.100000000000001" customHeight="1">
      <c r="J3016" s="427"/>
      <c r="M3016" s="469"/>
    </row>
    <row r="3017" spans="10:13" ht="20.100000000000001" customHeight="1">
      <c r="J3017" s="427"/>
      <c r="M3017" s="469"/>
    </row>
    <row r="3018" spans="10:13" ht="20.100000000000001" customHeight="1">
      <c r="J3018" s="427"/>
      <c r="M3018" s="469"/>
    </row>
    <row r="3019" spans="10:13" ht="20.100000000000001" customHeight="1">
      <c r="J3019" s="427"/>
      <c r="M3019" s="469"/>
    </row>
    <row r="3020" spans="10:13" ht="20.100000000000001" customHeight="1">
      <c r="J3020" s="427"/>
      <c r="M3020" s="469"/>
    </row>
    <row r="3021" spans="10:13" ht="20.100000000000001" customHeight="1">
      <c r="J3021" s="427"/>
      <c r="M3021" s="469"/>
    </row>
    <row r="3022" spans="10:13" ht="20.100000000000001" customHeight="1">
      <c r="J3022" s="427"/>
      <c r="M3022" s="469"/>
    </row>
    <row r="3023" spans="10:13" ht="20.100000000000001" customHeight="1">
      <c r="J3023" s="427"/>
      <c r="M3023" s="469"/>
    </row>
    <row r="3024" spans="10:13" ht="20.100000000000001" customHeight="1">
      <c r="J3024" s="427"/>
      <c r="M3024" s="469"/>
    </row>
    <row r="3025" spans="10:13" ht="20.100000000000001" customHeight="1">
      <c r="J3025" s="427"/>
      <c r="M3025" s="469"/>
    </row>
    <row r="3026" spans="10:13" ht="20.100000000000001" customHeight="1">
      <c r="J3026" s="427"/>
      <c r="M3026" s="469"/>
    </row>
    <row r="3027" spans="10:13" ht="20.100000000000001" customHeight="1">
      <c r="J3027" s="427"/>
      <c r="M3027" s="469"/>
    </row>
    <row r="3028" spans="10:13" ht="20.100000000000001" customHeight="1">
      <c r="J3028" s="427"/>
      <c r="M3028" s="469"/>
    </row>
    <row r="3029" spans="10:13" ht="20.100000000000001" customHeight="1">
      <c r="J3029" s="427"/>
      <c r="M3029" s="469"/>
    </row>
    <row r="3030" spans="10:13" ht="20.100000000000001" customHeight="1">
      <c r="J3030" s="427"/>
      <c r="M3030" s="469"/>
    </row>
    <row r="3031" spans="10:13" ht="20.100000000000001" customHeight="1">
      <c r="J3031" s="427"/>
      <c r="M3031" s="469"/>
    </row>
    <row r="3032" spans="10:13" ht="20.100000000000001" customHeight="1">
      <c r="J3032" s="427"/>
      <c r="M3032" s="469"/>
    </row>
    <row r="3033" spans="10:13" ht="20.100000000000001" customHeight="1">
      <c r="J3033" s="427"/>
      <c r="M3033" s="469"/>
    </row>
    <row r="3034" spans="10:13" ht="20.100000000000001" customHeight="1">
      <c r="J3034" s="427"/>
      <c r="M3034" s="469"/>
    </row>
    <row r="3035" spans="10:13" ht="20.100000000000001" customHeight="1">
      <c r="J3035" s="427"/>
      <c r="M3035" s="469"/>
    </row>
    <row r="3036" spans="10:13" ht="20.100000000000001" customHeight="1">
      <c r="J3036" s="427"/>
      <c r="M3036" s="469"/>
    </row>
    <row r="3037" spans="10:13" ht="20.100000000000001" customHeight="1">
      <c r="J3037" s="427"/>
      <c r="M3037" s="469"/>
    </row>
    <row r="3038" spans="10:13" ht="20.100000000000001" customHeight="1">
      <c r="J3038" s="427"/>
      <c r="M3038" s="469"/>
    </row>
    <row r="3039" spans="10:13" ht="20.100000000000001" customHeight="1">
      <c r="J3039" s="427"/>
      <c r="M3039" s="469"/>
    </row>
    <row r="3040" spans="10:13" ht="20.100000000000001" customHeight="1">
      <c r="J3040" s="427"/>
      <c r="M3040" s="469"/>
    </row>
    <row r="3041" spans="10:13" ht="20.100000000000001" customHeight="1">
      <c r="J3041" s="427"/>
      <c r="M3041" s="469"/>
    </row>
    <row r="3042" spans="10:13" ht="20.100000000000001" customHeight="1">
      <c r="J3042" s="427"/>
      <c r="M3042" s="469"/>
    </row>
    <row r="3043" spans="10:13" ht="20.100000000000001" customHeight="1">
      <c r="J3043" s="427"/>
      <c r="M3043" s="469"/>
    </row>
    <row r="3044" spans="10:13" ht="20.100000000000001" customHeight="1">
      <c r="J3044" s="427"/>
      <c r="M3044" s="469"/>
    </row>
    <row r="3045" spans="10:13" ht="20.100000000000001" customHeight="1">
      <c r="J3045" s="427"/>
      <c r="M3045" s="469"/>
    </row>
    <row r="3046" spans="10:13" ht="20.100000000000001" customHeight="1">
      <c r="J3046" s="427"/>
      <c r="M3046" s="469"/>
    </row>
    <row r="3047" spans="10:13" ht="20.100000000000001" customHeight="1">
      <c r="J3047" s="427"/>
      <c r="M3047" s="469"/>
    </row>
    <row r="3048" spans="10:13" ht="20.100000000000001" customHeight="1">
      <c r="J3048" s="427"/>
      <c r="M3048" s="469"/>
    </row>
    <row r="3049" spans="10:13" ht="20.100000000000001" customHeight="1">
      <c r="J3049" s="427"/>
      <c r="M3049" s="469"/>
    </row>
    <row r="3050" spans="10:13" ht="20.100000000000001" customHeight="1">
      <c r="J3050" s="427"/>
      <c r="M3050" s="469"/>
    </row>
    <row r="3051" spans="10:13" ht="20.100000000000001" customHeight="1">
      <c r="J3051" s="427"/>
      <c r="M3051" s="469"/>
    </row>
    <row r="3052" spans="10:13" ht="20.100000000000001" customHeight="1">
      <c r="J3052" s="427"/>
      <c r="M3052" s="469"/>
    </row>
    <row r="3053" spans="10:13" ht="20.100000000000001" customHeight="1">
      <c r="J3053" s="427"/>
      <c r="M3053" s="469"/>
    </row>
    <row r="3054" spans="10:13" ht="20.100000000000001" customHeight="1">
      <c r="J3054" s="427"/>
      <c r="M3054" s="469"/>
    </row>
    <row r="3055" spans="10:13" ht="20.100000000000001" customHeight="1">
      <c r="J3055" s="427"/>
      <c r="M3055" s="469"/>
    </row>
    <row r="3056" spans="10:13" ht="20.100000000000001" customHeight="1">
      <c r="J3056" s="427"/>
      <c r="M3056" s="469"/>
    </row>
    <row r="3057" spans="10:13" ht="20.100000000000001" customHeight="1">
      <c r="J3057" s="427"/>
      <c r="M3057" s="469"/>
    </row>
    <row r="3058" spans="10:13" ht="20.100000000000001" customHeight="1">
      <c r="J3058" s="427"/>
      <c r="M3058" s="469"/>
    </row>
    <row r="3059" spans="10:13" ht="20.100000000000001" customHeight="1">
      <c r="J3059" s="427"/>
      <c r="M3059" s="469"/>
    </row>
    <row r="3060" spans="10:13" ht="20.100000000000001" customHeight="1">
      <c r="J3060" s="427"/>
      <c r="M3060" s="469"/>
    </row>
    <row r="3061" spans="10:13" ht="20.100000000000001" customHeight="1">
      <c r="J3061" s="427"/>
      <c r="M3061" s="469"/>
    </row>
    <row r="3062" spans="10:13" ht="20.100000000000001" customHeight="1">
      <c r="J3062" s="427"/>
      <c r="M3062" s="469"/>
    </row>
    <row r="3063" spans="10:13" ht="20.100000000000001" customHeight="1">
      <c r="J3063" s="427"/>
      <c r="M3063" s="469"/>
    </row>
    <row r="3064" spans="10:13" ht="20.100000000000001" customHeight="1">
      <c r="J3064" s="427"/>
      <c r="M3064" s="469"/>
    </row>
    <row r="3065" spans="10:13" ht="20.100000000000001" customHeight="1">
      <c r="J3065" s="427"/>
      <c r="M3065" s="469"/>
    </row>
    <row r="3066" spans="10:13" ht="20.100000000000001" customHeight="1">
      <c r="J3066" s="427"/>
      <c r="M3066" s="469"/>
    </row>
    <row r="3067" spans="10:13" ht="20.100000000000001" customHeight="1">
      <c r="J3067" s="427"/>
      <c r="M3067" s="469"/>
    </row>
    <row r="3068" spans="10:13" ht="20.100000000000001" customHeight="1">
      <c r="J3068" s="427"/>
      <c r="M3068" s="469"/>
    </row>
    <row r="3069" spans="10:13" ht="20.100000000000001" customHeight="1">
      <c r="J3069" s="427"/>
      <c r="M3069" s="469"/>
    </row>
    <row r="3070" spans="10:13" ht="20.100000000000001" customHeight="1">
      <c r="J3070" s="427"/>
      <c r="M3070" s="469"/>
    </row>
    <row r="3071" spans="10:13" ht="20.100000000000001" customHeight="1">
      <c r="J3071" s="427"/>
      <c r="M3071" s="469"/>
    </row>
    <row r="3072" spans="10:13" ht="20.100000000000001" customHeight="1">
      <c r="J3072" s="427"/>
      <c r="M3072" s="469"/>
    </row>
    <row r="3073" spans="10:13" ht="20.100000000000001" customHeight="1">
      <c r="J3073" s="427"/>
      <c r="M3073" s="469"/>
    </row>
    <row r="3074" spans="10:13" ht="20.100000000000001" customHeight="1">
      <c r="J3074" s="427"/>
      <c r="M3074" s="469"/>
    </row>
    <row r="3075" spans="10:13" ht="20.100000000000001" customHeight="1">
      <c r="J3075" s="427"/>
      <c r="M3075" s="469"/>
    </row>
    <row r="3076" spans="10:13" ht="20.100000000000001" customHeight="1">
      <c r="J3076" s="427"/>
      <c r="M3076" s="469"/>
    </row>
    <row r="3077" spans="10:13" ht="20.100000000000001" customHeight="1">
      <c r="J3077" s="427"/>
      <c r="M3077" s="469"/>
    </row>
    <row r="3078" spans="10:13" ht="20.100000000000001" customHeight="1">
      <c r="J3078" s="427"/>
      <c r="M3078" s="469"/>
    </row>
    <row r="3079" spans="10:13" ht="20.100000000000001" customHeight="1">
      <c r="J3079" s="427"/>
      <c r="M3079" s="469"/>
    </row>
    <row r="3080" spans="10:13" ht="20.100000000000001" customHeight="1">
      <c r="J3080" s="427"/>
      <c r="M3080" s="469"/>
    </row>
    <row r="3081" spans="10:13" ht="20.100000000000001" customHeight="1">
      <c r="J3081" s="427"/>
      <c r="M3081" s="469"/>
    </row>
    <row r="3082" spans="10:13" ht="20.100000000000001" customHeight="1">
      <c r="J3082" s="427"/>
      <c r="M3082" s="469"/>
    </row>
    <row r="3083" spans="10:13" ht="20.100000000000001" customHeight="1">
      <c r="J3083" s="427"/>
      <c r="M3083" s="469"/>
    </row>
    <row r="3084" spans="10:13" ht="20.100000000000001" customHeight="1">
      <c r="J3084" s="427"/>
      <c r="M3084" s="469"/>
    </row>
    <row r="3085" spans="10:13" ht="20.100000000000001" customHeight="1">
      <c r="J3085" s="427"/>
      <c r="M3085" s="469"/>
    </row>
    <row r="3086" spans="10:13" ht="20.100000000000001" customHeight="1">
      <c r="J3086" s="427"/>
      <c r="M3086" s="469"/>
    </row>
    <row r="3087" spans="10:13" ht="20.100000000000001" customHeight="1">
      <c r="J3087" s="427"/>
      <c r="M3087" s="469"/>
    </row>
    <row r="3088" spans="10:13" ht="20.100000000000001" customHeight="1">
      <c r="J3088" s="427"/>
      <c r="M3088" s="469"/>
    </row>
    <row r="3089" spans="10:13" ht="20.100000000000001" customHeight="1">
      <c r="J3089" s="427"/>
      <c r="M3089" s="469"/>
    </row>
    <row r="3090" spans="10:13" ht="20.100000000000001" customHeight="1">
      <c r="J3090" s="427"/>
      <c r="M3090" s="469"/>
    </row>
    <row r="3091" spans="10:13" ht="20.100000000000001" customHeight="1">
      <c r="J3091" s="427"/>
      <c r="M3091" s="469"/>
    </row>
    <row r="3092" spans="10:13" ht="20.100000000000001" customHeight="1">
      <c r="J3092" s="427"/>
      <c r="M3092" s="469"/>
    </row>
    <row r="3093" spans="10:13" ht="20.100000000000001" customHeight="1">
      <c r="J3093" s="427"/>
      <c r="M3093" s="469"/>
    </row>
    <row r="3094" spans="10:13" ht="20.100000000000001" customHeight="1">
      <c r="J3094" s="427"/>
      <c r="M3094" s="469"/>
    </row>
    <row r="3095" spans="10:13" ht="20.100000000000001" customHeight="1">
      <c r="J3095" s="427"/>
      <c r="M3095" s="469"/>
    </row>
    <row r="3096" spans="10:13" ht="20.100000000000001" customHeight="1">
      <c r="J3096" s="427"/>
      <c r="M3096" s="469"/>
    </row>
    <row r="3097" spans="10:13" ht="20.100000000000001" customHeight="1">
      <c r="J3097" s="427"/>
      <c r="M3097" s="469"/>
    </row>
    <row r="3098" spans="10:13" ht="20.100000000000001" customHeight="1">
      <c r="J3098" s="427"/>
      <c r="M3098" s="469"/>
    </row>
    <row r="3099" spans="10:13" ht="20.100000000000001" customHeight="1">
      <c r="J3099" s="427"/>
      <c r="M3099" s="469"/>
    </row>
    <row r="3100" spans="10:13" ht="20.100000000000001" customHeight="1">
      <c r="J3100" s="427"/>
      <c r="M3100" s="469"/>
    </row>
    <row r="3101" spans="10:13" ht="20.100000000000001" customHeight="1">
      <c r="J3101" s="427"/>
      <c r="M3101" s="469"/>
    </row>
    <row r="3102" spans="10:13" ht="20.100000000000001" customHeight="1">
      <c r="J3102" s="427"/>
      <c r="M3102" s="469"/>
    </row>
    <row r="3103" spans="10:13" ht="20.100000000000001" customHeight="1">
      <c r="J3103" s="427"/>
      <c r="M3103" s="469"/>
    </row>
    <row r="3104" spans="10:13" ht="20.100000000000001" customHeight="1">
      <c r="J3104" s="427"/>
      <c r="M3104" s="469"/>
    </row>
    <row r="3105" spans="10:13" ht="20.100000000000001" customHeight="1">
      <c r="J3105" s="427"/>
      <c r="M3105" s="469"/>
    </row>
    <row r="3106" spans="10:13" ht="20.100000000000001" customHeight="1">
      <c r="J3106" s="427"/>
      <c r="M3106" s="469"/>
    </row>
    <row r="3107" spans="10:13" ht="20.100000000000001" customHeight="1">
      <c r="J3107" s="427"/>
      <c r="M3107" s="469"/>
    </row>
    <row r="3108" spans="10:13" ht="20.100000000000001" customHeight="1">
      <c r="J3108" s="427"/>
      <c r="M3108" s="469"/>
    </row>
    <row r="3109" spans="10:13" ht="20.100000000000001" customHeight="1">
      <c r="J3109" s="427"/>
      <c r="M3109" s="469"/>
    </row>
    <row r="3110" spans="10:13" ht="20.100000000000001" customHeight="1">
      <c r="J3110" s="427"/>
      <c r="M3110" s="469"/>
    </row>
    <row r="3111" spans="10:13" ht="20.100000000000001" customHeight="1">
      <c r="J3111" s="427"/>
      <c r="M3111" s="469"/>
    </row>
    <row r="3112" spans="10:13" ht="20.100000000000001" customHeight="1">
      <c r="J3112" s="427"/>
      <c r="M3112" s="469"/>
    </row>
    <row r="3113" spans="10:13" ht="20.100000000000001" customHeight="1">
      <c r="J3113" s="427"/>
      <c r="M3113" s="469"/>
    </row>
    <row r="3114" spans="10:13" ht="20.100000000000001" customHeight="1">
      <c r="J3114" s="427"/>
      <c r="M3114" s="469"/>
    </row>
    <row r="3115" spans="10:13" ht="20.100000000000001" customHeight="1">
      <c r="J3115" s="427"/>
      <c r="M3115" s="469"/>
    </row>
    <row r="3116" spans="10:13" ht="20.100000000000001" customHeight="1">
      <c r="J3116" s="427"/>
      <c r="M3116" s="469"/>
    </row>
    <row r="3117" spans="10:13" ht="20.100000000000001" customHeight="1">
      <c r="J3117" s="427"/>
      <c r="M3117" s="469"/>
    </row>
    <row r="3118" spans="10:13" ht="20.100000000000001" customHeight="1">
      <c r="J3118" s="427"/>
      <c r="M3118" s="469"/>
    </row>
    <row r="3119" spans="10:13" ht="20.100000000000001" customHeight="1">
      <c r="J3119" s="427"/>
      <c r="M3119" s="469"/>
    </row>
    <row r="3120" spans="10:13" ht="20.100000000000001" customHeight="1">
      <c r="J3120" s="427"/>
      <c r="M3120" s="469"/>
    </row>
    <row r="3121" spans="10:13" ht="20.100000000000001" customHeight="1">
      <c r="J3121" s="427"/>
      <c r="M3121" s="469"/>
    </row>
    <row r="3122" spans="10:13" ht="20.100000000000001" customHeight="1">
      <c r="J3122" s="427"/>
      <c r="M3122" s="469"/>
    </row>
    <row r="3123" spans="10:13" ht="20.100000000000001" customHeight="1">
      <c r="J3123" s="427"/>
      <c r="M3123" s="469"/>
    </row>
    <row r="3124" spans="10:13" ht="20.100000000000001" customHeight="1">
      <c r="J3124" s="427"/>
      <c r="M3124" s="469"/>
    </row>
    <row r="3125" spans="10:13" ht="20.100000000000001" customHeight="1">
      <c r="J3125" s="427"/>
      <c r="M3125" s="469"/>
    </row>
    <row r="3126" spans="10:13" ht="20.100000000000001" customHeight="1">
      <c r="J3126" s="427"/>
      <c r="M3126" s="469"/>
    </row>
    <row r="3127" spans="10:13" ht="20.100000000000001" customHeight="1">
      <c r="J3127" s="427"/>
      <c r="M3127" s="469"/>
    </row>
    <row r="3128" spans="10:13" ht="20.100000000000001" customHeight="1">
      <c r="J3128" s="427"/>
      <c r="M3128" s="469"/>
    </row>
    <row r="3129" spans="10:13" ht="20.100000000000001" customHeight="1">
      <c r="J3129" s="427"/>
      <c r="M3129" s="469"/>
    </row>
    <row r="3130" spans="10:13" ht="20.100000000000001" customHeight="1">
      <c r="J3130" s="427"/>
      <c r="M3130" s="469"/>
    </row>
    <row r="3131" spans="10:13" ht="20.100000000000001" customHeight="1">
      <c r="J3131" s="427"/>
      <c r="M3131" s="469"/>
    </row>
    <row r="3132" spans="10:13" ht="20.100000000000001" customHeight="1">
      <c r="J3132" s="427"/>
      <c r="M3132" s="469"/>
    </row>
    <row r="3133" spans="10:13" ht="20.100000000000001" customHeight="1">
      <c r="J3133" s="427"/>
      <c r="M3133" s="469"/>
    </row>
    <row r="3134" spans="10:13" ht="20.100000000000001" customHeight="1">
      <c r="J3134" s="427"/>
      <c r="M3134" s="469"/>
    </row>
    <row r="3135" spans="10:13" ht="20.100000000000001" customHeight="1">
      <c r="J3135" s="427"/>
      <c r="M3135" s="469"/>
    </row>
    <row r="3136" spans="10:13" ht="20.100000000000001" customHeight="1">
      <c r="J3136" s="427"/>
      <c r="M3136" s="469"/>
    </row>
    <row r="3137" spans="10:13" ht="20.100000000000001" customHeight="1">
      <c r="J3137" s="427"/>
      <c r="M3137" s="469"/>
    </row>
    <row r="3138" spans="10:13" ht="20.100000000000001" customHeight="1">
      <c r="J3138" s="427"/>
      <c r="M3138" s="469"/>
    </row>
    <row r="3139" spans="10:13" ht="20.100000000000001" customHeight="1">
      <c r="J3139" s="427"/>
      <c r="M3139" s="469"/>
    </row>
    <row r="3140" spans="10:13" ht="20.100000000000001" customHeight="1">
      <c r="J3140" s="427"/>
      <c r="M3140" s="469"/>
    </row>
    <row r="3141" spans="10:13" ht="20.100000000000001" customHeight="1">
      <c r="J3141" s="427"/>
      <c r="M3141" s="469"/>
    </row>
    <row r="3142" spans="10:13" ht="20.100000000000001" customHeight="1">
      <c r="J3142" s="427"/>
      <c r="M3142" s="469"/>
    </row>
    <row r="3143" spans="10:13" ht="20.100000000000001" customHeight="1">
      <c r="J3143" s="427"/>
      <c r="M3143" s="469"/>
    </row>
    <row r="3144" spans="10:13" ht="20.100000000000001" customHeight="1">
      <c r="J3144" s="427"/>
      <c r="M3144" s="469"/>
    </row>
    <row r="3145" spans="10:13" ht="20.100000000000001" customHeight="1">
      <c r="J3145" s="427"/>
      <c r="M3145" s="469"/>
    </row>
    <row r="3146" spans="10:13" ht="20.100000000000001" customHeight="1">
      <c r="J3146" s="427"/>
      <c r="M3146" s="469"/>
    </row>
    <row r="3147" spans="10:13" ht="20.100000000000001" customHeight="1">
      <c r="J3147" s="427"/>
      <c r="M3147" s="469"/>
    </row>
    <row r="3148" spans="10:13" ht="20.100000000000001" customHeight="1">
      <c r="J3148" s="427"/>
      <c r="M3148" s="469"/>
    </row>
    <row r="3149" spans="10:13" ht="20.100000000000001" customHeight="1">
      <c r="J3149" s="427"/>
      <c r="M3149" s="469"/>
    </row>
    <row r="3150" spans="10:13" ht="20.100000000000001" customHeight="1">
      <c r="J3150" s="427"/>
      <c r="M3150" s="469"/>
    </row>
    <row r="3151" spans="10:13" ht="20.100000000000001" customHeight="1">
      <c r="J3151" s="427"/>
      <c r="M3151" s="469"/>
    </row>
    <row r="3152" spans="10:13" ht="20.100000000000001" customHeight="1">
      <c r="J3152" s="427"/>
      <c r="M3152" s="469"/>
    </row>
    <row r="3153" spans="10:13" ht="20.100000000000001" customHeight="1">
      <c r="J3153" s="427"/>
      <c r="M3153" s="469"/>
    </row>
    <row r="3154" spans="10:13" ht="20.100000000000001" customHeight="1">
      <c r="J3154" s="427"/>
      <c r="M3154" s="469"/>
    </row>
    <row r="3155" spans="10:13" ht="20.100000000000001" customHeight="1">
      <c r="J3155" s="427"/>
      <c r="M3155" s="469"/>
    </row>
    <row r="3156" spans="10:13" ht="20.100000000000001" customHeight="1">
      <c r="J3156" s="427"/>
      <c r="M3156" s="469"/>
    </row>
    <row r="3157" spans="10:13" ht="20.100000000000001" customHeight="1">
      <c r="J3157" s="427"/>
      <c r="M3157" s="469"/>
    </row>
    <row r="3158" spans="10:13" ht="20.100000000000001" customHeight="1">
      <c r="J3158" s="427"/>
      <c r="M3158" s="469"/>
    </row>
    <row r="3159" spans="10:13" ht="20.100000000000001" customHeight="1">
      <c r="J3159" s="427"/>
      <c r="M3159" s="469"/>
    </row>
    <row r="3160" spans="10:13" ht="20.100000000000001" customHeight="1">
      <c r="J3160" s="427"/>
      <c r="M3160" s="469"/>
    </row>
    <row r="3161" spans="10:13" ht="20.100000000000001" customHeight="1">
      <c r="J3161" s="427"/>
      <c r="M3161" s="469"/>
    </row>
    <row r="3162" spans="10:13" ht="20.100000000000001" customHeight="1">
      <c r="J3162" s="427"/>
      <c r="M3162" s="469"/>
    </row>
    <row r="3163" spans="10:13" ht="20.100000000000001" customHeight="1">
      <c r="J3163" s="427"/>
      <c r="M3163" s="469"/>
    </row>
    <row r="3164" spans="10:13" ht="20.100000000000001" customHeight="1">
      <c r="J3164" s="427"/>
      <c r="M3164" s="469"/>
    </row>
    <row r="3165" spans="10:13" ht="20.100000000000001" customHeight="1">
      <c r="J3165" s="427"/>
      <c r="M3165" s="469"/>
    </row>
    <row r="3166" spans="10:13" ht="20.100000000000001" customHeight="1">
      <c r="J3166" s="427"/>
      <c r="M3166" s="469"/>
    </row>
    <row r="3167" spans="10:13" ht="20.100000000000001" customHeight="1">
      <c r="J3167" s="427"/>
      <c r="M3167" s="469"/>
    </row>
    <row r="3168" spans="10:13" ht="20.100000000000001" customHeight="1">
      <c r="J3168" s="427"/>
      <c r="M3168" s="469"/>
    </row>
    <row r="3169" spans="10:13" ht="20.100000000000001" customHeight="1">
      <c r="J3169" s="427"/>
      <c r="M3169" s="469"/>
    </row>
    <row r="3170" spans="10:13" ht="20.100000000000001" customHeight="1">
      <c r="J3170" s="427"/>
      <c r="M3170" s="469"/>
    </row>
    <row r="3171" spans="10:13" ht="20.100000000000001" customHeight="1">
      <c r="J3171" s="427"/>
      <c r="M3171" s="469"/>
    </row>
    <row r="3172" spans="10:13" ht="20.100000000000001" customHeight="1">
      <c r="J3172" s="427"/>
      <c r="M3172" s="469"/>
    </row>
    <row r="3173" spans="10:13" ht="20.100000000000001" customHeight="1">
      <c r="J3173" s="427"/>
      <c r="M3173" s="469"/>
    </row>
    <row r="3174" spans="10:13" ht="20.100000000000001" customHeight="1">
      <c r="J3174" s="427"/>
      <c r="M3174" s="469"/>
    </row>
    <row r="3175" spans="10:13" ht="20.100000000000001" customHeight="1">
      <c r="J3175" s="427"/>
      <c r="M3175" s="469"/>
    </row>
    <row r="3176" spans="10:13" ht="20.100000000000001" customHeight="1">
      <c r="J3176" s="427"/>
      <c r="M3176" s="469"/>
    </row>
    <row r="3177" spans="10:13" ht="20.100000000000001" customHeight="1">
      <c r="J3177" s="427"/>
      <c r="M3177" s="469"/>
    </row>
    <row r="3178" spans="10:13" ht="20.100000000000001" customHeight="1">
      <c r="J3178" s="427"/>
      <c r="M3178" s="469"/>
    </row>
    <row r="3179" spans="10:13" ht="20.100000000000001" customHeight="1">
      <c r="J3179" s="427"/>
      <c r="M3179" s="469"/>
    </row>
    <row r="3180" spans="10:13" ht="20.100000000000001" customHeight="1">
      <c r="J3180" s="427"/>
      <c r="M3180" s="469"/>
    </row>
    <row r="3181" spans="10:13" ht="20.100000000000001" customHeight="1">
      <c r="J3181" s="427"/>
      <c r="M3181" s="469"/>
    </row>
    <row r="3182" spans="10:13" ht="20.100000000000001" customHeight="1">
      <c r="J3182" s="427"/>
      <c r="M3182" s="469"/>
    </row>
    <row r="3183" spans="10:13" ht="20.100000000000001" customHeight="1">
      <c r="J3183" s="427"/>
      <c r="M3183" s="469"/>
    </row>
    <row r="3184" spans="10:13" ht="20.100000000000001" customHeight="1">
      <c r="J3184" s="427"/>
      <c r="M3184" s="469"/>
    </row>
    <row r="3185" spans="10:13" ht="20.100000000000001" customHeight="1">
      <c r="J3185" s="427"/>
      <c r="M3185" s="469"/>
    </row>
    <row r="3186" spans="10:13" ht="20.100000000000001" customHeight="1">
      <c r="J3186" s="427"/>
      <c r="M3186" s="469"/>
    </row>
    <row r="3187" spans="10:13" ht="20.100000000000001" customHeight="1">
      <c r="J3187" s="427"/>
      <c r="M3187" s="469"/>
    </row>
    <row r="3188" spans="10:13" ht="20.100000000000001" customHeight="1">
      <c r="J3188" s="427"/>
      <c r="M3188" s="469"/>
    </row>
    <row r="3189" spans="10:13" ht="20.100000000000001" customHeight="1">
      <c r="J3189" s="427"/>
      <c r="M3189" s="469"/>
    </row>
    <row r="3190" spans="10:13" ht="20.100000000000001" customHeight="1">
      <c r="J3190" s="427"/>
      <c r="M3190" s="469"/>
    </row>
    <row r="3191" spans="10:13" ht="20.100000000000001" customHeight="1">
      <c r="J3191" s="427"/>
      <c r="M3191" s="469"/>
    </row>
    <row r="3192" spans="10:13" ht="20.100000000000001" customHeight="1">
      <c r="J3192" s="427"/>
      <c r="M3192" s="469"/>
    </row>
    <row r="3193" spans="10:13" ht="20.100000000000001" customHeight="1">
      <c r="J3193" s="427"/>
      <c r="M3193" s="469"/>
    </row>
    <row r="3194" spans="10:13" ht="20.100000000000001" customHeight="1">
      <c r="J3194" s="427"/>
      <c r="M3194" s="469"/>
    </row>
    <row r="3195" spans="10:13" ht="20.100000000000001" customHeight="1">
      <c r="J3195" s="427"/>
      <c r="M3195" s="469"/>
    </row>
    <row r="3196" spans="10:13" ht="20.100000000000001" customHeight="1">
      <c r="J3196" s="427"/>
      <c r="M3196" s="469"/>
    </row>
    <row r="3197" spans="10:13" ht="20.100000000000001" customHeight="1">
      <c r="J3197" s="427"/>
      <c r="M3197" s="469"/>
    </row>
    <row r="3198" spans="10:13" ht="20.100000000000001" customHeight="1">
      <c r="J3198" s="427"/>
      <c r="M3198" s="469"/>
    </row>
    <row r="3199" spans="10:13" ht="20.100000000000001" customHeight="1">
      <c r="J3199" s="427"/>
      <c r="M3199" s="469"/>
    </row>
    <row r="3200" spans="10:13" ht="20.100000000000001" customHeight="1">
      <c r="J3200" s="427"/>
      <c r="M3200" s="469"/>
    </row>
    <row r="3201" spans="10:13" ht="20.100000000000001" customHeight="1">
      <c r="J3201" s="427"/>
      <c r="M3201" s="469"/>
    </row>
    <row r="3202" spans="10:13" ht="20.100000000000001" customHeight="1">
      <c r="J3202" s="427"/>
      <c r="M3202" s="469"/>
    </row>
    <row r="3203" spans="10:13" ht="20.100000000000001" customHeight="1">
      <c r="J3203" s="427"/>
      <c r="M3203" s="469"/>
    </row>
    <row r="3204" spans="10:13" ht="20.100000000000001" customHeight="1">
      <c r="J3204" s="427"/>
      <c r="M3204" s="469"/>
    </row>
    <row r="3205" spans="10:13" ht="20.100000000000001" customHeight="1">
      <c r="J3205" s="427"/>
      <c r="M3205" s="469"/>
    </row>
    <row r="3206" spans="10:13" ht="20.100000000000001" customHeight="1">
      <c r="J3206" s="427"/>
      <c r="M3206" s="469"/>
    </row>
    <row r="3207" spans="10:13" ht="20.100000000000001" customHeight="1">
      <c r="J3207" s="427"/>
      <c r="M3207" s="469"/>
    </row>
    <row r="3208" spans="10:13" ht="20.100000000000001" customHeight="1">
      <c r="J3208" s="427"/>
      <c r="M3208" s="469"/>
    </row>
    <row r="3209" spans="10:13" ht="20.100000000000001" customHeight="1">
      <c r="J3209" s="427"/>
      <c r="M3209" s="469"/>
    </row>
    <row r="3210" spans="10:13" ht="20.100000000000001" customHeight="1">
      <c r="J3210" s="427"/>
      <c r="M3210" s="469"/>
    </row>
    <row r="3211" spans="10:13" ht="20.100000000000001" customHeight="1">
      <c r="J3211" s="427"/>
      <c r="M3211" s="469"/>
    </row>
    <row r="3212" spans="10:13" ht="20.100000000000001" customHeight="1">
      <c r="J3212" s="427"/>
      <c r="M3212" s="469"/>
    </row>
    <row r="3213" spans="10:13" ht="20.100000000000001" customHeight="1">
      <c r="J3213" s="427"/>
      <c r="M3213" s="469"/>
    </row>
    <row r="3214" spans="10:13" ht="20.100000000000001" customHeight="1">
      <c r="J3214" s="427"/>
      <c r="M3214" s="469"/>
    </row>
    <row r="3215" spans="10:13" ht="20.100000000000001" customHeight="1">
      <c r="J3215" s="427"/>
      <c r="M3215" s="469"/>
    </row>
    <row r="3216" spans="10:13" ht="20.100000000000001" customHeight="1">
      <c r="J3216" s="427"/>
      <c r="M3216" s="469"/>
    </row>
    <row r="3217" spans="10:13" ht="20.100000000000001" customHeight="1">
      <c r="J3217" s="427"/>
      <c r="M3217" s="469"/>
    </row>
    <row r="3218" spans="10:13" ht="20.100000000000001" customHeight="1">
      <c r="J3218" s="427"/>
      <c r="M3218" s="469"/>
    </row>
    <row r="3219" spans="10:13" ht="20.100000000000001" customHeight="1">
      <c r="J3219" s="427"/>
      <c r="M3219" s="469"/>
    </row>
    <row r="3220" spans="10:13" ht="20.100000000000001" customHeight="1">
      <c r="J3220" s="427"/>
      <c r="M3220" s="469"/>
    </row>
    <row r="3221" spans="10:13" ht="20.100000000000001" customHeight="1">
      <c r="J3221" s="427"/>
      <c r="M3221" s="469"/>
    </row>
    <row r="3222" spans="10:13" ht="20.100000000000001" customHeight="1">
      <c r="J3222" s="427"/>
      <c r="M3222" s="469"/>
    </row>
    <row r="3223" spans="10:13" ht="20.100000000000001" customHeight="1">
      <c r="J3223" s="427"/>
      <c r="M3223" s="469"/>
    </row>
    <row r="3224" spans="10:13" ht="20.100000000000001" customHeight="1">
      <c r="J3224" s="427"/>
      <c r="M3224" s="469"/>
    </row>
    <row r="3225" spans="10:13" ht="20.100000000000001" customHeight="1">
      <c r="J3225" s="427"/>
      <c r="M3225" s="469"/>
    </row>
    <row r="3226" spans="10:13" ht="20.100000000000001" customHeight="1">
      <c r="J3226" s="427"/>
      <c r="M3226" s="469"/>
    </row>
    <row r="3227" spans="10:13" ht="20.100000000000001" customHeight="1">
      <c r="J3227" s="427"/>
      <c r="M3227" s="469"/>
    </row>
    <row r="3228" spans="10:13" ht="20.100000000000001" customHeight="1">
      <c r="J3228" s="427"/>
      <c r="M3228" s="469"/>
    </row>
    <row r="3229" spans="10:13" ht="20.100000000000001" customHeight="1">
      <c r="J3229" s="427"/>
      <c r="M3229" s="469"/>
    </row>
    <row r="3230" spans="10:13" ht="20.100000000000001" customHeight="1">
      <c r="J3230" s="427"/>
      <c r="M3230" s="469"/>
    </row>
    <row r="3231" spans="10:13" ht="20.100000000000001" customHeight="1">
      <c r="J3231" s="427"/>
      <c r="M3231" s="469"/>
    </row>
    <row r="3232" spans="10:13" ht="20.100000000000001" customHeight="1">
      <c r="J3232" s="427"/>
      <c r="M3232" s="469"/>
    </row>
    <row r="3233" spans="10:13" ht="20.100000000000001" customHeight="1">
      <c r="J3233" s="427"/>
      <c r="M3233" s="469"/>
    </row>
    <row r="3234" spans="10:13" ht="20.100000000000001" customHeight="1">
      <c r="J3234" s="427"/>
      <c r="M3234" s="469"/>
    </row>
    <row r="3235" spans="10:13" ht="20.100000000000001" customHeight="1">
      <c r="J3235" s="427"/>
      <c r="M3235" s="469"/>
    </row>
    <row r="3236" spans="10:13" ht="20.100000000000001" customHeight="1">
      <c r="J3236" s="427"/>
      <c r="M3236" s="469"/>
    </row>
    <row r="3237" spans="10:13" ht="20.100000000000001" customHeight="1">
      <c r="J3237" s="427"/>
      <c r="M3237" s="469"/>
    </row>
    <row r="3238" spans="10:13" ht="20.100000000000001" customHeight="1">
      <c r="J3238" s="427"/>
      <c r="M3238" s="469"/>
    </row>
    <row r="3239" spans="10:13" ht="20.100000000000001" customHeight="1">
      <c r="J3239" s="427"/>
      <c r="M3239" s="469"/>
    </row>
    <row r="3240" spans="10:13" ht="20.100000000000001" customHeight="1">
      <c r="J3240" s="427"/>
      <c r="M3240" s="469"/>
    </row>
    <row r="3241" spans="10:13" ht="20.100000000000001" customHeight="1">
      <c r="J3241" s="427"/>
      <c r="M3241" s="469"/>
    </row>
    <row r="3242" spans="10:13" ht="20.100000000000001" customHeight="1">
      <c r="J3242" s="427"/>
      <c r="M3242" s="469"/>
    </row>
    <row r="3243" spans="10:13" ht="20.100000000000001" customHeight="1">
      <c r="J3243" s="427"/>
      <c r="M3243" s="469"/>
    </row>
    <row r="3244" spans="10:13" ht="20.100000000000001" customHeight="1">
      <c r="J3244" s="427"/>
      <c r="M3244" s="469"/>
    </row>
    <row r="3245" spans="10:13" ht="20.100000000000001" customHeight="1">
      <c r="J3245" s="427"/>
      <c r="M3245" s="469"/>
    </row>
    <row r="3246" spans="10:13" ht="20.100000000000001" customHeight="1">
      <c r="J3246" s="427"/>
      <c r="M3246" s="469"/>
    </row>
    <row r="3247" spans="10:13" ht="20.100000000000001" customHeight="1">
      <c r="J3247" s="427"/>
      <c r="M3247" s="469"/>
    </row>
    <row r="3248" spans="10:13" ht="20.100000000000001" customHeight="1">
      <c r="J3248" s="427"/>
      <c r="M3248" s="469"/>
    </row>
    <row r="3249" spans="10:13" ht="20.100000000000001" customHeight="1">
      <c r="J3249" s="427"/>
      <c r="M3249" s="469"/>
    </row>
    <row r="3250" spans="10:13" ht="20.100000000000001" customHeight="1">
      <c r="J3250" s="427"/>
      <c r="M3250" s="469"/>
    </row>
    <row r="3251" spans="10:13" ht="20.100000000000001" customHeight="1">
      <c r="J3251" s="427"/>
      <c r="M3251" s="469"/>
    </row>
    <row r="3252" spans="10:13" ht="20.100000000000001" customHeight="1">
      <c r="J3252" s="427"/>
      <c r="M3252" s="469"/>
    </row>
    <row r="3253" spans="10:13" ht="20.100000000000001" customHeight="1">
      <c r="J3253" s="427"/>
      <c r="M3253" s="469"/>
    </row>
    <row r="3254" spans="10:13" ht="20.100000000000001" customHeight="1">
      <c r="J3254" s="427"/>
      <c r="M3254" s="469"/>
    </row>
    <row r="3255" spans="10:13" ht="20.100000000000001" customHeight="1">
      <c r="J3255" s="427"/>
      <c r="M3255" s="469"/>
    </row>
    <row r="3256" spans="10:13" ht="20.100000000000001" customHeight="1">
      <c r="J3256" s="427"/>
      <c r="M3256" s="469"/>
    </row>
    <row r="3257" spans="10:13" ht="20.100000000000001" customHeight="1">
      <c r="J3257" s="427"/>
      <c r="M3257" s="469"/>
    </row>
    <row r="3258" spans="10:13" ht="20.100000000000001" customHeight="1">
      <c r="J3258" s="427"/>
      <c r="M3258" s="469"/>
    </row>
    <row r="3259" spans="10:13" ht="20.100000000000001" customHeight="1">
      <c r="J3259" s="427"/>
      <c r="M3259" s="469"/>
    </row>
    <row r="3260" spans="10:13" ht="20.100000000000001" customHeight="1">
      <c r="J3260" s="427"/>
      <c r="M3260" s="469"/>
    </row>
    <row r="3261" spans="10:13" ht="20.100000000000001" customHeight="1">
      <c r="J3261" s="427"/>
      <c r="M3261" s="469"/>
    </row>
    <row r="3262" spans="10:13" ht="20.100000000000001" customHeight="1">
      <c r="J3262" s="427"/>
      <c r="M3262" s="469"/>
    </row>
    <row r="3263" spans="10:13" ht="20.100000000000001" customHeight="1">
      <c r="J3263" s="427"/>
      <c r="M3263" s="469"/>
    </row>
    <row r="3264" spans="10:13" ht="20.100000000000001" customHeight="1">
      <c r="J3264" s="427"/>
      <c r="M3264" s="469"/>
    </row>
    <row r="3265" spans="10:13" ht="20.100000000000001" customHeight="1">
      <c r="J3265" s="427"/>
      <c r="M3265" s="469"/>
    </row>
    <row r="3266" spans="10:13" ht="20.100000000000001" customHeight="1">
      <c r="J3266" s="427"/>
      <c r="M3266" s="469"/>
    </row>
    <row r="3267" spans="10:13" ht="20.100000000000001" customHeight="1">
      <c r="J3267" s="427"/>
      <c r="M3267" s="469"/>
    </row>
    <row r="3268" spans="10:13" ht="20.100000000000001" customHeight="1">
      <c r="J3268" s="427"/>
      <c r="M3268" s="469"/>
    </row>
    <row r="3269" spans="10:13" ht="20.100000000000001" customHeight="1">
      <c r="J3269" s="427"/>
      <c r="M3269" s="469"/>
    </row>
    <row r="3270" spans="10:13" ht="20.100000000000001" customHeight="1">
      <c r="J3270" s="427"/>
      <c r="M3270" s="469"/>
    </row>
    <row r="3271" spans="10:13" ht="20.100000000000001" customHeight="1">
      <c r="J3271" s="427"/>
      <c r="M3271" s="469"/>
    </row>
    <row r="3272" spans="10:13" ht="20.100000000000001" customHeight="1">
      <c r="J3272" s="427"/>
      <c r="M3272" s="469"/>
    </row>
    <row r="3273" spans="10:13" ht="20.100000000000001" customHeight="1">
      <c r="J3273" s="427"/>
      <c r="M3273" s="469"/>
    </row>
    <row r="3274" spans="10:13" ht="20.100000000000001" customHeight="1">
      <c r="J3274" s="427"/>
      <c r="M3274" s="469"/>
    </row>
    <row r="3275" spans="10:13" ht="20.100000000000001" customHeight="1">
      <c r="J3275" s="427"/>
      <c r="M3275" s="469"/>
    </row>
    <row r="3276" spans="10:13" ht="20.100000000000001" customHeight="1">
      <c r="J3276" s="427"/>
      <c r="M3276" s="469"/>
    </row>
    <row r="3277" spans="10:13" ht="20.100000000000001" customHeight="1">
      <c r="J3277" s="427"/>
      <c r="M3277" s="469"/>
    </row>
    <row r="3278" spans="10:13" ht="20.100000000000001" customHeight="1">
      <c r="J3278" s="427"/>
      <c r="M3278" s="469"/>
    </row>
    <row r="3279" spans="10:13" ht="20.100000000000001" customHeight="1">
      <c r="J3279" s="427"/>
      <c r="M3279" s="469"/>
    </row>
    <row r="3280" spans="10:13" ht="20.100000000000001" customHeight="1">
      <c r="J3280" s="427"/>
      <c r="M3280" s="469"/>
    </row>
    <row r="3281" spans="10:13" ht="20.100000000000001" customHeight="1">
      <c r="J3281" s="427"/>
      <c r="M3281" s="469"/>
    </row>
    <row r="3282" spans="10:13" ht="20.100000000000001" customHeight="1">
      <c r="J3282" s="427"/>
      <c r="M3282" s="469"/>
    </row>
    <row r="3283" spans="10:13" ht="20.100000000000001" customHeight="1">
      <c r="J3283" s="427"/>
      <c r="M3283" s="469"/>
    </row>
    <row r="3284" spans="10:13" ht="20.100000000000001" customHeight="1">
      <c r="J3284" s="427"/>
      <c r="M3284" s="469"/>
    </row>
    <row r="3285" spans="10:13" ht="20.100000000000001" customHeight="1">
      <c r="J3285" s="427"/>
      <c r="M3285" s="469"/>
    </row>
    <row r="3286" spans="10:13" ht="20.100000000000001" customHeight="1">
      <c r="J3286" s="427"/>
      <c r="M3286" s="469"/>
    </row>
    <row r="3287" spans="10:13" ht="20.100000000000001" customHeight="1">
      <c r="J3287" s="427"/>
      <c r="M3287" s="469"/>
    </row>
    <row r="3288" spans="10:13" ht="20.100000000000001" customHeight="1">
      <c r="J3288" s="427"/>
      <c r="M3288" s="469"/>
    </row>
    <row r="3289" spans="10:13" ht="20.100000000000001" customHeight="1">
      <c r="J3289" s="427"/>
      <c r="M3289" s="469"/>
    </row>
    <row r="3290" spans="10:13" ht="20.100000000000001" customHeight="1">
      <c r="J3290" s="427"/>
      <c r="M3290" s="469"/>
    </row>
    <row r="3291" spans="10:13" ht="20.100000000000001" customHeight="1">
      <c r="J3291" s="427"/>
      <c r="M3291" s="469"/>
    </row>
    <row r="3292" spans="10:13" ht="20.100000000000001" customHeight="1">
      <c r="J3292" s="427"/>
      <c r="M3292" s="469"/>
    </row>
    <row r="3293" spans="10:13" ht="20.100000000000001" customHeight="1">
      <c r="J3293" s="427"/>
      <c r="M3293" s="469"/>
    </row>
    <row r="3294" spans="10:13" ht="20.100000000000001" customHeight="1">
      <c r="J3294" s="427"/>
      <c r="M3294" s="469"/>
    </row>
    <row r="3295" spans="10:13" ht="20.100000000000001" customHeight="1">
      <c r="J3295" s="427"/>
      <c r="M3295" s="469"/>
    </row>
    <row r="3296" spans="10:13" ht="20.100000000000001" customHeight="1">
      <c r="J3296" s="427"/>
      <c r="M3296" s="469"/>
    </row>
    <row r="3297" spans="10:13" ht="20.100000000000001" customHeight="1">
      <c r="J3297" s="427"/>
      <c r="M3297" s="469"/>
    </row>
    <row r="3298" spans="10:13" ht="20.100000000000001" customHeight="1">
      <c r="J3298" s="427"/>
      <c r="M3298" s="469"/>
    </row>
    <row r="3299" spans="10:13" ht="20.100000000000001" customHeight="1">
      <c r="J3299" s="427"/>
      <c r="M3299" s="469"/>
    </row>
    <row r="3300" spans="10:13" ht="20.100000000000001" customHeight="1">
      <c r="J3300" s="427"/>
      <c r="M3300" s="469"/>
    </row>
    <row r="3301" spans="10:13" ht="20.100000000000001" customHeight="1">
      <c r="J3301" s="427"/>
      <c r="M3301" s="469"/>
    </row>
    <row r="3302" spans="10:13" ht="20.100000000000001" customHeight="1">
      <c r="J3302" s="427"/>
      <c r="M3302" s="469"/>
    </row>
    <row r="3303" spans="10:13" ht="20.100000000000001" customHeight="1">
      <c r="J3303" s="427"/>
      <c r="M3303" s="469"/>
    </row>
    <row r="3304" spans="10:13" ht="20.100000000000001" customHeight="1">
      <c r="J3304" s="427"/>
      <c r="M3304" s="469"/>
    </row>
    <row r="3305" spans="10:13" ht="20.100000000000001" customHeight="1">
      <c r="J3305" s="427"/>
      <c r="M3305" s="469"/>
    </row>
    <row r="3306" spans="10:13" ht="20.100000000000001" customHeight="1">
      <c r="J3306" s="427"/>
      <c r="M3306" s="469"/>
    </row>
    <row r="3307" spans="10:13" ht="20.100000000000001" customHeight="1">
      <c r="J3307" s="427"/>
      <c r="M3307" s="469"/>
    </row>
    <row r="3308" spans="10:13" ht="20.100000000000001" customHeight="1">
      <c r="J3308" s="427"/>
      <c r="M3308" s="469"/>
    </row>
    <row r="3309" spans="10:13" ht="20.100000000000001" customHeight="1">
      <c r="J3309" s="427"/>
      <c r="M3309" s="469"/>
    </row>
    <row r="3310" spans="10:13" ht="20.100000000000001" customHeight="1">
      <c r="J3310" s="427"/>
      <c r="M3310" s="469"/>
    </row>
    <row r="3311" spans="10:13" ht="20.100000000000001" customHeight="1">
      <c r="J3311" s="427"/>
      <c r="M3311" s="469"/>
    </row>
    <row r="3312" spans="10:13" ht="20.100000000000001" customHeight="1">
      <c r="J3312" s="427"/>
      <c r="M3312" s="469"/>
    </row>
    <row r="3313" spans="10:13" ht="20.100000000000001" customHeight="1">
      <c r="J3313" s="427"/>
      <c r="M3313" s="469"/>
    </row>
    <row r="3314" spans="10:13" ht="20.100000000000001" customHeight="1">
      <c r="J3314" s="427"/>
      <c r="M3314" s="469"/>
    </row>
    <row r="3315" spans="10:13" ht="20.100000000000001" customHeight="1">
      <c r="J3315" s="427"/>
      <c r="M3315" s="469"/>
    </row>
    <row r="3316" spans="10:13" ht="20.100000000000001" customHeight="1">
      <c r="J3316" s="427"/>
      <c r="M3316" s="469"/>
    </row>
    <row r="3317" spans="10:13" ht="20.100000000000001" customHeight="1">
      <c r="J3317" s="427"/>
      <c r="M3317" s="469"/>
    </row>
    <row r="3318" spans="10:13" ht="20.100000000000001" customHeight="1">
      <c r="J3318" s="427"/>
      <c r="M3318" s="469"/>
    </row>
    <row r="3319" spans="10:13" ht="20.100000000000001" customHeight="1">
      <c r="J3319" s="427"/>
      <c r="M3319" s="469"/>
    </row>
    <row r="3320" spans="10:13" ht="20.100000000000001" customHeight="1">
      <c r="J3320" s="427"/>
      <c r="M3320" s="469"/>
    </row>
    <row r="3321" spans="10:13" ht="20.100000000000001" customHeight="1">
      <c r="J3321" s="427"/>
      <c r="M3321" s="469"/>
    </row>
    <row r="3322" spans="10:13" ht="20.100000000000001" customHeight="1">
      <c r="J3322" s="427"/>
      <c r="M3322" s="469"/>
    </row>
    <row r="3323" spans="10:13" ht="20.100000000000001" customHeight="1">
      <c r="J3323" s="427"/>
      <c r="M3323" s="469"/>
    </row>
    <row r="3324" spans="10:13" ht="20.100000000000001" customHeight="1">
      <c r="J3324" s="427"/>
      <c r="M3324" s="469"/>
    </row>
    <row r="3325" spans="10:13" ht="20.100000000000001" customHeight="1">
      <c r="J3325" s="427"/>
      <c r="M3325" s="469"/>
    </row>
    <row r="3326" spans="10:13" ht="20.100000000000001" customHeight="1">
      <c r="J3326" s="427"/>
      <c r="M3326" s="469"/>
    </row>
    <row r="3327" spans="10:13" ht="20.100000000000001" customHeight="1">
      <c r="J3327" s="427"/>
      <c r="M3327" s="469"/>
    </row>
    <row r="3328" spans="10:13" ht="20.100000000000001" customHeight="1">
      <c r="J3328" s="427"/>
      <c r="M3328" s="469"/>
    </row>
    <row r="3329" spans="10:13" ht="20.100000000000001" customHeight="1">
      <c r="J3329" s="427"/>
      <c r="M3329" s="469"/>
    </row>
    <row r="3330" spans="10:13" ht="20.100000000000001" customHeight="1">
      <c r="J3330" s="427"/>
      <c r="M3330" s="469"/>
    </row>
    <row r="3331" spans="10:13" ht="20.100000000000001" customHeight="1">
      <c r="J3331" s="427"/>
      <c r="M3331" s="469"/>
    </row>
    <row r="3332" spans="10:13" ht="20.100000000000001" customHeight="1">
      <c r="J3332" s="427"/>
      <c r="M3332" s="469"/>
    </row>
    <row r="3333" spans="10:13" ht="20.100000000000001" customHeight="1">
      <c r="J3333" s="427"/>
      <c r="M3333" s="469"/>
    </row>
    <row r="3334" spans="10:13" ht="20.100000000000001" customHeight="1">
      <c r="J3334" s="427"/>
      <c r="M3334" s="469"/>
    </row>
    <row r="3335" spans="10:13" ht="20.100000000000001" customHeight="1">
      <c r="J3335" s="427"/>
      <c r="M3335" s="469"/>
    </row>
    <row r="3336" spans="10:13" ht="20.100000000000001" customHeight="1">
      <c r="J3336" s="427"/>
      <c r="M3336" s="469"/>
    </row>
    <row r="3337" spans="10:13" ht="20.100000000000001" customHeight="1">
      <c r="J3337" s="427"/>
      <c r="M3337" s="469"/>
    </row>
    <row r="3338" spans="10:13" ht="20.100000000000001" customHeight="1">
      <c r="J3338" s="427"/>
      <c r="M3338" s="469"/>
    </row>
    <row r="3339" spans="10:13" ht="20.100000000000001" customHeight="1">
      <c r="J3339" s="427"/>
      <c r="M3339" s="469"/>
    </row>
    <row r="3340" spans="10:13" ht="20.100000000000001" customHeight="1">
      <c r="J3340" s="427"/>
      <c r="M3340" s="469"/>
    </row>
    <row r="3341" spans="10:13" ht="20.100000000000001" customHeight="1">
      <c r="J3341" s="427"/>
      <c r="M3341" s="469"/>
    </row>
    <row r="3342" spans="10:13" ht="20.100000000000001" customHeight="1">
      <c r="J3342" s="427"/>
      <c r="M3342" s="469"/>
    </row>
    <row r="3343" spans="10:13" ht="20.100000000000001" customHeight="1">
      <c r="J3343" s="427"/>
      <c r="M3343" s="469"/>
    </row>
    <row r="3344" spans="10:13" ht="20.100000000000001" customHeight="1">
      <c r="J3344" s="427"/>
      <c r="M3344" s="469"/>
    </row>
    <row r="3345" spans="10:13" ht="20.100000000000001" customHeight="1">
      <c r="J3345" s="427"/>
      <c r="M3345" s="469"/>
    </row>
    <row r="3346" spans="10:13" ht="20.100000000000001" customHeight="1">
      <c r="J3346" s="427"/>
      <c r="M3346" s="469"/>
    </row>
    <row r="3347" spans="10:13" ht="20.100000000000001" customHeight="1">
      <c r="J3347" s="427"/>
      <c r="M3347" s="469"/>
    </row>
    <row r="3348" spans="10:13" ht="20.100000000000001" customHeight="1">
      <c r="J3348" s="427"/>
      <c r="M3348" s="469"/>
    </row>
    <row r="3349" spans="10:13" ht="20.100000000000001" customHeight="1">
      <c r="J3349" s="427"/>
      <c r="M3349" s="469"/>
    </row>
    <row r="3350" spans="10:13" ht="20.100000000000001" customHeight="1">
      <c r="J3350" s="427"/>
      <c r="M3350" s="469"/>
    </row>
    <row r="3351" spans="10:13" ht="20.100000000000001" customHeight="1">
      <c r="J3351" s="427"/>
      <c r="M3351" s="469"/>
    </row>
    <row r="3352" spans="10:13" ht="20.100000000000001" customHeight="1">
      <c r="J3352" s="427"/>
      <c r="M3352" s="469"/>
    </row>
    <row r="3353" spans="10:13" ht="20.100000000000001" customHeight="1">
      <c r="J3353" s="427"/>
      <c r="M3353" s="469"/>
    </row>
    <row r="3354" spans="10:13" ht="20.100000000000001" customHeight="1">
      <c r="J3354" s="427"/>
      <c r="M3354" s="469"/>
    </row>
    <row r="3355" spans="10:13" ht="20.100000000000001" customHeight="1">
      <c r="J3355" s="427"/>
      <c r="M3355" s="469"/>
    </row>
    <row r="3356" spans="10:13" ht="20.100000000000001" customHeight="1">
      <c r="J3356" s="427"/>
      <c r="M3356" s="469"/>
    </row>
    <row r="3357" spans="10:13" ht="20.100000000000001" customHeight="1">
      <c r="J3357" s="427"/>
      <c r="M3357" s="469"/>
    </row>
    <row r="3358" spans="10:13" ht="20.100000000000001" customHeight="1">
      <c r="J3358" s="427"/>
      <c r="M3358" s="469"/>
    </row>
    <row r="3359" spans="10:13" ht="20.100000000000001" customHeight="1">
      <c r="J3359" s="427"/>
      <c r="M3359" s="469"/>
    </row>
    <row r="3360" spans="10:13" ht="20.100000000000001" customHeight="1">
      <c r="J3360" s="427"/>
      <c r="M3360" s="469"/>
    </row>
    <row r="3361" spans="10:13" ht="20.100000000000001" customHeight="1">
      <c r="J3361" s="427"/>
      <c r="M3361" s="469"/>
    </row>
    <row r="3362" spans="10:13" ht="20.100000000000001" customHeight="1">
      <c r="J3362" s="427"/>
      <c r="M3362" s="469"/>
    </row>
    <row r="3363" spans="10:13" ht="20.100000000000001" customHeight="1">
      <c r="J3363" s="427"/>
      <c r="M3363" s="469"/>
    </row>
    <row r="3364" spans="10:13" ht="20.100000000000001" customHeight="1">
      <c r="J3364" s="427"/>
      <c r="M3364" s="469"/>
    </row>
    <row r="3365" spans="10:13" ht="20.100000000000001" customHeight="1">
      <c r="J3365" s="427"/>
      <c r="M3365" s="469"/>
    </row>
    <row r="3366" spans="10:13" ht="20.100000000000001" customHeight="1">
      <c r="J3366" s="427"/>
      <c r="M3366" s="469"/>
    </row>
    <row r="3367" spans="10:13" ht="20.100000000000001" customHeight="1">
      <c r="J3367" s="427"/>
      <c r="M3367" s="469"/>
    </row>
    <row r="3368" spans="10:13" ht="20.100000000000001" customHeight="1">
      <c r="J3368" s="427"/>
      <c r="M3368" s="469"/>
    </row>
    <row r="3369" spans="10:13" ht="20.100000000000001" customHeight="1">
      <c r="J3369" s="427"/>
      <c r="M3369" s="469"/>
    </row>
    <row r="3370" spans="10:13" ht="20.100000000000001" customHeight="1">
      <c r="J3370" s="427"/>
      <c r="M3370" s="469"/>
    </row>
    <row r="3371" spans="10:13" ht="20.100000000000001" customHeight="1">
      <c r="J3371" s="427"/>
      <c r="M3371" s="469"/>
    </row>
    <row r="3372" spans="10:13" ht="20.100000000000001" customHeight="1">
      <c r="J3372" s="427"/>
      <c r="M3372" s="469"/>
    </row>
    <row r="3373" spans="10:13" ht="20.100000000000001" customHeight="1">
      <c r="J3373" s="427"/>
      <c r="M3373" s="469"/>
    </row>
    <row r="3374" spans="10:13" ht="20.100000000000001" customHeight="1">
      <c r="J3374" s="427"/>
      <c r="M3374" s="469"/>
    </row>
    <row r="3375" spans="10:13" ht="20.100000000000001" customHeight="1">
      <c r="J3375" s="427"/>
      <c r="M3375" s="469"/>
    </row>
    <row r="3376" spans="10:13" ht="20.100000000000001" customHeight="1">
      <c r="J3376" s="427"/>
      <c r="M3376" s="469"/>
    </row>
    <row r="3377" spans="10:13" ht="20.100000000000001" customHeight="1">
      <c r="J3377" s="427"/>
      <c r="M3377" s="469"/>
    </row>
    <row r="3378" spans="10:13" ht="20.100000000000001" customHeight="1">
      <c r="J3378" s="427"/>
      <c r="M3378" s="469"/>
    </row>
    <row r="3379" spans="10:13" ht="20.100000000000001" customHeight="1">
      <c r="J3379" s="427"/>
      <c r="M3379" s="469"/>
    </row>
    <row r="3380" spans="10:13" ht="20.100000000000001" customHeight="1">
      <c r="J3380" s="427"/>
      <c r="M3380" s="469"/>
    </row>
    <row r="3381" spans="10:13" ht="20.100000000000001" customHeight="1">
      <c r="J3381" s="427"/>
      <c r="M3381" s="469"/>
    </row>
    <row r="3382" spans="10:13" ht="20.100000000000001" customHeight="1">
      <c r="J3382" s="427"/>
      <c r="M3382" s="469"/>
    </row>
    <row r="3383" spans="10:13" ht="20.100000000000001" customHeight="1">
      <c r="J3383" s="427"/>
      <c r="M3383" s="469"/>
    </row>
    <row r="3384" spans="10:13" ht="20.100000000000001" customHeight="1">
      <c r="J3384" s="427"/>
      <c r="M3384" s="469"/>
    </row>
    <row r="3385" spans="10:13" ht="20.100000000000001" customHeight="1">
      <c r="J3385" s="427"/>
      <c r="M3385" s="469"/>
    </row>
    <row r="3386" spans="10:13" ht="20.100000000000001" customHeight="1">
      <c r="J3386" s="427"/>
      <c r="M3386" s="469"/>
    </row>
    <row r="3387" spans="10:13" ht="20.100000000000001" customHeight="1">
      <c r="J3387" s="427"/>
      <c r="M3387" s="469"/>
    </row>
    <row r="3388" spans="10:13" ht="20.100000000000001" customHeight="1">
      <c r="J3388" s="427"/>
      <c r="M3388" s="469"/>
    </row>
    <row r="3389" spans="10:13" ht="20.100000000000001" customHeight="1">
      <c r="J3389" s="427"/>
      <c r="M3389" s="469"/>
    </row>
    <row r="3390" spans="10:13" ht="20.100000000000001" customHeight="1">
      <c r="J3390" s="427"/>
      <c r="M3390" s="469"/>
    </row>
    <row r="3391" spans="10:13" ht="20.100000000000001" customHeight="1">
      <c r="J3391" s="427"/>
      <c r="M3391" s="469"/>
    </row>
    <row r="3392" spans="10:13" ht="20.100000000000001" customHeight="1">
      <c r="J3392" s="427"/>
      <c r="M3392" s="469"/>
    </row>
    <row r="3393" spans="10:13" ht="20.100000000000001" customHeight="1">
      <c r="J3393" s="427"/>
      <c r="M3393" s="469"/>
    </row>
    <row r="3394" spans="10:13" ht="20.100000000000001" customHeight="1">
      <c r="J3394" s="427"/>
      <c r="M3394" s="469"/>
    </row>
    <row r="3395" spans="10:13" ht="20.100000000000001" customHeight="1">
      <c r="J3395" s="427"/>
      <c r="M3395" s="469"/>
    </row>
    <row r="3396" spans="10:13" ht="20.100000000000001" customHeight="1">
      <c r="J3396" s="427"/>
      <c r="M3396" s="469"/>
    </row>
    <row r="3397" spans="10:13" ht="20.100000000000001" customHeight="1">
      <c r="J3397" s="427"/>
      <c r="M3397" s="469"/>
    </row>
    <row r="3398" spans="10:13" ht="20.100000000000001" customHeight="1">
      <c r="J3398" s="427"/>
      <c r="M3398" s="469"/>
    </row>
    <row r="3399" spans="10:13" ht="20.100000000000001" customHeight="1">
      <c r="J3399" s="427"/>
      <c r="M3399" s="469"/>
    </row>
    <row r="3400" spans="10:13" ht="20.100000000000001" customHeight="1">
      <c r="J3400" s="427"/>
      <c r="M3400" s="469"/>
    </row>
    <row r="3401" spans="10:13" ht="20.100000000000001" customHeight="1">
      <c r="J3401" s="427"/>
      <c r="M3401" s="469"/>
    </row>
    <row r="3402" spans="10:13" ht="20.100000000000001" customHeight="1">
      <c r="J3402" s="427"/>
      <c r="M3402" s="469"/>
    </row>
    <row r="3403" spans="10:13" ht="20.100000000000001" customHeight="1">
      <c r="J3403" s="427"/>
      <c r="M3403" s="469"/>
    </row>
    <row r="3404" spans="10:13" ht="20.100000000000001" customHeight="1">
      <c r="J3404" s="427"/>
      <c r="M3404" s="469"/>
    </row>
    <row r="3405" spans="10:13" ht="20.100000000000001" customHeight="1">
      <c r="J3405" s="427"/>
      <c r="M3405" s="469"/>
    </row>
    <row r="3406" spans="10:13" ht="20.100000000000001" customHeight="1">
      <c r="J3406" s="427"/>
      <c r="M3406" s="469"/>
    </row>
    <row r="3407" spans="10:13" ht="20.100000000000001" customHeight="1">
      <c r="J3407" s="427"/>
      <c r="M3407" s="469"/>
    </row>
    <row r="3408" spans="10:13" ht="20.100000000000001" customHeight="1">
      <c r="J3408" s="427"/>
      <c r="M3408" s="469"/>
    </row>
    <row r="3409" spans="10:13" ht="20.100000000000001" customHeight="1">
      <c r="J3409" s="427"/>
      <c r="M3409" s="469"/>
    </row>
    <row r="3410" spans="10:13" ht="20.100000000000001" customHeight="1">
      <c r="J3410" s="427"/>
      <c r="M3410" s="469"/>
    </row>
    <row r="3411" spans="10:13" ht="20.100000000000001" customHeight="1">
      <c r="J3411" s="427"/>
      <c r="M3411" s="469"/>
    </row>
    <row r="3412" spans="10:13" ht="20.100000000000001" customHeight="1">
      <c r="J3412" s="427"/>
      <c r="M3412" s="469"/>
    </row>
    <row r="3413" spans="10:13" ht="20.100000000000001" customHeight="1">
      <c r="J3413" s="427"/>
      <c r="M3413" s="469"/>
    </row>
    <row r="3414" spans="10:13" ht="20.100000000000001" customHeight="1">
      <c r="J3414" s="427"/>
      <c r="M3414" s="469"/>
    </row>
    <row r="3415" spans="10:13" ht="20.100000000000001" customHeight="1">
      <c r="J3415" s="427"/>
      <c r="M3415" s="469"/>
    </row>
    <row r="3416" spans="10:13" ht="20.100000000000001" customHeight="1">
      <c r="J3416" s="427"/>
      <c r="M3416" s="469"/>
    </row>
    <row r="3417" spans="10:13" ht="20.100000000000001" customHeight="1">
      <c r="J3417" s="427"/>
      <c r="M3417" s="469"/>
    </row>
    <row r="3418" spans="10:13" ht="20.100000000000001" customHeight="1">
      <c r="J3418" s="427"/>
      <c r="M3418" s="469"/>
    </row>
    <row r="3419" spans="10:13" ht="20.100000000000001" customHeight="1">
      <c r="J3419" s="427"/>
      <c r="M3419" s="469"/>
    </row>
    <row r="3420" spans="10:13" ht="20.100000000000001" customHeight="1">
      <c r="J3420" s="427"/>
      <c r="M3420" s="469"/>
    </row>
    <row r="3421" spans="10:13" ht="20.100000000000001" customHeight="1">
      <c r="J3421" s="427"/>
      <c r="M3421" s="469"/>
    </row>
    <row r="3422" spans="10:13" ht="20.100000000000001" customHeight="1">
      <c r="J3422" s="427"/>
      <c r="M3422" s="469"/>
    </row>
    <row r="3423" spans="10:13" ht="20.100000000000001" customHeight="1">
      <c r="J3423" s="427"/>
      <c r="M3423" s="469"/>
    </row>
    <row r="3424" spans="10:13" ht="20.100000000000001" customHeight="1">
      <c r="J3424" s="427"/>
      <c r="M3424" s="469"/>
    </row>
    <row r="3425" spans="10:13" ht="20.100000000000001" customHeight="1">
      <c r="J3425" s="427"/>
      <c r="M3425" s="469"/>
    </row>
    <row r="3426" spans="10:13" ht="20.100000000000001" customHeight="1">
      <c r="J3426" s="427"/>
      <c r="M3426" s="469"/>
    </row>
    <row r="3427" spans="10:13" ht="20.100000000000001" customHeight="1">
      <c r="J3427" s="427"/>
      <c r="M3427" s="469"/>
    </row>
    <row r="3428" spans="10:13" ht="20.100000000000001" customHeight="1">
      <c r="J3428" s="427"/>
      <c r="M3428" s="469"/>
    </row>
    <row r="3429" spans="10:13" ht="20.100000000000001" customHeight="1">
      <c r="J3429" s="427"/>
      <c r="M3429" s="469"/>
    </row>
    <row r="3430" spans="10:13" ht="20.100000000000001" customHeight="1">
      <c r="J3430" s="427"/>
      <c r="M3430" s="469"/>
    </row>
    <row r="3431" spans="10:13" ht="20.100000000000001" customHeight="1">
      <c r="J3431" s="427"/>
      <c r="M3431" s="469"/>
    </row>
    <row r="3432" spans="10:13" ht="20.100000000000001" customHeight="1">
      <c r="J3432" s="427"/>
      <c r="M3432" s="469"/>
    </row>
    <row r="3433" spans="10:13" ht="20.100000000000001" customHeight="1">
      <c r="J3433" s="427"/>
      <c r="M3433" s="469"/>
    </row>
    <row r="3434" spans="10:13" ht="20.100000000000001" customHeight="1">
      <c r="J3434" s="427"/>
      <c r="M3434" s="469"/>
    </row>
    <row r="3435" spans="10:13" ht="20.100000000000001" customHeight="1">
      <c r="J3435" s="427"/>
      <c r="M3435" s="469"/>
    </row>
    <row r="3436" spans="10:13" ht="20.100000000000001" customHeight="1">
      <c r="J3436" s="427"/>
      <c r="M3436" s="469"/>
    </row>
    <row r="3437" spans="10:13" ht="20.100000000000001" customHeight="1">
      <c r="J3437" s="427"/>
      <c r="M3437" s="469"/>
    </row>
    <row r="3438" spans="10:13" ht="20.100000000000001" customHeight="1">
      <c r="J3438" s="427"/>
      <c r="M3438" s="469"/>
    </row>
    <row r="3439" spans="10:13" ht="20.100000000000001" customHeight="1">
      <c r="J3439" s="427"/>
      <c r="M3439" s="469"/>
    </row>
    <row r="3440" spans="10:13" ht="20.100000000000001" customHeight="1">
      <c r="J3440" s="427"/>
      <c r="M3440" s="469"/>
    </row>
    <row r="3441" spans="10:13" ht="20.100000000000001" customHeight="1">
      <c r="J3441" s="427"/>
      <c r="M3441" s="469"/>
    </row>
    <row r="3442" spans="10:13" ht="20.100000000000001" customHeight="1">
      <c r="J3442" s="427"/>
      <c r="M3442" s="469"/>
    </row>
    <row r="3443" spans="10:13" ht="20.100000000000001" customHeight="1">
      <c r="J3443" s="427"/>
      <c r="M3443" s="469"/>
    </row>
    <row r="3444" spans="10:13" ht="20.100000000000001" customHeight="1">
      <c r="J3444" s="427"/>
      <c r="M3444" s="469"/>
    </row>
    <row r="3445" spans="10:13" ht="20.100000000000001" customHeight="1">
      <c r="J3445" s="427"/>
      <c r="M3445" s="469"/>
    </row>
    <row r="3446" spans="10:13" ht="20.100000000000001" customHeight="1">
      <c r="J3446" s="427"/>
      <c r="M3446" s="469"/>
    </row>
    <row r="3447" spans="10:13" ht="20.100000000000001" customHeight="1">
      <c r="J3447" s="427"/>
      <c r="M3447" s="469"/>
    </row>
    <row r="3448" spans="10:13" ht="20.100000000000001" customHeight="1">
      <c r="J3448" s="427"/>
      <c r="M3448" s="469"/>
    </row>
    <row r="3449" spans="10:13" ht="20.100000000000001" customHeight="1">
      <c r="J3449" s="427"/>
      <c r="M3449" s="469"/>
    </row>
    <row r="3450" spans="10:13" ht="20.100000000000001" customHeight="1">
      <c r="J3450" s="427"/>
      <c r="M3450" s="469"/>
    </row>
    <row r="3451" spans="10:13" ht="20.100000000000001" customHeight="1">
      <c r="J3451" s="427"/>
      <c r="M3451" s="469"/>
    </row>
    <row r="3452" spans="10:13" ht="20.100000000000001" customHeight="1">
      <c r="J3452" s="427"/>
      <c r="M3452" s="469"/>
    </row>
    <row r="3453" spans="10:13" ht="20.100000000000001" customHeight="1">
      <c r="J3453" s="427"/>
      <c r="M3453" s="469"/>
    </row>
    <row r="3454" spans="10:13" ht="20.100000000000001" customHeight="1">
      <c r="J3454" s="427"/>
      <c r="M3454" s="469"/>
    </row>
    <row r="3455" spans="10:13" ht="20.100000000000001" customHeight="1">
      <c r="J3455" s="427"/>
      <c r="M3455" s="469"/>
    </row>
    <row r="3456" spans="10:13" ht="20.100000000000001" customHeight="1">
      <c r="J3456" s="427"/>
      <c r="M3456" s="469"/>
    </row>
    <row r="3457" spans="10:13" ht="20.100000000000001" customHeight="1">
      <c r="J3457" s="427"/>
      <c r="M3457" s="469"/>
    </row>
    <row r="3458" spans="10:13" ht="20.100000000000001" customHeight="1">
      <c r="J3458" s="427"/>
      <c r="M3458" s="469"/>
    </row>
    <row r="3459" spans="10:13" ht="20.100000000000001" customHeight="1">
      <c r="J3459" s="427"/>
      <c r="M3459" s="469"/>
    </row>
    <row r="3460" spans="10:13" ht="20.100000000000001" customHeight="1">
      <c r="J3460" s="427"/>
      <c r="M3460" s="469"/>
    </row>
    <row r="3461" spans="10:13" ht="20.100000000000001" customHeight="1">
      <c r="J3461" s="427"/>
      <c r="M3461" s="469"/>
    </row>
    <row r="3462" spans="10:13" ht="20.100000000000001" customHeight="1">
      <c r="J3462" s="427"/>
      <c r="M3462" s="469"/>
    </row>
    <row r="3463" spans="10:13" ht="20.100000000000001" customHeight="1">
      <c r="J3463" s="427"/>
      <c r="M3463" s="469"/>
    </row>
    <row r="3464" spans="10:13" ht="20.100000000000001" customHeight="1">
      <c r="J3464" s="427"/>
      <c r="M3464" s="469"/>
    </row>
    <row r="3465" spans="10:13" ht="20.100000000000001" customHeight="1">
      <c r="J3465" s="427"/>
      <c r="M3465" s="469"/>
    </row>
    <row r="3466" spans="10:13" ht="20.100000000000001" customHeight="1">
      <c r="J3466" s="427"/>
      <c r="M3466" s="469"/>
    </row>
    <row r="3467" spans="10:13" ht="20.100000000000001" customHeight="1">
      <c r="J3467" s="427"/>
      <c r="M3467" s="469"/>
    </row>
    <row r="3468" spans="10:13" ht="20.100000000000001" customHeight="1">
      <c r="J3468" s="427"/>
      <c r="M3468" s="469"/>
    </row>
    <row r="3469" spans="10:13" ht="20.100000000000001" customHeight="1">
      <c r="J3469" s="427"/>
      <c r="M3469" s="469"/>
    </row>
    <row r="3470" spans="10:13" ht="20.100000000000001" customHeight="1">
      <c r="J3470" s="427"/>
      <c r="M3470" s="469"/>
    </row>
    <row r="3471" spans="10:13" ht="20.100000000000001" customHeight="1">
      <c r="J3471" s="427"/>
      <c r="M3471" s="469"/>
    </row>
    <row r="3472" spans="10:13" ht="20.100000000000001" customHeight="1">
      <c r="J3472" s="427"/>
      <c r="M3472" s="469"/>
    </row>
    <row r="3473" spans="10:13" ht="20.100000000000001" customHeight="1">
      <c r="J3473" s="427"/>
      <c r="M3473" s="469"/>
    </row>
    <row r="3474" spans="10:13" ht="20.100000000000001" customHeight="1">
      <c r="J3474" s="427"/>
      <c r="M3474" s="469"/>
    </row>
    <row r="3475" spans="10:13" ht="20.100000000000001" customHeight="1">
      <c r="J3475" s="427"/>
      <c r="M3475" s="469"/>
    </row>
    <row r="3476" spans="10:13" ht="20.100000000000001" customHeight="1">
      <c r="J3476" s="427"/>
      <c r="M3476" s="469"/>
    </row>
    <row r="3477" spans="10:13" ht="20.100000000000001" customHeight="1">
      <c r="J3477" s="427"/>
      <c r="M3477" s="469"/>
    </row>
    <row r="3478" spans="10:13" ht="20.100000000000001" customHeight="1">
      <c r="J3478" s="427"/>
      <c r="M3478" s="469"/>
    </row>
    <row r="3479" spans="10:13" ht="20.100000000000001" customHeight="1">
      <c r="J3479" s="427"/>
      <c r="M3479" s="469"/>
    </row>
    <row r="3480" spans="10:13" ht="20.100000000000001" customHeight="1">
      <c r="J3480" s="427"/>
      <c r="M3480" s="469"/>
    </row>
    <row r="3481" spans="10:13" ht="20.100000000000001" customHeight="1">
      <c r="J3481" s="427"/>
      <c r="M3481" s="469"/>
    </row>
    <row r="3482" spans="10:13" ht="20.100000000000001" customHeight="1">
      <c r="J3482" s="427"/>
      <c r="M3482" s="469"/>
    </row>
    <row r="3483" spans="10:13" ht="20.100000000000001" customHeight="1">
      <c r="J3483" s="427"/>
      <c r="M3483" s="469"/>
    </row>
    <row r="3484" spans="10:13" ht="20.100000000000001" customHeight="1">
      <c r="J3484" s="427"/>
      <c r="M3484" s="469"/>
    </row>
    <row r="3485" spans="10:13" ht="20.100000000000001" customHeight="1">
      <c r="J3485" s="427"/>
      <c r="M3485" s="469"/>
    </row>
    <row r="3486" spans="10:13" ht="20.100000000000001" customHeight="1">
      <c r="J3486" s="427"/>
      <c r="M3486" s="469"/>
    </row>
    <row r="3487" spans="10:13" ht="20.100000000000001" customHeight="1">
      <c r="J3487" s="427"/>
      <c r="M3487" s="469"/>
    </row>
    <row r="3488" spans="10:13" ht="20.100000000000001" customHeight="1">
      <c r="J3488" s="427"/>
      <c r="M3488" s="469"/>
    </row>
    <row r="3489" spans="10:13" ht="20.100000000000001" customHeight="1">
      <c r="J3489" s="427"/>
      <c r="M3489" s="469"/>
    </row>
    <row r="3490" spans="10:13" ht="20.100000000000001" customHeight="1">
      <c r="J3490" s="427"/>
      <c r="M3490" s="469"/>
    </row>
    <row r="3491" spans="10:13" ht="20.100000000000001" customHeight="1">
      <c r="J3491" s="427"/>
      <c r="M3491" s="469"/>
    </row>
    <row r="3492" spans="10:13" ht="20.100000000000001" customHeight="1">
      <c r="J3492" s="427"/>
      <c r="M3492" s="469"/>
    </row>
    <row r="3493" spans="10:13" ht="20.100000000000001" customHeight="1">
      <c r="J3493" s="427"/>
      <c r="M3493" s="469"/>
    </row>
    <row r="3494" spans="10:13" ht="20.100000000000001" customHeight="1">
      <c r="J3494" s="427"/>
      <c r="M3494" s="469"/>
    </row>
    <row r="3495" spans="10:13" ht="20.100000000000001" customHeight="1">
      <c r="J3495" s="427"/>
      <c r="M3495" s="469"/>
    </row>
    <row r="3496" spans="10:13" ht="20.100000000000001" customHeight="1">
      <c r="J3496" s="427"/>
      <c r="M3496" s="469"/>
    </row>
    <row r="3497" spans="10:13" ht="20.100000000000001" customHeight="1">
      <c r="J3497" s="427"/>
      <c r="M3497" s="469"/>
    </row>
    <row r="3498" spans="10:13" ht="20.100000000000001" customHeight="1">
      <c r="J3498" s="427"/>
      <c r="M3498" s="469"/>
    </row>
    <row r="3499" spans="10:13" ht="20.100000000000001" customHeight="1">
      <c r="J3499" s="427"/>
      <c r="M3499" s="469"/>
    </row>
    <row r="3500" spans="10:13" ht="20.100000000000001" customHeight="1">
      <c r="J3500" s="427"/>
      <c r="M3500" s="469"/>
    </row>
    <row r="3501" spans="10:13" ht="20.100000000000001" customHeight="1">
      <c r="J3501" s="427"/>
      <c r="M3501" s="469"/>
    </row>
    <row r="3502" spans="10:13" ht="20.100000000000001" customHeight="1">
      <c r="J3502" s="427"/>
      <c r="M3502" s="469"/>
    </row>
    <row r="3503" spans="10:13" ht="20.100000000000001" customHeight="1">
      <c r="J3503" s="427"/>
      <c r="M3503" s="469"/>
    </row>
    <row r="3504" spans="10:13" ht="20.100000000000001" customHeight="1">
      <c r="J3504" s="427"/>
      <c r="M3504" s="469"/>
    </row>
    <row r="3505" spans="10:13" ht="20.100000000000001" customHeight="1">
      <c r="J3505" s="427"/>
      <c r="M3505" s="469"/>
    </row>
    <row r="3506" spans="10:13" ht="20.100000000000001" customHeight="1">
      <c r="J3506" s="427"/>
      <c r="M3506" s="469"/>
    </row>
    <row r="3507" spans="10:13" ht="20.100000000000001" customHeight="1">
      <c r="J3507" s="427"/>
      <c r="M3507" s="469"/>
    </row>
    <row r="3508" spans="10:13" ht="20.100000000000001" customHeight="1">
      <c r="J3508" s="427"/>
      <c r="M3508" s="469"/>
    </row>
    <row r="3509" spans="10:13" ht="20.100000000000001" customHeight="1">
      <c r="J3509" s="427"/>
      <c r="M3509" s="469"/>
    </row>
    <row r="3510" spans="10:13" ht="20.100000000000001" customHeight="1">
      <c r="J3510" s="427"/>
      <c r="M3510" s="469"/>
    </row>
    <row r="3511" spans="10:13" ht="20.100000000000001" customHeight="1">
      <c r="J3511" s="427"/>
      <c r="M3511" s="469"/>
    </row>
    <row r="3512" spans="10:13" ht="20.100000000000001" customHeight="1">
      <c r="J3512" s="427"/>
      <c r="M3512" s="469"/>
    </row>
    <row r="3513" spans="10:13" ht="20.100000000000001" customHeight="1">
      <c r="J3513" s="427"/>
      <c r="M3513" s="469"/>
    </row>
    <row r="3514" spans="10:13" ht="20.100000000000001" customHeight="1">
      <c r="J3514" s="427"/>
      <c r="M3514" s="469"/>
    </row>
    <row r="3515" spans="10:13" ht="20.100000000000001" customHeight="1">
      <c r="J3515" s="427"/>
      <c r="M3515" s="469"/>
    </row>
    <row r="3516" spans="10:13" ht="20.100000000000001" customHeight="1">
      <c r="J3516" s="427"/>
      <c r="M3516" s="469"/>
    </row>
    <row r="3517" spans="10:13" ht="20.100000000000001" customHeight="1">
      <c r="J3517" s="427"/>
      <c r="M3517" s="469"/>
    </row>
    <row r="3518" spans="10:13" ht="20.100000000000001" customHeight="1">
      <c r="J3518" s="427"/>
      <c r="M3518" s="469"/>
    </row>
    <row r="3519" spans="10:13" ht="20.100000000000001" customHeight="1">
      <c r="J3519" s="427"/>
      <c r="M3519" s="469"/>
    </row>
    <row r="3520" spans="10:13" ht="20.100000000000001" customHeight="1">
      <c r="J3520" s="427"/>
      <c r="M3520" s="469"/>
    </row>
    <row r="3521" spans="10:13" ht="20.100000000000001" customHeight="1">
      <c r="J3521" s="427"/>
      <c r="M3521" s="469"/>
    </row>
    <row r="3522" spans="10:13" ht="20.100000000000001" customHeight="1">
      <c r="J3522" s="427"/>
      <c r="M3522" s="469"/>
    </row>
    <row r="3523" spans="10:13" ht="20.100000000000001" customHeight="1">
      <c r="J3523" s="427"/>
      <c r="M3523" s="469"/>
    </row>
    <row r="3524" spans="10:13" ht="20.100000000000001" customHeight="1">
      <c r="J3524" s="427"/>
      <c r="M3524" s="469"/>
    </row>
    <row r="3525" spans="10:13" ht="20.100000000000001" customHeight="1">
      <c r="J3525" s="427"/>
      <c r="M3525" s="469"/>
    </row>
    <row r="3526" spans="10:13" ht="20.100000000000001" customHeight="1">
      <c r="J3526" s="427"/>
      <c r="M3526" s="469"/>
    </row>
    <row r="3527" spans="10:13" ht="20.100000000000001" customHeight="1">
      <c r="J3527" s="427"/>
      <c r="M3527" s="469"/>
    </row>
    <row r="3528" spans="10:13" ht="20.100000000000001" customHeight="1">
      <c r="J3528" s="427"/>
      <c r="M3528" s="469"/>
    </row>
    <row r="3529" spans="10:13" ht="20.100000000000001" customHeight="1">
      <c r="J3529" s="427"/>
      <c r="M3529" s="469"/>
    </row>
    <row r="3530" spans="10:13" ht="20.100000000000001" customHeight="1">
      <c r="J3530" s="427"/>
      <c r="M3530" s="469"/>
    </row>
    <row r="3531" spans="10:13" ht="20.100000000000001" customHeight="1">
      <c r="J3531" s="427"/>
      <c r="M3531" s="469"/>
    </row>
    <row r="3532" spans="10:13" ht="20.100000000000001" customHeight="1">
      <c r="J3532" s="427"/>
      <c r="M3532" s="469"/>
    </row>
    <row r="3533" spans="10:13" ht="20.100000000000001" customHeight="1">
      <c r="J3533" s="427"/>
      <c r="M3533" s="469"/>
    </row>
    <row r="3534" spans="10:13" ht="20.100000000000001" customHeight="1">
      <c r="J3534" s="427"/>
      <c r="M3534" s="469"/>
    </row>
    <row r="3535" spans="10:13" ht="20.100000000000001" customHeight="1">
      <c r="J3535" s="427"/>
      <c r="M3535" s="469"/>
    </row>
    <row r="3536" spans="10:13" ht="20.100000000000001" customHeight="1">
      <c r="J3536" s="427"/>
      <c r="M3536" s="469"/>
    </row>
    <row r="3537" spans="10:13" ht="20.100000000000001" customHeight="1">
      <c r="J3537" s="427"/>
      <c r="M3537" s="469"/>
    </row>
    <row r="3538" spans="10:13" ht="20.100000000000001" customHeight="1">
      <c r="J3538" s="427"/>
      <c r="M3538" s="469"/>
    </row>
    <row r="3539" spans="10:13" ht="20.100000000000001" customHeight="1">
      <c r="J3539" s="427"/>
      <c r="M3539" s="469"/>
    </row>
    <row r="3540" spans="10:13" ht="20.100000000000001" customHeight="1">
      <c r="J3540" s="427"/>
      <c r="M3540" s="469"/>
    </row>
    <row r="3541" spans="10:13" ht="20.100000000000001" customHeight="1">
      <c r="J3541" s="427"/>
      <c r="M3541" s="469"/>
    </row>
    <row r="3542" spans="10:13" ht="20.100000000000001" customHeight="1">
      <c r="J3542" s="427"/>
      <c r="M3542" s="469"/>
    </row>
    <row r="3543" spans="10:13" ht="20.100000000000001" customHeight="1">
      <c r="J3543" s="427"/>
      <c r="M3543" s="469"/>
    </row>
    <row r="3544" spans="10:13" ht="20.100000000000001" customHeight="1">
      <c r="J3544" s="427"/>
      <c r="M3544" s="469"/>
    </row>
    <row r="3545" spans="10:13" ht="20.100000000000001" customHeight="1">
      <c r="J3545" s="427"/>
      <c r="M3545" s="469"/>
    </row>
    <row r="3546" spans="10:13" ht="20.100000000000001" customHeight="1">
      <c r="J3546" s="427"/>
      <c r="M3546" s="469"/>
    </row>
    <row r="3547" spans="10:13" ht="20.100000000000001" customHeight="1">
      <c r="J3547" s="427"/>
      <c r="M3547" s="469"/>
    </row>
    <row r="3548" spans="10:13" ht="20.100000000000001" customHeight="1">
      <c r="J3548" s="427"/>
      <c r="M3548" s="469"/>
    </row>
    <row r="3549" spans="10:13" ht="20.100000000000001" customHeight="1">
      <c r="J3549" s="427"/>
      <c r="M3549" s="469"/>
    </row>
    <row r="3550" spans="10:13" ht="20.100000000000001" customHeight="1">
      <c r="J3550" s="427"/>
      <c r="M3550" s="469"/>
    </row>
    <row r="3551" spans="10:13" ht="20.100000000000001" customHeight="1">
      <c r="J3551" s="427"/>
      <c r="M3551" s="469"/>
    </row>
    <row r="3552" spans="10:13" ht="20.100000000000001" customHeight="1">
      <c r="J3552" s="427"/>
      <c r="M3552" s="469"/>
    </row>
    <row r="3553" spans="10:13" ht="20.100000000000001" customHeight="1">
      <c r="J3553" s="427"/>
      <c r="M3553" s="469"/>
    </row>
    <row r="3554" spans="10:13" ht="20.100000000000001" customHeight="1">
      <c r="J3554" s="427"/>
      <c r="M3554" s="469"/>
    </row>
    <row r="3555" spans="10:13" ht="20.100000000000001" customHeight="1">
      <c r="J3555" s="427"/>
      <c r="M3555" s="469"/>
    </row>
    <row r="3556" spans="10:13" ht="20.100000000000001" customHeight="1">
      <c r="J3556" s="427"/>
      <c r="M3556" s="469"/>
    </row>
    <row r="3557" spans="10:13" ht="20.100000000000001" customHeight="1">
      <c r="J3557" s="427"/>
      <c r="M3557" s="469"/>
    </row>
    <row r="3558" spans="10:13" ht="20.100000000000001" customHeight="1">
      <c r="J3558" s="427"/>
      <c r="M3558" s="469"/>
    </row>
    <row r="3559" spans="10:13" ht="20.100000000000001" customHeight="1">
      <c r="J3559" s="427"/>
      <c r="M3559" s="469"/>
    </row>
    <row r="3560" spans="10:13" ht="20.100000000000001" customHeight="1">
      <c r="J3560" s="427"/>
      <c r="M3560" s="469"/>
    </row>
    <row r="3561" spans="10:13" ht="20.100000000000001" customHeight="1">
      <c r="J3561" s="427"/>
      <c r="M3561" s="469"/>
    </row>
    <row r="3562" spans="10:13" ht="20.100000000000001" customHeight="1">
      <c r="J3562" s="427"/>
      <c r="M3562" s="469"/>
    </row>
    <row r="3563" spans="10:13" ht="20.100000000000001" customHeight="1">
      <c r="J3563" s="427"/>
      <c r="M3563" s="469"/>
    </row>
    <row r="3564" spans="10:13" ht="20.100000000000001" customHeight="1">
      <c r="J3564" s="427"/>
      <c r="M3564" s="469"/>
    </row>
    <row r="3565" spans="10:13" ht="20.100000000000001" customHeight="1">
      <c r="J3565" s="427"/>
      <c r="M3565" s="469"/>
    </row>
    <row r="3566" spans="10:13" ht="20.100000000000001" customHeight="1">
      <c r="J3566" s="427"/>
      <c r="M3566" s="469"/>
    </row>
    <row r="3567" spans="10:13" ht="20.100000000000001" customHeight="1">
      <c r="J3567" s="427"/>
      <c r="M3567" s="469"/>
    </row>
    <row r="3568" spans="10:13" ht="20.100000000000001" customHeight="1">
      <c r="J3568" s="427"/>
      <c r="M3568" s="469"/>
    </row>
    <row r="3569" spans="10:13" ht="20.100000000000001" customHeight="1">
      <c r="J3569" s="427"/>
      <c r="M3569" s="469"/>
    </row>
    <row r="3570" spans="10:13" ht="20.100000000000001" customHeight="1">
      <c r="J3570" s="427"/>
      <c r="M3570" s="469"/>
    </row>
    <row r="3571" spans="10:13" ht="20.100000000000001" customHeight="1">
      <c r="J3571" s="427"/>
      <c r="M3571" s="469"/>
    </row>
    <row r="3572" spans="10:13" ht="20.100000000000001" customHeight="1">
      <c r="J3572" s="427"/>
      <c r="M3572" s="469"/>
    </row>
    <row r="3573" spans="10:13" ht="20.100000000000001" customHeight="1">
      <c r="J3573" s="427"/>
      <c r="M3573" s="469"/>
    </row>
    <row r="3574" spans="10:13" ht="20.100000000000001" customHeight="1">
      <c r="J3574" s="427"/>
      <c r="M3574" s="469"/>
    </row>
    <row r="3575" spans="10:13" ht="20.100000000000001" customHeight="1">
      <c r="J3575" s="427"/>
      <c r="M3575" s="469"/>
    </row>
    <row r="3576" spans="10:13" ht="20.100000000000001" customHeight="1">
      <c r="J3576" s="427"/>
      <c r="M3576" s="469"/>
    </row>
    <row r="3577" spans="10:13" ht="20.100000000000001" customHeight="1">
      <c r="J3577" s="427"/>
      <c r="M3577" s="469"/>
    </row>
    <row r="3578" spans="10:13" ht="20.100000000000001" customHeight="1">
      <c r="J3578" s="427"/>
      <c r="M3578" s="469"/>
    </row>
    <row r="3579" spans="10:13" ht="20.100000000000001" customHeight="1">
      <c r="J3579" s="427"/>
      <c r="M3579" s="469"/>
    </row>
    <row r="3580" spans="10:13" ht="20.100000000000001" customHeight="1">
      <c r="J3580" s="427"/>
      <c r="M3580" s="469"/>
    </row>
    <row r="3581" spans="10:13" ht="20.100000000000001" customHeight="1">
      <c r="J3581" s="427"/>
      <c r="M3581" s="469"/>
    </row>
    <row r="3582" spans="10:13" ht="20.100000000000001" customHeight="1">
      <c r="J3582" s="427"/>
      <c r="M3582" s="469"/>
    </row>
    <row r="3583" spans="10:13" ht="20.100000000000001" customHeight="1">
      <c r="J3583" s="427"/>
      <c r="M3583" s="469"/>
    </row>
    <row r="3584" spans="10:13" ht="20.100000000000001" customHeight="1">
      <c r="J3584" s="427"/>
      <c r="M3584" s="469"/>
    </row>
    <row r="3585" spans="10:13" ht="20.100000000000001" customHeight="1">
      <c r="J3585" s="427"/>
      <c r="M3585" s="469"/>
    </row>
    <row r="3586" spans="10:13" ht="20.100000000000001" customHeight="1">
      <c r="J3586" s="427"/>
      <c r="M3586" s="469"/>
    </row>
    <row r="3587" spans="10:13" ht="20.100000000000001" customHeight="1">
      <c r="J3587" s="427"/>
      <c r="M3587" s="469"/>
    </row>
    <row r="3588" spans="10:13" ht="20.100000000000001" customHeight="1">
      <c r="J3588" s="427"/>
      <c r="M3588" s="469"/>
    </row>
    <row r="3589" spans="10:13" ht="20.100000000000001" customHeight="1">
      <c r="J3589" s="427"/>
      <c r="M3589" s="469"/>
    </row>
    <row r="3590" spans="10:13" ht="20.100000000000001" customHeight="1">
      <c r="J3590" s="427"/>
      <c r="M3590" s="469"/>
    </row>
    <row r="3591" spans="10:13" ht="20.100000000000001" customHeight="1">
      <c r="J3591" s="427"/>
      <c r="M3591" s="469"/>
    </row>
    <row r="3592" spans="10:13" ht="20.100000000000001" customHeight="1">
      <c r="J3592" s="427"/>
      <c r="M3592" s="469"/>
    </row>
    <row r="3593" spans="10:13" ht="20.100000000000001" customHeight="1">
      <c r="J3593" s="427"/>
      <c r="M3593" s="469"/>
    </row>
    <row r="3594" spans="10:13" ht="20.100000000000001" customHeight="1">
      <c r="J3594" s="427"/>
      <c r="M3594" s="469"/>
    </row>
    <row r="3595" spans="10:13" ht="20.100000000000001" customHeight="1">
      <c r="J3595" s="427"/>
      <c r="M3595" s="469"/>
    </row>
    <row r="3596" spans="10:13" ht="20.100000000000001" customHeight="1">
      <c r="J3596" s="427"/>
      <c r="M3596" s="469"/>
    </row>
    <row r="3597" spans="10:13" ht="20.100000000000001" customHeight="1">
      <c r="J3597" s="427"/>
      <c r="M3597" s="469"/>
    </row>
    <row r="3598" spans="10:13" ht="20.100000000000001" customHeight="1">
      <c r="J3598" s="427"/>
      <c r="M3598" s="469"/>
    </row>
    <row r="3599" spans="10:13" ht="20.100000000000001" customHeight="1">
      <c r="J3599" s="427"/>
      <c r="M3599" s="469"/>
    </row>
    <row r="3600" spans="10:13" ht="20.100000000000001" customHeight="1">
      <c r="J3600" s="427"/>
      <c r="M3600" s="469"/>
    </row>
    <row r="3601" spans="10:13" ht="20.100000000000001" customHeight="1">
      <c r="J3601" s="427"/>
      <c r="M3601" s="469"/>
    </row>
    <row r="3602" spans="10:13" ht="20.100000000000001" customHeight="1">
      <c r="J3602" s="427"/>
      <c r="M3602" s="469"/>
    </row>
    <row r="3603" spans="10:13" ht="20.100000000000001" customHeight="1">
      <c r="J3603" s="427"/>
      <c r="M3603" s="469"/>
    </row>
    <row r="3604" spans="10:13" ht="20.100000000000001" customHeight="1">
      <c r="J3604" s="427"/>
      <c r="M3604" s="469"/>
    </row>
    <row r="3605" spans="10:13" ht="20.100000000000001" customHeight="1">
      <c r="J3605" s="427"/>
      <c r="M3605" s="469"/>
    </row>
    <row r="3606" spans="10:13" ht="20.100000000000001" customHeight="1">
      <c r="J3606" s="427"/>
      <c r="M3606" s="469"/>
    </row>
    <row r="3607" spans="10:13" ht="20.100000000000001" customHeight="1">
      <c r="J3607" s="427"/>
      <c r="M3607" s="469"/>
    </row>
    <row r="3608" spans="10:13" ht="20.100000000000001" customHeight="1">
      <c r="J3608" s="427"/>
      <c r="M3608" s="469"/>
    </row>
    <row r="3609" spans="10:13" ht="20.100000000000001" customHeight="1">
      <c r="J3609" s="427"/>
      <c r="M3609" s="469"/>
    </row>
    <row r="3610" spans="10:13" ht="20.100000000000001" customHeight="1">
      <c r="J3610" s="427"/>
      <c r="M3610" s="469"/>
    </row>
    <row r="3611" spans="10:13" ht="20.100000000000001" customHeight="1">
      <c r="J3611" s="427"/>
      <c r="M3611" s="469"/>
    </row>
    <row r="3612" spans="10:13" ht="20.100000000000001" customHeight="1">
      <c r="J3612" s="427"/>
      <c r="M3612" s="469"/>
    </row>
    <row r="3613" spans="10:13" ht="20.100000000000001" customHeight="1">
      <c r="J3613" s="427"/>
      <c r="M3613" s="469"/>
    </row>
    <row r="3614" spans="10:13" ht="20.100000000000001" customHeight="1">
      <c r="J3614" s="427"/>
      <c r="M3614" s="469"/>
    </row>
    <row r="3615" spans="10:13" ht="20.100000000000001" customHeight="1">
      <c r="J3615" s="427"/>
      <c r="M3615" s="469"/>
    </row>
    <row r="3616" spans="10:13" ht="20.100000000000001" customHeight="1">
      <c r="J3616" s="427"/>
      <c r="M3616" s="469"/>
    </row>
    <row r="3617" spans="10:13" ht="20.100000000000001" customHeight="1">
      <c r="J3617" s="427"/>
      <c r="M3617" s="469"/>
    </row>
    <row r="3618" spans="10:13" ht="20.100000000000001" customHeight="1">
      <c r="J3618" s="427"/>
      <c r="M3618" s="469"/>
    </row>
    <row r="3619" spans="10:13" ht="20.100000000000001" customHeight="1">
      <c r="J3619" s="427"/>
      <c r="M3619" s="469"/>
    </row>
    <row r="3620" spans="10:13" ht="20.100000000000001" customHeight="1">
      <c r="J3620" s="427"/>
      <c r="M3620" s="469"/>
    </row>
    <row r="3621" spans="10:13" ht="20.100000000000001" customHeight="1">
      <c r="J3621" s="427"/>
      <c r="M3621" s="469"/>
    </row>
    <row r="3622" spans="10:13" ht="20.100000000000001" customHeight="1">
      <c r="J3622" s="427"/>
      <c r="M3622" s="469"/>
    </row>
    <row r="3623" spans="10:13" ht="20.100000000000001" customHeight="1">
      <c r="J3623" s="427"/>
      <c r="M3623" s="469"/>
    </row>
    <row r="3624" spans="10:13" ht="20.100000000000001" customHeight="1">
      <c r="J3624" s="427"/>
      <c r="M3624" s="469"/>
    </row>
    <row r="3625" spans="10:13" ht="20.100000000000001" customHeight="1">
      <c r="J3625" s="427"/>
      <c r="M3625" s="469"/>
    </row>
    <row r="3626" spans="10:13" ht="20.100000000000001" customHeight="1">
      <c r="J3626" s="427"/>
      <c r="M3626" s="469"/>
    </row>
    <row r="3627" spans="10:13" ht="20.100000000000001" customHeight="1">
      <c r="J3627" s="427"/>
      <c r="M3627" s="469"/>
    </row>
    <row r="3628" spans="10:13" ht="20.100000000000001" customHeight="1">
      <c r="J3628" s="427"/>
      <c r="M3628" s="469"/>
    </row>
    <row r="3629" spans="10:13" ht="20.100000000000001" customHeight="1">
      <c r="J3629" s="427"/>
      <c r="M3629" s="469"/>
    </row>
    <row r="3630" spans="10:13" ht="20.100000000000001" customHeight="1">
      <c r="J3630" s="427"/>
      <c r="M3630" s="469"/>
    </row>
    <row r="3631" spans="10:13" ht="20.100000000000001" customHeight="1">
      <c r="J3631" s="427"/>
      <c r="M3631" s="469"/>
    </row>
    <row r="3632" spans="10:13" ht="20.100000000000001" customHeight="1">
      <c r="J3632" s="427"/>
      <c r="M3632" s="469"/>
    </row>
    <row r="3633" spans="10:13" ht="20.100000000000001" customHeight="1">
      <c r="J3633" s="427"/>
      <c r="M3633" s="469"/>
    </row>
    <row r="3634" spans="10:13" ht="20.100000000000001" customHeight="1">
      <c r="J3634" s="427"/>
      <c r="M3634" s="469"/>
    </row>
    <row r="3635" spans="10:13" ht="20.100000000000001" customHeight="1">
      <c r="J3635" s="427"/>
      <c r="M3635" s="469"/>
    </row>
    <row r="3636" spans="10:13" ht="20.100000000000001" customHeight="1">
      <c r="J3636" s="427"/>
      <c r="M3636" s="469"/>
    </row>
    <row r="3637" spans="10:13" ht="20.100000000000001" customHeight="1">
      <c r="J3637" s="427"/>
      <c r="M3637" s="469"/>
    </row>
    <row r="3638" spans="10:13" ht="20.100000000000001" customHeight="1">
      <c r="J3638" s="427"/>
      <c r="M3638" s="469"/>
    </row>
    <row r="3639" spans="10:13" ht="20.100000000000001" customHeight="1">
      <c r="J3639" s="427"/>
      <c r="M3639" s="469"/>
    </row>
    <row r="3640" spans="10:13" ht="20.100000000000001" customHeight="1">
      <c r="J3640" s="427"/>
      <c r="M3640" s="469"/>
    </row>
    <row r="3641" spans="10:13" ht="20.100000000000001" customHeight="1">
      <c r="J3641" s="427"/>
      <c r="M3641" s="469"/>
    </row>
    <row r="3642" spans="10:13" ht="20.100000000000001" customHeight="1">
      <c r="J3642" s="427"/>
      <c r="M3642" s="469"/>
    </row>
    <row r="3643" spans="10:13" ht="20.100000000000001" customHeight="1">
      <c r="J3643" s="427"/>
      <c r="M3643" s="469"/>
    </row>
    <row r="3644" spans="10:13" ht="20.100000000000001" customHeight="1">
      <c r="J3644" s="427"/>
      <c r="M3644" s="469"/>
    </row>
    <row r="3645" spans="10:13" ht="20.100000000000001" customHeight="1">
      <c r="J3645" s="427"/>
      <c r="M3645" s="469"/>
    </row>
    <row r="3646" spans="10:13" ht="20.100000000000001" customHeight="1">
      <c r="J3646" s="427"/>
      <c r="M3646" s="469"/>
    </row>
    <row r="3647" spans="10:13" ht="20.100000000000001" customHeight="1">
      <c r="J3647" s="427"/>
      <c r="M3647" s="469"/>
    </row>
    <row r="3648" spans="10:13" ht="20.100000000000001" customHeight="1">
      <c r="J3648" s="427"/>
      <c r="M3648" s="469"/>
    </row>
    <row r="3649" spans="10:13" ht="20.100000000000001" customHeight="1">
      <c r="J3649" s="427"/>
      <c r="M3649" s="469"/>
    </row>
    <row r="3650" spans="10:13" ht="20.100000000000001" customHeight="1">
      <c r="J3650" s="427"/>
      <c r="M3650" s="469"/>
    </row>
    <row r="3651" spans="10:13" ht="20.100000000000001" customHeight="1">
      <c r="J3651" s="427"/>
      <c r="M3651" s="469"/>
    </row>
    <row r="3652" spans="10:13" ht="20.100000000000001" customHeight="1">
      <c r="J3652" s="427"/>
      <c r="M3652" s="469"/>
    </row>
    <row r="3653" spans="10:13" ht="20.100000000000001" customHeight="1">
      <c r="J3653" s="427"/>
      <c r="M3653" s="469"/>
    </row>
    <row r="3654" spans="10:13" ht="20.100000000000001" customHeight="1">
      <c r="J3654" s="427"/>
      <c r="M3654" s="469"/>
    </row>
    <row r="3655" spans="10:13" ht="20.100000000000001" customHeight="1">
      <c r="J3655" s="427"/>
      <c r="M3655" s="469"/>
    </row>
    <row r="3656" spans="10:13" ht="20.100000000000001" customHeight="1">
      <c r="J3656" s="427"/>
      <c r="M3656" s="469"/>
    </row>
    <row r="3657" spans="10:13" ht="20.100000000000001" customHeight="1">
      <c r="J3657" s="427"/>
      <c r="M3657" s="469"/>
    </row>
    <row r="3658" spans="10:13" ht="20.100000000000001" customHeight="1">
      <c r="J3658" s="427"/>
      <c r="M3658" s="469"/>
    </row>
    <row r="3659" spans="10:13" ht="20.100000000000001" customHeight="1">
      <c r="J3659" s="427"/>
      <c r="M3659" s="469"/>
    </row>
    <row r="3660" spans="10:13" ht="20.100000000000001" customHeight="1">
      <c r="J3660" s="427"/>
      <c r="M3660" s="469"/>
    </row>
    <row r="3661" spans="10:13" ht="20.100000000000001" customHeight="1">
      <c r="J3661" s="427"/>
      <c r="M3661" s="469"/>
    </row>
    <row r="3662" spans="10:13" ht="20.100000000000001" customHeight="1">
      <c r="J3662" s="427"/>
      <c r="M3662" s="469"/>
    </row>
    <row r="3663" spans="10:13" ht="20.100000000000001" customHeight="1">
      <c r="J3663" s="427"/>
      <c r="M3663" s="469"/>
    </row>
    <row r="3664" spans="10:13" ht="20.100000000000001" customHeight="1">
      <c r="J3664" s="427"/>
      <c r="M3664" s="469"/>
    </row>
    <row r="3665" spans="10:13" ht="20.100000000000001" customHeight="1">
      <c r="J3665" s="427"/>
      <c r="M3665" s="469"/>
    </row>
    <row r="3666" spans="10:13" ht="20.100000000000001" customHeight="1">
      <c r="J3666" s="427"/>
      <c r="M3666" s="469"/>
    </row>
    <row r="3667" spans="10:13" ht="20.100000000000001" customHeight="1">
      <c r="J3667" s="427"/>
      <c r="M3667" s="469"/>
    </row>
    <row r="3668" spans="10:13" ht="20.100000000000001" customHeight="1">
      <c r="J3668" s="427"/>
      <c r="M3668" s="469"/>
    </row>
    <row r="3669" spans="10:13" ht="20.100000000000001" customHeight="1">
      <c r="J3669" s="427"/>
      <c r="M3669" s="469"/>
    </row>
    <row r="3670" spans="10:13" ht="20.100000000000001" customHeight="1">
      <c r="J3670" s="427"/>
      <c r="M3670" s="469"/>
    </row>
    <row r="3671" spans="10:13" ht="20.100000000000001" customHeight="1">
      <c r="J3671" s="427"/>
      <c r="M3671" s="469"/>
    </row>
    <row r="3672" spans="10:13" ht="20.100000000000001" customHeight="1">
      <c r="J3672" s="427"/>
      <c r="M3672" s="469"/>
    </row>
    <row r="3673" spans="10:13" ht="20.100000000000001" customHeight="1">
      <c r="J3673" s="427"/>
      <c r="M3673" s="469"/>
    </row>
    <row r="3674" spans="10:13" ht="20.100000000000001" customHeight="1">
      <c r="J3674" s="427"/>
      <c r="M3674" s="469"/>
    </row>
    <row r="3675" spans="10:13" ht="20.100000000000001" customHeight="1">
      <c r="J3675" s="427"/>
      <c r="M3675" s="469"/>
    </row>
    <row r="3676" spans="10:13" ht="20.100000000000001" customHeight="1">
      <c r="J3676" s="427"/>
      <c r="M3676" s="469"/>
    </row>
    <row r="3677" spans="10:13" ht="20.100000000000001" customHeight="1">
      <c r="J3677" s="427"/>
      <c r="M3677" s="469"/>
    </row>
    <row r="3678" spans="10:13" ht="20.100000000000001" customHeight="1">
      <c r="J3678" s="427"/>
      <c r="M3678" s="469"/>
    </row>
    <row r="3679" spans="10:13" ht="20.100000000000001" customHeight="1">
      <c r="J3679" s="427"/>
      <c r="M3679" s="469"/>
    </row>
    <row r="3680" spans="10:13" ht="20.100000000000001" customHeight="1">
      <c r="J3680" s="427"/>
      <c r="M3680" s="469"/>
    </row>
    <row r="3681" spans="10:13" ht="20.100000000000001" customHeight="1">
      <c r="J3681" s="427"/>
      <c r="M3681" s="469"/>
    </row>
    <row r="3682" spans="10:13" ht="20.100000000000001" customHeight="1">
      <c r="J3682" s="427"/>
      <c r="M3682" s="469"/>
    </row>
    <row r="3683" spans="10:13" ht="20.100000000000001" customHeight="1">
      <c r="J3683" s="427"/>
      <c r="M3683" s="469"/>
    </row>
    <row r="3684" spans="10:13" ht="20.100000000000001" customHeight="1">
      <c r="J3684" s="427"/>
      <c r="M3684" s="469"/>
    </row>
    <row r="3685" spans="10:13" ht="20.100000000000001" customHeight="1">
      <c r="J3685" s="427"/>
      <c r="M3685" s="469"/>
    </row>
    <row r="3686" spans="10:13" ht="20.100000000000001" customHeight="1">
      <c r="J3686" s="427"/>
      <c r="M3686" s="469"/>
    </row>
    <row r="3687" spans="10:13" ht="20.100000000000001" customHeight="1">
      <c r="J3687" s="427"/>
      <c r="M3687" s="469"/>
    </row>
    <row r="3688" spans="10:13" ht="20.100000000000001" customHeight="1">
      <c r="J3688" s="427"/>
      <c r="M3688" s="469"/>
    </row>
    <row r="3689" spans="10:13" ht="20.100000000000001" customHeight="1">
      <c r="J3689" s="427"/>
      <c r="M3689" s="469"/>
    </row>
    <row r="3690" spans="10:13" ht="20.100000000000001" customHeight="1">
      <c r="J3690" s="427"/>
      <c r="M3690" s="469"/>
    </row>
    <row r="3691" spans="10:13" ht="20.100000000000001" customHeight="1">
      <c r="J3691" s="427"/>
      <c r="M3691" s="469"/>
    </row>
    <row r="3692" spans="10:13" ht="20.100000000000001" customHeight="1">
      <c r="J3692" s="427"/>
      <c r="M3692" s="469"/>
    </row>
    <row r="3693" spans="10:13" ht="20.100000000000001" customHeight="1">
      <c r="J3693" s="427"/>
      <c r="M3693" s="469"/>
    </row>
    <row r="3694" spans="10:13" ht="20.100000000000001" customHeight="1">
      <c r="J3694" s="427"/>
      <c r="M3694" s="469"/>
    </row>
    <row r="3695" spans="10:13" ht="20.100000000000001" customHeight="1">
      <c r="J3695" s="427"/>
      <c r="M3695" s="469"/>
    </row>
    <row r="3696" spans="10:13" ht="20.100000000000001" customHeight="1">
      <c r="J3696" s="427"/>
      <c r="M3696" s="469"/>
    </row>
    <row r="3697" spans="10:13" ht="20.100000000000001" customHeight="1">
      <c r="J3697" s="427"/>
      <c r="M3697" s="469"/>
    </row>
    <row r="3698" spans="10:13" ht="20.100000000000001" customHeight="1">
      <c r="J3698" s="427"/>
      <c r="M3698" s="469"/>
    </row>
    <row r="3699" spans="10:13" ht="20.100000000000001" customHeight="1">
      <c r="J3699" s="427"/>
      <c r="M3699" s="469"/>
    </row>
    <row r="3700" spans="10:13" ht="20.100000000000001" customHeight="1">
      <c r="J3700" s="427"/>
      <c r="M3700" s="469"/>
    </row>
    <row r="3701" spans="10:13" ht="20.100000000000001" customHeight="1">
      <c r="J3701" s="427"/>
      <c r="M3701" s="469"/>
    </row>
    <row r="3702" spans="10:13" ht="20.100000000000001" customHeight="1">
      <c r="J3702" s="427"/>
      <c r="M3702" s="469"/>
    </row>
    <row r="3703" spans="10:13" ht="20.100000000000001" customHeight="1">
      <c r="J3703" s="427"/>
      <c r="M3703" s="469"/>
    </row>
    <row r="3704" spans="10:13" ht="20.100000000000001" customHeight="1">
      <c r="J3704" s="427"/>
      <c r="M3704" s="469"/>
    </row>
    <row r="3705" spans="10:13" ht="20.100000000000001" customHeight="1">
      <c r="J3705" s="427"/>
      <c r="M3705" s="469"/>
    </row>
    <row r="3706" spans="10:13" ht="20.100000000000001" customHeight="1">
      <c r="J3706" s="427"/>
      <c r="M3706" s="469"/>
    </row>
    <row r="3707" spans="10:13" ht="20.100000000000001" customHeight="1">
      <c r="J3707" s="427"/>
      <c r="M3707" s="469"/>
    </row>
    <row r="3708" spans="10:13" ht="20.100000000000001" customHeight="1">
      <c r="J3708" s="427"/>
      <c r="M3708" s="469"/>
    </row>
    <row r="3709" spans="10:13" ht="20.100000000000001" customHeight="1">
      <c r="J3709" s="427"/>
      <c r="M3709" s="469"/>
    </row>
    <row r="3710" spans="10:13" ht="20.100000000000001" customHeight="1">
      <c r="J3710" s="427"/>
      <c r="M3710" s="469"/>
    </row>
    <row r="3711" spans="10:13" ht="20.100000000000001" customHeight="1">
      <c r="J3711" s="427"/>
      <c r="M3711" s="469"/>
    </row>
    <row r="3712" spans="10:13" ht="20.100000000000001" customHeight="1">
      <c r="J3712" s="427"/>
      <c r="M3712" s="469"/>
    </row>
    <row r="3713" spans="10:13" ht="20.100000000000001" customHeight="1">
      <c r="J3713" s="427"/>
      <c r="M3713" s="469"/>
    </row>
    <row r="3714" spans="10:13" ht="20.100000000000001" customHeight="1">
      <c r="J3714" s="427"/>
      <c r="M3714" s="469"/>
    </row>
    <row r="3715" spans="10:13" ht="20.100000000000001" customHeight="1">
      <c r="J3715" s="427"/>
      <c r="M3715" s="469"/>
    </row>
    <row r="3716" spans="10:13" ht="20.100000000000001" customHeight="1">
      <c r="J3716" s="427"/>
      <c r="M3716" s="469"/>
    </row>
    <row r="3717" spans="10:13" ht="20.100000000000001" customHeight="1">
      <c r="J3717" s="427"/>
      <c r="M3717" s="469"/>
    </row>
    <row r="3718" spans="10:13" ht="20.100000000000001" customHeight="1">
      <c r="J3718" s="427"/>
      <c r="M3718" s="469"/>
    </row>
    <row r="3719" spans="10:13" ht="20.100000000000001" customHeight="1">
      <c r="J3719" s="427"/>
      <c r="M3719" s="469"/>
    </row>
    <row r="3720" spans="10:13" ht="20.100000000000001" customHeight="1">
      <c r="J3720" s="427"/>
      <c r="M3720" s="469"/>
    </row>
    <row r="3721" spans="10:13" ht="20.100000000000001" customHeight="1">
      <c r="J3721" s="427"/>
      <c r="M3721" s="469"/>
    </row>
    <row r="3722" spans="10:13" ht="20.100000000000001" customHeight="1">
      <c r="J3722" s="427"/>
      <c r="M3722" s="469"/>
    </row>
    <row r="3723" spans="10:13" ht="20.100000000000001" customHeight="1">
      <c r="J3723" s="427"/>
      <c r="M3723" s="469"/>
    </row>
    <row r="3724" spans="10:13" ht="20.100000000000001" customHeight="1">
      <c r="J3724" s="427"/>
      <c r="M3724" s="469"/>
    </row>
    <row r="3725" spans="10:13" ht="20.100000000000001" customHeight="1">
      <c r="J3725" s="427"/>
      <c r="M3725" s="469"/>
    </row>
    <row r="3726" spans="10:13" ht="20.100000000000001" customHeight="1">
      <c r="J3726" s="427"/>
      <c r="M3726" s="469"/>
    </row>
    <row r="3727" spans="10:13" ht="20.100000000000001" customHeight="1">
      <c r="J3727" s="427"/>
      <c r="M3727" s="469"/>
    </row>
    <row r="3728" spans="10:13" ht="20.100000000000001" customHeight="1">
      <c r="J3728" s="427"/>
      <c r="M3728" s="469"/>
    </row>
    <row r="3729" spans="10:13" ht="20.100000000000001" customHeight="1">
      <c r="J3729" s="427"/>
      <c r="M3729" s="469"/>
    </row>
    <row r="3730" spans="10:13" ht="20.100000000000001" customHeight="1">
      <c r="J3730" s="427"/>
      <c r="M3730" s="469"/>
    </row>
    <row r="3731" spans="10:13" ht="20.100000000000001" customHeight="1">
      <c r="J3731" s="427"/>
      <c r="M3731" s="469"/>
    </row>
    <row r="3732" spans="10:13" ht="20.100000000000001" customHeight="1">
      <c r="J3732" s="427"/>
      <c r="M3732" s="469"/>
    </row>
    <row r="3733" spans="10:13" ht="20.100000000000001" customHeight="1">
      <c r="J3733" s="427"/>
      <c r="M3733" s="469"/>
    </row>
    <row r="3734" spans="10:13" ht="20.100000000000001" customHeight="1">
      <c r="J3734" s="427"/>
      <c r="M3734" s="469"/>
    </row>
    <row r="3735" spans="10:13" ht="20.100000000000001" customHeight="1">
      <c r="J3735" s="427"/>
      <c r="M3735" s="469"/>
    </row>
    <row r="3736" spans="10:13" ht="20.100000000000001" customHeight="1">
      <c r="J3736" s="427"/>
      <c r="M3736" s="469"/>
    </row>
    <row r="3737" spans="10:13" ht="20.100000000000001" customHeight="1">
      <c r="J3737" s="427"/>
      <c r="M3737" s="469"/>
    </row>
    <row r="3738" spans="10:13" ht="20.100000000000001" customHeight="1">
      <c r="J3738" s="427"/>
      <c r="M3738" s="469"/>
    </row>
    <row r="3739" spans="10:13" ht="20.100000000000001" customHeight="1">
      <c r="J3739" s="427"/>
      <c r="M3739" s="469"/>
    </row>
    <row r="3740" spans="10:13" ht="20.100000000000001" customHeight="1">
      <c r="J3740" s="427"/>
      <c r="M3740" s="469"/>
    </row>
    <row r="3741" spans="10:13" ht="20.100000000000001" customHeight="1">
      <c r="J3741" s="427"/>
      <c r="M3741" s="469"/>
    </row>
    <row r="3742" spans="10:13" ht="20.100000000000001" customHeight="1">
      <c r="J3742" s="427"/>
      <c r="M3742" s="469"/>
    </row>
    <row r="3743" spans="10:13" ht="20.100000000000001" customHeight="1">
      <c r="J3743" s="427"/>
      <c r="M3743" s="469"/>
    </row>
    <row r="3744" spans="10:13" ht="20.100000000000001" customHeight="1">
      <c r="J3744" s="427"/>
      <c r="M3744" s="469"/>
    </row>
    <row r="3745" spans="10:13" ht="20.100000000000001" customHeight="1">
      <c r="J3745" s="427"/>
      <c r="M3745" s="469"/>
    </row>
    <row r="3746" spans="10:13" ht="20.100000000000001" customHeight="1">
      <c r="J3746" s="427"/>
      <c r="M3746" s="469"/>
    </row>
    <row r="3747" spans="10:13" ht="20.100000000000001" customHeight="1">
      <c r="J3747" s="427"/>
      <c r="M3747" s="469"/>
    </row>
    <row r="3748" spans="10:13" ht="20.100000000000001" customHeight="1">
      <c r="J3748" s="427"/>
      <c r="M3748" s="469"/>
    </row>
    <row r="3749" spans="10:13" ht="20.100000000000001" customHeight="1">
      <c r="J3749" s="427"/>
      <c r="M3749" s="469"/>
    </row>
    <row r="3750" spans="10:13" ht="20.100000000000001" customHeight="1">
      <c r="J3750" s="427"/>
      <c r="M3750" s="469"/>
    </row>
    <row r="3751" spans="10:13" ht="20.100000000000001" customHeight="1">
      <c r="J3751" s="427"/>
      <c r="M3751" s="469"/>
    </row>
    <row r="3752" spans="10:13" ht="20.100000000000001" customHeight="1">
      <c r="J3752" s="427"/>
      <c r="M3752" s="469"/>
    </row>
    <row r="3753" spans="10:13" ht="20.100000000000001" customHeight="1">
      <c r="J3753" s="427"/>
      <c r="M3753" s="469"/>
    </row>
    <row r="3754" spans="10:13" ht="20.100000000000001" customHeight="1">
      <c r="J3754" s="427"/>
      <c r="M3754" s="469"/>
    </row>
    <row r="3755" spans="10:13" ht="20.100000000000001" customHeight="1">
      <c r="J3755" s="427"/>
      <c r="M3755" s="469"/>
    </row>
    <row r="3756" spans="10:13" ht="20.100000000000001" customHeight="1">
      <c r="J3756" s="427"/>
      <c r="M3756" s="469"/>
    </row>
    <row r="3757" spans="10:13" ht="20.100000000000001" customHeight="1">
      <c r="J3757" s="427"/>
      <c r="M3757" s="469"/>
    </row>
    <row r="3758" spans="10:13" ht="20.100000000000001" customHeight="1">
      <c r="J3758" s="427"/>
      <c r="M3758" s="469"/>
    </row>
    <row r="3759" spans="10:13" ht="20.100000000000001" customHeight="1">
      <c r="J3759" s="427"/>
      <c r="M3759" s="469"/>
    </row>
    <row r="3760" spans="10:13" ht="20.100000000000001" customHeight="1">
      <c r="J3760" s="427"/>
      <c r="M3760" s="469"/>
    </row>
    <row r="3761" spans="10:13" ht="20.100000000000001" customHeight="1">
      <c r="J3761" s="427"/>
      <c r="M3761" s="469"/>
    </row>
    <row r="3762" spans="10:13" ht="20.100000000000001" customHeight="1">
      <c r="J3762" s="427"/>
      <c r="M3762" s="469"/>
    </row>
    <row r="3763" spans="10:13" ht="20.100000000000001" customHeight="1">
      <c r="J3763" s="427"/>
      <c r="M3763" s="469"/>
    </row>
    <row r="3764" spans="10:13" ht="20.100000000000001" customHeight="1">
      <c r="J3764" s="427"/>
      <c r="M3764" s="469"/>
    </row>
    <row r="3765" spans="10:13" ht="20.100000000000001" customHeight="1">
      <c r="J3765" s="427"/>
      <c r="M3765" s="469"/>
    </row>
    <row r="3766" spans="10:13" ht="20.100000000000001" customHeight="1">
      <c r="J3766" s="427"/>
      <c r="M3766" s="469"/>
    </row>
    <row r="3767" spans="10:13" ht="20.100000000000001" customHeight="1">
      <c r="J3767" s="427"/>
      <c r="M3767" s="469"/>
    </row>
    <row r="3768" spans="10:13" ht="20.100000000000001" customHeight="1">
      <c r="J3768" s="427"/>
      <c r="M3768" s="469"/>
    </row>
    <row r="3769" spans="10:13" ht="20.100000000000001" customHeight="1">
      <c r="J3769" s="427"/>
      <c r="M3769" s="469"/>
    </row>
    <row r="3770" spans="10:13" ht="20.100000000000001" customHeight="1">
      <c r="J3770" s="427"/>
      <c r="M3770" s="469"/>
    </row>
    <row r="3771" spans="10:13" ht="20.100000000000001" customHeight="1">
      <c r="J3771" s="427"/>
      <c r="M3771" s="469"/>
    </row>
    <row r="3772" spans="10:13" ht="20.100000000000001" customHeight="1">
      <c r="J3772" s="427"/>
      <c r="M3772" s="469"/>
    </row>
    <row r="3773" spans="10:13" ht="20.100000000000001" customHeight="1">
      <c r="J3773" s="427"/>
      <c r="M3773" s="469"/>
    </row>
    <row r="3774" spans="10:13" ht="20.100000000000001" customHeight="1">
      <c r="J3774" s="427"/>
      <c r="M3774" s="469"/>
    </row>
    <row r="3775" spans="10:13" ht="20.100000000000001" customHeight="1">
      <c r="J3775" s="427"/>
      <c r="M3775" s="469"/>
    </row>
    <row r="3776" spans="10:13" ht="20.100000000000001" customHeight="1">
      <c r="J3776" s="427"/>
      <c r="M3776" s="469"/>
    </row>
    <row r="3777" spans="10:13" ht="20.100000000000001" customHeight="1">
      <c r="J3777" s="427"/>
      <c r="M3777" s="469"/>
    </row>
    <row r="3778" spans="10:13" ht="20.100000000000001" customHeight="1">
      <c r="J3778" s="427"/>
      <c r="M3778" s="469"/>
    </row>
    <row r="3779" spans="10:13" ht="20.100000000000001" customHeight="1">
      <c r="J3779" s="427"/>
      <c r="M3779" s="469"/>
    </row>
    <row r="3780" spans="10:13" ht="20.100000000000001" customHeight="1">
      <c r="J3780" s="427"/>
      <c r="M3780" s="469"/>
    </row>
    <row r="3781" spans="10:13" ht="20.100000000000001" customHeight="1">
      <c r="J3781" s="427"/>
      <c r="M3781" s="469"/>
    </row>
    <row r="3782" spans="10:13" ht="20.100000000000001" customHeight="1">
      <c r="J3782" s="427"/>
      <c r="M3782" s="469"/>
    </row>
    <row r="3783" spans="10:13" ht="20.100000000000001" customHeight="1">
      <c r="J3783" s="427"/>
      <c r="M3783" s="469"/>
    </row>
    <row r="3784" spans="10:13" ht="20.100000000000001" customHeight="1">
      <c r="J3784" s="427"/>
      <c r="M3784" s="469"/>
    </row>
    <row r="3785" spans="10:13" ht="20.100000000000001" customHeight="1">
      <c r="J3785" s="427"/>
      <c r="M3785" s="469"/>
    </row>
    <row r="3786" spans="10:13" ht="20.100000000000001" customHeight="1">
      <c r="J3786" s="427"/>
      <c r="M3786" s="469"/>
    </row>
    <row r="3787" spans="10:13" ht="20.100000000000001" customHeight="1">
      <c r="J3787" s="427"/>
      <c r="M3787" s="469"/>
    </row>
    <row r="3788" spans="10:13" ht="20.100000000000001" customHeight="1">
      <c r="J3788" s="427"/>
      <c r="M3788" s="469"/>
    </row>
    <row r="3789" spans="10:13" ht="20.100000000000001" customHeight="1">
      <c r="J3789" s="427"/>
      <c r="M3789" s="469"/>
    </row>
    <row r="3790" spans="10:13" ht="20.100000000000001" customHeight="1">
      <c r="J3790" s="427"/>
      <c r="M3790" s="469"/>
    </row>
    <row r="3791" spans="10:13" ht="20.100000000000001" customHeight="1">
      <c r="J3791" s="427"/>
      <c r="M3791" s="469"/>
    </row>
    <row r="3792" spans="10:13" ht="20.100000000000001" customHeight="1">
      <c r="J3792" s="427"/>
      <c r="M3792" s="469"/>
    </row>
    <row r="3793" spans="10:13" ht="20.100000000000001" customHeight="1">
      <c r="J3793" s="427"/>
      <c r="M3793" s="469"/>
    </row>
    <row r="3794" spans="10:13" ht="20.100000000000001" customHeight="1">
      <c r="J3794" s="427"/>
      <c r="M3794" s="469"/>
    </row>
    <row r="3795" spans="10:13" ht="20.100000000000001" customHeight="1">
      <c r="J3795" s="427"/>
      <c r="M3795" s="469"/>
    </row>
    <row r="3796" spans="10:13" ht="20.100000000000001" customHeight="1">
      <c r="J3796" s="427"/>
      <c r="M3796" s="469"/>
    </row>
    <row r="3797" spans="10:13" ht="20.100000000000001" customHeight="1">
      <c r="J3797" s="427"/>
      <c r="M3797" s="469"/>
    </row>
    <row r="3798" spans="10:13" ht="20.100000000000001" customHeight="1">
      <c r="J3798" s="427"/>
      <c r="M3798" s="469"/>
    </row>
    <row r="3799" spans="10:13" ht="20.100000000000001" customHeight="1">
      <c r="J3799" s="427"/>
      <c r="M3799" s="469"/>
    </row>
    <row r="3800" spans="10:13" ht="20.100000000000001" customHeight="1">
      <c r="J3800" s="427"/>
      <c r="M3800" s="469"/>
    </row>
    <row r="3801" spans="10:13" ht="20.100000000000001" customHeight="1">
      <c r="J3801" s="427"/>
      <c r="M3801" s="469"/>
    </row>
    <row r="3802" spans="10:13" ht="20.100000000000001" customHeight="1">
      <c r="J3802" s="427"/>
      <c r="M3802" s="469"/>
    </row>
    <row r="3803" spans="10:13" ht="20.100000000000001" customHeight="1">
      <c r="J3803" s="427"/>
      <c r="M3803" s="469"/>
    </row>
    <row r="3804" spans="10:13" ht="20.100000000000001" customHeight="1">
      <c r="J3804" s="427"/>
      <c r="M3804" s="469"/>
    </row>
    <row r="3805" spans="10:13" ht="20.100000000000001" customHeight="1">
      <c r="J3805" s="427"/>
      <c r="M3805" s="469"/>
    </row>
    <row r="3806" spans="10:13" ht="20.100000000000001" customHeight="1">
      <c r="J3806" s="427"/>
      <c r="M3806" s="469"/>
    </row>
    <row r="3807" spans="10:13" ht="20.100000000000001" customHeight="1">
      <c r="J3807" s="427"/>
      <c r="M3807" s="469"/>
    </row>
    <row r="3808" spans="10:13" ht="20.100000000000001" customHeight="1">
      <c r="J3808" s="427"/>
      <c r="M3808" s="469"/>
    </row>
    <row r="3809" spans="10:13" ht="20.100000000000001" customHeight="1">
      <c r="J3809" s="427"/>
      <c r="M3809" s="469"/>
    </row>
    <row r="3810" spans="10:13" ht="20.100000000000001" customHeight="1">
      <c r="J3810" s="427"/>
      <c r="M3810" s="469"/>
    </row>
    <row r="3811" spans="10:13" ht="20.100000000000001" customHeight="1">
      <c r="J3811" s="427"/>
      <c r="M3811" s="469"/>
    </row>
    <row r="3812" spans="10:13" ht="20.100000000000001" customHeight="1">
      <c r="J3812" s="427"/>
      <c r="M3812" s="469"/>
    </row>
    <row r="3813" spans="10:13" ht="20.100000000000001" customHeight="1">
      <c r="J3813" s="427"/>
      <c r="M3813" s="469"/>
    </row>
    <row r="3814" spans="10:13" ht="20.100000000000001" customHeight="1">
      <c r="J3814" s="427"/>
      <c r="M3814" s="469"/>
    </row>
    <row r="3815" spans="10:13" ht="20.100000000000001" customHeight="1">
      <c r="J3815" s="427"/>
      <c r="M3815" s="469"/>
    </row>
    <row r="3816" spans="10:13" ht="20.100000000000001" customHeight="1">
      <c r="J3816" s="427"/>
      <c r="M3816" s="469"/>
    </row>
    <row r="3817" spans="10:13" ht="20.100000000000001" customHeight="1">
      <c r="J3817" s="427"/>
      <c r="M3817" s="469"/>
    </row>
    <row r="3818" spans="10:13" ht="20.100000000000001" customHeight="1">
      <c r="J3818" s="427"/>
      <c r="M3818" s="469"/>
    </row>
    <row r="3819" spans="10:13" ht="20.100000000000001" customHeight="1">
      <c r="J3819" s="427"/>
      <c r="M3819" s="469"/>
    </row>
    <row r="3820" spans="10:13" ht="20.100000000000001" customHeight="1">
      <c r="J3820" s="427"/>
      <c r="M3820" s="469"/>
    </row>
    <row r="3821" spans="10:13" ht="20.100000000000001" customHeight="1">
      <c r="J3821" s="427"/>
      <c r="M3821" s="469"/>
    </row>
    <row r="3822" spans="10:13" ht="20.100000000000001" customHeight="1">
      <c r="J3822" s="427"/>
      <c r="M3822" s="469"/>
    </row>
    <row r="3823" spans="10:13" ht="20.100000000000001" customHeight="1">
      <c r="J3823" s="427"/>
      <c r="M3823" s="469"/>
    </row>
    <row r="3824" spans="10:13" ht="20.100000000000001" customHeight="1">
      <c r="J3824" s="427"/>
      <c r="M3824" s="469"/>
    </row>
    <row r="3825" spans="10:13" ht="20.100000000000001" customHeight="1">
      <c r="J3825" s="427"/>
      <c r="M3825" s="469"/>
    </row>
    <row r="3826" spans="10:13" ht="20.100000000000001" customHeight="1">
      <c r="J3826" s="427"/>
      <c r="M3826" s="469"/>
    </row>
    <row r="3827" spans="10:13" ht="20.100000000000001" customHeight="1">
      <c r="J3827" s="427"/>
      <c r="M3827" s="469"/>
    </row>
    <row r="3828" spans="10:13" ht="20.100000000000001" customHeight="1">
      <c r="J3828" s="427"/>
      <c r="M3828" s="469"/>
    </row>
    <row r="3829" spans="10:13" ht="20.100000000000001" customHeight="1">
      <c r="J3829" s="427"/>
      <c r="M3829" s="469"/>
    </row>
    <row r="3830" spans="10:13" ht="20.100000000000001" customHeight="1">
      <c r="J3830" s="427"/>
      <c r="M3830" s="469"/>
    </row>
    <row r="3831" spans="10:13" ht="20.100000000000001" customHeight="1">
      <c r="J3831" s="427"/>
      <c r="M3831" s="469"/>
    </row>
    <row r="3832" spans="10:13" ht="20.100000000000001" customHeight="1">
      <c r="J3832" s="427"/>
      <c r="M3832" s="469"/>
    </row>
    <row r="3833" spans="10:13" ht="20.100000000000001" customHeight="1">
      <c r="J3833" s="427"/>
      <c r="M3833" s="469"/>
    </row>
    <row r="3834" spans="10:13" ht="20.100000000000001" customHeight="1">
      <c r="J3834" s="427"/>
      <c r="M3834" s="469"/>
    </row>
    <row r="3835" spans="10:13" ht="20.100000000000001" customHeight="1">
      <c r="J3835" s="427"/>
      <c r="M3835" s="469"/>
    </row>
    <row r="3836" spans="10:13" ht="20.100000000000001" customHeight="1">
      <c r="J3836" s="427"/>
      <c r="M3836" s="469"/>
    </row>
    <row r="3837" spans="10:13" ht="20.100000000000001" customHeight="1">
      <c r="J3837" s="427"/>
      <c r="M3837" s="469"/>
    </row>
    <row r="3838" spans="10:13" ht="20.100000000000001" customHeight="1">
      <c r="J3838" s="427"/>
      <c r="M3838" s="469"/>
    </row>
    <row r="3839" spans="10:13" ht="20.100000000000001" customHeight="1">
      <c r="J3839" s="427"/>
      <c r="M3839" s="469"/>
    </row>
    <row r="3840" spans="10:13" ht="20.100000000000001" customHeight="1">
      <c r="J3840" s="427"/>
      <c r="M3840" s="469"/>
    </row>
    <row r="3841" spans="10:13" ht="20.100000000000001" customHeight="1">
      <c r="J3841" s="427"/>
      <c r="M3841" s="469"/>
    </row>
    <row r="3842" spans="10:13" ht="20.100000000000001" customHeight="1">
      <c r="J3842" s="427"/>
      <c r="M3842" s="469"/>
    </row>
    <row r="3843" spans="10:13" ht="20.100000000000001" customHeight="1">
      <c r="J3843" s="427"/>
      <c r="M3843" s="469"/>
    </row>
    <row r="3844" spans="10:13" ht="20.100000000000001" customHeight="1">
      <c r="J3844" s="427"/>
      <c r="M3844" s="469"/>
    </row>
    <row r="3845" spans="10:13" ht="20.100000000000001" customHeight="1">
      <c r="J3845" s="427"/>
      <c r="M3845" s="469"/>
    </row>
    <row r="3846" spans="10:13" ht="20.100000000000001" customHeight="1">
      <c r="J3846" s="427"/>
      <c r="M3846" s="469"/>
    </row>
    <row r="3847" spans="10:13" ht="20.100000000000001" customHeight="1">
      <c r="J3847" s="427"/>
      <c r="M3847" s="469"/>
    </row>
    <row r="3848" spans="10:13" ht="20.100000000000001" customHeight="1">
      <c r="J3848" s="427"/>
      <c r="M3848" s="469"/>
    </row>
    <row r="3849" spans="10:13" ht="20.100000000000001" customHeight="1">
      <c r="J3849" s="427"/>
      <c r="M3849" s="469"/>
    </row>
    <row r="3850" spans="10:13" ht="20.100000000000001" customHeight="1">
      <c r="J3850" s="427"/>
      <c r="M3850" s="469"/>
    </row>
    <row r="3851" spans="10:13" ht="20.100000000000001" customHeight="1">
      <c r="J3851" s="427"/>
      <c r="M3851" s="469"/>
    </row>
    <row r="3852" spans="10:13" ht="20.100000000000001" customHeight="1">
      <c r="J3852" s="427"/>
      <c r="M3852" s="469"/>
    </row>
    <row r="3853" spans="10:13" ht="20.100000000000001" customHeight="1">
      <c r="J3853" s="427"/>
      <c r="M3853" s="469"/>
    </row>
    <row r="3854" spans="10:13" ht="20.100000000000001" customHeight="1">
      <c r="J3854" s="427"/>
      <c r="M3854" s="469"/>
    </row>
    <row r="3855" spans="10:13" ht="20.100000000000001" customHeight="1">
      <c r="J3855" s="427"/>
      <c r="M3855" s="469"/>
    </row>
    <row r="3856" spans="10:13" ht="20.100000000000001" customHeight="1">
      <c r="J3856" s="427"/>
      <c r="M3856" s="469"/>
    </row>
    <row r="3857" spans="10:13" ht="20.100000000000001" customHeight="1">
      <c r="J3857" s="427"/>
      <c r="M3857" s="469"/>
    </row>
    <row r="3858" spans="10:13" ht="20.100000000000001" customHeight="1">
      <c r="J3858" s="427"/>
      <c r="M3858" s="469"/>
    </row>
    <row r="3859" spans="10:13" ht="20.100000000000001" customHeight="1">
      <c r="J3859" s="427"/>
      <c r="M3859" s="469"/>
    </row>
    <row r="3860" spans="10:13" ht="20.100000000000001" customHeight="1">
      <c r="J3860" s="427"/>
      <c r="M3860" s="469"/>
    </row>
    <row r="3861" spans="10:13" ht="20.100000000000001" customHeight="1">
      <c r="J3861" s="427"/>
      <c r="M3861" s="469"/>
    </row>
    <row r="3862" spans="10:13" ht="20.100000000000001" customHeight="1">
      <c r="J3862" s="427"/>
      <c r="M3862" s="469"/>
    </row>
    <row r="3863" spans="10:13" ht="20.100000000000001" customHeight="1">
      <c r="J3863" s="427"/>
      <c r="M3863" s="469"/>
    </row>
    <row r="3864" spans="10:13" ht="20.100000000000001" customHeight="1">
      <c r="J3864" s="427"/>
      <c r="M3864" s="469"/>
    </row>
    <row r="3865" spans="10:13" ht="20.100000000000001" customHeight="1">
      <c r="J3865" s="427"/>
      <c r="M3865" s="469"/>
    </row>
    <row r="3866" spans="10:13" ht="20.100000000000001" customHeight="1">
      <c r="J3866" s="427"/>
      <c r="M3866" s="469"/>
    </row>
    <row r="3867" spans="10:13" ht="20.100000000000001" customHeight="1">
      <c r="J3867" s="427"/>
      <c r="M3867" s="469"/>
    </row>
    <row r="3868" spans="10:13" ht="20.100000000000001" customHeight="1">
      <c r="J3868" s="427"/>
      <c r="M3868" s="469"/>
    </row>
    <row r="3869" spans="10:13" ht="20.100000000000001" customHeight="1">
      <c r="J3869" s="427"/>
      <c r="M3869" s="469"/>
    </row>
    <row r="3870" spans="10:13" ht="20.100000000000001" customHeight="1">
      <c r="J3870" s="427"/>
      <c r="M3870" s="469"/>
    </row>
    <row r="3871" spans="10:13" ht="20.100000000000001" customHeight="1">
      <c r="J3871" s="427"/>
      <c r="M3871" s="469"/>
    </row>
    <row r="3872" spans="10:13" ht="20.100000000000001" customHeight="1">
      <c r="J3872" s="427"/>
      <c r="M3872" s="469"/>
    </row>
    <row r="3873" spans="10:13" ht="20.100000000000001" customHeight="1">
      <c r="J3873" s="427"/>
      <c r="M3873" s="469"/>
    </row>
    <row r="3874" spans="10:13" ht="20.100000000000001" customHeight="1">
      <c r="J3874" s="427"/>
      <c r="M3874" s="469"/>
    </row>
    <row r="3875" spans="10:13" ht="20.100000000000001" customHeight="1">
      <c r="J3875" s="427"/>
      <c r="M3875" s="469"/>
    </row>
    <row r="3876" spans="10:13" ht="20.100000000000001" customHeight="1">
      <c r="J3876" s="427"/>
      <c r="M3876" s="469"/>
    </row>
    <row r="3877" spans="10:13" ht="20.100000000000001" customHeight="1">
      <c r="J3877" s="427"/>
      <c r="M3877" s="469"/>
    </row>
    <row r="3878" spans="10:13" ht="20.100000000000001" customHeight="1">
      <c r="J3878" s="427"/>
      <c r="M3878" s="469"/>
    </row>
    <row r="3879" spans="10:13" ht="20.100000000000001" customHeight="1">
      <c r="J3879" s="427"/>
      <c r="M3879" s="469"/>
    </row>
    <row r="3880" spans="10:13" ht="20.100000000000001" customHeight="1">
      <c r="J3880" s="427"/>
      <c r="M3880" s="469"/>
    </row>
    <row r="3881" spans="10:13" ht="20.100000000000001" customHeight="1">
      <c r="J3881" s="427"/>
      <c r="M3881" s="469"/>
    </row>
    <row r="3882" spans="10:13" ht="20.100000000000001" customHeight="1">
      <c r="J3882" s="427"/>
      <c r="M3882" s="469"/>
    </row>
    <row r="3883" spans="10:13" ht="20.100000000000001" customHeight="1">
      <c r="J3883" s="427"/>
      <c r="M3883" s="469"/>
    </row>
    <row r="3884" spans="10:13" ht="20.100000000000001" customHeight="1">
      <c r="J3884" s="427"/>
      <c r="M3884" s="469"/>
    </row>
    <row r="3885" spans="10:13" ht="20.100000000000001" customHeight="1">
      <c r="J3885" s="427"/>
      <c r="M3885" s="469"/>
    </row>
    <row r="3886" spans="10:13" ht="20.100000000000001" customHeight="1">
      <c r="J3886" s="427"/>
      <c r="M3886" s="469"/>
    </row>
    <row r="3887" spans="10:13" ht="20.100000000000001" customHeight="1">
      <c r="J3887" s="427"/>
      <c r="M3887" s="469"/>
    </row>
    <row r="3888" spans="10:13" ht="20.100000000000001" customHeight="1">
      <c r="J3888" s="427"/>
      <c r="M3888" s="469"/>
    </row>
    <row r="3889" spans="10:13" ht="20.100000000000001" customHeight="1">
      <c r="J3889" s="427"/>
      <c r="M3889" s="469"/>
    </row>
    <row r="3890" spans="10:13" ht="20.100000000000001" customHeight="1">
      <c r="J3890" s="427"/>
      <c r="M3890" s="469"/>
    </row>
    <row r="3891" spans="10:13" ht="20.100000000000001" customHeight="1">
      <c r="J3891" s="427"/>
      <c r="M3891" s="469"/>
    </row>
    <row r="3892" spans="10:13" ht="20.100000000000001" customHeight="1">
      <c r="J3892" s="427"/>
      <c r="M3892" s="469"/>
    </row>
    <row r="3893" spans="10:13" ht="20.100000000000001" customHeight="1">
      <c r="J3893" s="427"/>
      <c r="M3893" s="469"/>
    </row>
    <row r="3894" spans="10:13" ht="20.100000000000001" customHeight="1">
      <c r="J3894" s="427"/>
      <c r="M3894" s="469"/>
    </row>
    <row r="3895" spans="10:13" ht="20.100000000000001" customHeight="1">
      <c r="J3895" s="427"/>
      <c r="M3895" s="469"/>
    </row>
    <row r="3896" spans="10:13" ht="20.100000000000001" customHeight="1">
      <c r="J3896" s="427"/>
      <c r="M3896" s="469"/>
    </row>
    <row r="3897" spans="10:13" ht="20.100000000000001" customHeight="1">
      <c r="J3897" s="427"/>
      <c r="M3897" s="469"/>
    </row>
    <row r="3898" spans="10:13" ht="20.100000000000001" customHeight="1">
      <c r="J3898" s="427"/>
      <c r="M3898" s="469"/>
    </row>
    <row r="3899" spans="10:13" ht="20.100000000000001" customHeight="1">
      <c r="J3899" s="427"/>
      <c r="M3899" s="469"/>
    </row>
    <row r="3900" spans="10:13" ht="20.100000000000001" customHeight="1">
      <c r="J3900" s="427"/>
      <c r="M3900" s="469"/>
    </row>
    <row r="3901" spans="10:13" ht="20.100000000000001" customHeight="1">
      <c r="J3901" s="427"/>
      <c r="M3901" s="469"/>
    </row>
    <row r="3902" spans="10:13" ht="20.100000000000001" customHeight="1">
      <c r="J3902" s="427"/>
      <c r="M3902" s="469"/>
    </row>
    <row r="3903" spans="10:13" ht="20.100000000000001" customHeight="1">
      <c r="J3903" s="427"/>
      <c r="M3903" s="469"/>
    </row>
    <row r="3904" spans="10:13" ht="20.100000000000001" customHeight="1">
      <c r="J3904" s="427"/>
      <c r="M3904" s="469"/>
    </row>
    <row r="3905" spans="10:13" ht="20.100000000000001" customHeight="1">
      <c r="J3905" s="427"/>
      <c r="M3905" s="469"/>
    </row>
    <row r="3906" spans="10:13" ht="20.100000000000001" customHeight="1">
      <c r="J3906" s="427"/>
      <c r="M3906" s="469"/>
    </row>
    <row r="3907" spans="10:13" ht="20.100000000000001" customHeight="1">
      <c r="J3907" s="427"/>
      <c r="M3907" s="469"/>
    </row>
    <row r="3908" spans="10:13" ht="20.100000000000001" customHeight="1">
      <c r="J3908" s="427"/>
      <c r="M3908" s="469"/>
    </row>
    <row r="3909" spans="10:13" ht="20.100000000000001" customHeight="1">
      <c r="J3909" s="427"/>
      <c r="M3909" s="469"/>
    </row>
    <row r="3910" spans="10:13" ht="20.100000000000001" customHeight="1">
      <c r="J3910" s="427"/>
      <c r="M3910" s="469"/>
    </row>
    <row r="3911" spans="10:13" ht="20.100000000000001" customHeight="1">
      <c r="J3911" s="427"/>
      <c r="M3911" s="469"/>
    </row>
    <row r="3912" spans="10:13" ht="20.100000000000001" customHeight="1">
      <c r="J3912" s="427"/>
      <c r="M3912" s="469"/>
    </row>
    <row r="3913" spans="10:13" ht="20.100000000000001" customHeight="1">
      <c r="J3913" s="427"/>
      <c r="M3913" s="469"/>
    </row>
    <row r="3914" spans="10:13" ht="20.100000000000001" customHeight="1">
      <c r="J3914" s="427"/>
      <c r="M3914" s="469"/>
    </row>
    <row r="3915" spans="10:13" ht="20.100000000000001" customHeight="1">
      <c r="J3915" s="427"/>
      <c r="M3915" s="469"/>
    </row>
    <row r="3916" spans="10:13" ht="20.100000000000001" customHeight="1">
      <c r="J3916" s="427"/>
      <c r="M3916" s="469"/>
    </row>
    <row r="3917" spans="10:13" ht="20.100000000000001" customHeight="1">
      <c r="J3917" s="427"/>
      <c r="M3917" s="469"/>
    </row>
    <row r="3918" spans="10:13" ht="20.100000000000001" customHeight="1">
      <c r="J3918" s="427"/>
      <c r="M3918" s="469"/>
    </row>
    <row r="3919" spans="10:13" ht="20.100000000000001" customHeight="1">
      <c r="J3919" s="427"/>
      <c r="M3919" s="469"/>
    </row>
    <row r="3920" spans="10:13" ht="20.100000000000001" customHeight="1">
      <c r="J3920" s="427"/>
      <c r="M3920" s="469"/>
    </row>
    <row r="3921" spans="10:13" ht="20.100000000000001" customHeight="1">
      <c r="J3921" s="427"/>
      <c r="M3921" s="469"/>
    </row>
    <row r="3922" spans="10:13" ht="20.100000000000001" customHeight="1">
      <c r="J3922" s="427"/>
      <c r="M3922" s="469"/>
    </row>
    <row r="3923" spans="10:13" ht="20.100000000000001" customHeight="1">
      <c r="J3923" s="427"/>
      <c r="M3923" s="469"/>
    </row>
    <row r="3924" spans="10:13" ht="20.100000000000001" customHeight="1">
      <c r="J3924" s="427"/>
      <c r="M3924" s="469"/>
    </row>
    <row r="3925" spans="10:13" ht="20.100000000000001" customHeight="1">
      <c r="J3925" s="427"/>
      <c r="M3925" s="469"/>
    </row>
    <row r="3926" spans="10:13" ht="20.100000000000001" customHeight="1">
      <c r="J3926" s="427"/>
      <c r="M3926" s="469"/>
    </row>
    <row r="3927" spans="10:13" ht="20.100000000000001" customHeight="1">
      <c r="J3927" s="427"/>
      <c r="M3927" s="469"/>
    </row>
    <row r="3928" spans="10:13" ht="20.100000000000001" customHeight="1">
      <c r="J3928" s="427"/>
      <c r="M3928" s="469"/>
    </row>
    <row r="3929" spans="10:13" ht="20.100000000000001" customHeight="1">
      <c r="J3929" s="427"/>
      <c r="M3929" s="469"/>
    </row>
    <row r="3930" spans="10:13" ht="20.100000000000001" customHeight="1">
      <c r="J3930" s="427"/>
      <c r="M3930" s="469"/>
    </row>
    <row r="3931" spans="10:13" ht="20.100000000000001" customHeight="1">
      <c r="J3931" s="427"/>
      <c r="M3931" s="469"/>
    </row>
    <row r="3932" spans="10:13" ht="20.100000000000001" customHeight="1">
      <c r="J3932" s="427"/>
      <c r="M3932" s="469"/>
    </row>
    <row r="3933" spans="10:13" ht="20.100000000000001" customHeight="1">
      <c r="J3933" s="427"/>
      <c r="M3933" s="469"/>
    </row>
    <row r="3934" spans="10:13" ht="20.100000000000001" customHeight="1">
      <c r="J3934" s="427"/>
      <c r="M3934" s="469"/>
    </row>
    <row r="3935" spans="10:13" ht="20.100000000000001" customHeight="1">
      <c r="J3935" s="427"/>
      <c r="M3935" s="469"/>
    </row>
    <row r="3936" spans="10:13" ht="20.100000000000001" customHeight="1">
      <c r="J3936" s="427"/>
      <c r="M3936" s="469"/>
    </row>
    <row r="3937" spans="10:13" ht="20.100000000000001" customHeight="1">
      <c r="J3937" s="427"/>
      <c r="M3937" s="469"/>
    </row>
    <row r="3938" spans="10:13" ht="20.100000000000001" customHeight="1">
      <c r="J3938" s="427"/>
      <c r="M3938" s="469"/>
    </row>
    <row r="3939" spans="10:13" ht="20.100000000000001" customHeight="1">
      <c r="J3939" s="427"/>
      <c r="M3939" s="469"/>
    </row>
    <row r="3940" spans="10:13" ht="20.100000000000001" customHeight="1">
      <c r="J3940" s="427"/>
      <c r="M3940" s="469"/>
    </row>
    <row r="3941" spans="10:13" ht="20.100000000000001" customHeight="1">
      <c r="J3941" s="427"/>
      <c r="M3941" s="469"/>
    </row>
    <row r="3942" spans="10:13" ht="20.100000000000001" customHeight="1">
      <c r="J3942" s="427"/>
      <c r="M3942" s="469"/>
    </row>
    <row r="3943" spans="10:13" ht="20.100000000000001" customHeight="1">
      <c r="J3943" s="427"/>
      <c r="M3943" s="469"/>
    </row>
    <row r="3944" spans="10:13" ht="20.100000000000001" customHeight="1">
      <c r="J3944" s="427"/>
      <c r="M3944" s="469"/>
    </row>
    <row r="3945" spans="10:13" ht="20.100000000000001" customHeight="1">
      <c r="J3945" s="427"/>
      <c r="M3945" s="469"/>
    </row>
    <row r="3946" spans="10:13" ht="20.100000000000001" customHeight="1">
      <c r="J3946" s="427"/>
      <c r="M3946" s="469"/>
    </row>
    <row r="3947" spans="10:13" ht="20.100000000000001" customHeight="1">
      <c r="J3947" s="427"/>
      <c r="M3947" s="469"/>
    </row>
    <row r="3948" spans="10:13" ht="20.100000000000001" customHeight="1">
      <c r="J3948" s="427"/>
      <c r="M3948" s="469"/>
    </row>
    <row r="3949" spans="10:13" ht="20.100000000000001" customHeight="1">
      <c r="J3949" s="427"/>
      <c r="M3949" s="469"/>
    </row>
    <row r="3950" spans="10:13" ht="20.100000000000001" customHeight="1">
      <c r="J3950" s="427"/>
      <c r="M3950" s="469"/>
    </row>
    <row r="3951" spans="10:13" ht="20.100000000000001" customHeight="1">
      <c r="J3951" s="427"/>
      <c r="M3951" s="469"/>
    </row>
    <row r="3952" spans="10:13" ht="20.100000000000001" customHeight="1">
      <c r="J3952" s="427"/>
      <c r="M3952" s="469"/>
    </row>
    <row r="3953" spans="10:13" ht="20.100000000000001" customHeight="1">
      <c r="J3953" s="427"/>
      <c r="M3953" s="469"/>
    </row>
    <row r="3954" spans="10:13" ht="20.100000000000001" customHeight="1">
      <c r="J3954" s="427"/>
      <c r="M3954" s="469"/>
    </row>
    <row r="3955" spans="10:13" ht="20.100000000000001" customHeight="1">
      <c r="J3955" s="427"/>
      <c r="M3955" s="469"/>
    </row>
    <row r="3956" spans="10:13" ht="20.100000000000001" customHeight="1">
      <c r="J3956" s="427"/>
      <c r="M3956" s="469"/>
    </row>
    <row r="3957" spans="10:13" ht="20.100000000000001" customHeight="1">
      <c r="J3957" s="427"/>
      <c r="M3957" s="469"/>
    </row>
    <row r="3958" spans="10:13" ht="20.100000000000001" customHeight="1">
      <c r="J3958" s="427"/>
      <c r="M3958" s="469"/>
    </row>
    <row r="3959" spans="10:13" ht="20.100000000000001" customHeight="1">
      <c r="J3959" s="427"/>
      <c r="M3959" s="469"/>
    </row>
    <row r="3960" spans="10:13" ht="20.100000000000001" customHeight="1">
      <c r="J3960" s="427"/>
      <c r="M3960" s="469"/>
    </row>
    <row r="3961" spans="10:13" ht="20.100000000000001" customHeight="1">
      <c r="J3961" s="427"/>
      <c r="M3961" s="469"/>
    </row>
    <row r="3962" spans="10:13" ht="20.100000000000001" customHeight="1">
      <c r="J3962" s="427"/>
      <c r="M3962" s="469"/>
    </row>
    <row r="3963" spans="10:13" ht="20.100000000000001" customHeight="1">
      <c r="J3963" s="427"/>
      <c r="M3963" s="469"/>
    </row>
    <row r="3964" spans="10:13" ht="20.100000000000001" customHeight="1">
      <c r="J3964" s="427"/>
      <c r="M3964" s="469"/>
    </row>
    <row r="3965" spans="10:13" ht="20.100000000000001" customHeight="1">
      <c r="J3965" s="427"/>
      <c r="M3965" s="469"/>
    </row>
    <row r="3966" spans="10:13" ht="20.100000000000001" customHeight="1">
      <c r="J3966" s="427"/>
      <c r="M3966" s="469"/>
    </row>
    <row r="3967" spans="10:13" ht="20.100000000000001" customHeight="1">
      <c r="J3967" s="427"/>
      <c r="M3967" s="469"/>
    </row>
    <row r="3968" spans="10:13" ht="20.100000000000001" customHeight="1">
      <c r="J3968" s="427"/>
      <c r="M3968" s="469"/>
    </row>
    <row r="3969" spans="10:13" ht="20.100000000000001" customHeight="1">
      <c r="J3969" s="427"/>
      <c r="M3969" s="469"/>
    </row>
    <row r="3970" spans="10:13" ht="20.100000000000001" customHeight="1">
      <c r="J3970" s="427"/>
      <c r="M3970" s="469"/>
    </row>
    <row r="3971" spans="10:13" ht="20.100000000000001" customHeight="1">
      <c r="J3971" s="427"/>
      <c r="M3971" s="469"/>
    </row>
    <row r="3972" spans="10:13" ht="20.100000000000001" customHeight="1">
      <c r="J3972" s="427"/>
      <c r="M3972" s="469"/>
    </row>
    <row r="3973" spans="10:13" ht="20.100000000000001" customHeight="1">
      <c r="J3973" s="427"/>
      <c r="M3973" s="469"/>
    </row>
    <row r="3974" spans="10:13" ht="20.100000000000001" customHeight="1">
      <c r="J3974" s="427"/>
      <c r="M3974" s="469"/>
    </row>
    <row r="3975" spans="10:13" ht="20.100000000000001" customHeight="1">
      <c r="J3975" s="427"/>
      <c r="M3975" s="469"/>
    </row>
    <row r="3976" spans="10:13" ht="20.100000000000001" customHeight="1">
      <c r="J3976" s="427"/>
      <c r="M3976" s="469"/>
    </row>
    <row r="3977" spans="10:13" ht="20.100000000000001" customHeight="1">
      <c r="J3977" s="427"/>
      <c r="M3977" s="469"/>
    </row>
    <row r="3978" spans="10:13" ht="20.100000000000001" customHeight="1">
      <c r="J3978" s="427"/>
      <c r="M3978" s="469"/>
    </row>
    <row r="3979" spans="10:13" ht="20.100000000000001" customHeight="1">
      <c r="J3979" s="427"/>
      <c r="M3979" s="469"/>
    </row>
    <row r="3980" spans="10:13" ht="20.100000000000001" customHeight="1">
      <c r="J3980" s="427"/>
      <c r="M3980" s="469"/>
    </row>
    <row r="3981" spans="10:13" ht="20.100000000000001" customHeight="1">
      <c r="J3981" s="427"/>
      <c r="M3981" s="469"/>
    </row>
    <row r="3982" spans="10:13" ht="20.100000000000001" customHeight="1">
      <c r="J3982" s="427"/>
      <c r="M3982" s="469"/>
    </row>
    <row r="3983" spans="10:13" ht="20.100000000000001" customHeight="1">
      <c r="J3983" s="427"/>
      <c r="M3983" s="469"/>
    </row>
    <row r="3984" spans="10:13" ht="20.100000000000001" customHeight="1">
      <c r="J3984" s="427"/>
      <c r="M3984" s="469"/>
    </row>
    <row r="3985" spans="10:13" ht="20.100000000000001" customHeight="1">
      <c r="J3985" s="427"/>
      <c r="M3985" s="469"/>
    </row>
    <row r="3986" spans="10:13" ht="20.100000000000001" customHeight="1">
      <c r="J3986" s="427"/>
      <c r="M3986" s="469"/>
    </row>
    <row r="3987" spans="10:13" ht="20.100000000000001" customHeight="1">
      <c r="J3987" s="427"/>
      <c r="M3987" s="469"/>
    </row>
    <row r="3988" spans="10:13" ht="20.100000000000001" customHeight="1">
      <c r="J3988" s="427"/>
      <c r="M3988" s="469"/>
    </row>
    <row r="3989" spans="10:13" ht="20.100000000000001" customHeight="1">
      <c r="J3989" s="427"/>
      <c r="M3989" s="469"/>
    </row>
    <row r="3990" spans="10:13" ht="20.100000000000001" customHeight="1">
      <c r="J3990" s="427"/>
      <c r="M3990" s="469"/>
    </row>
    <row r="3991" spans="10:13" ht="20.100000000000001" customHeight="1">
      <c r="J3991" s="427"/>
      <c r="M3991" s="469"/>
    </row>
    <row r="3992" spans="10:13" ht="20.100000000000001" customHeight="1">
      <c r="J3992" s="427"/>
      <c r="M3992" s="469"/>
    </row>
    <row r="3993" spans="10:13" ht="20.100000000000001" customHeight="1">
      <c r="J3993" s="427"/>
      <c r="M3993" s="469"/>
    </row>
    <row r="3994" spans="10:13" ht="20.100000000000001" customHeight="1">
      <c r="J3994" s="427"/>
      <c r="M3994" s="469"/>
    </row>
    <row r="3995" spans="10:13" ht="20.100000000000001" customHeight="1">
      <c r="J3995" s="427"/>
      <c r="M3995" s="469"/>
    </row>
    <row r="3996" spans="10:13" ht="20.100000000000001" customHeight="1">
      <c r="J3996" s="427"/>
      <c r="M3996" s="469"/>
    </row>
    <row r="3997" spans="10:13" ht="20.100000000000001" customHeight="1">
      <c r="J3997" s="427"/>
      <c r="M3997" s="469"/>
    </row>
    <row r="3998" spans="10:13" ht="20.100000000000001" customHeight="1">
      <c r="J3998" s="427"/>
      <c r="M3998" s="469"/>
    </row>
    <row r="3999" spans="10:13" ht="20.100000000000001" customHeight="1">
      <c r="J3999" s="427"/>
      <c r="M3999" s="469"/>
    </row>
    <row r="4000" spans="10:13" ht="20.100000000000001" customHeight="1">
      <c r="J4000" s="427"/>
      <c r="M4000" s="469"/>
    </row>
    <row r="4001" spans="10:13" ht="20.100000000000001" customHeight="1">
      <c r="J4001" s="427"/>
      <c r="M4001" s="469"/>
    </row>
    <row r="4002" spans="10:13" ht="20.100000000000001" customHeight="1">
      <c r="J4002" s="427"/>
      <c r="M4002" s="469"/>
    </row>
    <row r="4003" spans="10:13" ht="20.100000000000001" customHeight="1">
      <c r="J4003" s="427"/>
      <c r="M4003" s="469"/>
    </row>
    <row r="4004" spans="10:13" ht="20.100000000000001" customHeight="1">
      <c r="J4004" s="427"/>
      <c r="M4004" s="469"/>
    </row>
    <row r="4005" spans="10:13" ht="20.100000000000001" customHeight="1">
      <c r="J4005" s="427"/>
      <c r="M4005" s="469"/>
    </row>
    <row r="4006" spans="10:13" ht="20.100000000000001" customHeight="1">
      <c r="J4006" s="427"/>
      <c r="M4006" s="469"/>
    </row>
    <row r="4007" spans="10:13" ht="20.100000000000001" customHeight="1">
      <c r="J4007" s="427"/>
      <c r="M4007" s="469"/>
    </row>
    <row r="4008" spans="10:13" ht="20.100000000000001" customHeight="1">
      <c r="J4008" s="427"/>
      <c r="M4008" s="469"/>
    </row>
    <row r="4009" spans="10:13" ht="20.100000000000001" customHeight="1">
      <c r="J4009" s="427"/>
      <c r="M4009" s="469"/>
    </row>
    <row r="4010" spans="10:13" ht="20.100000000000001" customHeight="1">
      <c r="J4010" s="427"/>
      <c r="M4010" s="469"/>
    </row>
    <row r="4011" spans="10:13" ht="20.100000000000001" customHeight="1">
      <c r="J4011" s="427"/>
      <c r="M4011" s="469"/>
    </row>
    <row r="4012" spans="10:13" ht="20.100000000000001" customHeight="1">
      <c r="J4012" s="427"/>
      <c r="M4012" s="469"/>
    </row>
    <row r="4013" spans="10:13" ht="20.100000000000001" customHeight="1">
      <c r="J4013" s="427"/>
      <c r="M4013" s="469"/>
    </row>
    <row r="4014" spans="10:13" ht="20.100000000000001" customHeight="1">
      <c r="J4014" s="427"/>
      <c r="M4014" s="469"/>
    </row>
    <row r="4015" spans="10:13" ht="20.100000000000001" customHeight="1">
      <c r="J4015" s="427"/>
      <c r="M4015" s="469"/>
    </row>
    <row r="4016" spans="10:13" ht="20.100000000000001" customHeight="1">
      <c r="J4016" s="427"/>
      <c r="M4016" s="469"/>
    </row>
    <row r="4017" spans="10:13" ht="20.100000000000001" customHeight="1">
      <c r="J4017" s="427"/>
      <c r="M4017" s="469"/>
    </row>
    <row r="4018" spans="10:13" ht="20.100000000000001" customHeight="1">
      <c r="J4018" s="427"/>
      <c r="M4018" s="469"/>
    </row>
    <row r="4019" spans="10:13" ht="20.100000000000001" customHeight="1">
      <c r="J4019" s="427"/>
      <c r="M4019" s="469"/>
    </row>
    <row r="4020" spans="10:13" ht="20.100000000000001" customHeight="1">
      <c r="J4020" s="427"/>
      <c r="M4020" s="469"/>
    </row>
    <row r="4021" spans="10:13" ht="20.100000000000001" customHeight="1">
      <c r="J4021" s="427"/>
      <c r="M4021" s="469"/>
    </row>
    <row r="4022" spans="10:13" ht="20.100000000000001" customHeight="1">
      <c r="J4022" s="427"/>
      <c r="M4022" s="469"/>
    </row>
    <row r="4023" spans="10:13" ht="20.100000000000001" customHeight="1">
      <c r="J4023" s="427"/>
      <c r="M4023" s="469"/>
    </row>
    <row r="4024" spans="10:13" ht="20.100000000000001" customHeight="1">
      <c r="J4024" s="427"/>
      <c r="M4024" s="469"/>
    </row>
    <row r="4025" spans="10:13" ht="20.100000000000001" customHeight="1">
      <c r="J4025" s="427"/>
      <c r="M4025" s="469"/>
    </row>
    <row r="4026" spans="10:13" ht="20.100000000000001" customHeight="1">
      <c r="J4026" s="427"/>
      <c r="M4026" s="469"/>
    </row>
    <row r="4027" spans="10:13" ht="20.100000000000001" customHeight="1">
      <c r="J4027" s="427"/>
      <c r="M4027" s="469"/>
    </row>
    <row r="4028" spans="10:13" ht="20.100000000000001" customHeight="1">
      <c r="J4028" s="427"/>
      <c r="M4028" s="469"/>
    </row>
    <row r="4029" spans="10:13" ht="20.100000000000001" customHeight="1">
      <c r="J4029" s="427"/>
      <c r="M4029" s="469"/>
    </row>
    <row r="4030" spans="10:13" ht="20.100000000000001" customHeight="1">
      <c r="J4030" s="427"/>
      <c r="M4030" s="469"/>
    </row>
    <row r="4031" spans="10:13" ht="20.100000000000001" customHeight="1">
      <c r="J4031" s="427"/>
      <c r="M4031" s="469"/>
    </row>
    <row r="4032" spans="10:13" ht="20.100000000000001" customHeight="1">
      <c r="J4032" s="427"/>
      <c r="M4032" s="469"/>
    </row>
    <row r="4033" spans="10:13" ht="20.100000000000001" customHeight="1">
      <c r="J4033" s="427"/>
      <c r="M4033" s="469"/>
    </row>
    <row r="4034" spans="10:13" ht="20.100000000000001" customHeight="1">
      <c r="J4034" s="427"/>
      <c r="M4034" s="469"/>
    </row>
    <row r="4035" spans="10:13" ht="20.100000000000001" customHeight="1">
      <c r="J4035" s="427"/>
      <c r="M4035" s="469"/>
    </row>
    <row r="4036" spans="10:13" ht="20.100000000000001" customHeight="1">
      <c r="J4036" s="427"/>
      <c r="M4036" s="469"/>
    </row>
    <row r="4037" spans="10:13" ht="20.100000000000001" customHeight="1">
      <c r="J4037" s="427"/>
      <c r="M4037" s="469"/>
    </row>
    <row r="4038" spans="10:13" ht="20.100000000000001" customHeight="1">
      <c r="J4038" s="427"/>
      <c r="M4038" s="469"/>
    </row>
    <row r="4039" spans="10:13" ht="20.100000000000001" customHeight="1">
      <c r="J4039" s="427"/>
      <c r="M4039" s="469"/>
    </row>
    <row r="4040" spans="10:13" ht="20.100000000000001" customHeight="1">
      <c r="J4040" s="427"/>
      <c r="M4040" s="469"/>
    </row>
    <row r="4041" spans="10:13" ht="20.100000000000001" customHeight="1">
      <c r="J4041" s="427"/>
      <c r="M4041" s="469"/>
    </row>
    <row r="4042" spans="10:13" ht="20.100000000000001" customHeight="1">
      <c r="J4042" s="427"/>
      <c r="M4042" s="469"/>
    </row>
    <row r="4043" spans="10:13" ht="20.100000000000001" customHeight="1">
      <c r="J4043" s="427"/>
      <c r="M4043" s="469"/>
    </row>
    <row r="4044" spans="10:13" ht="20.100000000000001" customHeight="1">
      <c r="J4044" s="427"/>
      <c r="M4044" s="469"/>
    </row>
    <row r="4045" spans="10:13" ht="20.100000000000001" customHeight="1">
      <c r="J4045" s="427"/>
      <c r="M4045" s="469"/>
    </row>
    <row r="4046" spans="10:13" ht="20.100000000000001" customHeight="1">
      <c r="J4046" s="427"/>
      <c r="M4046" s="469"/>
    </row>
    <row r="4047" spans="10:13" ht="20.100000000000001" customHeight="1">
      <c r="J4047" s="427"/>
      <c r="M4047" s="469"/>
    </row>
    <row r="4048" spans="10:13" ht="20.100000000000001" customHeight="1">
      <c r="J4048" s="427"/>
      <c r="M4048" s="469"/>
    </row>
    <row r="4049" spans="10:13" ht="20.100000000000001" customHeight="1">
      <c r="J4049" s="427"/>
      <c r="M4049" s="469"/>
    </row>
    <row r="4050" spans="10:13" ht="20.100000000000001" customHeight="1">
      <c r="J4050" s="427"/>
      <c r="M4050" s="469"/>
    </row>
    <row r="4051" spans="10:13" ht="20.100000000000001" customHeight="1">
      <c r="J4051" s="427"/>
      <c r="M4051" s="469"/>
    </row>
    <row r="4052" spans="10:13" ht="20.100000000000001" customHeight="1">
      <c r="J4052" s="427"/>
      <c r="M4052" s="469"/>
    </row>
    <row r="4053" spans="10:13" ht="20.100000000000001" customHeight="1">
      <c r="J4053" s="427"/>
      <c r="M4053" s="469"/>
    </row>
    <row r="4054" spans="10:13" ht="20.100000000000001" customHeight="1">
      <c r="J4054" s="427"/>
      <c r="M4054" s="469"/>
    </row>
    <row r="4055" spans="10:13" ht="20.100000000000001" customHeight="1">
      <c r="J4055" s="427"/>
      <c r="M4055" s="469"/>
    </row>
    <row r="4056" spans="10:13" ht="20.100000000000001" customHeight="1">
      <c r="J4056" s="427"/>
      <c r="M4056" s="469"/>
    </row>
    <row r="4057" spans="10:13" ht="20.100000000000001" customHeight="1">
      <c r="J4057" s="427"/>
      <c r="M4057" s="469"/>
    </row>
    <row r="4058" spans="10:13" ht="20.100000000000001" customHeight="1">
      <c r="J4058" s="427"/>
      <c r="M4058" s="469"/>
    </row>
    <row r="4059" spans="10:13" ht="20.100000000000001" customHeight="1">
      <c r="J4059" s="427"/>
      <c r="M4059" s="469"/>
    </row>
    <row r="4060" spans="10:13" ht="20.100000000000001" customHeight="1">
      <c r="J4060" s="427"/>
      <c r="M4060" s="469"/>
    </row>
    <row r="4061" spans="10:13" ht="20.100000000000001" customHeight="1">
      <c r="J4061" s="427"/>
      <c r="M4061" s="469"/>
    </row>
    <row r="4062" spans="10:13" ht="20.100000000000001" customHeight="1">
      <c r="J4062" s="427"/>
      <c r="M4062" s="469"/>
    </row>
    <row r="4063" spans="10:13" ht="20.100000000000001" customHeight="1">
      <c r="J4063" s="427"/>
      <c r="M4063" s="469"/>
    </row>
    <row r="4064" spans="10:13" ht="20.100000000000001" customHeight="1">
      <c r="J4064" s="427"/>
      <c r="M4064" s="469"/>
    </row>
    <row r="4065" spans="10:13" ht="20.100000000000001" customHeight="1">
      <c r="J4065" s="427"/>
      <c r="M4065" s="469"/>
    </row>
    <row r="4066" spans="10:13" ht="20.100000000000001" customHeight="1">
      <c r="J4066" s="427"/>
      <c r="M4066" s="469"/>
    </row>
    <row r="4067" spans="10:13" ht="20.100000000000001" customHeight="1">
      <c r="J4067" s="427"/>
      <c r="M4067" s="469"/>
    </row>
    <row r="4068" spans="10:13" ht="20.100000000000001" customHeight="1">
      <c r="J4068" s="427"/>
      <c r="M4068" s="469"/>
    </row>
    <row r="4069" spans="10:13" ht="20.100000000000001" customHeight="1">
      <c r="J4069" s="427"/>
      <c r="M4069" s="469"/>
    </row>
    <row r="4070" spans="10:13" ht="20.100000000000001" customHeight="1">
      <c r="J4070" s="427"/>
      <c r="M4070" s="469"/>
    </row>
    <row r="4071" spans="10:13" ht="20.100000000000001" customHeight="1">
      <c r="J4071" s="427"/>
      <c r="M4071" s="469"/>
    </row>
    <row r="4072" spans="10:13" ht="20.100000000000001" customHeight="1">
      <c r="J4072" s="427"/>
      <c r="M4072" s="469"/>
    </row>
    <row r="4073" spans="10:13" ht="20.100000000000001" customHeight="1">
      <c r="J4073" s="427"/>
      <c r="M4073" s="469"/>
    </row>
    <row r="4074" spans="10:13" ht="20.100000000000001" customHeight="1">
      <c r="J4074" s="427"/>
      <c r="M4074" s="469"/>
    </row>
    <row r="4075" spans="10:13" ht="20.100000000000001" customHeight="1">
      <c r="J4075" s="427"/>
      <c r="M4075" s="469"/>
    </row>
    <row r="4076" spans="10:13" ht="20.100000000000001" customHeight="1">
      <c r="J4076" s="427"/>
      <c r="M4076" s="469"/>
    </row>
    <row r="4077" spans="10:13" ht="20.100000000000001" customHeight="1">
      <c r="J4077" s="427"/>
      <c r="M4077" s="469"/>
    </row>
    <row r="4078" spans="10:13" ht="20.100000000000001" customHeight="1">
      <c r="J4078" s="427"/>
      <c r="M4078" s="469"/>
    </row>
    <row r="4079" spans="10:13" ht="20.100000000000001" customHeight="1">
      <c r="J4079" s="427"/>
      <c r="M4079" s="469"/>
    </row>
    <row r="4080" spans="10:13" ht="20.100000000000001" customHeight="1">
      <c r="J4080" s="427"/>
      <c r="M4080" s="469"/>
    </row>
    <row r="4081" spans="10:13" ht="20.100000000000001" customHeight="1">
      <c r="J4081" s="427"/>
      <c r="M4081" s="469"/>
    </row>
    <row r="4082" spans="10:13" ht="20.100000000000001" customHeight="1">
      <c r="J4082" s="427"/>
      <c r="M4082" s="469"/>
    </row>
    <row r="4083" spans="10:13" ht="20.100000000000001" customHeight="1">
      <c r="J4083" s="427"/>
      <c r="M4083" s="469"/>
    </row>
    <row r="4084" spans="10:13" ht="20.100000000000001" customHeight="1">
      <c r="J4084" s="427"/>
      <c r="M4084" s="469"/>
    </row>
    <row r="4085" spans="10:13" ht="20.100000000000001" customHeight="1">
      <c r="J4085" s="427"/>
      <c r="M4085" s="469"/>
    </row>
    <row r="4086" spans="10:13" ht="20.100000000000001" customHeight="1">
      <c r="J4086" s="427"/>
      <c r="M4086" s="469"/>
    </row>
    <row r="4087" spans="10:13" ht="20.100000000000001" customHeight="1">
      <c r="J4087" s="427"/>
      <c r="M4087" s="469"/>
    </row>
    <row r="4088" spans="10:13" ht="20.100000000000001" customHeight="1">
      <c r="J4088" s="427"/>
      <c r="M4088" s="469"/>
    </row>
    <row r="4089" spans="10:13" ht="20.100000000000001" customHeight="1">
      <c r="J4089" s="427"/>
      <c r="M4089" s="469"/>
    </row>
    <row r="4090" spans="10:13" ht="20.100000000000001" customHeight="1">
      <c r="J4090" s="427"/>
      <c r="M4090" s="469"/>
    </row>
    <row r="4091" spans="10:13" ht="20.100000000000001" customHeight="1">
      <c r="J4091" s="427"/>
      <c r="M4091" s="469"/>
    </row>
    <row r="4092" spans="10:13" ht="20.100000000000001" customHeight="1">
      <c r="J4092" s="427"/>
      <c r="M4092" s="469"/>
    </row>
    <row r="4093" spans="10:13" ht="20.100000000000001" customHeight="1">
      <c r="J4093" s="427"/>
      <c r="M4093" s="469"/>
    </row>
    <row r="4094" spans="10:13" ht="20.100000000000001" customHeight="1">
      <c r="J4094" s="427"/>
      <c r="M4094" s="469"/>
    </row>
    <row r="4095" spans="10:13" ht="20.100000000000001" customHeight="1">
      <c r="J4095" s="427"/>
      <c r="M4095" s="469"/>
    </row>
    <row r="4096" spans="10:13" ht="20.100000000000001" customHeight="1">
      <c r="J4096" s="427"/>
      <c r="M4096" s="469"/>
    </row>
    <row r="4097" spans="10:13" ht="20.100000000000001" customHeight="1">
      <c r="J4097" s="427"/>
      <c r="M4097" s="469"/>
    </row>
    <row r="4098" spans="10:13" ht="20.100000000000001" customHeight="1">
      <c r="J4098" s="427"/>
      <c r="M4098" s="469"/>
    </row>
    <row r="4099" spans="10:13" ht="20.100000000000001" customHeight="1">
      <c r="J4099" s="427"/>
      <c r="M4099" s="469"/>
    </row>
    <row r="4100" spans="10:13" ht="20.100000000000001" customHeight="1">
      <c r="J4100" s="427"/>
      <c r="M4100" s="469"/>
    </row>
    <row r="4101" spans="10:13" ht="20.100000000000001" customHeight="1">
      <c r="J4101" s="427"/>
      <c r="M4101" s="469"/>
    </row>
    <row r="4102" spans="10:13" ht="20.100000000000001" customHeight="1">
      <c r="J4102" s="427"/>
      <c r="M4102" s="469"/>
    </row>
    <row r="4103" spans="10:13" ht="20.100000000000001" customHeight="1">
      <c r="J4103" s="427"/>
      <c r="M4103" s="469"/>
    </row>
    <row r="4104" spans="10:13" ht="20.100000000000001" customHeight="1">
      <c r="J4104" s="427"/>
      <c r="M4104" s="469"/>
    </row>
    <row r="4105" spans="10:13" ht="20.100000000000001" customHeight="1">
      <c r="J4105" s="427"/>
      <c r="M4105" s="469"/>
    </row>
    <row r="4106" spans="10:13" ht="20.100000000000001" customHeight="1">
      <c r="J4106" s="427"/>
      <c r="M4106" s="469"/>
    </row>
    <row r="4107" spans="10:13" ht="20.100000000000001" customHeight="1">
      <c r="J4107" s="427"/>
      <c r="M4107" s="469"/>
    </row>
    <row r="4108" spans="10:13" ht="20.100000000000001" customHeight="1">
      <c r="J4108" s="427"/>
      <c r="M4108" s="469"/>
    </row>
    <row r="4109" spans="10:13" ht="20.100000000000001" customHeight="1">
      <c r="J4109" s="427"/>
      <c r="M4109" s="469"/>
    </row>
    <row r="4110" spans="10:13" ht="20.100000000000001" customHeight="1">
      <c r="J4110" s="427"/>
      <c r="M4110" s="469"/>
    </row>
    <row r="4111" spans="10:13" ht="20.100000000000001" customHeight="1">
      <c r="J4111" s="427"/>
      <c r="M4111" s="469"/>
    </row>
    <row r="4112" spans="10:13" ht="20.100000000000001" customHeight="1">
      <c r="J4112" s="427"/>
      <c r="M4112" s="469"/>
    </row>
    <row r="4113" spans="10:13" ht="20.100000000000001" customHeight="1">
      <c r="J4113" s="427"/>
      <c r="M4113" s="469"/>
    </row>
    <row r="4114" spans="10:13" ht="20.100000000000001" customHeight="1">
      <c r="J4114" s="427"/>
      <c r="M4114" s="469"/>
    </row>
    <row r="4115" spans="10:13" ht="20.100000000000001" customHeight="1">
      <c r="J4115" s="427"/>
      <c r="M4115" s="469"/>
    </row>
    <row r="4116" spans="10:13" ht="20.100000000000001" customHeight="1">
      <c r="J4116" s="427"/>
      <c r="M4116" s="469"/>
    </row>
    <row r="4117" spans="10:13" ht="20.100000000000001" customHeight="1">
      <c r="J4117" s="427"/>
      <c r="M4117" s="469"/>
    </row>
    <row r="4118" spans="10:13" ht="20.100000000000001" customHeight="1">
      <c r="J4118" s="427"/>
      <c r="M4118" s="469"/>
    </row>
    <row r="4119" spans="10:13" ht="20.100000000000001" customHeight="1">
      <c r="J4119" s="427"/>
      <c r="M4119" s="469"/>
    </row>
    <row r="4120" spans="10:13" ht="20.100000000000001" customHeight="1">
      <c r="J4120" s="427"/>
      <c r="M4120" s="469"/>
    </row>
    <row r="4121" spans="10:13" ht="20.100000000000001" customHeight="1">
      <c r="J4121" s="427"/>
      <c r="M4121" s="469"/>
    </row>
    <row r="4122" spans="10:13" ht="20.100000000000001" customHeight="1">
      <c r="J4122" s="427"/>
      <c r="M4122" s="469"/>
    </row>
    <row r="4123" spans="10:13" ht="20.100000000000001" customHeight="1">
      <c r="J4123" s="427"/>
      <c r="M4123" s="469"/>
    </row>
    <row r="4124" spans="10:13" ht="20.100000000000001" customHeight="1">
      <c r="J4124" s="427"/>
      <c r="M4124" s="469"/>
    </row>
    <row r="4125" spans="10:13" ht="20.100000000000001" customHeight="1">
      <c r="J4125" s="427"/>
      <c r="M4125" s="469"/>
    </row>
    <row r="4126" spans="10:13" ht="20.100000000000001" customHeight="1">
      <c r="J4126" s="427"/>
      <c r="M4126" s="469"/>
    </row>
    <row r="4127" spans="10:13" ht="20.100000000000001" customHeight="1">
      <c r="J4127" s="427"/>
      <c r="M4127" s="469"/>
    </row>
    <row r="4128" spans="10:13" ht="20.100000000000001" customHeight="1">
      <c r="J4128" s="427"/>
      <c r="M4128" s="469"/>
    </row>
    <row r="4129" spans="10:13" ht="20.100000000000001" customHeight="1">
      <c r="J4129" s="427"/>
      <c r="M4129" s="469"/>
    </row>
    <row r="4130" spans="10:13" ht="20.100000000000001" customHeight="1">
      <c r="J4130" s="427"/>
      <c r="M4130" s="469"/>
    </row>
    <row r="4131" spans="10:13" ht="20.100000000000001" customHeight="1">
      <c r="J4131" s="427"/>
      <c r="M4131" s="469"/>
    </row>
    <row r="4132" spans="10:13" ht="20.100000000000001" customHeight="1">
      <c r="J4132" s="427"/>
      <c r="M4132" s="469"/>
    </row>
    <row r="4133" spans="10:13" ht="20.100000000000001" customHeight="1">
      <c r="J4133" s="427"/>
      <c r="M4133" s="469"/>
    </row>
    <row r="4134" spans="10:13" ht="20.100000000000001" customHeight="1">
      <c r="J4134" s="427"/>
      <c r="M4134" s="469"/>
    </row>
    <row r="4135" spans="10:13" ht="20.100000000000001" customHeight="1">
      <c r="J4135" s="427"/>
      <c r="M4135" s="469"/>
    </row>
    <row r="4136" spans="10:13" ht="20.100000000000001" customHeight="1">
      <c r="J4136" s="427"/>
      <c r="M4136" s="469"/>
    </row>
    <row r="4137" spans="10:13" ht="20.100000000000001" customHeight="1">
      <c r="J4137" s="427"/>
      <c r="M4137" s="469"/>
    </row>
    <row r="4138" spans="10:13" ht="20.100000000000001" customHeight="1">
      <c r="J4138" s="427"/>
      <c r="M4138" s="469"/>
    </row>
    <row r="4139" spans="10:13" ht="20.100000000000001" customHeight="1">
      <c r="J4139" s="427"/>
      <c r="M4139" s="469"/>
    </row>
    <row r="4140" spans="10:13" ht="20.100000000000001" customHeight="1">
      <c r="J4140" s="427"/>
      <c r="M4140" s="469"/>
    </row>
    <row r="4141" spans="10:13" ht="20.100000000000001" customHeight="1">
      <c r="J4141" s="427"/>
      <c r="M4141" s="469"/>
    </row>
    <row r="4142" spans="10:13" ht="20.100000000000001" customHeight="1">
      <c r="J4142" s="427"/>
      <c r="M4142" s="469"/>
    </row>
    <row r="4143" spans="10:13" ht="20.100000000000001" customHeight="1">
      <c r="J4143" s="427"/>
      <c r="M4143" s="469"/>
    </row>
    <row r="4144" spans="10:13" ht="20.100000000000001" customHeight="1">
      <c r="J4144" s="427"/>
      <c r="M4144" s="469"/>
    </row>
    <row r="4145" spans="10:13" ht="20.100000000000001" customHeight="1">
      <c r="J4145" s="427"/>
      <c r="M4145" s="469"/>
    </row>
    <row r="4146" spans="10:13" ht="20.100000000000001" customHeight="1">
      <c r="J4146" s="427"/>
      <c r="M4146" s="469"/>
    </row>
    <row r="4147" spans="10:13" ht="20.100000000000001" customHeight="1">
      <c r="J4147" s="427"/>
      <c r="M4147" s="469"/>
    </row>
    <row r="4148" spans="10:13" ht="20.100000000000001" customHeight="1">
      <c r="J4148" s="427"/>
      <c r="M4148" s="469"/>
    </row>
    <row r="4149" spans="10:13" ht="20.100000000000001" customHeight="1">
      <c r="J4149" s="427"/>
      <c r="M4149" s="469"/>
    </row>
    <row r="4150" spans="10:13" ht="20.100000000000001" customHeight="1">
      <c r="J4150" s="427"/>
      <c r="M4150" s="469"/>
    </row>
    <row r="4151" spans="10:13" ht="20.100000000000001" customHeight="1">
      <c r="J4151" s="427"/>
      <c r="M4151" s="469"/>
    </row>
    <row r="4152" spans="10:13" ht="20.100000000000001" customHeight="1">
      <c r="J4152" s="427"/>
      <c r="M4152" s="469"/>
    </row>
    <row r="4153" spans="10:13" ht="20.100000000000001" customHeight="1">
      <c r="J4153" s="427"/>
      <c r="M4153" s="469"/>
    </row>
    <row r="4154" spans="10:13" ht="20.100000000000001" customHeight="1">
      <c r="J4154" s="427"/>
      <c r="M4154" s="469"/>
    </row>
    <row r="4155" spans="10:13" ht="20.100000000000001" customHeight="1">
      <c r="J4155" s="427"/>
      <c r="M4155" s="469"/>
    </row>
    <row r="4156" spans="10:13" ht="20.100000000000001" customHeight="1">
      <c r="J4156" s="427"/>
      <c r="M4156" s="469"/>
    </row>
    <row r="4157" spans="10:13" ht="20.100000000000001" customHeight="1">
      <c r="J4157" s="427"/>
      <c r="M4157" s="469"/>
    </row>
    <row r="4158" spans="10:13" ht="20.100000000000001" customHeight="1">
      <c r="J4158" s="427"/>
      <c r="M4158" s="469"/>
    </row>
    <row r="4159" spans="10:13" ht="20.100000000000001" customHeight="1">
      <c r="J4159" s="427"/>
      <c r="M4159" s="469"/>
    </row>
    <row r="4160" spans="10:13" ht="20.100000000000001" customHeight="1">
      <c r="J4160" s="427"/>
      <c r="M4160" s="469"/>
    </row>
    <row r="4161" spans="10:13" ht="20.100000000000001" customHeight="1">
      <c r="J4161" s="427"/>
      <c r="M4161" s="469"/>
    </row>
    <row r="4162" spans="10:13" ht="20.100000000000001" customHeight="1">
      <c r="J4162" s="427"/>
      <c r="M4162" s="469"/>
    </row>
    <row r="4163" spans="10:13" ht="20.100000000000001" customHeight="1">
      <c r="J4163" s="427"/>
      <c r="M4163" s="469"/>
    </row>
    <row r="4164" spans="10:13" ht="20.100000000000001" customHeight="1">
      <c r="J4164" s="427"/>
      <c r="M4164" s="469"/>
    </row>
    <row r="4165" spans="10:13" ht="20.100000000000001" customHeight="1">
      <c r="J4165" s="427"/>
      <c r="M4165" s="469"/>
    </row>
    <row r="4166" spans="10:13" ht="20.100000000000001" customHeight="1">
      <c r="J4166" s="427"/>
      <c r="M4166" s="469"/>
    </row>
    <row r="4167" spans="10:13" ht="20.100000000000001" customHeight="1">
      <c r="J4167" s="427"/>
      <c r="M4167" s="469"/>
    </row>
    <row r="4168" spans="10:13" ht="20.100000000000001" customHeight="1">
      <c r="J4168" s="427"/>
      <c r="M4168" s="469"/>
    </row>
    <row r="4169" spans="10:13" ht="20.100000000000001" customHeight="1">
      <c r="J4169" s="427"/>
      <c r="M4169" s="469"/>
    </row>
    <row r="4170" spans="10:13" ht="20.100000000000001" customHeight="1">
      <c r="J4170" s="427"/>
      <c r="M4170" s="469"/>
    </row>
    <row r="4171" spans="10:13" ht="20.100000000000001" customHeight="1">
      <c r="J4171" s="427"/>
      <c r="M4171" s="469"/>
    </row>
    <row r="4172" spans="10:13" ht="20.100000000000001" customHeight="1">
      <c r="J4172" s="427"/>
      <c r="M4172" s="469"/>
    </row>
    <row r="4173" spans="10:13" ht="20.100000000000001" customHeight="1">
      <c r="J4173" s="427"/>
      <c r="M4173" s="469"/>
    </row>
    <row r="4174" spans="10:13" ht="20.100000000000001" customHeight="1">
      <c r="J4174" s="427"/>
      <c r="M4174" s="469"/>
    </row>
    <row r="4175" spans="10:13" ht="20.100000000000001" customHeight="1">
      <c r="J4175" s="427"/>
      <c r="M4175" s="469"/>
    </row>
    <row r="4176" spans="10:13" ht="20.100000000000001" customHeight="1">
      <c r="J4176" s="427"/>
      <c r="M4176" s="469"/>
    </row>
    <row r="4177" spans="10:13" ht="20.100000000000001" customHeight="1">
      <c r="J4177" s="427"/>
      <c r="M4177" s="469"/>
    </row>
    <row r="4178" spans="10:13" ht="20.100000000000001" customHeight="1">
      <c r="J4178" s="427"/>
      <c r="M4178" s="469"/>
    </row>
    <row r="4179" spans="10:13" ht="20.100000000000001" customHeight="1">
      <c r="J4179" s="427"/>
      <c r="M4179" s="469"/>
    </row>
    <row r="4180" spans="10:13" ht="20.100000000000001" customHeight="1">
      <c r="J4180" s="427"/>
      <c r="M4180" s="469"/>
    </row>
    <row r="4181" spans="10:13" ht="20.100000000000001" customHeight="1">
      <c r="J4181" s="427"/>
      <c r="M4181" s="469"/>
    </row>
    <row r="4182" spans="10:13" ht="20.100000000000001" customHeight="1">
      <c r="J4182" s="427"/>
      <c r="M4182" s="469"/>
    </row>
    <row r="4183" spans="10:13" ht="20.100000000000001" customHeight="1">
      <c r="J4183" s="427"/>
      <c r="M4183" s="469"/>
    </row>
    <row r="4184" spans="10:13" ht="20.100000000000001" customHeight="1">
      <c r="J4184" s="427"/>
      <c r="M4184" s="469"/>
    </row>
    <row r="4185" spans="10:13" ht="20.100000000000001" customHeight="1">
      <c r="J4185" s="427"/>
      <c r="M4185" s="469"/>
    </row>
    <row r="4186" spans="10:13" ht="20.100000000000001" customHeight="1">
      <c r="J4186" s="427"/>
      <c r="M4186" s="469"/>
    </row>
    <row r="4187" spans="10:13" ht="20.100000000000001" customHeight="1">
      <c r="J4187" s="427"/>
      <c r="M4187" s="469"/>
    </row>
    <row r="4188" spans="10:13" ht="20.100000000000001" customHeight="1">
      <c r="J4188" s="427"/>
      <c r="M4188" s="469"/>
    </row>
    <row r="4189" spans="10:13" ht="20.100000000000001" customHeight="1">
      <c r="J4189" s="427"/>
      <c r="M4189" s="469"/>
    </row>
    <row r="4190" spans="10:13" ht="20.100000000000001" customHeight="1">
      <c r="J4190" s="427"/>
      <c r="M4190" s="469"/>
    </row>
    <row r="4191" spans="10:13" ht="20.100000000000001" customHeight="1">
      <c r="J4191" s="427"/>
      <c r="M4191" s="469"/>
    </row>
    <row r="4192" spans="10:13" ht="20.100000000000001" customHeight="1">
      <c r="J4192" s="427"/>
      <c r="M4192" s="469"/>
    </row>
    <row r="4193" spans="10:13" ht="20.100000000000001" customHeight="1">
      <c r="J4193" s="427"/>
      <c r="M4193" s="469"/>
    </row>
    <row r="4194" spans="10:13" ht="20.100000000000001" customHeight="1">
      <c r="J4194" s="427"/>
      <c r="M4194" s="469"/>
    </row>
    <row r="4195" spans="10:13" ht="20.100000000000001" customHeight="1">
      <c r="J4195" s="427"/>
      <c r="M4195" s="469"/>
    </row>
    <row r="4196" spans="10:13" ht="20.100000000000001" customHeight="1">
      <c r="J4196" s="427"/>
      <c r="M4196" s="469"/>
    </row>
    <row r="4197" spans="10:13" ht="20.100000000000001" customHeight="1">
      <c r="J4197" s="427"/>
      <c r="M4197" s="469"/>
    </row>
    <row r="4198" spans="10:13" ht="20.100000000000001" customHeight="1">
      <c r="J4198" s="427"/>
      <c r="M4198" s="469"/>
    </row>
    <row r="4199" spans="10:13" ht="20.100000000000001" customHeight="1">
      <c r="J4199" s="427"/>
      <c r="M4199" s="469"/>
    </row>
    <row r="4200" spans="10:13" ht="20.100000000000001" customHeight="1">
      <c r="J4200" s="427"/>
      <c r="M4200" s="469"/>
    </row>
    <row r="4201" spans="10:13" ht="20.100000000000001" customHeight="1">
      <c r="J4201" s="427"/>
      <c r="M4201" s="469"/>
    </row>
    <row r="4202" spans="10:13" ht="20.100000000000001" customHeight="1">
      <c r="J4202" s="427"/>
      <c r="M4202" s="469"/>
    </row>
    <row r="4203" spans="10:13" ht="20.100000000000001" customHeight="1">
      <c r="J4203" s="427"/>
      <c r="M4203" s="469"/>
    </row>
    <row r="4204" spans="10:13" ht="20.100000000000001" customHeight="1">
      <c r="J4204" s="427"/>
      <c r="M4204" s="469"/>
    </row>
    <row r="4205" spans="10:13" ht="20.100000000000001" customHeight="1">
      <c r="J4205" s="427"/>
      <c r="M4205" s="469"/>
    </row>
    <row r="4206" spans="10:13" ht="20.100000000000001" customHeight="1">
      <c r="J4206" s="427"/>
      <c r="M4206" s="469"/>
    </row>
    <row r="4207" spans="10:13" ht="20.100000000000001" customHeight="1">
      <c r="J4207" s="427"/>
      <c r="M4207" s="469"/>
    </row>
    <row r="4208" spans="10:13" ht="20.100000000000001" customHeight="1">
      <c r="J4208" s="427"/>
      <c r="M4208" s="469"/>
    </row>
    <row r="4209" spans="10:13" ht="20.100000000000001" customHeight="1">
      <c r="J4209" s="427"/>
      <c r="M4209" s="469"/>
    </row>
    <row r="4210" spans="10:13" ht="20.100000000000001" customHeight="1">
      <c r="J4210" s="427"/>
      <c r="M4210" s="469"/>
    </row>
    <row r="4211" spans="10:13" ht="20.100000000000001" customHeight="1">
      <c r="J4211" s="427"/>
      <c r="M4211" s="469"/>
    </row>
    <row r="4212" spans="10:13" ht="20.100000000000001" customHeight="1">
      <c r="J4212" s="427"/>
      <c r="M4212" s="469"/>
    </row>
    <row r="4213" spans="10:13" ht="20.100000000000001" customHeight="1">
      <c r="J4213" s="427"/>
      <c r="M4213" s="469"/>
    </row>
    <row r="4214" spans="10:13" ht="20.100000000000001" customHeight="1">
      <c r="J4214" s="427"/>
      <c r="M4214" s="469"/>
    </row>
    <row r="4215" spans="10:13" ht="20.100000000000001" customHeight="1">
      <c r="J4215" s="427"/>
      <c r="M4215" s="469"/>
    </row>
    <row r="4216" spans="10:13" ht="20.100000000000001" customHeight="1">
      <c r="J4216" s="427"/>
      <c r="M4216" s="469"/>
    </row>
    <row r="4217" spans="10:13" ht="20.100000000000001" customHeight="1">
      <c r="J4217" s="427"/>
      <c r="M4217" s="469"/>
    </row>
    <row r="4218" spans="10:13" ht="20.100000000000001" customHeight="1">
      <c r="J4218" s="427"/>
      <c r="M4218" s="469"/>
    </row>
    <row r="4219" spans="10:13" ht="20.100000000000001" customHeight="1">
      <c r="J4219" s="427"/>
      <c r="M4219" s="469"/>
    </row>
    <row r="4220" spans="10:13" ht="20.100000000000001" customHeight="1">
      <c r="J4220" s="427"/>
      <c r="M4220" s="469"/>
    </row>
    <row r="4221" spans="10:13" ht="20.100000000000001" customHeight="1">
      <c r="J4221" s="427"/>
      <c r="M4221" s="469"/>
    </row>
    <row r="4222" spans="10:13" ht="20.100000000000001" customHeight="1">
      <c r="J4222" s="427"/>
      <c r="M4222" s="469"/>
    </row>
    <row r="4223" spans="10:13" ht="20.100000000000001" customHeight="1">
      <c r="J4223" s="427"/>
      <c r="M4223" s="469"/>
    </row>
    <row r="4224" spans="10:13" ht="20.100000000000001" customHeight="1">
      <c r="J4224" s="427"/>
      <c r="M4224" s="469"/>
    </row>
    <row r="4225" spans="10:13" ht="20.100000000000001" customHeight="1">
      <c r="J4225" s="427"/>
      <c r="M4225" s="469"/>
    </row>
    <row r="4226" spans="10:13" ht="20.100000000000001" customHeight="1">
      <c r="J4226" s="427"/>
      <c r="M4226" s="469"/>
    </row>
    <row r="4227" spans="10:13" ht="20.100000000000001" customHeight="1">
      <c r="J4227" s="427"/>
      <c r="M4227" s="469"/>
    </row>
    <row r="4228" spans="10:13" ht="20.100000000000001" customHeight="1">
      <c r="J4228" s="427"/>
      <c r="M4228" s="469"/>
    </row>
    <row r="4229" spans="10:13" ht="20.100000000000001" customHeight="1">
      <c r="J4229" s="427"/>
      <c r="M4229" s="469"/>
    </row>
    <row r="4230" spans="10:13" ht="20.100000000000001" customHeight="1">
      <c r="J4230" s="427"/>
      <c r="M4230" s="469"/>
    </row>
    <row r="4231" spans="10:13" ht="20.100000000000001" customHeight="1">
      <c r="J4231" s="427"/>
      <c r="M4231" s="469"/>
    </row>
    <row r="4232" spans="10:13" ht="20.100000000000001" customHeight="1">
      <c r="J4232" s="427"/>
      <c r="M4232" s="469"/>
    </row>
    <row r="4233" spans="10:13" ht="20.100000000000001" customHeight="1">
      <c r="J4233" s="427"/>
      <c r="M4233" s="469"/>
    </row>
    <row r="4234" spans="10:13" ht="20.100000000000001" customHeight="1">
      <c r="J4234" s="427"/>
      <c r="M4234" s="469"/>
    </row>
    <row r="4235" spans="10:13" ht="20.100000000000001" customHeight="1">
      <c r="J4235" s="427"/>
      <c r="M4235" s="469"/>
    </row>
    <row r="4236" spans="10:13" ht="20.100000000000001" customHeight="1">
      <c r="J4236" s="427"/>
      <c r="M4236" s="469"/>
    </row>
    <row r="4237" spans="10:13" ht="20.100000000000001" customHeight="1">
      <c r="J4237" s="427"/>
      <c r="M4237" s="469"/>
    </row>
    <row r="4238" spans="10:13" ht="20.100000000000001" customHeight="1">
      <c r="J4238" s="427"/>
      <c r="M4238" s="469"/>
    </row>
    <row r="4239" spans="10:13" ht="20.100000000000001" customHeight="1">
      <c r="J4239" s="427"/>
      <c r="M4239" s="469"/>
    </row>
    <row r="4240" spans="10:13" ht="20.100000000000001" customHeight="1">
      <c r="J4240" s="427"/>
      <c r="M4240" s="469"/>
    </row>
    <row r="4241" spans="10:13" ht="20.100000000000001" customHeight="1">
      <c r="J4241" s="427"/>
      <c r="M4241" s="469"/>
    </row>
    <row r="4242" spans="10:13" ht="20.100000000000001" customHeight="1">
      <c r="J4242" s="427"/>
      <c r="M4242" s="469"/>
    </row>
    <row r="4243" spans="10:13" ht="20.100000000000001" customHeight="1">
      <c r="J4243" s="427"/>
      <c r="M4243" s="469"/>
    </row>
    <row r="4244" spans="10:13" ht="20.100000000000001" customHeight="1">
      <c r="J4244" s="427"/>
      <c r="M4244" s="469"/>
    </row>
    <row r="4245" spans="10:13" ht="20.100000000000001" customHeight="1">
      <c r="J4245" s="427"/>
      <c r="M4245" s="469"/>
    </row>
    <row r="4246" spans="10:13" ht="20.100000000000001" customHeight="1">
      <c r="J4246" s="427"/>
      <c r="M4246" s="469"/>
    </row>
    <row r="4247" spans="10:13" ht="20.100000000000001" customHeight="1">
      <c r="J4247" s="427"/>
      <c r="M4247" s="469"/>
    </row>
    <row r="4248" spans="10:13" ht="20.100000000000001" customHeight="1">
      <c r="J4248" s="427"/>
      <c r="M4248" s="469"/>
    </row>
    <row r="4249" spans="10:13" ht="20.100000000000001" customHeight="1">
      <c r="J4249" s="427"/>
      <c r="M4249" s="469"/>
    </row>
    <row r="4250" spans="10:13" ht="20.100000000000001" customHeight="1">
      <c r="J4250" s="427"/>
      <c r="M4250" s="469"/>
    </row>
    <row r="4251" spans="10:13" ht="20.100000000000001" customHeight="1">
      <c r="J4251" s="427"/>
      <c r="M4251" s="469"/>
    </row>
    <row r="4252" spans="10:13" ht="20.100000000000001" customHeight="1">
      <c r="J4252" s="427"/>
      <c r="M4252" s="469"/>
    </row>
    <row r="4253" spans="10:13" ht="20.100000000000001" customHeight="1">
      <c r="J4253" s="427"/>
      <c r="M4253" s="469"/>
    </row>
    <row r="4254" spans="10:13" ht="20.100000000000001" customHeight="1">
      <c r="J4254" s="427"/>
      <c r="M4254" s="469"/>
    </row>
    <row r="4255" spans="10:13" ht="20.100000000000001" customHeight="1">
      <c r="J4255" s="427"/>
      <c r="M4255" s="469"/>
    </row>
    <row r="4256" spans="10:13" ht="20.100000000000001" customHeight="1">
      <c r="J4256" s="427"/>
      <c r="M4256" s="469"/>
    </row>
    <row r="4257" spans="10:13" ht="20.100000000000001" customHeight="1">
      <c r="J4257" s="427"/>
      <c r="M4257" s="469"/>
    </row>
    <row r="4258" spans="10:13" ht="20.100000000000001" customHeight="1">
      <c r="J4258" s="427"/>
      <c r="M4258" s="469"/>
    </row>
    <row r="4259" spans="10:13" ht="20.100000000000001" customHeight="1">
      <c r="J4259" s="427"/>
      <c r="M4259" s="469"/>
    </row>
    <row r="4260" spans="10:13" ht="20.100000000000001" customHeight="1">
      <c r="J4260" s="427"/>
      <c r="M4260" s="469"/>
    </row>
    <row r="4261" spans="10:13" ht="20.100000000000001" customHeight="1">
      <c r="J4261" s="427"/>
      <c r="M4261" s="469"/>
    </row>
    <row r="4262" spans="10:13" ht="20.100000000000001" customHeight="1">
      <c r="J4262" s="427"/>
      <c r="M4262" s="469"/>
    </row>
    <row r="4263" spans="10:13" ht="20.100000000000001" customHeight="1">
      <c r="J4263" s="427"/>
      <c r="M4263" s="469"/>
    </row>
    <row r="4264" spans="10:13" ht="20.100000000000001" customHeight="1">
      <c r="J4264" s="427"/>
      <c r="M4264" s="469"/>
    </row>
    <row r="4265" spans="10:13" ht="20.100000000000001" customHeight="1">
      <c r="J4265" s="427"/>
      <c r="M4265" s="469"/>
    </row>
    <row r="4266" spans="10:13" ht="20.100000000000001" customHeight="1">
      <c r="J4266" s="427"/>
      <c r="M4266" s="469"/>
    </row>
    <row r="4267" spans="10:13" ht="20.100000000000001" customHeight="1">
      <c r="J4267" s="427"/>
      <c r="M4267" s="469"/>
    </row>
    <row r="4268" spans="10:13" ht="20.100000000000001" customHeight="1">
      <c r="J4268" s="427"/>
      <c r="M4268" s="469"/>
    </row>
    <row r="4269" spans="10:13" ht="20.100000000000001" customHeight="1">
      <c r="J4269" s="427"/>
      <c r="M4269" s="469"/>
    </row>
    <row r="4270" spans="10:13" ht="20.100000000000001" customHeight="1">
      <c r="J4270" s="427"/>
      <c r="M4270" s="469"/>
    </row>
    <row r="4271" spans="10:13" ht="20.100000000000001" customHeight="1">
      <c r="J4271" s="427"/>
      <c r="M4271" s="469"/>
    </row>
    <row r="4272" spans="10:13" ht="20.100000000000001" customHeight="1">
      <c r="J4272" s="427"/>
      <c r="M4272" s="469"/>
    </row>
    <row r="4273" spans="10:13" ht="20.100000000000001" customHeight="1">
      <c r="J4273" s="427"/>
      <c r="M4273" s="469"/>
    </row>
    <row r="4274" spans="10:13" ht="20.100000000000001" customHeight="1">
      <c r="J4274" s="427"/>
      <c r="M4274" s="469"/>
    </row>
    <row r="4275" spans="10:13" ht="20.100000000000001" customHeight="1">
      <c r="J4275" s="427"/>
      <c r="M4275" s="469"/>
    </row>
    <row r="4276" spans="10:13" ht="20.100000000000001" customHeight="1">
      <c r="J4276" s="427"/>
      <c r="M4276" s="469"/>
    </row>
    <row r="4277" spans="10:13" ht="20.100000000000001" customHeight="1">
      <c r="J4277" s="427"/>
      <c r="M4277" s="469"/>
    </row>
    <row r="4278" spans="10:13" ht="20.100000000000001" customHeight="1">
      <c r="J4278" s="427"/>
      <c r="M4278" s="469"/>
    </row>
    <row r="4279" spans="10:13" ht="20.100000000000001" customHeight="1">
      <c r="J4279" s="427"/>
      <c r="M4279" s="469"/>
    </row>
    <row r="4280" spans="10:13" ht="20.100000000000001" customHeight="1">
      <c r="J4280" s="427"/>
      <c r="M4280" s="469"/>
    </row>
    <row r="4281" spans="10:13" ht="20.100000000000001" customHeight="1">
      <c r="J4281" s="427"/>
      <c r="M4281" s="469"/>
    </row>
    <row r="4282" spans="10:13" ht="20.100000000000001" customHeight="1">
      <c r="J4282" s="427"/>
      <c r="M4282" s="469"/>
    </row>
    <row r="4283" spans="10:13" ht="20.100000000000001" customHeight="1">
      <c r="J4283" s="427"/>
      <c r="M4283" s="469"/>
    </row>
    <row r="4284" spans="10:13" ht="20.100000000000001" customHeight="1">
      <c r="J4284" s="427"/>
      <c r="M4284" s="469"/>
    </row>
    <row r="4285" spans="10:13" ht="20.100000000000001" customHeight="1">
      <c r="J4285" s="427"/>
      <c r="M4285" s="469"/>
    </row>
    <row r="4286" spans="10:13" ht="20.100000000000001" customHeight="1">
      <c r="J4286" s="427"/>
      <c r="M4286" s="469"/>
    </row>
    <row r="4287" spans="10:13" ht="20.100000000000001" customHeight="1">
      <c r="J4287" s="427"/>
      <c r="M4287" s="469"/>
    </row>
    <row r="4288" spans="10:13" ht="20.100000000000001" customHeight="1">
      <c r="J4288" s="427"/>
      <c r="M4288" s="469"/>
    </row>
    <row r="4289" spans="10:13" ht="20.100000000000001" customHeight="1">
      <c r="J4289" s="427"/>
      <c r="M4289" s="469"/>
    </row>
    <row r="4290" spans="10:13" ht="20.100000000000001" customHeight="1">
      <c r="J4290" s="427"/>
      <c r="M4290" s="469"/>
    </row>
    <row r="4291" spans="10:13" ht="20.100000000000001" customHeight="1">
      <c r="J4291" s="427"/>
      <c r="M4291" s="469"/>
    </row>
    <row r="4292" spans="10:13" ht="20.100000000000001" customHeight="1">
      <c r="J4292" s="427"/>
      <c r="M4292" s="469"/>
    </row>
    <row r="4293" spans="10:13" ht="20.100000000000001" customHeight="1">
      <c r="J4293" s="427"/>
      <c r="M4293" s="469"/>
    </row>
    <row r="4294" spans="10:13" ht="20.100000000000001" customHeight="1">
      <c r="J4294" s="427"/>
      <c r="M4294" s="469"/>
    </row>
    <row r="4295" spans="10:13" ht="20.100000000000001" customHeight="1">
      <c r="J4295" s="427"/>
      <c r="M4295" s="469"/>
    </row>
    <row r="4296" spans="10:13" ht="20.100000000000001" customHeight="1">
      <c r="J4296" s="427"/>
      <c r="M4296" s="469"/>
    </row>
    <row r="4297" spans="10:13" ht="20.100000000000001" customHeight="1">
      <c r="J4297" s="427"/>
      <c r="M4297" s="469"/>
    </row>
    <row r="4298" spans="10:13" ht="20.100000000000001" customHeight="1">
      <c r="J4298" s="427"/>
      <c r="M4298" s="469"/>
    </row>
    <row r="4299" spans="10:13" ht="20.100000000000001" customHeight="1">
      <c r="J4299" s="427"/>
      <c r="M4299" s="469"/>
    </row>
    <row r="4300" spans="10:13" ht="20.100000000000001" customHeight="1">
      <c r="J4300" s="427"/>
      <c r="M4300" s="469"/>
    </row>
    <row r="4301" spans="10:13" ht="20.100000000000001" customHeight="1">
      <c r="J4301" s="427"/>
      <c r="M4301" s="469"/>
    </row>
    <row r="4302" spans="10:13" ht="20.100000000000001" customHeight="1">
      <c r="J4302" s="427"/>
      <c r="M4302" s="469"/>
    </row>
    <row r="4303" spans="10:13" ht="20.100000000000001" customHeight="1">
      <c r="J4303" s="427"/>
      <c r="M4303" s="469"/>
    </row>
    <row r="4304" spans="10:13" ht="20.100000000000001" customHeight="1">
      <c r="J4304" s="427"/>
      <c r="M4304" s="469"/>
    </row>
    <row r="4305" spans="10:13" ht="20.100000000000001" customHeight="1">
      <c r="J4305" s="427"/>
      <c r="M4305" s="469"/>
    </row>
    <row r="4306" spans="10:13" ht="20.100000000000001" customHeight="1">
      <c r="J4306" s="427"/>
      <c r="M4306" s="469"/>
    </row>
    <row r="4307" spans="10:13" ht="20.100000000000001" customHeight="1">
      <c r="J4307" s="427"/>
      <c r="M4307" s="469"/>
    </row>
    <row r="4308" spans="10:13" ht="20.100000000000001" customHeight="1">
      <c r="J4308" s="427"/>
      <c r="M4308" s="469"/>
    </row>
    <row r="4309" spans="10:13" ht="20.100000000000001" customHeight="1">
      <c r="J4309" s="427"/>
      <c r="M4309" s="469"/>
    </row>
    <row r="4310" spans="10:13" ht="20.100000000000001" customHeight="1">
      <c r="J4310" s="427"/>
      <c r="M4310" s="469"/>
    </row>
    <row r="4311" spans="10:13" ht="20.100000000000001" customHeight="1">
      <c r="J4311" s="427"/>
      <c r="M4311" s="469"/>
    </row>
    <row r="4312" spans="10:13" ht="20.100000000000001" customHeight="1">
      <c r="J4312" s="427"/>
      <c r="M4312" s="469"/>
    </row>
    <row r="4313" spans="10:13" ht="20.100000000000001" customHeight="1">
      <c r="J4313" s="427"/>
      <c r="M4313" s="469"/>
    </row>
    <row r="4314" spans="10:13" ht="20.100000000000001" customHeight="1">
      <c r="J4314" s="427"/>
      <c r="M4314" s="469"/>
    </row>
    <row r="4315" spans="10:13" ht="20.100000000000001" customHeight="1">
      <c r="J4315" s="427"/>
      <c r="M4315" s="469"/>
    </row>
    <row r="4316" spans="10:13" ht="20.100000000000001" customHeight="1">
      <c r="J4316" s="427"/>
      <c r="M4316" s="469"/>
    </row>
    <row r="4317" spans="10:13" ht="20.100000000000001" customHeight="1">
      <c r="J4317" s="427"/>
      <c r="M4317" s="469"/>
    </row>
    <row r="4318" spans="10:13" ht="20.100000000000001" customHeight="1">
      <c r="J4318" s="427"/>
      <c r="M4318" s="469"/>
    </row>
    <row r="4319" spans="10:13" ht="20.100000000000001" customHeight="1">
      <c r="J4319" s="427"/>
      <c r="M4319" s="469"/>
    </row>
    <row r="4320" spans="10:13" ht="20.100000000000001" customHeight="1">
      <c r="J4320" s="427"/>
      <c r="M4320" s="469"/>
    </row>
    <row r="4321" spans="10:13" ht="20.100000000000001" customHeight="1">
      <c r="J4321" s="427"/>
      <c r="M4321" s="469"/>
    </row>
    <row r="4322" spans="10:13" ht="20.100000000000001" customHeight="1">
      <c r="J4322" s="427"/>
      <c r="M4322" s="469"/>
    </row>
    <row r="4323" spans="10:13" ht="20.100000000000001" customHeight="1">
      <c r="J4323" s="427"/>
      <c r="M4323" s="469"/>
    </row>
    <row r="4324" spans="10:13" ht="20.100000000000001" customHeight="1">
      <c r="J4324" s="427"/>
      <c r="M4324" s="469"/>
    </row>
    <row r="4325" spans="10:13" ht="20.100000000000001" customHeight="1">
      <c r="J4325" s="427"/>
      <c r="M4325" s="469"/>
    </row>
    <row r="4326" spans="10:13" ht="20.100000000000001" customHeight="1">
      <c r="J4326" s="427"/>
      <c r="M4326" s="469"/>
    </row>
    <row r="4327" spans="10:13" ht="20.100000000000001" customHeight="1">
      <c r="J4327" s="427"/>
      <c r="M4327" s="469"/>
    </row>
    <row r="4328" spans="10:13" ht="20.100000000000001" customHeight="1">
      <c r="J4328" s="427"/>
      <c r="M4328" s="469"/>
    </row>
    <row r="4329" spans="10:13" ht="20.100000000000001" customHeight="1">
      <c r="J4329" s="427"/>
      <c r="M4329" s="469"/>
    </row>
    <row r="4330" spans="10:13" ht="20.100000000000001" customHeight="1">
      <c r="J4330" s="427"/>
      <c r="M4330" s="469"/>
    </row>
    <row r="4331" spans="10:13" ht="20.100000000000001" customHeight="1">
      <c r="J4331" s="427"/>
      <c r="M4331" s="469"/>
    </row>
    <row r="4332" spans="10:13" ht="20.100000000000001" customHeight="1">
      <c r="J4332" s="427"/>
      <c r="M4332" s="469"/>
    </row>
    <row r="4333" spans="10:13" ht="20.100000000000001" customHeight="1">
      <c r="J4333" s="427"/>
      <c r="M4333" s="469"/>
    </row>
    <row r="4334" spans="10:13" ht="20.100000000000001" customHeight="1">
      <c r="J4334" s="427"/>
      <c r="M4334" s="469"/>
    </row>
    <row r="4335" spans="10:13" ht="20.100000000000001" customHeight="1">
      <c r="J4335" s="427"/>
      <c r="M4335" s="469"/>
    </row>
    <row r="4336" spans="10:13" ht="20.100000000000001" customHeight="1">
      <c r="J4336" s="427"/>
      <c r="M4336" s="469"/>
    </row>
    <row r="4337" spans="10:13" ht="20.100000000000001" customHeight="1">
      <c r="J4337" s="427"/>
      <c r="M4337" s="469"/>
    </row>
    <row r="4338" spans="10:13" ht="20.100000000000001" customHeight="1">
      <c r="J4338" s="427"/>
      <c r="M4338" s="469"/>
    </row>
    <row r="4339" spans="10:13" ht="20.100000000000001" customHeight="1">
      <c r="J4339" s="427"/>
      <c r="M4339" s="469"/>
    </row>
    <row r="4340" spans="10:13" ht="20.100000000000001" customHeight="1">
      <c r="J4340" s="427"/>
      <c r="M4340" s="469"/>
    </row>
    <row r="4341" spans="10:13" ht="20.100000000000001" customHeight="1">
      <c r="J4341" s="427"/>
      <c r="M4341" s="469"/>
    </row>
    <row r="4342" spans="10:13" ht="20.100000000000001" customHeight="1">
      <c r="J4342" s="427"/>
      <c r="M4342" s="469"/>
    </row>
    <row r="4343" spans="10:13" ht="20.100000000000001" customHeight="1">
      <c r="J4343" s="427"/>
      <c r="M4343" s="469"/>
    </row>
    <row r="4344" spans="10:13" ht="20.100000000000001" customHeight="1">
      <c r="J4344" s="427"/>
      <c r="M4344" s="469"/>
    </row>
    <row r="4345" spans="10:13" ht="20.100000000000001" customHeight="1">
      <c r="J4345" s="427"/>
      <c r="M4345" s="469"/>
    </row>
    <row r="4346" spans="10:13" ht="20.100000000000001" customHeight="1">
      <c r="J4346" s="427"/>
      <c r="M4346" s="469"/>
    </row>
    <row r="4347" spans="10:13" ht="20.100000000000001" customHeight="1">
      <c r="J4347" s="427"/>
      <c r="M4347" s="469"/>
    </row>
    <row r="4348" spans="10:13" ht="20.100000000000001" customHeight="1">
      <c r="J4348" s="427"/>
      <c r="M4348" s="469"/>
    </row>
    <row r="4349" spans="10:13" ht="20.100000000000001" customHeight="1">
      <c r="J4349" s="427"/>
      <c r="M4349" s="469"/>
    </row>
    <row r="4350" spans="10:13" ht="20.100000000000001" customHeight="1">
      <c r="J4350" s="427"/>
      <c r="M4350" s="469"/>
    </row>
    <row r="4351" spans="10:13" ht="20.100000000000001" customHeight="1">
      <c r="J4351" s="427"/>
      <c r="M4351" s="469"/>
    </row>
    <row r="4352" spans="10:13" ht="20.100000000000001" customHeight="1">
      <c r="J4352" s="427"/>
      <c r="M4352" s="469"/>
    </row>
    <row r="4353" spans="10:13" ht="20.100000000000001" customHeight="1">
      <c r="J4353" s="427"/>
      <c r="M4353" s="469"/>
    </row>
    <row r="4354" spans="10:13" ht="20.100000000000001" customHeight="1">
      <c r="J4354" s="427"/>
      <c r="M4354" s="469"/>
    </row>
    <row r="4355" spans="10:13" ht="20.100000000000001" customHeight="1">
      <c r="J4355" s="427"/>
      <c r="M4355" s="469"/>
    </row>
    <row r="4356" spans="10:13" ht="20.100000000000001" customHeight="1">
      <c r="J4356" s="427"/>
      <c r="M4356" s="469"/>
    </row>
    <row r="4357" spans="10:13" ht="20.100000000000001" customHeight="1">
      <c r="J4357" s="427"/>
      <c r="M4357" s="469"/>
    </row>
    <row r="4358" spans="10:13" ht="20.100000000000001" customHeight="1">
      <c r="J4358" s="427"/>
      <c r="M4358" s="469"/>
    </row>
    <row r="4359" spans="10:13" ht="20.100000000000001" customHeight="1">
      <c r="J4359" s="427"/>
      <c r="M4359" s="469"/>
    </row>
    <row r="4360" spans="10:13" ht="20.100000000000001" customHeight="1">
      <c r="J4360" s="427"/>
      <c r="M4360" s="469"/>
    </row>
    <row r="4361" spans="10:13" ht="20.100000000000001" customHeight="1">
      <c r="J4361" s="427"/>
      <c r="M4361" s="469"/>
    </row>
    <row r="4362" spans="10:13" ht="20.100000000000001" customHeight="1">
      <c r="J4362" s="427"/>
      <c r="M4362" s="469"/>
    </row>
    <row r="4363" spans="10:13" ht="20.100000000000001" customHeight="1">
      <c r="J4363" s="427"/>
      <c r="M4363" s="469"/>
    </row>
    <row r="4364" spans="10:13" ht="20.100000000000001" customHeight="1">
      <c r="J4364" s="427"/>
      <c r="M4364" s="469"/>
    </row>
    <row r="4365" spans="10:13" ht="20.100000000000001" customHeight="1">
      <c r="J4365" s="427"/>
      <c r="M4365" s="469"/>
    </row>
    <row r="4366" spans="10:13" ht="20.100000000000001" customHeight="1">
      <c r="J4366" s="427"/>
      <c r="M4366" s="469"/>
    </row>
    <row r="4367" spans="10:13" ht="20.100000000000001" customHeight="1">
      <c r="J4367" s="427"/>
      <c r="M4367" s="469"/>
    </row>
    <row r="4368" spans="10:13" ht="20.100000000000001" customHeight="1">
      <c r="J4368" s="427"/>
      <c r="M4368" s="469"/>
    </row>
    <row r="4369" spans="10:13" ht="20.100000000000001" customHeight="1">
      <c r="J4369" s="427"/>
      <c r="M4369" s="469"/>
    </row>
    <row r="4370" spans="10:13" ht="20.100000000000001" customHeight="1">
      <c r="J4370" s="427"/>
      <c r="M4370" s="469"/>
    </row>
    <row r="4371" spans="10:13" ht="20.100000000000001" customHeight="1">
      <c r="J4371" s="427"/>
      <c r="M4371" s="469"/>
    </row>
    <row r="4372" spans="10:13" ht="20.100000000000001" customHeight="1">
      <c r="J4372" s="427"/>
      <c r="M4372" s="469"/>
    </row>
    <row r="4373" spans="10:13" ht="20.100000000000001" customHeight="1">
      <c r="J4373" s="427"/>
      <c r="M4373" s="469"/>
    </row>
    <row r="4374" spans="10:13" ht="20.100000000000001" customHeight="1">
      <c r="J4374" s="427"/>
      <c r="M4374" s="469"/>
    </row>
    <row r="4375" spans="10:13" ht="20.100000000000001" customHeight="1">
      <c r="J4375" s="427"/>
      <c r="M4375" s="469"/>
    </row>
    <row r="4376" spans="10:13" ht="20.100000000000001" customHeight="1">
      <c r="J4376" s="427"/>
      <c r="M4376" s="469"/>
    </row>
    <row r="4377" spans="10:13" ht="20.100000000000001" customHeight="1">
      <c r="J4377" s="427"/>
      <c r="M4377" s="469"/>
    </row>
    <row r="4378" spans="10:13" ht="20.100000000000001" customHeight="1">
      <c r="J4378" s="427"/>
      <c r="M4378" s="469"/>
    </row>
    <row r="4379" spans="10:13" ht="20.100000000000001" customHeight="1">
      <c r="J4379" s="427"/>
      <c r="M4379" s="469"/>
    </row>
    <row r="4380" spans="10:13" ht="20.100000000000001" customHeight="1">
      <c r="J4380" s="427"/>
      <c r="M4380" s="469"/>
    </row>
    <row r="4381" spans="10:13" ht="20.100000000000001" customHeight="1">
      <c r="J4381" s="427"/>
      <c r="M4381" s="469"/>
    </row>
    <row r="4382" spans="10:13" ht="20.100000000000001" customHeight="1">
      <c r="J4382" s="427"/>
      <c r="M4382" s="469"/>
    </row>
    <row r="4383" spans="10:13" ht="20.100000000000001" customHeight="1">
      <c r="J4383" s="427"/>
      <c r="M4383" s="469"/>
    </row>
    <row r="4384" spans="10:13" ht="20.100000000000001" customHeight="1">
      <c r="J4384" s="427"/>
      <c r="M4384" s="469"/>
    </row>
    <row r="4385" spans="10:13" ht="20.100000000000001" customHeight="1">
      <c r="J4385" s="427"/>
      <c r="M4385" s="469"/>
    </row>
    <row r="4386" spans="10:13" ht="20.100000000000001" customHeight="1">
      <c r="J4386" s="427"/>
      <c r="M4386" s="469"/>
    </row>
    <row r="4387" spans="10:13" ht="20.100000000000001" customHeight="1">
      <c r="J4387" s="427"/>
      <c r="M4387" s="469"/>
    </row>
    <row r="4388" spans="10:13" ht="20.100000000000001" customHeight="1">
      <c r="J4388" s="427"/>
      <c r="M4388" s="469"/>
    </row>
    <row r="4389" spans="10:13" ht="20.100000000000001" customHeight="1">
      <c r="J4389" s="427"/>
      <c r="M4389" s="469"/>
    </row>
    <row r="4390" spans="10:13" ht="20.100000000000001" customHeight="1">
      <c r="J4390" s="427"/>
      <c r="M4390" s="469"/>
    </row>
    <row r="4391" spans="10:13" ht="20.100000000000001" customHeight="1">
      <c r="J4391" s="427"/>
      <c r="M4391" s="469"/>
    </row>
    <row r="4392" spans="10:13" ht="20.100000000000001" customHeight="1">
      <c r="J4392" s="427"/>
      <c r="M4392" s="469"/>
    </row>
    <row r="4393" spans="10:13" ht="20.100000000000001" customHeight="1">
      <c r="J4393" s="427"/>
      <c r="M4393" s="469"/>
    </row>
    <row r="4394" spans="10:13" ht="20.100000000000001" customHeight="1">
      <c r="J4394" s="427"/>
      <c r="M4394" s="469"/>
    </row>
    <row r="4395" spans="10:13" ht="20.100000000000001" customHeight="1">
      <c r="J4395" s="427"/>
      <c r="M4395" s="469"/>
    </row>
    <row r="4396" spans="10:13" ht="20.100000000000001" customHeight="1">
      <c r="J4396" s="427"/>
      <c r="M4396" s="469"/>
    </row>
    <row r="4397" spans="10:13" ht="20.100000000000001" customHeight="1">
      <c r="J4397" s="427"/>
      <c r="M4397" s="469"/>
    </row>
    <row r="4398" spans="10:13" ht="20.100000000000001" customHeight="1">
      <c r="J4398" s="427"/>
      <c r="M4398" s="469"/>
    </row>
    <row r="4399" spans="10:13" ht="20.100000000000001" customHeight="1">
      <c r="J4399" s="427"/>
      <c r="M4399" s="469"/>
    </row>
    <row r="4400" spans="10:13" ht="20.100000000000001" customHeight="1">
      <c r="J4400" s="427"/>
      <c r="M4400" s="469"/>
    </row>
    <row r="4401" spans="10:13" ht="20.100000000000001" customHeight="1">
      <c r="J4401" s="427"/>
      <c r="M4401" s="469"/>
    </row>
    <row r="4402" spans="10:13" ht="20.100000000000001" customHeight="1">
      <c r="J4402" s="427"/>
      <c r="M4402" s="469"/>
    </row>
    <row r="4403" spans="10:13" ht="20.100000000000001" customHeight="1">
      <c r="J4403" s="427"/>
      <c r="M4403" s="469"/>
    </row>
    <row r="4404" spans="10:13" ht="20.100000000000001" customHeight="1">
      <c r="J4404" s="427"/>
      <c r="M4404" s="469"/>
    </row>
    <row r="4405" spans="10:13" ht="20.100000000000001" customHeight="1">
      <c r="J4405" s="427"/>
      <c r="M4405" s="469"/>
    </row>
    <row r="4406" spans="10:13" ht="20.100000000000001" customHeight="1">
      <c r="J4406" s="427"/>
      <c r="M4406" s="469"/>
    </row>
    <row r="4407" spans="10:13" ht="20.100000000000001" customHeight="1">
      <c r="J4407" s="427"/>
      <c r="M4407" s="469"/>
    </row>
    <row r="4408" spans="10:13" ht="20.100000000000001" customHeight="1">
      <c r="J4408" s="427"/>
      <c r="M4408" s="469"/>
    </row>
    <row r="4409" spans="10:13" ht="20.100000000000001" customHeight="1">
      <c r="J4409" s="427"/>
      <c r="M4409" s="469"/>
    </row>
    <row r="4410" spans="10:13" ht="20.100000000000001" customHeight="1">
      <c r="J4410" s="427"/>
      <c r="M4410" s="469"/>
    </row>
    <row r="4411" spans="10:13" ht="20.100000000000001" customHeight="1">
      <c r="J4411" s="427"/>
      <c r="M4411" s="469"/>
    </row>
    <row r="4412" spans="10:13" ht="20.100000000000001" customHeight="1">
      <c r="J4412" s="427"/>
      <c r="M4412" s="469"/>
    </row>
    <row r="4413" spans="10:13" ht="20.100000000000001" customHeight="1">
      <c r="J4413" s="427"/>
      <c r="M4413" s="469"/>
    </row>
    <row r="4414" spans="10:13" ht="20.100000000000001" customHeight="1">
      <c r="J4414" s="427"/>
      <c r="M4414" s="469"/>
    </row>
    <row r="4415" spans="10:13" ht="20.100000000000001" customHeight="1">
      <c r="J4415" s="427"/>
      <c r="M4415" s="469"/>
    </row>
    <row r="4416" spans="10:13" ht="20.100000000000001" customHeight="1">
      <c r="J4416" s="427"/>
      <c r="M4416" s="469"/>
    </row>
    <row r="4417" spans="10:13" ht="20.100000000000001" customHeight="1">
      <c r="J4417" s="427"/>
      <c r="M4417" s="469"/>
    </row>
    <row r="4418" spans="10:13" ht="20.100000000000001" customHeight="1">
      <c r="J4418" s="427"/>
      <c r="M4418" s="469"/>
    </row>
    <row r="4419" spans="10:13" ht="20.100000000000001" customHeight="1">
      <c r="J4419" s="427"/>
      <c r="M4419" s="469"/>
    </row>
    <row r="4420" spans="10:13" ht="20.100000000000001" customHeight="1">
      <c r="J4420" s="427"/>
      <c r="M4420" s="469"/>
    </row>
    <row r="4421" spans="10:13" ht="20.100000000000001" customHeight="1">
      <c r="J4421" s="427"/>
      <c r="M4421" s="469"/>
    </row>
    <row r="4422" spans="10:13" ht="20.100000000000001" customHeight="1">
      <c r="J4422" s="427"/>
      <c r="M4422" s="469"/>
    </row>
    <row r="4423" spans="10:13" ht="20.100000000000001" customHeight="1">
      <c r="J4423" s="427"/>
      <c r="M4423" s="469"/>
    </row>
    <row r="4424" spans="10:13" ht="20.100000000000001" customHeight="1">
      <c r="J4424" s="427"/>
      <c r="M4424" s="469"/>
    </row>
    <row r="4425" spans="10:13" ht="20.100000000000001" customHeight="1">
      <c r="J4425" s="427"/>
      <c r="M4425" s="469"/>
    </row>
    <row r="4426" spans="10:13" ht="20.100000000000001" customHeight="1">
      <c r="J4426" s="427"/>
      <c r="M4426" s="469"/>
    </row>
    <row r="4427" spans="10:13" ht="20.100000000000001" customHeight="1">
      <c r="J4427" s="427"/>
      <c r="M4427" s="469"/>
    </row>
    <row r="4428" spans="10:13" ht="20.100000000000001" customHeight="1">
      <c r="J4428" s="427"/>
      <c r="M4428" s="469"/>
    </row>
    <row r="4429" spans="10:13" ht="20.100000000000001" customHeight="1">
      <c r="J4429" s="427"/>
      <c r="M4429" s="469"/>
    </row>
    <row r="4430" spans="10:13" ht="20.100000000000001" customHeight="1">
      <c r="J4430" s="427"/>
      <c r="M4430" s="469"/>
    </row>
    <row r="4431" spans="10:13" ht="20.100000000000001" customHeight="1">
      <c r="J4431" s="427"/>
      <c r="M4431" s="469"/>
    </row>
    <row r="4432" spans="10:13" ht="20.100000000000001" customHeight="1">
      <c r="J4432" s="427"/>
      <c r="M4432" s="469"/>
    </row>
    <row r="4433" spans="10:13" ht="20.100000000000001" customHeight="1">
      <c r="J4433" s="427"/>
      <c r="M4433" s="469"/>
    </row>
    <row r="4434" spans="10:13" ht="20.100000000000001" customHeight="1">
      <c r="J4434" s="427"/>
      <c r="M4434" s="469"/>
    </row>
    <row r="4435" spans="10:13" ht="20.100000000000001" customHeight="1">
      <c r="J4435" s="427"/>
      <c r="M4435" s="469"/>
    </row>
    <row r="4436" spans="10:13" ht="20.100000000000001" customHeight="1">
      <c r="J4436" s="427"/>
      <c r="M4436" s="469"/>
    </row>
    <row r="4437" spans="10:13" ht="20.100000000000001" customHeight="1">
      <c r="J4437" s="427"/>
      <c r="M4437" s="469"/>
    </row>
    <row r="4438" spans="10:13" ht="20.100000000000001" customHeight="1">
      <c r="J4438" s="427"/>
      <c r="M4438" s="469"/>
    </row>
    <row r="4439" spans="10:13" ht="20.100000000000001" customHeight="1">
      <c r="J4439" s="427"/>
      <c r="M4439" s="469"/>
    </row>
    <row r="4440" spans="10:13" ht="20.100000000000001" customHeight="1">
      <c r="J4440" s="427"/>
      <c r="M4440" s="469"/>
    </row>
    <row r="4441" spans="10:13" ht="20.100000000000001" customHeight="1">
      <c r="J4441" s="427"/>
      <c r="M4441" s="469"/>
    </row>
    <row r="4442" spans="10:13" ht="20.100000000000001" customHeight="1">
      <c r="J4442" s="427"/>
      <c r="M4442" s="469"/>
    </row>
    <row r="4443" spans="10:13" ht="20.100000000000001" customHeight="1">
      <c r="J4443" s="427"/>
      <c r="M4443" s="469"/>
    </row>
    <row r="4444" spans="10:13" ht="20.100000000000001" customHeight="1">
      <c r="J4444" s="427"/>
      <c r="M4444" s="469"/>
    </row>
    <row r="4445" spans="10:13" ht="20.100000000000001" customHeight="1">
      <c r="J4445" s="427"/>
      <c r="M4445" s="469"/>
    </row>
    <row r="4446" spans="10:13" ht="20.100000000000001" customHeight="1">
      <c r="J4446" s="427"/>
      <c r="M4446" s="469"/>
    </row>
    <row r="4447" spans="10:13" ht="20.100000000000001" customHeight="1">
      <c r="J4447" s="427"/>
      <c r="M4447" s="469"/>
    </row>
    <row r="4448" spans="10:13" ht="20.100000000000001" customHeight="1">
      <c r="J4448" s="427"/>
      <c r="M4448" s="469"/>
    </row>
    <row r="4449" spans="10:13" ht="20.100000000000001" customHeight="1">
      <c r="J4449" s="427"/>
      <c r="M4449" s="469"/>
    </row>
    <row r="4450" spans="10:13" ht="20.100000000000001" customHeight="1">
      <c r="J4450" s="427"/>
      <c r="M4450" s="469"/>
    </row>
    <row r="4451" spans="10:13" ht="20.100000000000001" customHeight="1">
      <c r="J4451" s="427"/>
      <c r="M4451" s="469"/>
    </row>
    <row r="4452" spans="10:13" ht="20.100000000000001" customHeight="1">
      <c r="J4452" s="427"/>
      <c r="M4452" s="469"/>
    </row>
    <row r="4453" spans="10:13" ht="20.100000000000001" customHeight="1">
      <c r="J4453" s="427"/>
      <c r="M4453" s="469"/>
    </row>
    <row r="4454" spans="10:13" ht="20.100000000000001" customHeight="1">
      <c r="J4454" s="427"/>
      <c r="M4454" s="469"/>
    </row>
    <row r="4455" spans="10:13" ht="20.100000000000001" customHeight="1">
      <c r="J4455" s="427"/>
      <c r="M4455" s="469"/>
    </row>
    <row r="4456" spans="10:13" ht="20.100000000000001" customHeight="1">
      <c r="J4456" s="427"/>
      <c r="M4456" s="469"/>
    </row>
    <row r="4457" spans="10:13" ht="20.100000000000001" customHeight="1">
      <c r="J4457" s="427"/>
      <c r="M4457" s="469"/>
    </row>
    <row r="4458" spans="10:13" ht="20.100000000000001" customHeight="1">
      <c r="J4458" s="427"/>
      <c r="M4458" s="469"/>
    </row>
    <row r="4459" spans="10:13" ht="20.100000000000001" customHeight="1">
      <c r="J4459" s="427"/>
      <c r="M4459" s="469"/>
    </row>
    <row r="4460" spans="10:13" ht="20.100000000000001" customHeight="1">
      <c r="J4460" s="427"/>
      <c r="M4460" s="469"/>
    </row>
    <row r="4461" spans="10:13" ht="20.100000000000001" customHeight="1">
      <c r="J4461" s="427"/>
      <c r="M4461" s="469"/>
    </row>
    <row r="4462" spans="10:13" ht="20.100000000000001" customHeight="1">
      <c r="J4462" s="427"/>
      <c r="M4462" s="469"/>
    </row>
    <row r="4463" spans="10:13" ht="20.100000000000001" customHeight="1">
      <c r="J4463" s="427"/>
      <c r="M4463" s="469"/>
    </row>
    <row r="4464" spans="10:13" ht="20.100000000000001" customHeight="1">
      <c r="J4464" s="427"/>
      <c r="M4464" s="469"/>
    </row>
    <row r="4465" spans="10:13" ht="20.100000000000001" customHeight="1">
      <c r="J4465" s="427"/>
      <c r="M4465" s="469"/>
    </row>
    <row r="4466" spans="10:13" ht="20.100000000000001" customHeight="1">
      <c r="J4466" s="427"/>
      <c r="M4466" s="469"/>
    </row>
    <row r="4467" spans="10:13" ht="20.100000000000001" customHeight="1">
      <c r="J4467" s="427"/>
      <c r="M4467" s="469"/>
    </row>
    <row r="4468" spans="10:13" ht="20.100000000000001" customHeight="1">
      <c r="J4468" s="427"/>
      <c r="M4468" s="469"/>
    </row>
    <row r="4469" spans="10:13" ht="20.100000000000001" customHeight="1">
      <c r="J4469" s="427"/>
      <c r="M4469" s="469"/>
    </row>
    <row r="4470" spans="10:13" ht="20.100000000000001" customHeight="1">
      <c r="J4470" s="427"/>
      <c r="M4470" s="469"/>
    </row>
    <row r="4471" spans="10:13" ht="20.100000000000001" customHeight="1">
      <c r="J4471" s="427"/>
      <c r="M4471" s="469"/>
    </row>
    <row r="4472" spans="10:13" ht="20.100000000000001" customHeight="1">
      <c r="J4472" s="427"/>
      <c r="M4472" s="469"/>
    </row>
    <row r="4473" spans="10:13" ht="20.100000000000001" customHeight="1">
      <c r="J4473" s="427"/>
      <c r="M4473" s="469"/>
    </row>
    <row r="4474" spans="10:13" ht="20.100000000000001" customHeight="1">
      <c r="J4474" s="427"/>
      <c r="M4474" s="469"/>
    </row>
    <row r="4475" spans="10:13" ht="20.100000000000001" customHeight="1">
      <c r="J4475" s="427"/>
      <c r="M4475" s="469"/>
    </row>
    <row r="4476" spans="10:13" ht="20.100000000000001" customHeight="1">
      <c r="J4476" s="427"/>
      <c r="M4476" s="469"/>
    </row>
    <row r="4477" spans="10:13" ht="20.100000000000001" customHeight="1">
      <c r="J4477" s="427"/>
      <c r="M4477" s="469"/>
    </row>
    <row r="4478" spans="10:13" ht="20.100000000000001" customHeight="1">
      <c r="J4478" s="427"/>
      <c r="M4478" s="469"/>
    </row>
    <row r="4479" spans="10:13" ht="20.100000000000001" customHeight="1">
      <c r="J4479" s="427"/>
      <c r="M4479" s="469"/>
    </row>
    <row r="4480" spans="10:13" ht="20.100000000000001" customHeight="1">
      <c r="J4480" s="427"/>
      <c r="M4480" s="469"/>
    </row>
    <row r="4481" spans="10:13" ht="20.100000000000001" customHeight="1">
      <c r="J4481" s="427"/>
      <c r="M4481" s="469"/>
    </row>
    <row r="4482" spans="10:13" ht="20.100000000000001" customHeight="1">
      <c r="J4482" s="427"/>
      <c r="M4482" s="469"/>
    </row>
    <row r="4483" spans="10:13" ht="20.100000000000001" customHeight="1">
      <c r="J4483" s="427"/>
      <c r="M4483" s="469"/>
    </row>
    <row r="4484" spans="10:13" ht="20.100000000000001" customHeight="1">
      <c r="J4484" s="427"/>
      <c r="M4484" s="469"/>
    </row>
    <row r="4485" spans="10:13" ht="20.100000000000001" customHeight="1">
      <c r="J4485" s="427"/>
      <c r="M4485" s="469"/>
    </row>
    <row r="4486" spans="10:13" ht="20.100000000000001" customHeight="1">
      <c r="J4486" s="427"/>
      <c r="M4486" s="469"/>
    </row>
    <row r="4487" spans="10:13" ht="20.100000000000001" customHeight="1">
      <c r="J4487" s="427"/>
      <c r="M4487" s="469"/>
    </row>
    <row r="4488" spans="10:13" ht="20.100000000000001" customHeight="1">
      <c r="J4488" s="427"/>
      <c r="M4488" s="469"/>
    </row>
    <row r="4489" spans="10:13" ht="20.100000000000001" customHeight="1">
      <c r="J4489" s="427"/>
      <c r="M4489" s="469"/>
    </row>
    <row r="4490" spans="10:13" ht="20.100000000000001" customHeight="1">
      <c r="J4490" s="427"/>
      <c r="M4490" s="469"/>
    </row>
    <row r="4491" spans="10:13" ht="20.100000000000001" customHeight="1">
      <c r="J4491" s="427"/>
      <c r="M4491" s="469"/>
    </row>
    <row r="4492" spans="10:13" ht="20.100000000000001" customHeight="1">
      <c r="J4492" s="427"/>
      <c r="M4492" s="469"/>
    </row>
    <row r="4493" spans="10:13" ht="20.100000000000001" customHeight="1">
      <c r="J4493" s="427"/>
      <c r="M4493" s="469"/>
    </row>
    <row r="4494" spans="10:13" ht="20.100000000000001" customHeight="1">
      <c r="J4494" s="427"/>
      <c r="M4494" s="469"/>
    </row>
    <row r="4495" spans="10:13" ht="20.100000000000001" customHeight="1">
      <c r="J4495" s="427"/>
      <c r="M4495" s="469"/>
    </row>
    <row r="4496" spans="10:13" ht="20.100000000000001" customHeight="1">
      <c r="J4496" s="427"/>
      <c r="M4496" s="469"/>
    </row>
    <row r="4497" spans="10:13" ht="20.100000000000001" customHeight="1">
      <c r="J4497" s="427"/>
      <c r="M4497" s="469"/>
    </row>
    <row r="4498" spans="10:13" ht="20.100000000000001" customHeight="1">
      <c r="J4498" s="427"/>
      <c r="M4498" s="469"/>
    </row>
    <row r="4499" spans="10:13" ht="20.100000000000001" customHeight="1">
      <c r="J4499" s="427"/>
      <c r="M4499" s="469"/>
    </row>
    <row r="4500" spans="10:13" ht="20.100000000000001" customHeight="1">
      <c r="J4500" s="427"/>
      <c r="M4500" s="469"/>
    </row>
    <row r="4501" spans="10:13" ht="20.100000000000001" customHeight="1">
      <c r="J4501" s="427"/>
      <c r="M4501" s="469"/>
    </row>
    <row r="4502" spans="10:13" ht="20.100000000000001" customHeight="1">
      <c r="J4502" s="427"/>
      <c r="M4502" s="469"/>
    </row>
    <row r="4503" spans="10:13" ht="20.100000000000001" customHeight="1">
      <c r="J4503" s="427"/>
      <c r="M4503" s="469"/>
    </row>
    <row r="4504" spans="10:13" ht="20.100000000000001" customHeight="1">
      <c r="J4504" s="427"/>
      <c r="M4504" s="469"/>
    </row>
    <row r="4505" spans="10:13" ht="20.100000000000001" customHeight="1">
      <c r="J4505" s="427"/>
      <c r="M4505" s="469"/>
    </row>
    <row r="4506" spans="10:13" ht="20.100000000000001" customHeight="1">
      <c r="J4506" s="427"/>
      <c r="M4506" s="469"/>
    </row>
    <row r="4507" spans="10:13" ht="20.100000000000001" customHeight="1">
      <c r="J4507" s="427"/>
      <c r="M4507" s="469"/>
    </row>
    <row r="4508" spans="10:13" ht="20.100000000000001" customHeight="1">
      <c r="J4508" s="427"/>
      <c r="M4508" s="469"/>
    </row>
    <row r="4509" spans="10:13" ht="20.100000000000001" customHeight="1">
      <c r="J4509" s="427"/>
      <c r="M4509" s="469"/>
    </row>
    <row r="4510" spans="10:13" ht="20.100000000000001" customHeight="1">
      <c r="J4510" s="427"/>
      <c r="M4510" s="469"/>
    </row>
    <row r="4511" spans="10:13" ht="20.100000000000001" customHeight="1">
      <c r="J4511" s="427"/>
      <c r="M4511" s="469"/>
    </row>
    <row r="4512" spans="10:13" ht="20.100000000000001" customHeight="1">
      <c r="J4512" s="427"/>
      <c r="M4512" s="469"/>
    </row>
    <row r="4513" spans="10:13" ht="20.100000000000001" customHeight="1">
      <c r="J4513" s="427"/>
      <c r="M4513" s="469"/>
    </row>
    <row r="4514" spans="10:13" ht="20.100000000000001" customHeight="1">
      <c r="J4514" s="427"/>
      <c r="M4514" s="469"/>
    </row>
    <row r="4515" spans="10:13" ht="20.100000000000001" customHeight="1">
      <c r="J4515" s="427"/>
      <c r="M4515" s="469"/>
    </row>
    <row r="4516" spans="10:13" ht="20.100000000000001" customHeight="1">
      <c r="J4516" s="427"/>
      <c r="M4516" s="469"/>
    </row>
    <row r="4517" spans="10:13" ht="20.100000000000001" customHeight="1">
      <c r="J4517" s="427"/>
      <c r="M4517" s="469"/>
    </row>
    <row r="4518" spans="10:13" ht="20.100000000000001" customHeight="1">
      <c r="J4518" s="427"/>
      <c r="M4518" s="469"/>
    </row>
    <row r="4519" spans="10:13" ht="20.100000000000001" customHeight="1">
      <c r="J4519" s="427"/>
      <c r="M4519" s="469"/>
    </row>
    <row r="4520" spans="10:13" ht="20.100000000000001" customHeight="1">
      <c r="J4520" s="427"/>
      <c r="M4520" s="469"/>
    </row>
    <row r="4521" spans="10:13" ht="20.100000000000001" customHeight="1">
      <c r="J4521" s="427"/>
      <c r="M4521" s="469"/>
    </row>
    <row r="4522" spans="10:13" ht="20.100000000000001" customHeight="1">
      <c r="J4522" s="427"/>
      <c r="M4522" s="469"/>
    </row>
    <row r="4523" spans="10:13" ht="20.100000000000001" customHeight="1">
      <c r="J4523" s="427"/>
      <c r="M4523" s="469"/>
    </row>
    <row r="4524" spans="10:13" ht="20.100000000000001" customHeight="1">
      <c r="J4524" s="427"/>
      <c r="M4524" s="469"/>
    </row>
    <row r="4525" spans="10:13" ht="20.100000000000001" customHeight="1">
      <c r="J4525" s="427"/>
      <c r="M4525" s="469"/>
    </row>
    <row r="4526" spans="10:13" ht="20.100000000000001" customHeight="1">
      <c r="J4526" s="427"/>
      <c r="M4526" s="469"/>
    </row>
    <row r="4527" spans="10:13" ht="20.100000000000001" customHeight="1">
      <c r="J4527" s="427"/>
      <c r="M4527" s="469"/>
    </row>
    <row r="4528" spans="10:13" ht="20.100000000000001" customHeight="1">
      <c r="J4528" s="427"/>
      <c r="M4528" s="469"/>
    </row>
    <row r="4529" spans="10:13" ht="20.100000000000001" customHeight="1">
      <c r="J4529" s="427"/>
      <c r="M4529" s="469"/>
    </row>
    <row r="4530" spans="10:13" ht="20.100000000000001" customHeight="1">
      <c r="J4530" s="427"/>
      <c r="M4530" s="469"/>
    </row>
    <row r="4531" spans="10:13" ht="20.100000000000001" customHeight="1">
      <c r="J4531" s="427"/>
      <c r="M4531" s="469"/>
    </row>
    <row r="4532" spans="10:13" ht="20.100000000000001" customHeight="1">
      <c r="J4532" s="427"/>
      <c r="M4532" s="469"/>
    </row>
    <row r="4533" spans="10:13" ht="20.100000000000001" customHeight="1">
      <c r="J4533" s="427"/>
      <c r="M4533" s="469"/>
    </row>
    <row r="4534" spans="10:13" ht="20.100000000000001" customHeight="1">
      <c r="J4534" s="427"/>
      <c r="M4534" s="469"/>
    </row>
    <row r="4535" spans="10:13" ht="20.100000000000001" customHeight="1">
      <c r="J4535" s="427"/>
      <c r="M4535" s="469"/>
    </row>
    <row r="4536" spans="10:13" ht="20.100000000000001" customHeight="1">
      <c r="J4536" s="427"/>
      <c r="M4536" s="469"/>
    </row>
    <row r="4537" spans="10:13" ht="20.100000000000001" customHeight="1">
      <c r="J4537" s="427"/>
      <c r="M4537" s="469"/>
    </row>
    <row r="4538" spans="10:13" ht="20.100000000000001" customHeight="1">
      <c r="J4538" s="427"/>
      <c r="M4538" s="469"/>
    </row>
    <row r="4539" spans="10:13" ht="20.100000000000001" customHeight="1">
      <c r="J4539" s="427"/>
      <c r="M4539" s="469"/>
    </row>
    <row r="4540" spans="10:13" ht="20.100000000000001" customHeight="1">
      <c r="J4540" s="427"/>
      <c r="M4540" s="469"/>
    </row>
    <row r="4541" spans="10:13" ht="20.100000000000001" customHeight="1">
      <c r="J4541" s="427"/>
      <c r="M4541" s="469"/>
    </row>
    <row r="4542" spans="10:13" ht="20.100000000000001" customHeight="1">
      <c r="J4542" s="427"/>
      <c r="M4542" s="469"/>
    </row>
    <row r="4543" spans="10:13" ht="20.100000000000001" customHeight="1">
      <c r="J4543" s="427"/>
      <c r="M4543" s="469"/>
    </row>
    <row r="4544" spans="10:13" ht="20.100000000000001" customHeight="1">
      <c r="J4544" s="427"/>
      <c r="M4544" s="469"/>
    </row>
    <row r="4545" spans="10:13" ht="20.100000000000001" customHeight="1">
      <c r="J4545" s="427"/>
      <c r="M4545" s="469"/>
    </row>
    <row r="4546" spans="10:13" ht="20.100000000000001" customHeight="1">
      <c r="J4546" s="427"/>
      <c r="M4546" s="469"/>
    </row>
    <row r="4547" spans="10:13" ht="20.100000000000001" customHeight="1">
      <c r="J4547" s="427"/>
      <c r="M4547" s="469"/>
    </row>
    <row r="4548" spans="10:13" ht="20.100000000000001" customHeight="1">
      <c r="J4548" s="427"/>
      <c r="M4548" s="469"/>
    </row>
    <row r="4549" spans="10:13" ht="20.100000000000001" customHeight="1">
      <c r="J4549" s="427"/>
      <c r="M4549" s="469"/>
    </row>
    <row r="4550" spans="10:13" ht="20.100000000000001" customHeight="1">
      <c r="J4550" s="427"/>
      <c r="M4550" s="469"/>
    </row>
    <row r="4551" spans="10:13" ht="20.100000000000001" customHeight="1">
      <c r="J4551" s="427"/>
      <c r="M4551" s="469"/>
    </row>
    <row r="4552" spans="10:13" ht="20.100000000000001" customHeight="1">
      <c r="J4552" s="427"/>
      <c r="M4552" s="469"/>
    </row>
    <row r="4553" spans="10:13" ht="20.100000000000001" customHeight="1">
      <c r="J4553" s="427"/>
      <c r="M4553" s="469"/>
    </row>
    <row r="4554" spans="10:13" ht="20.100000000000001" customHeight="1">
      <c r="J4554" s="427"/>
      <c r="M4554" s="469"/>
    </row>
    <row r="4555" spans="10:13" ht="20.100000000000001" customHeight="1">
      <c r="J4555" s="427"/>
      <c r="M4555" s="469"/>
    </row>
    <row r="4556" spans="10:13" ht="20.100000000000001" customHeight="1">
      <c r="J4556" s="427"/>
      <c r="M4556" s="469"/>
    </row>
    <row r="4557" spans="10:13" ht="20.100000000000001" customHeight="1">
      <c r="J4557" s="427"/>
      <c r="M4557" s="469"/>
    </row>
    <row r="4558" spans="10:13" ht="20.100000000000001" customHeight="1">
      <c r="J4558" s="427"/>
      <c r="M4558" s="469"/>
    </row>
    <row r="4559" spans="10:13" ht="20.100000000000001" customHeight="1">
      <c r="J4559" s="427"/>
      <c r="M4559" s="469"/>
    </row>
    <row r="4560" spans="10:13" ht="20.100000000000001" customHeight="1">
      <c r="J4560" s="427"/>
      <c r="M4560" s="469"/>
    </row>
    <row r="4561" spans="10:13" ht="20.100000000000001" customHeight="1">
      <c r="J4561" s="427"/>
      <c r="M4561" s="469"/>
    </row>
    <row r="4562" spans="10:13" ht="20.100000000000001" customHeight="1">
      <c r="J4562" s="427"/>
      <c r="M4562" s="469"/>
    </row>
    <row r="4563" spans="10:13" ht="20.100000000000001" customHeight="1">
      <c r="J4563" s="427"/>
      <c r="M4563" s="469"/>
    </row>
    <row r="4564" spans="10:13" ht="20.100000000000001" customHeight="1">
      <c r="J4564" s="427"/>
      <c r="M4564" s="469"/>
    </row>
    <row r="4565" spans="10:13" ht="20.100000000000001" customHeight="1">
      <c r="J4565" s="427"/>
      <c r="M4565" s="469"/>
    </row>
    <row r="4566" spans="10:13" ht="20.100000000000001" customHeight="1">
      <c r="J4566" s="427"/>
      <c r="M4566" s="469"/>
    </row>
    <row r="4567" spans="10:13" ht="20.100000000000001" customHeight="1">
      <c r="J4567" s="427"/>
      <c r="M4567" s="469"/>
    </row>
    <row r="4568" spans="10:13" ht="20.100000000000001" customHeight="1">
      <c r="J4568" s="427"/>
      <c r="M4568" s="469"/>
    </row>
    <row r="4569" spans="10:13" ht="20.100000000000001" customHeight="1">
      <c r="J4569" s="427"/>
      <c r="M4569" s="469"/>
    </row>
    <row r="4570" spans="10:13" ht="20.100000000000001" customHeight="1">
      <c r="J4570" s="427"/>
      <c r="M4570" s="469"/>
    </row>
    <row r="4571" spans="10:13" ht="20.100000000000001" customHeight="1">
      <c r="J4571" s="427"/>
      <c r="M4571" s="469"/>
    </row>
    <row r="4572" spans="10:13" ht="20.100000000000001" customHeight="1">
      <c r="J4572" s="427"/>
      <c r="M4572" s="469"/>
    </row>
    <row r="4573" spans="10:13" ht="20.100000000000001" customHeight="1">
      <c r="J4573" s="427"/>
      <c r="M4573" s="469"/>
    </row>
    <row r="4574" spans="10:13" ht="20.100000000000001" customHeight="1">
      <c r="J4574" s="427"/>
      <c r="M4574" s="469"/>
    </row>
    <row r="4575" spans="10:13" ht="20.100000000000001" customHeight="1">
      <c r="J4575" s="427"/>
      <c r="M4575" s="469"/>
    </row>
    <row r="4576" spans="10:13" ht="20.100000000000001" customHeight="1">
      <c r="J4576" s="427"/>
      <c r="M4576" s="469"/>
    </row>
    <row r="4577" spans="10:13" ht="20.100000000000001" customHeight="1">
      <c r="J4577" s="427"/>
      <c r="M4577" s="469"/>
    </row>
    <row r="4578" spans="10:13" ht="20.100000000000001" customHeight="1">
      <c r="J4578" s="427"/>
      <c r="M4578" s="469"/>
    </row>
    <row r="4579" spans="10:13" ht="20.100000000000001" customHeight="1">
      <c r="J4579" s="427"/>
      <c r="M4579" s="469"/>
    </row>
    <row r="4580" spans="10:13" ht="20.100000000000001" customHeight="1">
      <c r="J4580" s="427"/>
      <c r="M4580" s="469"/>
    </row>
    <row r="4581" spans="10:13" ht="20.100000000000001" customHeight="1">
      <c r="J4581" s="427"/>
      <c r="M4581" s="469"/>
    </row>
    <row r="4582" spans="10:13" ht="20.100000000000001" customHeight="1">
      <c r="J4582" s="427"/>
      <c r="M4582" s="469"/>
    </row>
    <row r="4583" spans="10:13" ht="20.100000000000001" customHeight="1">
      <c r="J4583" s="427"/>
      <c r="M4583" s="469"/>
    </row>
    <row r="4584" spans="10:13" ht="20.100000000000001" customHeight="1">
      <c r="J4584" s="427"/>
      <c r="M4584" s="469"/>
    </row>
    <row r="4585" spans="10:13" ht="20.100000000000001" customHeight="1">
      <c r="J4585" s="427"/>
      <c r="M4585" s="469"/>
    </row>
    <row r="4586" spans="10:13" ht="20.100000000000001" customHeight="1">
      <c r="J4586" s="427"/>
      <c r="M4586" s="469"/>
    </row>
    <row r="4587" spans="10:13" ht="20.100000000000001" customHeight="1">
      <c r="J4587" s="427"/>
      <c r="M4587" s="469"/>
    </row>
    <row r="4588" spans="10:13" ht="20.100000000000001" customHeight="1">
      <c r="J4588" s="427"/>
      <c r="M4588" s="469"/>
    </row>
    <row r="4589" spans="10:13" ht="20.100000000000001" customHeight="1">
      <c r="J4589" s="427"/>
      <c r="M4589" s="469"/>
    </row>
    <row r="4590" spans="10:13" ht="20.100000000000001" customHeight="1">
      <c r="J4590" s="427"/>
      <c r="M4590" s="469"/>
    </row>
    <row r="4591" spans="10:13" ht="20.100000000000001" customHeight="1">
      <c r="J4591" s="427"/>
      <c r="M4591" s="469"/>
    </row>
    <row r="4592" spans="10:13" ht="20.100000000000001" customHeight="1">
      <c r="J4592" s="427"/>
      <c r="M4592" s="469"/>
    </row>
    <row r="4593" spans="10:13" ht="20.100000000000001" customHeight="1">
      <c r="J4593" s="427"/>
      <c r="M4593" s="469"/>
    </row>
    <row r="4594" spans="10:13" ht="20.100000000000001" customHeight="1">
      <c r="J4594" s="427"/>
      <c r="M4594" s="469"/>
    </row>
    <row r="4595" spans="10:13" ht="20.100000000000001" customHeight="1">
      <c r="J4595" s="427"/>
      <c r="M4595" s="469"/>
    </row>
    <row r="4596" spans="10:13" ht="20.100000000000001" customHeight="1">
      <c r="J4596" s="427"/>
      <c r="M4596" s="469"/>
    </row>
    <row r="4597" spans="10:13" ht="20.100000000000001" customHeight="1">
      <c r="J4597" s="427"/>
      <c r="M4597" s="469"/>
    </row>
    <row r="4598" spans="10:13" ht="20.100000000000001" customHeight="1">
      <c r="J4598" s="427"/>
      <c r="M4598" s="469"/>
    </row>
    <row r="4599" spans="10:13" ht="20.100000000000001" customHeight="1">
      <c r="J4599" s="427"/>
      <c r="M4599" s="469"/>
    </row>
    <row r="4600" spans="10:13" ht="20.100000000000001" customHeight="1">
      <c r="J4600" s="427"/>
      <c r="M4600" s="469"/>
    </row>
    <row r="4601" spans="10:13" ht="20.100000000000001" customHeight="1">
      <c r="J4601" s="427"/>
      <c r="M4601" s="469"/>
    </row>
    <row r="4602" spans="10:13" ht="20.100000000000001" customHeight="1">
      <c r="J4602" s="427"/>
      <c r="M4602" s="469"/>
    </row>
    <row r="4603" spans="10:13" ht="20.100000000000001" customHeight="1">
      <c r="J4603" s="427"/>
      <c r="M4603" s="469"/>
    </row>
    <row r="4604" spans="10:13" ht="20.100000000000001" customHeight="1">
      <c r="J4604" s="427"/>
      <c r="M4604" s="469"/>
    </row>
    <row r="4605" spans="10:13" ht="20.100000000000001" customHeight="1">
      <c r="J4605" s="427"/>
      <c r="M4605" s="469"/>
    </row>
    <row r="4606" spans="10:13" ht="20.100000000000001" customHeight="1">
      <c r="J4606" s="427"/>
      <c r="M4606" s="469"/>
    </row>
    <row r="4607" spans="10:13" ht="20.100000000000001" customHeight="1">
      <c r="J4607" s="427"/>
      <c r="M4607" s="469"/>
    </row>
    <row r="4608" spans="10:13" ht="20.100000000000001" customHeight="1">
      <c r="J4608" s="427"/>
      <c r="M4608" s="469"/>
    </row>
    <row r="4609" spans="10:13" ht="20.100000000000001" customHeight="1">
      <c r="J4609" s="427"/>
      <c r="M4609" s="469"/>
    </row>
    <row r="4610" spans="10:13" ht="20.100000000000001" customHeight="1">
      <c r="J4610" s="427"/>
      <c r="M4610" s="469"/>
    </row>
    <row r="4611" spans="10:13" ht="20.100000000000001" customHeight="1">
      <c r="J4611" s="427"/>
      <c r="M4611" s="469"/>
    </row>
    <row r="4612" spans="10:13" ht="20.100000000000001" customHeight="1">
      <c r="J4612" s="427"/>
      <c r="M4612" s="469"/>
    </row>
    <row r="4613" spans="10:13" ht="20.100000000000001" customHeight="1">
      <c r="J4613" s="427"/>
      <c r="M4613" s="469"/>
    </row>
    <row r="4614" spans="10:13" ht="20.100000000000001" customHeight="1">
      <c r="J4614" s="427"/>
      <c r="M4614" s="469"/>
    </row>
    <row r="4615" spans="10:13" ht="20.100000000000001" customHeight="1">
      <c r="J4615" s="427"/>
      <c r="M4615" s="469"/>
    </row>
    <row r="4616" spans="10:13" ht="20.100000000000001" customHeight="1">
      <c r="J4616" s="427"/>
      <c r="M4616" s="469"/>
    </row>
    <row r="4617" spans="10:13" ht="20.100000000000001" customHeight="1">
      <c r="J4617" s="427"/>
      <c r="M4617" s="469"/>
    </row>
    <row r="4618" spans="10:13" ht="20.100000000000001" customHeight="1">
      <c r="J4618" s="427"/>
      <c r="M4618" s="469"/>
    </row>
    <row r="4619" spans="10:13" ht="20.100000000000001" customHeight="1">
      <c r="J4619" s="427"/>
      <c r="M4619" s="469"/>
    </row>
    <row r="4620" spans="10:13" ht="20.100000000000001" customHeight="1">
      <c r="J4620" s="427"/>
      <c r="M4620" s="469"/>
    </row>
    <row r="4621" spans="10:13" ht="20.100000000000001" customHeight="1">
      <c r="J4621" s="427"/>
      <c r="M4621" s="469"/>
    </row>
    <row r="4622" spans="10:13" ht="20.100000000000001" customHeight="1">
      <c r="J4622" s="427"/>
      <c r="M4622" s="469"/>
    </row>
    <row r="4623" spans="10:13" ht="20.100000000000001" customHeight="1">
      <c r="J4623" s="427"/>
      <c r="M4623" s="469"/>
    </row>
    <row r="4624" spans="10:13" ht="20.100000000000001" customHeight="1">
      <c r="J4624" s="427"/>
      <c r="M4624" s="469"/>
    </row>
    <row r="4625" spans="10:13" ht="20.100000000000001" customHeight="1">
      <c r="J4625" s="427"/>
      <c r="M4625" s="469"/>
    </row>
    <row r="4626" spans="10:13" ht="20.100000000000001" customHeight="1">
      <c r="J4626" s="427"/>
      <c r="M4626" s="469"/>
    </row>
    <row r="4627" spans="10:13" ht="20.100000000000001" customHeight="1">
      <c r="J4627" s="427"/>
      <c r="M4627" s="469"/>
    </row>
    <row r="4628" spans="10:13" ht="20.100000000000001" customHeight="1">
      <c r="J4628" s="427"/>
      <c r="M4628" s="469"/>
    </row>
    <row r="4629" spans="10:13" ht="20.100000000000001" customHeight="1">
      <c r="J4629" s="427"/>
      <c r="M4629" s="469"/>
    </row>
    <row r="4630" spans="10:13" ht="20.100000000000001" customHeight="1">
      <c r="J4630" s="427"/>
      <c r="M4630" s="469"/>
    </row>
    <row r="4631" spans="10:13" ht="20.100000000000001" customHeight="1">
      <c r="J4631" s="427"/>
      <c r="M4631" s="469"/>
    </row>
    <row r="4632" spans="10:13" ht="20.100000000000001" customHeight="1">
      <c r="J4632" s="427"/>
      <c r="M4632" s="469"/>
    </row>
    <row r="4633" spans="10:13" ht="20.100000000000001" customHeight="1">
      <c r="J4633" s="427"/>
      <c r="M4633" s="469"/>
    </row>
    <row r="4634" spans="10:13" ht="20.100000000000001" customHeight="1">
      <c r="J4634" s="427"/>
      <c r="M4634" s="469"/>
    </row>
    <row r="4635" spans="10:13" ht="20.100000000000001" customHeight="1">
      <c r="J4635" s="427"/>
      <c r="M4635" s="469"/>
    </row>
    <row r="4636" spans="10:13" ht="20.100000000000001" customHeight="1">
      <c r="J4636" s="427"/>
      <c r="M4636" s="469"/>
    </row>
    <row r="4637" spans="10:13" ht="20.100000000000001" customHeight="1">
      <c r="J4637" s="427"/>
      <c r="M4637" s="469"/>
    </row>
    <row r="4638" spans="10:13" ht="20.100000000000001" customHeight="1">
      <c r="J4638" s="427"/>
      <c r="M4638" s="469"/>
    </row>
    <row r="4639" spans="10:13" ht="20.100000000000001" customHeight="1">
      <c r="J4639" s="427"/>
      <c r="M4639" s="469"/>
    </row>
    <row r="4640" spans="10:13" ht="20.100000000000001" customHeight="1">
      <c r="J4640" s="427"/>
      <c r="M4640" s="469"/>
    </row>
    <row r="4641" spans="10:13" ht="20.100000000000001" customHeight="1">
      <c r="J4641" s="427"/>
      <c r="M4641" s="469"/>
    </row>
    <row r="4642" spans="10:13" ht="20.100000000000001" customHeight="1">
      <c r="J4642" s="427"/>
      <c r="M4642" s="469"/>
    </row>
    <row r="4643" spans="10:13" ht="20.100000000000001" customHeight="1">
      <c r="J4643" s="427"/>
      <c r="M4643" s="469"/>
    </row>
    <row r="4644" spans="10:13" ht="20.100000000000001" customHeight="1">
      <c r="J4644" s="427"/>
      <c r="M4644" s="469"/>
    </row>
    <row r="4645" spans="10:13" ht="20.100000000000001" customHeight="1">
      <c r="J4645" s="427"/>
      <c r="M4645" s="469"/>
    </row>
    <row r="4646" spans="10:13" ht="20.100000000000001" customHeight="1">
      <c r="J4646" s="427"/>
      <c r="M4646" s="469"/>
    </row>
    <row r="4647" spans="10:13" ht="20.100000000000001" customHeight="1">
      <c r="J4647" s="427"/>
      <c r="M4647" s="469"/>
    </row>
    <row r="4648" spans="10:13" ht="20.100000000000001" customHeight="1">
      <c r="J4648" s="427"/>
      <c r="M4648" s="469"/>
    </row>
    <row r="4649" spans="10:13" ht="20.100000000000001" customHeight="1">
      <c r="J4649" s="427"/>
      <c r="M4649" s="469"/>
    </row>
    <row r="4650" spans="10:13" ht="20.100000000000001" customHeight="1">
      <c r="J4650" s="427"/>
      <c r="M4650" s="469"/>
    </row>
    <row r="4651" spans="10:13" ht="20.100000000000001" customHeight="1">
      <c r="J4651" s="427"/>
      <c r="M4651" s="469"/>
    </row>
    <row r="4652" spans="10:13" ht="20.100000000000001" customHeight="1">
      <c r="J4652" s="427"/>
      <c r="M4652" s="469"/>
    </row>
    <row r="4653" spans="10:13" ht="20.100000000000001" customHeight="1">
      <c r="J4653" s="427"/>
      <c r="M4653" s="469"/>
    </row>
    <row r="4654" spans="10:13" ht="20.100000000000001" customHeight="1">
      <c r="J4654" s="427"/>
      <c r="M4654" s="469"/>
    </row>
    <row r="4655" spans="10:13" ht="20.100000000000001" customHeight="1">
      <c r="J4655" s="427"/>
      <c r="M4655" s="469"/>
    </row>
    <row r="4656" spans="10:13" ht="20.100000000000001" customHeight="1">
      <c r="J4656" s="427"/>
      <c r="M4656" s="469"/>
    </row>
    <row r="4657" spans="10:13" ht="20.100000000000001" customHeight="1">
      <c r="J4657" s="427"/>
      <c r="M4657" s="469"/>
    </row>
    <row r="4658" spans="10:13" ht="20.100000000000001" customHeight="1">
      <c r="J4658" s="427"/>
      <c r="M4658" s="469"/>
    </row>
    <row r="4659" spans="10:13" ht="20.100000000000001" customHeight="1">
      <c r="J4659" s="427"/>
      <c r="M4659" s="469"/>
    </row>
    <row r="4660" spans="10:13" ht="20.100000000000001" customHeight="1">
      <c r="J4660" s="427"/>
      <c r="M4660" s="469"/>
    </row>
    <row r="4661" spans="10:13" ht="20.100000000000001" customHeight="1">
      <c r="J4661" s="427"/>
      <c r="M4661" s="469"/>
    </row>
    <row r="4662" spans="10:13" ht="20.100000000000001" customHeight="1">
      <c r="J4662" s="427"/>
      <c r="M4662" s="469"/>
    </row>
    <row r="4663" spans="10:13" ht="20.100000000000001" customHeight="1">
      <c r="J4663" s="427"/>
      <c r="M4663" s="469"/>
    </row>
    <row r="4664" spans="10:13" ht="20.100000000000001" customHeight="1">
      <c r="J4664" s="427"/>
      <c r="M4664" s="469"/>
    </row>
    <row r="4665" spans="10:13" ht="20.100000000000001" customHeight="1">
      <c r="J4665" s="427"/>
      <c r="M4665" s="469"/>
    </row>
    <row r="4666" spans="10:13" ht="20.100000000000001" customHeight="1">
      <c r="J4666" s="427"/>
      <c r="M4666" s="469"/>
    </row>
    <row r="4667" spans="10:13" ht="20.100000000000001" customHeight="1">
      <c r="J4667" s="427"/>
      <c r="M4667" s="469"/>
    </row>
    <row r="4668" spans="10:13" ht="20.100000000000001" customHeight="1">
      <c r="J4668" s="427"/>
      <c r="M4668" s="469"/>
    </row>
    <row r="4669" spans="10:13" ht="20.100000000000001" customHeight="1">
      <c r="J4669" s="427"/>
      <c r="M4669" s="469"/>
    </row>
    <row r="4670" spans="10:13" ht="20.100000000000001" customHeight="1">
      <c r="J4670" s="427"/>
      <c r="M4670" s="469"/>
    </row>
    <row r="4671" spans="10:13" ht="20.100000000000001" customHeight="1">
      <c r="J4671" s="427"/>
      <c r="M4671" s="469"/>
    </row>
    <row r="4672" spans="10:13" ht="20.100000000000001" customHeight="1">
      <c r="J4672" s="427"/>
      <c r="M4672" s="469"/>
    </row>
    <row r="4673" spans="10:13" ht="20.100000000000001" customHeight="1">
      <c r="J4673" s="427"/>
      <c r="M4673" s="469"/>
    </row>
    <row r="4674" spans="10:13" ht="20.100000000000001" customHeight="1">
      <c r="J4674" s="427"/>
      <c r="M4674" s="469"/>
    </row>
    <row r="4675" spans="10:13" ht="20.100000000000001" customHeight="1">
      <c r="J4675" s="427"/>
      <c r="M4675" s="469"/>
    </row>
    <row r="4676" spans="10:13" ht="20.100000000000001" customHeight="1">
      <c r="J4676" s="427"/>
      <c r="M4676" s="469"/>
    </row>
    <row r="4677" spans="10:13" ht="20.100000000000001" customHeight="1">
      <c r="J4677" s="427"/>
      <c r="M4677" s="469"/>
    </row>
    <row r="4678" spans="10:13" ht="20.100000000000001" customHeight="1">
      <c r="J4678" s="427"/>
      <c r="M4678" s="469"/>
    </row>
    <row r="4679" spans="10:13" ht="20.100000000000001" customHeight="1">
      <c r="J4679" s="427"/>
      <c r="M4679" s="469"/>
    </row>
    <row r="4680" spans="10:13" ht="20.100000000000001" customHeight="1">
      <c r="J4680" s="427"/>
      <c r="M4680" s="469"/>
    </row>
    <row r="4681" spans="10:13" ht="20.100000000000001" customHeight="1">
      <c r="J4681" s="427"/>
      <c r="M4681" s="469"/>
    </row>
    <row r="4682" spans="10:13" ht="20.100000000000001" customHeight="1">
      <c r="J4682" s="427"/>
      <c r="M4682" s="469"/>
    </row>
    <row r="4683" spans="10:13" ht="20.100000000000001" customHeight="1">
      <c r="J4683" s="427"/>
      <c r="M4683" s="469"/>
    </row>
    <row r="4684" spans="10:13" ht="20.100000000000001" customHeight="1">
      <c r="J4684" s="427"/>
      <c r="M4684" s="469"/>
    </row>
    <row r="4685" spans="10:13" ht="20.100000000000001" customHeight="1">
      <c r="J4685" s="427"/>
      <c r="M4685" s="469"/>
    </row>
    <row r="4686" spans="10:13" ht="20.100000000000001" customHeight="1">
      <c r="J4686" s="427"/>
      <c r="M4686" s="469"/>
    </row>
    <row r="4687" spans="10:13" ht="20.100000000000001" customHeight="1">
      <c r="J4687" s="427"/>
      <c r="M4687" s="469"/>
    </row>
    <row r="4688" spans="10:13" ht="20.100000000000001" customHeight="1">
      <c r="J4688" s="427"/>
      <c r="M4688" s="469"/>
    </row>
    <row r="4689" spans="10:13" ht="20.100000000000001" customHeight="1">
      <c r="J4689" s="427"/>
      <c r="M4689" s="469"/>
    </row>
    <row r="4690" spans="10:13" ht="20.100000000000001" customHeight="1">
      <c r="J4690" s="427"/>
      <c r="M4690" s="469"/>
    </row>
    <row r="4691" spans="10:13" ht="20.100000000000001" customHeight="1">
      <c r="J4691" s="427"/>
      <c r="M4691" s="469"/>
    </row>
    <row r="4692" spans="10:13" ht="20.100000000000001" customHeight="1">
      <c r="J4692" s="427"/>
      <c r="M4692" s="469"/>
    </row>
    <row r="4693" spans="10:13" ht="20.100000000000001" customHeight="1">
      <c r="J4693" s="427"/>
      <c r="M4693" s="469"/>
    </row>
    <row r="4694" spans="10:13" ht="20.100000000000001" customHeight="1">
      <c r="J4694" s="427"/>
      <c r="M4694" s="469"/>
    </row>
    <row r="4695" spans="10:13" ht="20.100000000000001" customHeight="1">
      <c r="J4695" s="427"/>
      <c r="M4695" s="469"/>
    </row>
    <row r="4696" spans="10:13" ht="20.100000000000001" customHeight="1">
      <c r="J4696" s="427"/>
      <c r="M4696" s="469"/>
    </row>
    <row r="4697" spans="10:13" ht="20.100000000000001" customHeight="1">
      <c r="J4697" s="427"/>
      <c r="M4697" s="469"/>
    </row>
    <row r="4698" spans="10:13" ht="20.100000000000001" customHeight="1">
      <c r="J4698" s="427"/>
      <c r="M4698" s="469"/>
    </row>
    <row r="4699" spans="10:13" ht="20.100000000000001" customHeight="1">
      <c r="J4699" s="427"/>
      <c r="M4699" s="469"/>
    </row>
    <row r="4700" spans="10:13" ht="20.100000000000001" customHeight="1">
      <c r="J4700" s="427"/>
      <c r="M4700" s="469"/>
    </row>
    <row r="4701" spans="10:13" ht="20.100000000000001" customHeight="1">
      <c r="J4701" s="427"/>
      <c r="M4701" s="469"/>
    </row>
    <row r="4702" spans="10:13" ht="20.100000000000001" customHeight="1">
      <c r="J4702" s="427"/>
      <c r="M4702" s="469"/>
    </row>
    <row r="4703" spans="10:13" ht="20.100000000000001" customHeight="1">
      <c r="J4703" s="427"/>
      <c r="M4703" s="469"/>
    </row>
    <row r="4704" spans="10:13" ht="20.100000000000001" customHeight="1">
      <c r="J4704" s="427"/>
      <c r="M4704" s="469"/>
    </row>
    <row r="4705" spans="10:13" ht="20.100000000000001" customHeight="1">
      <c r="J4705" s="427"/>
      <c r="M4705" s="469"/>
    </row>
    <row r="4706" spans="10:13" ht="20.100000000000001" customHeight="1">
      <c r="J4706" s="427"/>
      <c r="M4706" s="469"/>
    </row>
    <row r="4707" spans="10:13" ht="20.100000000000001" customHeight="1">
      <c r="J4707" s="427"/>
      <c r="M4707" s="469"/>
    </row>
    <row r="4708" spans="10:13" ht="20.100000000000001" customHeight="1">
      <c r="J4708" s="427"/>
      <c r="M4708" s="469"/>
    </row>
    <row r="4709" spans="10:13" ht="20.100000000000001" customHeight="1">
      <c r="J4709" s="427"/>
      <c r="M4709" s="469"/>
    </row>
    <row r="4710" spans="10:13" ht="20.100000000000001" customHeight="1">
      <c r="J4710" s="427"/>
      <c r="M4710" s="469"/>
    </row>
    <row r="4711" spans="10:13" ht="20.100000000000001" customHeight="1">
      <c r="J4711" s="427"/>
      <c r="M4711" s="469"/>
    </row>
    <row r="4712" spans="10:13" ht="20.100000000000001" customHeight="1">
      <c r="J4712" s="427"/>
      <c r="M4712" s="469"/>
    </row>
    <row r="4713" spans="10:13" ht="20.100000000000001" customHeight="1">
      <c r="J4713" s="427"/>
      <c r="M4713" s="469"/>
    </row>
    <row r="4714" spans="10:13" ht="20.100000000000001" customHeight="1">
      <c r="J4714" s="427"/>
      <c r="M4714" s="469"/>
    </row>
    <row r="4715" spans="10:13" ht="20.100000000000001" customHeight="1">
      <c r="J4715" s="427"/>
      <c r="M4715" s="469"/>
    </row>
    <row r="4716" spans="10:13" ht="20.100000000000001" customHeight="1">
      <c r="J4716" s="427"/>
      <c r="M4716" s="469"/>
    </row>
    <row r="4717" spans="10:13" ht="20.100000000000001" customHeight="1">
      <c r="J4717" s="427"/>
      <c r="M4717" s="469"/>
    </row>
    <row r="4718" spans="10:13" ht="20.100000000000001" customHeight="1">
      <c r="J4718" s="427"/>
      <c r="M4718" s="469"/>
    </row>
    <row r="4719" spans="10:13" ht="20.100000000000001" customHeight="1">
      <c r="J4719" s="427"/>
      <c r="M4719" s="469"/>
    </row>
    <row r="4720" spans="10:13" ht="20.100000000000001" customHeight="1">
      <c r="J4720" s="427"/>
      <c r="M4720" s="469"/>
    </row>
    <row r="4721" spans="10:13" ht="20.100000000000001" customHeight="1">
      <c r="J4721" s="427"/>
      <c r="M4721" s="469"/>
    </row>
    <row r="4722" spans="10:13" ht="20.100000000000001" customHeight="1">
      <c r="J4722" s="427"/>
      <c r="M4722" s="469"/>
    </row>
    <row r="4723" spans="10:13" ht="20.100000000000001" customHeight="1">
      <c r="J4723" s="427"/>
      <c r="M4723" s="469"/>
    </row>
    <row r="4724" spans="10:13" ht="20.100000000000001" customHeight="1">
      <c r="J4724" s="427"/>
      <c r="M4724" s="469"/>
    </row>
    <row r="4725" spans="10:13" ht="20.100000000000001" customHeight="1">
      <c r="J4725" s="427"/>
      <c r="M4725" s="469"/>
    </row>
    <row r="4726" spans="10:13" ht="20.100000000000001" customHeight="1">
      <c r="J4726" s="427"/>
      <c r="M4726" s="469"/>
    </row>
    <row r="4727" spans="10:13" ht="20.100000000000001" customHeight="1">
      <c r="J4727" s="427"/>
      <c r="M4727" s="469"/>
    </row>
    <row r="4728" spans="10:13" ht="20.100000000000001" customHeight="1">
      <c r="J4728" s="427"/>
      <c r="M4728" s="469"/>
    </row>
    <row r="4729" spans="10:13" ht="20.100000000000001" customHeight="1">
      <c r="J4729" s="427"/>
      <c r="M4729" s="469"/>
    </row>
    <row r="4730" spans="10:13" ht="20.100000000000001" customHeight="1">
      <c r="J4730" s="427"/>
      <c r="M4730" s="469"/>
    </row>
    <row r="4731" spans="10:13" ht="20.100000000000001" customHeight="1">
      <c r="J4731" s="427"/>
      <c r="M4731" s="469"/>
    </row>
    <row r="4732" spans="10:13" ht="20.100000000000001" customHeight="1">
      <c r="J4732" s="427"/>
      <c r="M4732" s="469"/>
    </row>
    <row r="4733" spans="10:13" ht="20.100000000000001" customHeight="1">
      <c r="J4733" s="427"/>
      <c r="M4733" s="469"/>
    </row>
    <row r="4734" spans="10:13" ht="20.100000000000001" customHeight="1">
      <c r="J4734" s="427"/>
      <c r="M4734" s="469"/>
    </row>
    <row r="4735" spans="10:13" ht="20.100000000000001" customHeight="1">
      <c r="J4735" s="427"/>
      <c r="M4735" s="469"/>
    </row>
    <row r="4736" spans="10:13" ht="20.100000000000001" customHeight="1">
      <c r="J4736" s="427"/>
      <c r="M4736" s="469"/>
    </row>
    <row r="4737" spans="10:13" ht="20.100000000000001" customHeight="1">
      <c r="J4737" s="427"/>
      <c r="M4737" s="469"/>
    </row>
    <row r="4738" spans="10:13" ht="20.100000000000001" customHeight="1">
      <c r="J4738" s="427"/>
      <c r="M4738" s="469"/>
    </row>
    <row r="4739" spans="10:13" ht="20.100000000000001" customHeight="1">
      <c r="J4739" s="427"/>
      <c r="M4739" s="469"/>
    </row>
    <row r="4740" spans="10:13" ht="20.100000000000001" customHeight="1">
      <c r="J4740" s="427"/>
      <c r="M4740" s="469"/>
    </row>
    <row r="4741" spans="10:13" ht="20.100000000000001" customHeight="1">
      <c r="J4741" s="427"/>
      <c r="M4741" s="469"/>
    </row>
    <row r="4742" spans="10:13" ht="20.100000000000001" customHeight="1">
      <c r="J4742" s="427"/>
      <c r="M4742" s="469"/>
    </row>
    <row r="4743" spans="10:13" ht="20.100000000000001" customHeight="1">
      <c r="J4743" s="427"/>
      <c r="M4743" s="469"/>
    </row>
    <row r="4744" spans="10:13" ht="20.100000000000001" customHeight="1">
      <c r="J4744" s="427"/>
      <c r="M4744" s="469"/>
    </row>
    <row r="4745" spans="10:13" ht="20.100000000000001" customHeight="1">
      <c r="J4745" s="427"/>
      <c r="M4745" s="469"/>
    </row>
    <row r="4746" spans="10:13" ht="20.100000000000001" customHeight="1">
      <c r="J4746" s="427"/>
      <c r="M4746" s="469"/>
    </row>
    <row r="4747" spans="10:13" ht="20.100000000000001" customHeight="1">
      <c r="J4747" s="427"/>
      <c r="M4747" s="469"/>
    </row>
    <row r="4748" spans="10:13" ht="20.100000000000001" customHeight="1">
      <c r="J4748" s="427"/>
      <c r="M4748" s="469"/>
    </row>
    <row r="4749" spans="10:13" ht="20.100000000000001" customHeight="1">
      <c r="J4749" s="427"/>
      <c r="M4749" s="469"/>
    </row>
    <row r="4750" spans="10:13" ht="20.100000000000001" customHeight="1">
      <c r="J4750" s="427"/>
      <c r="M4750" s="469"/>
    </row>
    <row r="4751" spans="10:13" ht="20.100000000000001" customHeight="1">
      <c r="J4751" s="427"/>
      <c r="M4751" s="469"/>
    </row>
    <row r="4752" spans="10:13" ht="20.100000000000001" customHeight="1">
      <c r="J4752" s="427"/>
      <c r="M4752" s="469"/>
    </row>
    <row r="4753" spans="10:13" ht="20.100000000000001" customHeight="1">
      <c r="J4753" s="427"/>
      <c r="M4753" s="469"/>
    </row>
    <row r="4754" spans="10:13" ht="20.100000000000001" customHeight="1">
      <c r="J4754" s="427"/>
      <c r="M4754" s="469"/>
    </row>
    <row r="4755" spans="10:13" ht="20.100000000000001" customHeight="1">
      <c r="J4755" s="427"/>
      <c r="M4755" s="469"/>
    </row>
    <row r="4756" spans="10:13" ht="20.100000000000001" customHeight="1">
      <c r="J4756" s="427"/>
      <c r="M4756" s="469"/>
    </row>
    <row r="4757" spans="10:13" ht="20.100000000000001" customHeight="1">
      <c r="J4757" s="427"/>
      <c r="M4757" s="469"/>
    </row>
    <row r="4758" spans="10:13" ht="20.100000000000001" customHeight="1">
      <c r="J4758" s="427"/>
      <c r="M4758" s="469"/>
    </row>
    <row r="4759" spans="10:13" ht="20.100000000000001" customHeight="1">
      <c r="J4759" s="427"/>
      <c r="M4759" s="469"/>
    </row>
    <row r="4760" spans="10:13" ht="20.100000000000001" customHeight="1">
      <c r="J4760" s="427"/>
      <c r="M4760" s="469"/>
    </row>
    <row r="4761" spans="10:13" ht="20.100000000000001" customHeight="1">
      <c r="J4761" s="427"/>
      <c r="M4761" s="469"/>
    </row>
    <row r="4762" spans="10:13" ht="20.100000000000001" customHeight="1">
      <c r="J4762" s="427"/>
      <c r="M4762" s="469"/>
    </row>
    <row r="4763" spans="10:13" ht="20.100000000000001" customHeight="1">
      <c r="J4763" s="427"/>
      <c r="M4763" s="469"/>
    </row>
    <row r="4764" spans="10:13" ht="20.100000000000001" customHeight="1">
      <c r="J4764" s="427"/>
      <c r="M4764" s="469"/>
    </row>
    <row r="4765" spans="10:13" ht="20.100000000000001" customHeight="1">
      <c r="J4765" s="427"/>
      <c r="M4765" s="469"/>
    </row>
    <row r="4766" spans="10:13" ht="20.100000000000001" customHeight="1">
      <c r="J4766" s="427"/>
      <c r="M4766" s="469"/>
    </row>
    <row r="4767" spans="10:13" ht="20.100000000000001" customHeight="1">
      <c r="J4767" s="427"/>
      <c r="M4767" s="469"/>
    </row>
    <row r="4768" spans="10:13" ht="20.100000000000001" customHeight="1">
      <c r="J4768" s="427"/>
      <c r="M4768" s="469"/>
    </row>
    <row r="4769" spans="10:13" ht="20.100000000000001" customHeight="1">
      <c r="J4769" s="427"/>
      <c r="M4769" s="469"/>
    </row>
    <row r="4770" spans="10:13" ht="20.100000000000001" customHeight="1">
      <c r="J4770" s="427"/>
      <c r="M4770" s="469"/>
    </row>
    <row r="4771" spans="10:13" ht="20.100000000000001" customHeight="1">
      <c r="J4771" s="427"/>
      <c r="M4771" s="469"/>
    </row>
    <row r="4772" spans="10:13" ht="20.100000000000001" customHeight="1">
      <c r="J4772" s="427"/>
      <c r="M4772" s="469"/>
    </row>
    <row r="4773" spans="10:13" ht="20.100000000000001" customHeight="1">
      <c r="J4773" s="427"/>
      <c r="M4773" s="469"/>
    </row>
    <row r="4774" spans="10:13" ht="20.100000000000001" customHeight="1">
      <c r="J4774" s="427"/>
      <c r="M4774" s="469"/>
    </row>
    <row r="4775" spans="10:13" ht="20.100000000000001" customHeight="1">
      <c r="J4775" s="427"/>
      <c r="M4775" s="469"/>
    </row>
    <row r="4776" spans="10:13" ht="20.100000000000001" customHeight="1">
      <c r="J4776" s="427"/>
      <c r="M4776" s="469"/>
    </row>
    <row r="4777" spans="10:13" ht="20.100000000000001" customHeight="1">
      <c r="J4777" s="427"/>
      <c r="M4777" s="469"/>
    </row>
    <row r="4778" spans="10:13" ht="20.100000000000001" customHeight="1">
      <c r="J4778" s="427"/>
      <c r="M4778" s="469"/>
    </row>
    <row r="4779" spans="10:13" ht="20.100000000000001" customHeight="1">
      <c r="J4779" s="427"/>
      <c r="M4779" s="469"/>
    </row>
    <row r="4780" spans="10:13" ht="20.100000000000001" customHeight="1">
      <c r="J4780" s="427"/>
      <c r="M4780" s="469"/>
    </row>
    <row r="4781" spans="10:13" ht="20.100000000000001" customHeight="1">
      <c r="J4781" s="427"/>
      <c r="M4781" s="469"/>
    </row>
    <row r="4782" spans="10:13" ht="20.100000000000001" customHeight="1">
      <c r="J4782" s="427"/>
      <c r="M4782" s="469"/>
    </row>
    <row r="4783" spans="10:13" ht="20.100000000000001" customHeight="1">
      <c r="J4783" s="427"/>
      <c r="M4783" s="469"/>
    </row>
    <row r="4784" spans="10:13" ht="20.100000000000001" customHeight="1">
      <c r="J4784" s="427"/>
      <c r="M4784" s="469"/>
    </row>
    <row r="4785" spans="10:13" ht="20.100000000000001" customHeight="1">
      <c r="J4785" s="427"/>
      <c r="M4785" s="469"/>
    </row>
    <row r="4786" spans="10:13" ht="20.100000000000001" customHeight="1">
      <c r="J4786" s="427"/>
      <c r="M4786" s="469"/>
    </row>
    <row r="4787" spans="10:13" ht="20.100000000000001" customHeight="1">
      <c r="J4787" s="427"/>
      <c r="M4787" s="469"/>
    </row>
    <row r="4788" spans="10:13" ht="20.100000000000001" customHeight="1">
      <c r="J4788" s="427"/>
      <c r="M4788" s="469"/>
    </row>
    <row r="4789" spans="10:13" ht="20.100000000000001" customHeight="1">
      <c r="J4789" s="427"/>
      <c r="M4789" s="469"/>
    </row>
    <row r="4790" spans="10:13" ht="20.100000000000001" customHeight="1">
      <c r="J4790" s="427"/>
      <c r="M4790" s="469"/>
    </row>
    <row r="4791" spans="10:13" ht="20.100000000000001" customHeight="1">
      <c r="J4791" s="427"/>
      <c r="M4791" s="469"/>
    </row>
    <row r="4792" spans="10:13" ht="20.100000000000001" customHeight="1">
      <c r="J4792" s="427"/>
      <c r="M4792" s="469"/>
    </row>
    <row r="4793" spans="10:13" ht="20.100000000000001" customHeight="1">
      <c r="J4793" s="427"/>
      <c r="M4793" s="469"/>
    </row>
    <row r="4794" spans="10:13" ht="20.100000000000001" customHeight="1">
      <c r="J4794" s="427"/>
      <c r="M4794" s="469"/>
    </row>
    <row r="4795" spans="10:13" ht="20.100000000000001" customHeight="1">
      <c r="J4795" s="427"/>
      <c r="M4795" s="469"/>
    </row>
    <row r="4796" spans="10:13" ht="20.100000000000001" customHeight="1">
      <c r="J4796" s="427"/>
      <c r="M4796" s="469"/>
    </row>
    <row r="4797" spans="10:13" ht="20.100000000000001" customHeight="1">
      <c r="J4797" s="427"/>
      <c r="M4797" s="469"/>
    </row>
    <row r="4798" spans="10:13" ht="20.100000000000001" customHeight="1">
      <c r="J4798" s="427"/>
      <c r="M4798" s="469"/>
    </row>
    <row r="4799" spans="10:13" ht="20.100000000000001" customHeight="1">
      <c r="J4799" s="427"/>
      <c r="M4799" s="469"/>
    </row>
    <row r="4800" spans="10:13" ht="20.100000000000001" customHeight="1">
      <c r="J4800" s="427"/>
      <c r="M4800" s="469"/>
    </row>
    <row r="4801" spans="10:13" ht="20.100000000000001" customHeight="1">
      <c r="J4801" s="427"/>
      <c r="M4801" s="469"/>
    </row>
    <row r="4802" spans="10:13" ht="20.100000000000001" customHeight="1">
      <c r="J4802" s="427"/>
      <c r="M4802" s="469"/>
    </row>
    <row r="4803" spans="10:13" ht="20.100000000000001" customHeight="1">
      <c r="J4803" s="427"/>
      <c r="M4803" s="469"/>
    </row>
    <row r="4804" spans="10:13" ht="20.100000000000001" customHeight="1">
      <c r="J4804" s="427"/>
      <c r="M4804" s="469"/>
    </row>
    <row r="4805" spans="10:13" ht="20.100000000000001" customHeight="1">
      <c r="J4805" s="427"/>
      <c r="M4805" s="469"/>
    </row>
    <row r="4806" spans="10:13" ht="20.100000000000001" customHeight="1">
      <c r="J4806" s="427"/>
      <c r="M4806" s="469"/>
    </row>
    <row r="4807" spans="10:13" ht="20.100000000000001" customHeight="1">
      <c r="J4807" s="427"/>
      <c r="M4807" s="469"/>
    </row>
    <row r="4808" spans="10:13" ht="20.100000000000001" customHeight="1">
      <c r="J4808" s="427"/>
      <c r="M4808" s="469"/>
    </row>
    <row r="4809" spans="10:13" ht="20.100000000000001" customHeight="1">
      <c r="J4809" s="427"/>
      <c r="M4809" s="469"/>
    </row>
    <row r="4810" spans="10:13" ht="20.100000000000001" customHeight="1">
      <c r="J4810" s="427"/>
      <c r="M4810" s="469"/>
    </row>
    <row r="4811" spans="10:13" ht="20.100000000000001" customHeight="1">
      <c r="J4811" s="427"/>
      <c r="M4811" s="469"/>
    </row>
    <row r="4812" spans="10:13" ht="20.100000000000001" customHeight="1">
      <c r="J4812" s="427"/>
      <c r="M4812" s="469"/>
    </row>
    <row r="4813" spans="10:13" ht="20.100000000000001" customHeight="1">
      <c r="J4813" s="427"/>
      <c r="M4813" s="469"/>
    </row>
    <row r="4814" spans="10:13" ht="20.100000000000001" customHeight="1">
      <c r="J4814" s="427"/>
      <c r="M4814" s="469"/>
    </row>
    <row r="4815" spans="10:13" ht="20.100000000000001" customHeight="1">
      <c r="J4815" s="427"/>
      <c r="M4815" s="469"/>
    </row>
    <row r="4816" spans="10:13" ht="20.100000000000001" customHeight="1">
      <c r="J4816" s="427"/>
      <c r="M4816" s="469"/>
    </row>
    <row r="4817" spans="10:13" ht="20.100000000000001" customHeight="1">
      <c r="J4817" s="427"/>
      <c r="M4817" s="469"/>
    </row>
    <row r="4818" spans="10:13" ht="20.100000000000001" customHeight="1">
      <c r="J4818" s="427"/>
      <c r="M4818" s="469"/>
    </row>
    <row r="4819" spans="10:13" ht="20.100000000000001" customHeight="1">
      <c r="J4819" s="427"/>
      <c r="M4819" s="469"/>
    </row>
    <row r="4820" spans="10:13" ht="20.100000000000001" customHeight="1">
      <c r="J4820" s="427"/>
      <c r="M4820" s="469"/>
    </row>
    <row r="4821" spans="10:13" ht="20.100000000000001" customHeight="1">
      <c r="J4821" s="427"/>
      <c r="M4821" s="469"/>
    </row>
    <row r="4822" spans="10:13" ht="20.100000000000001" customHeight="1">
      <c r="J4822" s="427"/>
      <c r="M4822" s="469"/>
    </row>
    <row r="4823" spans="10:13" ht="20.100000000000001" customHeight="1">
      <c r="J4823" s="427"/>
      <c r="M4823" s="469"/>
    </row>
    <row r="4824" spans="10:13" ht="20.100000000000001" customHeight="1">
      <c r="J4824" s="427"/>
      <c r="M4824" s="469"/>
    </row>
    <row r="4825" spans="10:13" ht="20.100000000000001" customHeight="1">
      <c r="J4825" s="427"/>
      <c r="M4825" s="469"/>
    </row>
    <row r="4826" spans="10:13" ht="20.100000000000001" customHeight="1">
      <c r="J4826" s="427"/>
      <c r="M4826" s="469"/>
    </row>
    <row r="4827" spans="10:13" ht="20.100000000000001" customHeight="1">
      <c r="J4827" s="427"/>
      <c r="M4827" s="469"/>
    </row>
    <row r="4828" spans="10:13" ht="20.100000000000001" customHeight="1">
      <c r="J4828" s="427"/>
      <c r="M4828" s="469"/>
    </row>
    <row r="4829" spans="10:13" ht="20.100000000000001" customHeight="1">
      <c r="J4829" s="427"/>
      <c r="M4829" s="469"/>
    </row>
    <row r="4830" spans="10:13" ht="20.100000000000001" customHeight="1">
      <c r="J4830" s="427"/>
      <c r="M4830" s="469"/>
    </row>
    <row r="4831" spans="10:13" ht="20.100000000000001" customHeight="1">
      <c r="J4831" s="427"/>
      <c r="M4831" s="469"/>
    </row>
    <row r="4832" spans="10:13" ht="20.100000000000001" customHeight="1">
      <c r="J4832" s="427"/>
      <c r="M4832" s="469"/>
    </row>
    <row r="4833" spans="10:13" ht="20.100000000000001" customHeight="1">
      <c r="J4833" s="427"/>
      <c r="M4833" s="469"/>
    </row>
    <row r="4834" spans="10:13" ht="20.100000000000001" customHeight="1">
      <c r="J4834" s="427"/>
      <c r="M4834" s="469"/>
    </row>
    <row r="4835" spans="10:13" ht="20.100000000000001" customHeight="1">
      <c r="J4835" s="427"/>
      <c r="M4835" s="469"/>
    </row>
    <row r="4836" spans="10:13" ht="20.100000000000001" customHeight="1">
      <c r="J4836" s="427"/>
      <c r="M4836" s="469"/>
    </row>
    <row r="4837" spans="10:13" ht="20.100000000000001" customHeight="1">
      <c r="J4837" s="427"/>
      <c r="M4837" s="469"/>
    </row>
    <row r="4838" spans="10:13" ht="20.100000000000001" customHeight="1">
      <c r="J4838" s="427"/>
      <c r="M4838" s="469"/>
    </row>
    <row r="4839" spans="10:13" ht="20.100000000000001" customHeight="1">
      <c r="J4839" s="427"/>
      <c r="M4839" s="469"/>
    </row>
    <row r="4840" spans="10:13" ht="20.100000000000001" customHeight="1">
      <c r="J4840" s="427"/>
      <c r="M4840" s="469"/>
    </row>
    <row r="4841" spans="10:13" ht="20.100000000000001" customHeight="1">
      <c r="J4841" s="427"/>
      <c r="M4841" s="469"/>
    </row>
    <row r="4842" spans="10:13" ht="20.100000000000001" customHeight="1">
      <c r="J4842" s="427"/>
      <c r="M4842" s="469"/>
    </row>
    <row r="4843" spans="10:13" ht="20.100000000000001" customHeight="1">
      <c r="J4843" s="427"/>
      <c r="M4843" s="469"/>
    </row>
    <row r="4844" spans="10:13" ht="20.100000000000001" customHeight="1">
      <c r="J4844" s="427"/>
      <c r="M4844" s="469"/>
    </row>
    <row r="4845" spans="10:13" ht="20.100000000000001" customHeight="1">
      <c r="J4845" s="427"/>
      <c r="M4845" s="469"/>
    </row>
    <row r="4846" spans="10:13" ht="20.100000000000001" customHeight="1">
      <c r="J4846" s="427"/>
      <c r="M4846" s="469"/>
    </row>
    <row r="4847" spans="10:13" ht="20.100000000000001" customHeight="1">
      <c r="J4847" s="427"/>
      <c r="M4847" s="469"/>
    </row>
    <row r="4848" spans="10:13" ht="20.100000000000001" customHeight="1">
      <c r="J4848" s="427"/>
      <c r="M4848" s="469"/>
    </row>
    <row r="4849" spans="10:13" ht="20.100000000000001" customHeight="1">
      <c r="J4849" s="427"/>
      <c r="M4849" s="469"/>
    </row>
    <row r="4850" spans="10:13" ht="20.100000000000001" customHeight="1">
      <c r="J4850" s="427"/>
      <c r="M4850" s="469"/>
    </row>
    <row r="4851" spans="10:13" ht="20.100000000000001" customHeight="1">
      <c r="J4851" s="427"/>
      <c r="M4851" s="469"/>
    </row>
    <row r="4852" spans="10:13" ht="20.100000000000001" customHeight="1">
      <c r="J4852" s="427"/>
      <c r="M4852" s="469"/>
    </row>
    <row r="4853" spans="10:13" ht="20.100000000000001" customHeight="1">
      <c r="J4853" s="427"/>
      <c r="M4853" s="469"/>
    </row>
    <row r="4854" spans="10:13" ht="20.100000000000001" customHeight="1">
      <c r="J4854" s="427"/>
      <c r="M4854" s="469"/>
    </row>
    <row r="4855" spans="10:13" ht="20.100000000000001" customHeight="1">
      <c r="J4855" s="427"/>
      <c r="M4855" s="469"/>
    </row>
    <row r="4856" spans="10:13" ht="20.100000000000001" customHeight="1">
      <c r="J4856" s="427"/>
      <c r="M4856" s="469"/>
    </row>
    <row r="4857" spans="10:13" ht="20.100000000000001" customHeight="1">
      <c r="J4857" s="427"/>
      <c r="M4857" s="469"/>
    </row>
    <row r="4858" spans="10:13" ht="20.100000000000001" customHeight="1">
      <c r="J4858" s="427"/>
      <c r="M4858" s="469"/>
    </row>
    <row r="4859" spans="10:13" ht="20.100000000000001" customHeight="1">
      <c r="J4859" s="427"/>
      <c r="M4859" s="469"/>
    </row>
    <row r="4860" spans="10:13" ht="20.100000000000001" customHeight="1">
      <c r="J4860" s="427"/>
      <c r="M4860" s="469"/>
    </row>
    <row r="4861" spans="10:13" ht="20.100000000000001" customHeight="1">
      <c r="J4861" s="427"/>
      <c r="M4861" s="469"/>
    </row>
    <row r="4862" spans="10:13" ht="20.100000000000001" customHeight="1">
      <c r="J4862" s="427"/>
      <c r="M4862" s="469"/>
    </row>
    <row r="4863" spans="10:13" ht="20.100000000000001" customHeight="1">
      <c r="J4863" s="427"/>
      <c r="M4863" s="469"/>
    </row>
    <row r="4864" spans="10:13" ht="20.100000000000001" customHeight="1">
      <c r="J4864" s="427"/>
      <c r="M4864" s="469"/>
    </row>
    <row r="4865" spans="10:13" ht="20.100000000000001" customHeight="1">
      <c r="J4865" s="427"/>
      <c r="M4865" s="469"/>
    </row>
    <row r="4866" spans="10:13" ht="20.100000000000001" customHeight="1">
      <c r="J4866" s="427"/>
      <c r="M4866" s="469"/>
    </row>
    <row r="4867" spans="10:13" ht="20.100000000000001" customHeight="1">
      <c r="J4867" s="427"/>
      <c r="M4867" s="469"/>
    </row>
    <row r="4868" spans="10:13" ht="20.100000000000001" customHeight="1">
      <c r="J4868" s="427"/>
      <c r="M4868" s="469"/>
    </row>
    <row r="4869" spans="10:13" ht="20.100000000000001" customHeight="1">
      <c r="J4869" s="427"/>
      <c r="M4869" s="469"/>
    </row>
    <row r="4870" spans="10:13" ht="20.100000000000001" customHeight="1">
      <c r="J4870" s="427"/>
      <c r="M4870" s="469"/>
    </row>
    <row r="4871" spans="10:13" ht="20.100000000000001" customHeight="1">
      <c r="J4871" s="427"/>
      <c r="M4871" s="469"/>
    </row>
    <row r="4872" spans="10:13" ht="20.100000000000001" customHeight="1">
      <c r="J4872" s="427"/>
      <c r="M4872" s="469"/>
    </row>
    <row r="4873" spans="10:13" ht="20.100000000000001" customHeight="1">
      <c r="J4873" s="427"/>
      <c r="M4873" s="469"/>
    </row>
    <row r="4874" spans="10:13" ht="20.100000000000001" customHeight="1">
      <c r="J4874" s="427"/>
      <c r="M4874" s="469"/>
    </row>
    <row r="4875" spans="10:13" ht="20.100000000000001" customHeight="1">
      <c r="J4875" s="427"/>
      <c r="M4875" s="469"/>
    </row>
    <row r="4876" spans="10:13" ht="20.100000000000001" customHeight="1">
      <c r="J4876" s="427"/>
      <c r="M4876" s="469"/>
    </row>
    <row r="4877" spans="10:13" ht="20.100000000000001" customHeight="1">
      <c r="J4877" s="427"/>
      <c r="M4877" s="469"/>
    </row>
    <row r="4878" spans="10:13" ht="20.100000000000001" customHeight="1">
      <c r="J4878" s="427"/>
      <c r="M4878" s="469"/>
    </row>
    <row r="4879" spans="10:13" ht="20.100000000000001" customHeight="1">
      <c r="J4879" s="427"/>
      <c r="M4879" s="469"/>
    </row>
    <row r="4880" spans="10:13" ht="20.100000000000001" customHeight="1">
      <c r="J4880" s="427"/>
      <c r="M4880" s="469"/>
    </row>
    <row r="4881" spans="10:13" ht="20.100000000000001" customHeight="1">
      <c r="J4881" s="427"/>
      <c r="M4881" s="469"/>
    </row>
    <row r="4882" spans="10:13" ht="20.100000000000001" customHeight="1">
      <c r="J4882" s="427"/>
      <c r="M4882" s="469"/>
    </row>
    <row r="4883" spans="10:13" ht="20.100000000000001" customHeight="1">
      <c r="J4883" s="427"/>
      <c r="M4883" s="469"/>
    </row>
    <row r="4884" spans="10:13" ht="20.100000000000001" customHeight="1">
      <c r="J4884" s="427"/>
      <c r="M4884" s="469"/>
    </row>
    <row r="4885" spans="10:13" ht="20.100000000000001" customHeight="1">
      <c r="J4885" s="427"/>
      <c r="M4885" s="469"/>
    </row>
    <row r="4886" spans="10:13" ht="20.100000000000001" customHeight="1">
      <c r="J4886" s="427"/>
      <c r="M4886" s="469"/>
    </row>
    <row r="4887" spans="10:13" ht="20.100000000000001" customHeight="1">
      <c r="J4887" s="427"/>
      <c r="M4887" s="469"/>
    </row>
    <row r="4888" spans="10:13" ht="20.100000000000001" customHeight="1">
      <c r="J4888" s="427"/>
      <c r="M4888" s="469"/>
    </row>
    <row r="4889" spans="10:13" ht="20.100000000000001" customHeight="1">
      <c r="J4889" s="427"/>
      <c r="M4889" s="469"/>
    </row>
    <row r="4890" spans="10:13" ht="20.100000000000001" customHeight="1">
      <c r="J4890" s="427"/>
      <c r="M4890" s="469"/>
    </row>
    <row r="4891" spans="10:13" ht="20.100000000000001" customHeight="1">
      <c r="J4891" s="427"/>
      <c r="M4891" s="469"/>
    </row>
    <row r="4892" spans="10:13" ht="20.100000000000001" customHeight="1">
      <c r="J4892" s="427"/>
      <c r="M4892" s="469"/>
    </row>
    <row r="4893" spans="10:13" ht="20.100000000000001" customHeight="1">
      <c r="J4893" s="427"/>
      <c r="M4893" s="469"/>
    </row>
    <row r="4894" spans="10:13" ht="20.100000000000001" customHeight="1">
      <c r="J4894" s="427"/>
      <c r="M4894" s="469"/>
    </row>
    <row r="4895" spans="10:13" ht="20.100000000000001" customHeight="1">
      <c r="J4895" s="427"/>
      <c r="M4895" s="469"/>
    </row>
    <row r="4896" spans="10:13" ht="20.100000000000001" customHeight="1">
      <c r="J4896" s="427"/>
      <c r="M4896" s="469"/>
    </row>
    <row r="4897" spans="10:13" ht="20.100000000000001" customHeight="1">
      <c r="J4897" s="427"/>
      <c r="M4897" s="469"/>
    </row>
    <row r="4898" spans="10:13" ht="20.100000000000001" customHeight="1">
      <c r="J4898" s="427"/>
      <c r="M4898" s="469"/>
    </row>
    <row r="4899" spans="10:13" ht="20.100000000000001" customHeight="1">
      <c r="J4899" s="427"/>
      <c r="M4899" s="469"/>
    </row>
    <row r="4900" spans="10:13" ht="20.100000000000001" customHeight="1">
      <c r="J4900" s="427"/>
      <c r="M4900" s="469"/>
    </row>
    <row r="4901" spans="10:13" ht="20.100000000000001" customHeight="1">
      <c r="J4901" s="427"/>
      <c r="M4901" s="469"/>
    </row>
    <row r="4902" spans="10:13" ht="20.100000000000001" customHeight="1">
      <c r="J4902" s="427"/>
      <c r="M4902" s="469"/>
    </row>
    <row r="4903" spans="10:13" ht="20.100000000000001" customHeight="1">
      <c r="J4903" s="427"/>
      <c r="M4903" s="469"/>
    </row>
    <row r="4904" spans="10:13" ht="20.100000000000001" customHeight="1">
      <c r="J4904" s="427"/>
      <c r="M4904" s="469"/>
    </row>
    <row r="4905" spans="10:13" ht="20.100000000000001" customHeight="1">
      <c r="J4905" s="427"/>
      <c r="M4905" s="469"/>
    </row>
    <row r="4906" spans="10:13" ht="20.100000000000001" customHeight="1">
      <c r="J4906" s="427"/>
      <c r="M4906" s="469"/>
    </row>
    <row r="4907" spans="10:13" ht="20.100000000000001" customHeight="1">
      <c r="J4907" s="427"/>
      <c r="M4907" s="469"/>
    </row>
    <row r="4908" spans="10:13" ht="20.100000000000001" customHeight="1">
      <c r="J4908" s="427"/>
      <c r="M4908" s="469"/>
    </row>
    <row r="4909" spans="10:13" ht="20.100000000000001" customHeight="1">
      <c r="J4909" s="427"/>
      <c r="M4909" s="469"/>
    </row>
    <row r="4910" spans="10:13" ht="20.100000000000001" customHeight="1">
      <c r="J4910" s="427"/>
      <c r="M4910" s="469"/>
    </row>
    <row r="4911" spans="10:13" ht="20.100000000000001" customHeight="1">
      <c r="J4911" s="427"/>
      <c r="M4911" s="469"/>
    </row>
    <row r="4912" spans="10:13" ht="20.100000000000001" customHeight="1">
      <c r="J4912" s="427"/>
      <c r="M4912" s="469"/>
    </row>
    <row r="4913" spans="10:13" ht="20.100000000000001" customHeight="1">
      <c r="J4913" s="427"/>
      <c r="M4913" s="469"/>
    </row>
    <row r="4914" spans="10:13" ht="20.100000000000001" customHeight="1">
      <c r="J4914" s="427"/>
      <c r="M4914" s="469"/>
    </row>
    <row r="4915" spans="10:13" ht="20.100000000000001" customHeight="1">
      <c r="J4915" s="427"/>
      <c r="M4915" s="469"/>
    </row>
    <row r="4916" spans="10:13" ht="20.100000000000001" customHeight="1">
      <c r="J4916" s="427"/>
      <c r="M4916" s="469"/>
    </row>
    <row r="4917" spans="10:13" ht="20.100000000000001" customHeight="1">
      <c r="J4917" s="427"/>
      <c r="M4917" s="469"/>
    </row>
    <row r="4918" spans="10:13" ht="20.100000000000001" customHeight="1">
      <c r="J4918" s="427"/>
      <c r="M4918" s="469"/>
    </row>
    <row r="4919" spans="10:13" ht="20.100000000000001" customHeight="1">
      <c r="J4919" s="427"/>
      <c r="M4919" s="469"/>
    </row>
    <row r="4920" spans="10:13" ht="20.100000000000001" customHeight="1">
      <c r="J4920" s="427"/>
      <c r="M4920" s="469"/>
    </row>
    <row r="4921" spans="10:13" ht="20.100000000000001" customHeight="1">
      <c r="J4921" s="427"/>
      <c r="M4921" s="469"/>
    </row>
    <row r="4922" spans="10:13" ht="20.100000000000001" customHeight="1">
      <c r="J4922" s="427"/>
      <c r="M4922" s="469"/>
    </row>
    <row r="4923" spans="10:13" ht="20.100000000000001" customHeight="1">
      <c r="J4923" s="427"/>
      <c r="M4923" s="469"/>
    </row>
    <row r="4924" spans="10:13" ht="20.100000000000001" customHeight="1">
      <c r="J4924" s="427"/>
      <c r="M4924" s="469"/>
    </row>
    <row r="4925" spans="10:13" ht="20.100000000000001" customHeight="1">
      <c r="J4925" s="427"/>
      <c r="M4925" s="469"/>
    </row>
    <row r="4926" spans="10:13" ht="20.100000000000001" customHeight="1">
      <c r="J4926" s="427"/>
      <c r="M4926" s="469"/>
    </row>
    <row r="4927" spans="10:13" ht="20.100000000000001" customHeight="1">
      <c r="J4927" s="427"/>
      <c r="M4927" s="469"/>
    </row>
    <row r="4928" spans="10:13" ht="20.100000000000001" customHeight="1">
      <c r="J4928" s="427"/>
      <c r="M4928" s="469"/>
    </row>
    <row r="4929" spans="10:13" ht="20.100000000000001" customHeight="1">
      <c r="J4929" s="427"/>
      <c r="M4929" s="469"/>
    </row>
    <row r="4930" spans="10:13" ht="20.100000000000001" customHeight="1">
      <c r="J4930" s="427"/>
      <c r="M4930" s="469"/>
    </row>
    <row r="4931" spans="10:13" ht="20.100000000000001" customHeight="1">
      <c r="J4931" s="427"/>
      <c r="M4931" s="469"/>
    </row>
    <row r="4932" spans="10:13" ht="20.100000000000001" customHeight="1">
      <c r="J4932" s="427"/>
      <c r="M4932" s="469"/>
    </row>
    <row r="4933" spans="10:13" ht="20.100000000000001" customHeight="1">
      <c r="J4933" s="427"/>
      <c r="M4933" s="469"/>
    </row>
    <row r="4934" spans="10:13" ht="20.100000000000001" customHeight="1">
      <c r="J4934" s="427"/>
      <c r="M4934" s="469"/>
    </row>
    <row r="4935" spans="10:13" ht="20.100000000000001" customHeight="1">
      <c r="J4935" s="427"/>
      <c r="M4935" s="469"/>
    </row>
    <row r="4936" spans="10:13" ht="20.100000000000001" customHeight="1">
      <c r="J4936" s="427"/>
      <c r="M4936" s="469"/>
    </row>
    <row r="4937" spans="10:13" ht="20.100000000000001" customHeight="1">
      <c r="J4937" s="427"/>
      <c r="M4937" s="469"/>
    </row>
    <row r="4938" spans="10:13" ht="20.100000000000001" customHeight="1">
      <c r="J4938" s="427"/>
      <c r="M4938" s="469"/>
    </row>
    <row r="4939" spans="10:13" ht="20.100000000000001" customHeight="1">
      <c r="J4939" s="427"/>
      <c r="M4939" s="469"/>
    </row>
    <row r="4940" spans="10:13" ht="20.100000000000001" customHeight="1">
      <c r="J4940" s="427"/>
      <c r="M4940" s="469"/>
    </row>
    <row r="4941" spans="10:13" ht="20.100000000000001" customHeight="1">
      <c r="J4941" s="427"/>
      <c r="M4941" s="469"/>
    </row>
    <row r="4942" spans="10:13" ht="20.100000000000001" customHeight="1">
      <c r="J4942" s="427"/>
      <c r="M4942" s="469"/>
    </row>
    <row r="4943" spans="10:13" ht="20.100000000000001" customHeight="1">
      <c r="J4943" s="427"/>
      <c r="M4943" s="469"/>
    </row>
    <row r="4944" spans="10:13" ht="20.100000000000001" customHeight="1">
      <c r="J4944" s="427"/>
      <c r="M4944" s="469"/>
    </row>
    <row r="4945" spans="10:13" ht="20.100000000000001" customHeight="1">
      <c r="J4945" s="427"/>
      <c r="M4945" s="469"/>
    </row>
    <row r="4946" spans="10:13" ht="20.100000000000001" customHeight="1">
      <c r="J4946" s="427"/>
      <c r="M4946" s="469"/>
    </row>
    <row r="4947" spans="10:13" ht="20.100000000000001" customHeight="1">
      <c r="J4947" s="427"/>
      <c r="M4947" s="469"/>
    </row>
    <row r="4948" spans="10:13" ht="20.100000000000001" customHeight="1">
      <c r="J4948" s="427"/>
      <c r="M4948" s="469"/>
    </row>
    <row r="4949" spans="10:13" ht="20.100000000000001" customHeight="1">
      <c r="J4949" s="427"/>
      <c r="M4949" s="469"/>
    </row>
    <row r="4950" spans="10:13" ht="20.100000000000001" customHeight="1">
      <c r="J4950" s="427"/>
      <c r="M4950" s="469"/>
    </row>
    <row r="4951" spans="10:13" ht="20.100000000000001" customHeight="1">
      <c r="J4951" s="427"/>
      <c r="M4951" s="469"/>
    </row>
    <row r="4952" spans="10:13" ht="20.100000000000001" customHeight="1">
      <c r="J4952" s="427"/>
      <c r="M4952" s="469"/>
    </row>
    <row r="4953" spans="10:13" ht="20.100000000000001" customHeight="1">
      <c r="J4953" s="427"/>
      <c r="M4953" s="469"/>
    </row>
    <row r="4954" spans="10:13" ht="20.100000000000001" customHeight="1">
      <c r="J4954" s="427"/>
      <c r="M4954" s="469"/>
    </row>
    <row r="4955" spans="10:13" ht="20.100000000000001" customHeight="1">
      <c r="J4955" s="427"/>
      <c r="M4955" s="469"/>
    </row>
    <row r="4956" spans="10:13" ht="20.100000000000001" customHeight="1">
      <c r="J4956" s="427"/>
      <c r="M4956" s="469"/>
    </row>
    <row r="4957" spans="10:13" ht="20.100000000000001" customHeight="1">
      <c r="J4957" s="427"/>
      <c r="M4957" s="469"/>
    </row>
    <row r="4958" spans="10:13" ht="20.100000000000001" customHeight="1">
      <c r="J4958" s="427"/>
      <c r="M4958" s="469"/>
    </row>
    <row r="4959" spans="10:13" ht="20.100000000000001" customHeight="1">
      <c r="J4959" s="427"/>
      <c r="M4959" s="469"/>
    </row>
    <row r="4960" spans="10:13" ht="20.100000000000001" customHeight="1">
      <c r="J4960" s="427"/>
      <c r="M4960" s="469"/>
    </row>
    <row r="4961" spans="10:13" ht="20.100000000000001" customHeight="1">
      <c r="J4961" s="427"/>
      <c r="M4961" s="469"/>
    </row>
    <row r="4962" spans="10:13" ht="20.100000000000001" customHeight="1">
      <c r="J4962" s="427"/>
      <c r="M4962" s="469"/>
    </row>
    <row r="4963" spans="10:13" ht="20.100000000000001" customHeight="1">
      <c r="J4963" s="427"/>
      <c r="M4963" s="469"/>
    </row>
    <row r="4964" spans="10:13" ht="20.100000000000001" customHeight="1">
      <c r="J4964" s="427"/>
      <c r="M4964" s="469"/>
    </row>
    <row r="4965" spans="10:13" ht="20.100000000000001" customHeight="1">
      <c r="J4965" s="427"/>
      <c r="M4965" s="469"/>
    </row>
    <row r="4966" spans="10:13" ht="20.100000000000001" customHeight="1">
      <c r="J4966" s="427"/>
      <c r="M4966" s="469"/>
    </row>
    <row r="4967" spans="10:13" ht="20.100000000000001" customHeight="1">
      <c r="J4967" s="427"/>
      <c r="M4967" s="469"/>
    </row>
    <row r="4968" spans="10:13" ht="20.100000000000001" customHeight="1">
      <c r="J4968" s="427"/>
      <c r="M4968" s="469"/>
    </row>
    <row r="4969" spans="10:13" ht="20.100000000000001" customHeight="1">
      <c r="J4969" s="427"/>
      <c r="M4969" s="469"/>
    </row>
    <row r="4970" spans="10:13" ht="20.100000000000001" customHeight="1">
      <c r="J4970" s="427"/>
      <c r="M4970" s="469"/>
    </row>
    <row r="4971" spans="10:13" ht="20.100000000000001" customHeight="1">
      <c r="J4971" s="427"/>
      <c r="M4971" s="469"/>
    </row>
    <row r="4972" spans="10:13" ht="20.100000000000001" customHeight="1">
      <c r="J4972" s="427"/>
      <c r="M4972" s="469"/>
    </row>
    <row r="4973" spans="10:13" ht="20.100000000000001" customHeight="1">
      <c r="J4973" s="427"/>
      <c r="M4973" s="469"/>
    </row>
    <row r="4974" spans="10:13" ht="20.100000000000001" customHeight="1">
      <c r="J4974" s="427"/>
      <c r="M4974" s="469"/>
    </row>
    <row r="4975" spans="10:13" ht="20.100000000000001" customHeight="1">
      <c r="J4975" s="427"/>
      <c r="M4975" s="469"/>
    </row>
    <row r="4976" spans="10:13" ht="20.100000000000001" customHeight="1">
      <c r="J4976" s="427"/>
      <c r="M4976" s="469"/>
    </row>
    <row r="4977" spans="10:13" ht="20.100000000000001" customHeight="1">
      <c r="J4977" s="427"/>
      <c r="M4977" s="469"/>
    </row>
    <row r="4978" spans="10:13" ht="20.100000000000001" customHeight="1">
      <c r="J4978" s="427"/>
      <c r="M4978" s="469"/>
    </row>
    <row r="4979" spans="10:13" ht="20.100000000000001" customHeight="1">
      <c r="J4979" s="427"/>
      <c r="M4979" s="469"/>
    </row>
    <row r="4980" spans="10:13" ht="20.100000000000001" customHeight="1">
      <c r="J4980" s="427"/>
      <c r="M4980" s="469"/>
    </row>
    <row r="4981" spans="10:13" ht="20.100000000000001" customHeight="1">
      <c r="J4981" s="427"/>
      <c r="M4981" s="469"/>
    </row>
    <row r="4982" spans="10:13" ht="20.100000000000001" customHeight="1">
      <c r="J4982" s="427"/>
      <c r="M4982" s="469"/>
    </row>
    <row r="4983" spans="10:13" ht="20.100000000000001" customHeight="1">
      <c r="J4983" s="427"/>
      <c r="M4983" s="469"/>
    </row>
    <row r="4984" spans="10:13" ht="20.100000000000001" customHeight="1">
      <c r="J4984" s="427"/>
      <c r="M4984" s="469"/>
    </row>
    <row r="4985" spans="10:13" ht="20.100000000000001" customHeight="1">
      <c r="J4985" s="427"/>
      <c r="M4985" s="469"/>
    </row>
    <row r="4986" spans="10:13" ht="20.100000000000001" customHeight="1">
      <c r="J4986" s="427"/>
      <c r="M4986" s="469"/>
    </row>
    <row r="4987" spans="10:13" ht="20.100000000000001" customHeight="1">
      <c r="J4987" s="427"/>
      <c r="M4987" s="469"/>
    </row>
    <row r="4988" spans="10:13" ht="20.100000000000001" customHeight="1">
      <c r="J4988" s="427"/>
      <c r="M4988" s="469"/>
    </row>
    <row r="4989" spans="10:13" ht="20.100000000000001" customHeight="1">
      <c r="J4989" s="427"/>
      <c r="M4989" s="469"/>
    </row>
    <row r="4990" spans="10:13" ht="20.100000000000001" customHeight="1">
      <c r="J4990" s="427"/>
      <c r="M4990" s="469"/>
    </row>
    <row r="4991" spans="10:13" ht="20.100000000000001" customHeight="1">
      <c r="J4991" s="427"/>
      <c r="M4991" s="469"/>
    </row>
    <row r="4992" spans="10:13" ht="20.100000000000001" customHeight="1">
      <c r="J4992" s="427"/>
      <c r="M4992" s="469"/>
    </row>
    <row r="4993" spans="10:13" ht="20.100000000000001" customHeight="1">
      <c r="J4993" s="427"/>
      <c r="M4993" s="469"/>
    </row>
    <row r="4994" spans="10:13" ht="20.100000000000001" customHeight="1">
      <c r="J4994" s="427"/>
      <c r="M4994" s="469"/>
    </row>
    <row r="4995" spans="10:13" ht="20.100000000000001" customHeight="1">
      <c r="J4995" s="427"/>
      <c r="M4995" s="469"/>
    </row>
    <row r="4996" spans="10:13" ht="20.100000000000001" customHeight="1">
      <c r="J4996" s="427"/>
      <c r="M4996" s="469"/>
    </row>
    <row r="4997" spans="10:13" ht="20.100000000000001" customHeight="1">
      <c r="J4997" s="427"/>
      <c r="M4997" s="469"/>
    </row>
    <row r="4998" spans="10:13" ht="20.100000000000001" customHeight="1">
      <c r="J4998" s="427"/>
      <c r="M4998" s="469"/>
    </row>
    <row r="4999" spans="10:13" ht="20.100000000000001" customHeight="1">
      <c r="J4999" s="427"/>
      <c r="M4999" s="469"/>
    </row>
    <row r="5000" spans="10:13" ht="20.100000000000001" customHeight="1">
      <c r="J5000" s="427"/>
      <c r="M5000" s="469"/>
    </row>
    <row r="5001" spans="10:13" ht="20.100000000000001" customHeight="1">
      <c r="J5001" s="427"/>
      <c r="M5001" s="469"/>
    </row>
    <row r="5002" spans="10:13" ht="20.100000000000001" customHeight="1">
      <c r="J5002" s="427"/>
      <c r="M5002" s="469"/>
    </row>
    <row r="5003" spans="10:13" ht="20.100000000000001" customHeight="1">
      <c r="J5003" s="427"/>
      <c r="M5003" s="469"/>
    </row>
    <row r="5004" spans="10:13" ht="20.100000000000001" customHeight="1">
      <c r="J5004" s="427"/>
      <c r="M5004" s="469"/>
    </row>
    <row r="5005" spans="10:13" ht="20.100000000000001" customHeight="1">
      <c r="J5005" s="427"/>
      <c r="M5005" s="469"/>
    </row>
    <row r="5006" spans="10:13" ht="20.100000000000001" customHeight="1">
      <c r="J5006" s="427"/>
      <c r="M5006" s="469"/>
    </row>
    <row r="5007" spans="10:13" ht="20.100000000000001" customHeight="1">
      <c r="J5007" s="427"/>
      <c r="M5007" s="469"/>
    </row>
    <row r="5008" spans="10:13" ht="20.100000000000001" customHeight="1">
      <c r="J5008" s="427"/>
      <c r="M5008" s="469"/>
    </row>
    <row r="5009" spans="10:13" ht="20.100000000000001" customHeight="1">
      <c r="J5009" s="427"/>
      <c r="M5009" s="469"/>
    </row>
    <row r="5010" spans="10:13" ht="20.100000000000001" customHeight="1">
      <c r="J5010" s="427"/>
      <c r="M5010" s="469"/>
    </row>
    <row r="5011" spans="10:13" ht="20.100000000000001" customHeight="1">
      <c r="J5011" s="427"/>
      <c r="M5011" s="469"/>
    </row>
    <row r="5012" spans="10:13" ht="20.100000000000001" customHeight="1">
      <c r="J5012" s="427"/>
      <c r="M5012" s="469"/>
    </row>
    <row r="5013" spans="10:13" ht="20.100000000000001" customHeight="1">
      <c r="J5013" s="427"/>
      <c r="M5013" s="469"/>
    </row>
    <row r="5014" spans="10:13" ht="20.100000000000001" customHeight="1">
      <c r="J5014" s="427"/>
      <c r="M5014" s="469"/>
    </row>
    <row r="5015" spans="10:13" ht="20.100000000000001" customHeight="1">
      <c r="J5015" s="427"/>
      <c r="M5015" s="469"/>
    </row>
    <row r="5016" spans="10:13" ht="20.100000000000001" customHeight="1">
      <c r="J5016" s="427"/>
      <c r="M5016" s="469"/>
    </row>
    <row r="5017" spans="10:13" ht="20.100000000000001" customHeight="1">
      <c r="J5017" s="427"/>
      <c r="M5017" s="469"/>
    </row>
    <row r="5018" spans="10:13" ht="20.100000000000001" customHeight="1">
      <c r="J5018" s="427"/>
      <c r="M5018" s="469"/>
    </row>
    <row r="5019" spans="10:13" ht="20.100000000000001" customHeight="1">
      <c r="J5019" s="427"/>
      <c r="M5019" s="469"/>
    </row>
    <row r="5020" spans="10:13" ht="20.100000000000001" customHeight="1">
      <c r="J5020" s="427"/>
      <c r="M5020" s="469"/>
    </row>
    <row r="5021" spans="10:13" ht="20.100000000000001" customHeight="1">
      <c r="J5021" s="427"/>
      <c r="M5021" s="469"/>
    </row>
    <row r="5022" spans="10:13" ht="20.100000000000001" customHeight="1">
      <c r="J5022" s="427"/>
      <c r="M5022" s="469"/>
    </row>
    <row r="5023" spans="10:13" ht="20.100000000000001" customHeight="1">
      <c r="J5023" s="427"/>
      <c r="M5023" s="469"/>
    </row>
    <row r="5024" spans="10:13" ht="20.100000000000001" customHeight="1">
      <c r="J5024" s="427"/>
      <c r="M5024" s="469"/>
    </row>
    <row r="5025" spans="10:13" ht="20.100000000000001" customHeight="1">
      <c r="J5025" s="427"/>
      <c r="M5025" s="469"/>
    </row>
    <row r="5026" spans="10:13" ht="20.100000000000001" customHeight="1">
      <c r="J5026" s="427"/>
      <c r="M5026" s="469"/>
    </row>
    <row r="5027" spans="10:13" ht="20.100000000000001" customHeight="1">
      <c r="J5027" s="427"/>
      <c r="M5027" s="469"/>
    </row>
    <row r="5028" spans="10:13" ht="20.100000000000001" customHeight="1">
      <c r="J5028" s="427"/>
      <c r="M5028" s="469"/>
    </row>
    <row r="5029" spans="10:13" ht="20.100000000000001" customHeight="1">
      <c r="J5029" s="427"/>
      <c r="M5029" s="469"/>
    </row>
    <row r="5030" spans="10:13" ht="20.100000000000001" customHeight="1">
      <c r="J5030" s="427"/>
      <c r="M5030" s="469"/>
    </row>
    <row r="5031" spans="10:13" ht="20.100000000000001" customHeight="1">
      <c r="J5031" s="427"/>
      <c r="M5031" s="469"/>
    </row>
    <row r="5032" spans="10:13" ht="20.100000000000001" customHeight="1">
      <c r="J5032" s="427"/>
      <c r="M5032" s="469"/>
    </row>
    <row r="5033" spans="10:13" ht="20.100000000000001" customHeight="1">
      <c r="J5033" s="427"/>
      <c r="M5033" s="469"/>
    </row>
    <row r="5034" spans="10:13" ht="20.100000000000001" customHeight="1">
      <c r="J5034" s="427"/>
      <c r="M5034" s="469"/>
    </row>
    <row r="5035" spans="10:13" ht="20.100000000000001" customHeight="1">
      <c r="J5035" s="427"/>
      <c r="M5035" s="469"/>
    </row>
    <row r="5036" spans="10:13" ht="20.100000000000001" customHeight="1">
      <c r="J5036" s="427"/>
      <c r="M5036" s="469"/>
    </row>
    <row r="5037" spans="10:13" ht="20.100000000000001" customHeight="1">
      <c r="J5037" s="427"/>
      <c r="M5037" s="469"/>
    </row>
    <row r="5038" spans="10:13" ht="20.100000000000001" customHeight="1">
      <c r="J5038" s="427"/>
      <c r="M5038" s="469"/>
    </row>
    <row r="5039" spans="10:13" ht="20.100000000000001" customHeight="1">
      <c r="J5039" s="427"/>
      <c r="M5039" s="469"/>
    </row>
    <row r="5040" spans="10:13" ht="20.100000000000001" customHeight="1">
      <c r="J5040" s="427"/>
      <c r="M5040" s="469"/>
    </row>
    <row r="5041" spans="10:13" ht="20.100000000000001" customHeight="1">
      <c r="J5041" s="427"/>
      <c r="M5041" s="469"/>
    </row>
    <row r="5042" spans="10:13" ht="20.100000000000001" customHeight="1">
      <c r="J5042" s="427"/>
      <c r="M5042" s="469"/>
    </row>
    <row r="5043" spans="10:13" ht="20.100000000000001" customHeight="1">
      <c r="J5043" s="427"/>
      <c r="M5043" s="469"/>
    </row>
    <row r="5044" spans="10:13" ht="20.100000000000001" customHeight="1">
      <c r="J5044" s="427"/>
      <c r="M5044" s="469"/>
    </row>
    <row r="5045" spans="10:13" ht="20.100000000000001" customHeight="1">
      <c r="J5045" s="427"/>
      <c r="M5045" s="469"/>
    </row>
    <row r="5046" spans="10:13" ht="20.100000000000001" customHeight="1">
      <c r="J5046" s="427"/>
      <c r="M5046" s="469"/>
    </row>
    <row r="5047" spans="10:13" ht="20.100000000000001" customHeight="1">
      <c r="J5047" s="427"/>
      <c r="M5047" s="469"/>
    </row>
    <row r="5048" spans="10:13" ht="20.100000000000001" customHeight="1">
      <c r="J5048" s="427"/>
      <c r="M5048" s="469"/>
    </row>
    <row r="5049" spans="10:13" ht="20.100000000000001" customHeight="1">
      <c r="J5049" s="427"/>
      <c r="M5049" s="469"/>
    </row>
    <row r="5050" spans="10:13" ht="20.100000000000001" customHeight="1">
      <c r="J5050" s="427"/>
      <c r="M5050" s="469"/>
    </row>
    <row r="5051" spans="10:13" ht="20.100000000000001" customHeight="1">
      <c r="J5051" s="427"/>
      <c r="M5051" s="469"/>
    </row>
    <row r="5052" spans="10:13" ht="20.100000000000001" customHeight="1">
      <c r="J5052" s="427"/>
      <c r="M5052" s="469"/>
    </row>
    <row r="5053" spans="10:13" ht="20.100000000000001" customHeight="1">
      <c r="J5053" s="427"/>
      <c r="M5053" s="469"/>
    </row>
    <row r="5054" spans="10:13" ht="20.100000000000001" customHeight="1">
      <c r="J5054" s="427"/>
      <c r="M5054" s="469"/>
    </row>
    <row r="5055" spans="10:13" ht="20.100000000000001" customHeight="1">
      <c r="J5055" s="427"/>
      <c r="M5055" s="469"/>
    </row>
    <row r="5056" spans="10:13" ht="20.100000000000001" customHeight="1">
      <c r="J5056" s="427"/>
      <c r="M5056" s="469"/>
    </row>
    <row r="5057" spans="10:13" ht="20.100000000000001" customHeight="1">
      <c r="J5057" s="427"/>
      <c r="M5057" s="469"/>
    </row>
    <row r="5058" spans="10:13" ht="20.100000000000001" customHeight="1">
      <c r="J5058" s="427"/>
      <c r="M5058" s="469"/>
    </row>
    <row r="5059" spans="10:13" ht="20.100000000000001" customHeight="1">
      <c r="J5059" s="427"/>
      <c r="M5059" s="469"/>
    </row>
    <row r="5060" spans="10:13" ht="20.100000000000001" customHeight="1">
      <c r="J5060" s="427"/>
      <c r="M5060" s="469"/>
    </row>
    <row r="5061" spans="10:13" ht="20.100000000000001" customHeight="1">
      <c r="J5061" s="427"/>
      <c r="M5061" s="469"/>
    </row>
    <row r="5062" spans="10:13" ht="20.100000000000001" customHeight="1">
      <c r="J5062" s="427"/>
      <c r="M5062" s="469"/>
    </row>
    <row r="5063" spans="10:13" ht="20.100000000000001" customHeight="1">
      <c r="J5063" s="427"/>
      <c r="M5063" s="469"/>
    </row>
    <row r="5064" spans="10:13" ht="20.100000000000001" customHeight="1">
      <c r="J5064" s="427"/>
      <c r="M5064" s="469"/>
    </row>
    <row r="5065" spans="10:13" ht="20.100000000000001" customHeight="1">
      <c r="J5065" s="427"/>
      <c r="M5065" s="469"/>
    </row>
    <row r="5066" spans="10:13" ht="20.100000000000001" customHeight="1">
      <c r="J5066" s="427"/>
      <c r="M5066" s="469"/>
    </row>
    <row r="5067" spans="10:13" ht="20.100000000000001" customHeight="1">
      <c r="J5067" s="427"/>
      <c r="M5067" s="469"/>
    </row>
    <row r="5068" spans="10:13" ht="20.100000000000001" customHeight="1">
      <c r="J5068" s="427"/>
      <c r="M5068" s="469"/>
    </row>
    <row r="5069" spans="10:13" ht="20.100000000000001" customHeight="1">
      <c r="J5069" s="427"/>
      <c r="M5069" s="469"/>
    </row>
    <row r="5070" spans="10:13" ht="20.100000000000001" customHeight="1">
      <c r="J5070" s="427"/>
      <c r="M5070" s="469"/>
    </row>
    <row r="5071" spans="10:13" ht="20.100000000000001" customHeight="1">
      <c r="J5071" s="427"/>
      <c r="M5071" s="469"/>
    </row>
    <row r="5072" spans="10:13" ht="20.100000000000001" customHeight="1">
      <c r="J5072" s="427"/>
      <c r="M5072" s="469"/>
    </row>
    <row r="5073" spans="10:13" ht="20.100000000000001" customHeight="1">
      <c r="J5073" s="427"/>
      <c r="M5073" s="469"/>
    </row>
    <row r="5074" spans="10:13" ht="20.100000000000001" customHeight="1">
      <c r="J5074" s="427"/>
      <c r="M5074" s="469"/>
    </row>
    <row r="5075" spans="10:13" ht="20.100000000000001" customHeight="1">
      <c r="J5075" s="427"/>
      <c r="M5075" s="469"/>
    </row>
    <row r="5076" spans="10:13" ht="20.100000000000001" customHeight="1">
      <c r="J5076" s="427"/>
      <c r="M5076" s="469"/>
    </row>
    <row r="5077" spans="10:13" ht="20.100000000000001" customHeight="1">
      <c r="J5077" s="427"/>
      <c r="M5077" s="469"/>
    </row>
    <row r="5078" spans="10:13" ht="20.100000000000001" customHeight="1">
      <c r="J5078" s="427"/>
      <c r="M5078" s="469"/>
    </row>
    <row r="5079" spans="10:13" ht="20.100000000000001" customHeight="1">
      <c r="J5079" s="427"/>
      <c r="M5079" s="469"/>
    </row>
    <row r="5080" spans="10:13" ht="20.100000000000001" customHeight="1">
      <c r="J5080" s="427"/>
      <c r="M5080" s="469"/>
    </row>
    <row r="5081" spans="10:13" ht="20.100000000000001" customHeight="1">
      <c r="J5081" s="427"/>
      <c r="M5081" s="469"/>
    </row>
    <row r="5082" spans="10:13" ht="20.100000000000001" customHeight="1">
      <c r="J5082" s="427"/>
      <c r="M5082" s="469"/>
    </row>
    <row r="5083" spans="10:13" ht="20.100000000000001" customHeight="1">
      <c r="J5083" s="427"/>
      <c r="M5083" s="469"/>
    </row>
    <row r="5084" spans="10:13" ht="20.100000000000001" customHeight="1">
      <c r="J5084" s="427"/>
      <c r="M5084" s="469"/>
    </row>
    <row r="5085" spans="10:13" ht="20.100000000000001" customHeight="1">
      <c r="J5085" s="427"/>
      <c r="M5085" s="469"/>
    </row>
    <row r="5086" spans="10:13" ht="20.100000000000001" customHeight="1">
      <c r="J5086" s="427"/>
      <c r="M5086" s="469"/>
    </row>
    <row r="5087" spans="10:13" ht="20.100000000000001" customHeight="1">
      <c r="J5087" s="427"/>
      <c r="M5087" s="469"/>
    </row>
    <row r="5088" spans="10:13" ht="20.100000000000001" customHeight="1">
      <c r="J5088" s="427"/>
      <c r="M5088" s="469"/>
    </row>
    <row r="5089" spans="10:13" ht="20.100000000000001" customHeight="1">
      <c r="J5089" s="427"/>
      <c r="M5089" s="469"/>
    </row>
    <row r="5090" spans="10:13" ht="20.100000000000001" customHeight="1">
      <c r="J5090" s="427"/>
      <c r="M5090" s="469"/>
    </row>
    <row r="5091" spans="10:13" ht="20.100000000000001" customHeight="1">
      <c r="J5091" s="427"/>
      <c r="M5091" s="469"/>
    </row>
    <row r="5092" spans="10:13" ht="20.100000000000001" customHeight="1">
      <c r="J5092" s="427"/>
      <c r="M5092" s="469"/>
    </row>
    <row r="5093" spans="10:13" ht="20.100000000000001" customHeight="1">
      <c r="J5093" s="427"/>
      <c r="M5093" s="469"/>
    </row>
    <row r="5094" spans="10:13" ht="20.100000000000001" customHeight="1">
      <c r="J5094" s="427"/>
      <c r="M5094" s="469"/>
    </row>
    <row r="5095" spans="10:13" ht="20.100000000000001" customHeight="1">
      <c r="J5095" s="427"/>
      <c r="M5095" s="469"/>
    </row>
    <row r="5096" spans="10:13" ht="20.100000000000001" customHeight="1">
      <c r="J5096" s="427"/>
      <c r="M5096" s="469"/>
    </row>
    <row r="5097" spans="10:13" ht="20.100000000000001" customHeight="1">
      <c r="J5097" s="427"/>
      <c r="M5097" s="469"/>
    </row>
    <row r="5098" spans="10:13" ht="20.100000000000001" customHeight="1">
      <c r="J5098" s="427"/>
      <c r="M5098" s="469"/>
    </row>
    <row r="5099" spans="10:13" ht="20.100000000000001" customHeight="1">
      <c r="J5099" s="427"/>
      <c r="M5099" s="469"/>
    </row>
    <row r="5100" spans="10:13" ht="20.100000000000001" customHeight="1">
      <c r="J5100" s="427"/>
      <c r="M5100" s="469"/>
    </row>
    <row r="5101" spans="10:13" ht="20.100000000000001" customHeight="1">
      <c r="J5101" s="427"/>
      <c r="M5101" s="469"/>
    </row>
    <row r="5102" spans="10:13" ht="20.100000000000001" customHeight="1">
      <c r="J5102" s="427"/>
      <c r="M5102" s="469"/>
    </row>
    <row r="5103" spans="10:13" ht="20.100000000000001" customHeight="1">
      <c r="J5103" s="427"/>
      <c r="M5103" s="469"/>
    </row>
    <row r="5104" spans="10:13" ht="20.100000000000001" customHeight="1">
      <c r="J5104" s="427"/>
      <c r="M5104" s="469"/>
    </row>
    <row r="5105" spans="10:13" ht="20.100000000000001" customHeight="1">
      <c r="J5105" s="427"/>
      <c r="M5105" s="469"/>
    </row>
    <row r="5106" spans="10:13" ht="20.100000000000001" customHeight="1">
      <c r="J5106" s="427"/>
      <c r="M5106" s="469"/>
    </row>
    <row r="5107" spans="10:13" ht="20.100000000000001" customHeight="1">
      <c r="J5107" s="427"/>
      <c r="M5107" s="469"/>
    </row>
    <row r="5108" spans="10:13" ht="20.100000000000001" customHeight="1">
      <c r="J5108" s="427"/>
      <c r="M5108" s="469"/>
    </row>
    <row r="5109" spans="10:13" ht="20.100000000000001" customHeight="1">
      <c r="J5109" s="427"/>
      <c r="M5109" s="469"/>
    </row>
    <row r="5110" spans="10:13" ht="20.100000000000001" customHeight="1">
      <c r="J5110" s="427"/>
      <c r="M5110" s="469"/>
    </row>
    <row r="5111" spans="10:13" ht="20.100000000000001" customHeight="1">
      <c r="J5111" s="427"/>
      <c r="M5111" s="469"/>
    </row>
    <row r="5112" spans="10:13" ht="20.100000000000001" customHeight="1">
      <c r="J5112" s="427"/>
      <c r="M5112" s="469"/>
    </row>
    <row r="5113" spans="10:13" ht="20.100000000000001" customHeight="1">
      <c r="J5113" s="427"/>
      <c r="M5113" s="469"/>
    </row>
    <row r="5114" spans="10:13" ht="20.100000000000001" customHeight="1">
      <c r="J5114" s="427"/>
      <c r="M5114" s="469"/>
    </row>
    <row r="5115" spans="10:13" ht="20.100000000000001" customHeight="1">
      <c r="J5115" s="427"/>
      <c r="M5115" s="469"/>
    </row>
    <row r="5116" spans="10:13" ht="20.100000000000001" customHeight="1">
      <c r="J5116" s="427"/>
      <c r="M5116" s="469"/>
    </row>
    <row r="5117" spans="10:13" ht="20.100000000000001" customHeight="1">
      <c r="J5117" s="427"/>
      <c r="M5117" s="469"/>
    </row>
    <row r="5118" spans="10:13" ht="20.100000000000001" customHeight="1">
      <c r="J5118" s="427"/>
      <c r="M5118" s="469"/>
    </row>
    <row r="5119" spans="10:13" ht="20.100000000000001" customHeight="1">
      <c r="J5119" s="427"/>
      <c r="M5119" s="469"/>
    </row>
    <row r="5120" spans="10:13" ht="20.100000000000001" customHeight="1">
      <c r="J5120" s="427"/>
      <c r="M5120" s="469"/>
    </row>
    <row r="5121" spans="10:13" ht="20.100000000000001" customHeight="1">
      <c r="J5121" s="427"/>
      <c r="M5121" s="469"/>
    </row>
    <row r="5122" spans="10:13" ht="20.100000000000001" customHeight="1">
      <c r="J5122" s="427"/>
      <c r="M5122" s="469"/>
    </row>
    <row r="5123" spans="10:13" ht="20.100000000000001" customHeight="1">
      <c r="J5123" s="427"/>
      <c r="M5123" s="469"/>
    </row>
    <row r="5124" spans="10:13" ht="20.100000000000001" customHeight="1">
      <c r="J5124" s="427"/>
      <c r="M5124" s="469"/>
    </row>
    <row r="5125" spans="10:13" ht="20.100000000000001" customHeight="1">
      <c r="J5125" s="427"/>
      <c r="M5125" s="469"/>
    </row>
    <row r="5126" spans="10:13" ht="20.100000000000001" customHeight="1">
      <c r="J5126" s="427"/>
      <c r="M5126" s="469"/>
    </row>
    <row r="5127" spans="10:13" ht="20.100000000000001" customHeight="1">
      <c r="J5127" s="427"/>
      <c r="M5127" s="469"/>
    </row>
    <row r="5128" spans="10:13" ht="20.100000000000001" customHeight="1">
      <c r="J5128" s="427"/>
      <c r="M5128" s="469"/>
    </row>
    <row r="5129" spans="10:13" ht="20.100000000000001" customHeight="1">
      <c r="J5129" s="427"/>
      <c r="M5129" s="469"/>
    </row>
    <row r="5130" spans="10:13" ht="20.100000000000001" customHeight="1">
      <c r="J5130" s="427"/>
      <c r="M5130" s="469"/>
    </row>
    <row r="5131" spans="10:13" ht="20.100000000000001" customHeight="1">
      <c r="J5131" s="427"/>
      <c r="M5131" s="469"/>
    </row>
    <row r="5132" spans="10:13" ht="20.100000000000001" customHeight="1">
      <c r="J5132" s="427"/>
      <c r="M5132" s="469"/>
    </row>
    <row r="5133" spans="10:13" ht="20.100000000000001" customHeight="1">
      <c r="J5133" s="427"/>
      <c r="M5133" s="469"/>
    </row>
    <row r="5134" spans="10:13" ht="20.100000000000001" customHeight="1">
      <c r="J5134" s="427"/>
      <c r="M5134" s="469"/>
    </row>
    <row r="5135" spans="10:13" ht="20.100000000000001" customHeight="1">
      <c r="J5135" s="427"/>
      <c r="M5135" s="469"/>
    </row>
    <row r="5136" spans="10:13" ht="20.100000000000001" customHeight="1">
      <c r="J5136" s="427"/>
      <c r="M5136" s="469"/>
    </row>
    <row r="5137" spans="10:13" ht="20.100000000000001" customHeight="1">
      <c r="J5137" s="427"/>
      <c r="M5137" s="469"/>
    </row>
    <row r="5138" spans="10:13" ht="20.100000000000001" customHeight="1">
      <c r="J5138" s="427"/>
      <c r="M5138" s="469"/>
    </row>
    <row r="5139" spans="10:13" ht="20.100000000000001" customHeight="1">
      <c r="J5139" s="427"/>
      <c r="M5139" s="469"/>
    </row>
    <row r="5140" spans="10:13" ht="20.100000000000001" customHeight="1">
      <c r="J5140" s="427"/>
      <c r="M5140" s="469"/>
    </row>
    <row r="5141" spans="10:13" ht="20.100000000000001" customHeight="1">
      <c r="J5141" s="427"/>
      <c r="M5141" s="469"/>
    </row>
    <row r="5142" spans="10:13" ht="20.100000000000001" customHeight="1">
      <c r="J5142" s="427"/>
      <c r="M5142" s="469"/>
    </row>
    <row r="5143" spans="10:13" ht="20.100000000000001" customHeight="1">
      <c r="J5143" s="427"/>
      <c r="M5143" s="469"/>
    </row>
    <row r="5144" spans="10:13" ht="20.100000000000001" customHeight="1">
      <c r="J5144" s="427"/>
      <c r="M5144" s="469"/>
    </row>
    <row r="5145" spans="10:13" ht="20.100000000000001" customHeight="1">
      <c r="J5145" s="427"/>
      <c r="M5145" s="469"/>
    </row>
    <row r="5146" spans="10:13" ht="20.100000000000001" customHeight="1">
      <c r="J5146" s="427"/>
      <c r="M5146" s="469"/>
    </row>
    <row r="5147" spans="10:13" ht="20.100000000000001" customHeight="1">
      <c r="J5147" s="427"/>
      <c r="M5147" s="469"/>
    </row>
    <row r="5148" spans="10:13" ht="20.100000000000001" customHeight="1">
      <c r="J5148" s="427"/>
      <c r="M5148" s="469"/>
    </row>
    <row r="5149" spans="10:13" ht="20.100000000000001" customHeight="1">
      <c r="J5149" s="427"/>
      <c r="M5149" s="469"/>
    </row>
    <row r="5150" spans="10:13" ht="20.100000000000001" customHeight="1">
      <c r="J5150" s="427"/>
      <c r="M5150" s="469"/>
    </row>
    <row r="5151" spans="10:13" ht="20.100000000000001" customHeight="1">
      <c r="J5151" s="427"/>
      <c r="M5151" s="469"/>
    </row>
    <row r="5152" spans="10:13" ht="20.100000000000001" customHeight="1">
      <c r="J5152" s="427"/>
      <c r="M5152" s="469"/>
    </row>
    <row r="5153" spans="10:13" ht="20.100000000000001" customHeight="1">
      <c r="J5153" s="427"/>
      <c r="M5153" s="469"/>
    </row>
    <row r="5154" spans="10:13" ht="20.100000000000001" customHeight="1">
      <c r="J5154" s="427"/>
      <c r="M5154" s="469"/>
    </row>
    <row r="5155" spans="10:13" ht="20.100000000000001" customHeight="1">
      <c r="J5155" s="427"/>
      <c r="M5155" s="469"/>
    </row>
    <row r="5156" spans="10:13" ht="20.100000000000001" customHeight="1">
      <c r="J5156" s="427"/>
      <c r="M5156" s="469"/>
    </row>
    <row r="5157" spans="10:13" ht="20.100000000000001" customHeight="1">
      <c r="J5157" s="427"/>
      <c r="M5157" s="469"/>
    </row>
    <row r="5158" spans="10:13" ht="20.100000000000001" customHeight="1">
      <c r="J5158" s="427"/>
      <c r="M5158" s="469"/>
    </row>
    <row r="5159" spans="10:13" ht="20.100000000000001" customHeight="1">
      <c r="J5159" s="427"/>
      <c r="M5159" s="469"/>
    </row>
    <row r="5160" spans="10:13" ht="20.100000000000001" customHeight="1">
      <c r="J5160" s="427"/>
      <c r="M5160" s="469"/>
    </row>
    <row r="5161" spans="10:13" ht="20.100000000000001" customHeight="1">
      <c r="J5161" s="427"/>
      <c r="M5161" s="469"/>
    </row>
    <row r="5162" spans="10:13" ht="20.100000000000001" customHeight="1">
      <c r="J5162" s="427"/>
      <c r="M5162" s="469"/>
    </row>
    <row r="5163" spans="10:13" ht="20.100000000000001" customHeight="1">
      <c r="J5163" s="427"/>
      <c r="M5163" s="469"/>
    </row>
    <row r="5164" spans="10:13" ht="20.100000000000001" customHeight="1">
      <c r="J5164" s="427"/>
      <c r="M5164" s="469"/>
    </row>
    <row r="5165" spans="10:13" ht="20.100000000000001" customHeight="1">
      <c r="J5165" s="427"/>
      <c r="M5165" s="469"/>
    </row>
    <row r="5166" spans="10:13" ht="20.100000000000001" customHeight="1">
      <c r="J5166" s="427"/>
      <c r="M5166" s="469"/>
    </row>
    <row r="5167" spans="10:13" ht="20.100000000000001" customHeight="1">
      <c r="J5167" s="427"/>
      <c r="M5167" s="469"/>
    </row>
    <row r="5168" spans="10:13" ht="20.100000000000001" customHeight="1">
      <c r="J5168" s="427"/>
      <c r="M5168" s="469"/>
    </row>
    <row r="5169" spans="10:13" ht="20.100000000000001" customHeight="1">
      <c r="J5169" s="427"/>
      <c r="M5169" s="469"/>
    </row>
    <row r="5170" spans="10:13" ht="20.100000000000001" customHeight="1">
      <c r="J5170" s="427"/>
      <c r="M5170" s="469"/>
    </row>
    <row r="5171" spans="10:13" ht="20.100000000000001" customHeight="1">
      <c r="J5171" s="427"/>
      <c r="M5171" s="469"/>
    </row>
    <row r="5172" spans="10:13" ht="20.100000000000001" customHeight="1">
      <c r="J5172" s="427"/>
      <c r="M5172" s="469"/>
    </row>
    <row r="5173" spans="10:13" ht="20.100000000000001" customHeight="1">
      <c r="J5173" s="427"/>
      <c r="M5173" s="469"/>
    </row>
    <row r="5174" spans="10:13" ht="20.100000000000001" customHeight="1">
      <c r="J5174" s="427"/>
      <c r="M5174" s="469"/>
    </row>
    <row r="5175" spans="10:13" ht="20.100000000000001" customHeight="1">
      <c r="J5175" s="427"/>
      <c r="M5175" s="469"/>
    </row>
    <row r="5176" spans="10:13" ht="20.100000000000001" customHeight="1">
      <c r="J5176" s="427"/>
      <c r="M5176" s="469"/>
    </row>
    <row r="5177" spans="10:13" ht="20.100000000000001" customHeight="1">
      <c r="J5177" s="427"/>
      <c r="M5177" s="469"/>
    </row>
    <row r="5178" spans="10:13" ht="20.100000000000001" customHeight="1">
      <c r="J5178" s="427"/>
      <c r="M5178" s="469"/>
    </row>
    <row r="5179" spans="10:13" ht="20.100000000000001" customHeight="1">
      <c r="J5179" s="427"/>
      <c r="M5179" s="469"/>
    </row>
    <row r="5180" spans="10:13" ht="20.100000000000001" customHeight="1">
      <c r="J5180" s="427"/>
      <c r="M5180" s="469"/>
    </row>
    <row r="5181" spans="10:13" ht="20.100000000000001" customHeight="1">
      <c r="J5181" s="427"/>
      <c r="M5181" s="469"/>
    </row>
    <row r="5182" spans="10:13" ht="20.100000000000001" customHeight="1">
      <c r="J5182" s="427"/>
      <c r="M5182" s="469"/>
    </row>
    <row r="5183" spans="10:13" ht="20.100000000000001" customHeight="1">
      <c r="J5183" s="427"/>
      <c r="M5183" s="469"/>
    </row>
    <row r="5184" spans="10:13" ht="20.100000000000001" customHeight="1">
      <c r="J5184" s="427"/>
      <c r="M5184" s="469"/>
    </row>
    <row r="5185" spans="10:13" ht="20.100000000000001" customHeight="1">
      <c r="J5185" s="427"/>
      <c r="M5185" s="469"/>
    </row>
    <row r="5186" spans="10:13" ht="20.100000000000001" customHeight="1">
      <c r="J5186" s="427"/>
      <c r="M5186" s="469"/>
    </row>
    <row r="5187" spans="10:13" ht="20.100000000000001" customHeight="1">
      <c r="J5187" s="427"/>
      <c r="M5187" s="469"/>
    </row>
    <row r="5188" spans="10:13" ht="20.100000000000001" customHeight="1">
      <c r="J5188" s="427"/>
      <c r="M5188" s="469"/>
    </row>
    <row r="5189" spans="10:13" ht="20.100000000000001" customHeight="1">
      <c r="J5189" s="427"/>
      <c r="M5189" s="469"/>
    </row>
    <row r="5190" spans="10:13" ht="20.100000000000001" customHeight="1">
      <c r="J5190" s="427"/>
      <c r="M5190" s="469"/>
    </row>
    <row r="5191" spans="10:13" ht="20.100000000000001" customHeight="1">
      <c r="J5191" s="427"/>
      <c r="M5191" s="469"/>
    </row>
    <row r="5192" spans="10:13" ht="20.100000000000001" customHeight="1">
      <c r="J5192" s="427"/>
      <c r="M5192" s="469"/>
    </row>
    <row r="5193" spans="10:13" ht="20.100000000000001" customHeight="1">
      <c r="J5193" s="427"/>
      <c r="M5193" s="469"/>
    </row>
    <row r="5194" spans="10:13" ht="20.100000000000001" customHeight="1">
      <c r="J5194" s="427"/>
      <c r="M5194" s="469"/>
    </row>
    <row r="5195" spans="10:13" ht="20.100000000000001" customHeight="1">
      <c r="J5195" s="427"/>
      <c r="M5195" s="469"/>
    </row>
    <row r="5196" spans="10:13" ht="20.100000000000001" customHeight="1">
      <c r="J5196" s="427"/>
      <c r="M5196" s="469"/>
    </row>
    <row r="5197" spans="10:13" ht="20.100000000000001" customHeight="1">
      <c r="J5197" s="427"/>
      <c r="M5197" s="469"/>
    </row>
    <row r="5198" spans="10:13" ht="20.100000000000001" customHeight="1">
      <c r="J5198" s="427"/>
      <c r="M5198" s="469"/>
    </row>
    <row r="5199" spans="10:13" ht="20.100000000000001" customHeight="1">
      <c r="J5199" s="427"/>
      <c r="M5199" s="469"/>
    </row>
    <row r="5200" spans="10:13" ht="20.100000000000001" customHeight="1">
      <c r="J5200" s="427"/>
      <c r="M5200" s="469"/>
    </row>
    <row r="5201" spans="10:13" ht="20.100000000000001" customHeight="1">
      <c r="J5201" s="427"/>
      <c r="M5201" s="469"/>
    </row>
    <row r="5202" spans="10:13" ht="20.100000000000001" customHeight="1">
      <c r="J5202" s="427"/>
      <c r="M5202" s="469"/>
    </row>
    <row r="5203" spans="10:13" ht="20.100000000000001" customHeight="1">
      <c r="J5203" s="427"/>
      <c r="M5203" s="469"/>
    </row>
    <row r="5204" spans="10:13" ht="20.100000000000001" customHeight="1">
      <c r="J5204" s="427"/>
      <c r="M5204" s="469"/>
    </row>
    <row r="5205" spans="10:13" ht="20.100000000000001" customHeight="1">
      <c r="J5205" s="427"/>
      <c r="M5205" s="469"/>
    </row>
    <row r="5206" spans="10:13" ht="20.100000000000001" customHeight="1">
      <c r="J5206" s="427"/>
      <c r="M5206" s="469"/>
    </row>
    <row r="5207" spans="10:13" ht="20.100000000000001" customHeight="1">
      <c r="J5207" s="427"/>
      <c r="M5207" s="469"/>
    </row>
    <row r="5208" spans="10:13" ht="20.100000000000001" customHeight="1">
      <c r="J5208" s="427"/>
      <c r="M5208" s="469"/>
    </row>
    <row r="5209" spans="10:13" ht="20.100000000000001" customHeight="1">
      <c r="J5209" s="427"/>
      <c r="M5209" s="469"/>
    </row>
    <row r="5210" spans="10:13" ht="20.100000000000001" customHeight="1">
      <c r="J5210" s="427"/>
      <c r="M5210" s="469"/>
    </row>
    <row r="5211" spans="10:13" ht="20.100000000000001" customHeight="1">
      <c r="J5211" s="427"/>
      <c r="M5211" s="469"/>
    </row>
    <row r="5212" spans="10:13" ht="20.100000000000001" customHeight="1">
      <c r="J5212" s="427"/>
      <c r="M5212" s="469"/>
    </row>
    <row r="5213" spans="10:13" ht="20.100000000000001" customHeight="1">
      <c r="J5213" s="427"/>
      <c r="M5213" s="469"/>
    </row>
    <row r="5214" spans="10:13" ht="20.100000000000001" customHeight="1">
      <c r="J5214" s="427"/>
      <c r="M5214" s="469"/>
    </row>
    <row r="5215" spans="10:13" ht="20.100000000000001" customHeight="1">
      <c r="J5215" s="427"/>
      <c r="M5215" s="469"/>
    </row>
    <row r="5216" spans="10:13" ht="20.100000000000001" customHeight="1">
      <c r="J5216" s="427"/>
      <c r="M5216" s="469"/>
    </row>
    <row r="5217" spans="10:13" ht="20.100000000000001" customHeight="1">
      <c r="J5217" s="427"/>
      <c r="M5217" s="469"/>
    </row>
    <row r="5218" spans="10:13" ht="20.100000000000001" customHeight="1">
      <c r="J5218" s="427"/>
      <c r="M5218" s="469"/>
    </row>
    <row r="5219" spans="10:13" ht="20.100000000000001" customHeight="1">
      <c r="J5219" s="427"/>
      <c r="M5219" s="469"/>
    </row>
    <row r="5220" spans="10:13" ht="20.100000000000001" customHeight="1">
      <c r="J5220" s="427"/>
      <c r="M5220" s="469"/>
    </row>
    <row r="5221" spans="10:13" ht="20.100000000000001" customHeight="1">
      <c r="J5221" s="427"/>
      <c r="M5221" s="469"/>
    </row>
    <row r="5222" spans="10:13" ht="20.100000000000001" customHeight="1">
      <c r="J5222" s="427"/>
      <c r="M5222" s="469"/>
    </row>
    <row r="5223" spans="10:13" ht="20.100000000000001" customHeight="1">
      <c r="J5223" s="427"/>
      <c r="M5223" s="469"/>
    </row>
    <row r="5224" spans="10:13" ht="20.100000000000001" customHeight="1">
      <c r="J5224" s="427"/>
      <c r="M5224" s="469"/>
    </row>
    <row r="5225" spans="10:13" ht="20.100000000000001" customHeight="1">
      <c r="J5225" s="427"/>
      <c r="M5225" s="469"/>
    </row>
    <row r="5226" spans="10:13" ht="20.100000000000001" customHeight="1">
      <c r="J5226" s="427"/>
      <c r="M5226" s="469"/>
    </row>
    <row r="5227" spans="10:13" ht="20.100000000000001" customHeight="1">
      <c r="J5227" s="427"/>
      <c r="M5227" s="469"/>
    </row>
    <row r="5228" spans="10:13" ht="20.100000000000001" customHeight="1">
      <c r="J5228" s="427"/>
      <c r="M5228" s="469"/>
    </row>
    <row r="5229" spans="10:13" ht="20.100000000000001" customHeight="1">
      <c r="J5229" s="427"/>
      <c r="M5229" s="469"/>
    </row>
    <row r="5230" spans="10:13" ht="20.100000000000001" customHeight="1">
      <c r="J5230" s="427"/>
      <c r="M5230" s="469"/>
    </row>
    <row r="5231" spans="10:13" ht="20.100000000000001" customHeight="1">
      <c r="J5231" s="427"/>
      <c r="M5231" s="469"/>
    </row>
    <row r="5232" spans="10:13" ht="20.100000000000001" customHeight="1">
      <c r="J5232" s="427"/>
      <c r="M5232" s="469"/>
    </row>
    <row r="5233" spans="10:13" ht="20.100000000000001" customHeight="1">
      <c r="J5233" s="427"/>
      <c r="M5233" s="469"/>
    </row>
    <row r="5234" spans="10:13" ht="20.100000000000001" customHeight="1">
      <c r="J5234" s="427"/>
      <c r="M5234" s="469"/>
    </row>
    <row r="5235" spans="10:13" ht="20.100000000000001" customHeight="1">
      <c r="J5235" s="427"/>
      <c r="M5235" s="469"/>
    </row>
    <row r="5236" spans="10:13" ht="20.100000000000001" customHeight="1">
      <c r="J5236" s="427"/>
      <c r="M5236" s="469"/>
    </row>
    <row r="5237" spans="10:13" ht="20.100000000000001" customHeight="1">
      <c r="J5237" s="427"/>
      <c r="M5237" s="469"/>
    </row>
    <row r="5238" spans="10:13" ht="20.100000000000001" customHeight="1">
      <c r="J5238" s="427"/>
      <c r="M5238" s="469"/>
    </row>
    <row r="5239" spans="10:13" ht="20.100000000000001" customHeight="1">
      <c r="J5239" s="427"/>
      <c r="M5239" s="469"/>
    </row>
    <row r="5240" spans="10:13" ht="20.100000000000001" customHeight="1">
      <c r="J5240" s="427"/>
      <c r="M5240" s="469"/>
    </row>
    <row r="5241" spans="10:13" ht="20.100000000000001" customHeight="1">
      <c r="J5241" s="427"/>
      <c r="M5241" s="469"/>
    </row>
    <row r="5242" spans="10:13" ht="20.100000000000001" customHeight="1">
      <c r="J5242" s="427"/>
      <c r="M5242" s="469"/>
    </row>
    <row r="5243" spans="10:13" ht="20.100000000000001" customHeight="1">
      <c r="J5243" s="427"/>
      <c r="M5243" s="469"/>
    </row>
    <row r="5244" spans="10:13" ht="20.100000000000001" customHeight="1">
      <c r="J5244" s="427"/>
      <c r="M5244" s="469"/>
    </row>
    <row r="5245" spans="10:13" ht="20.100000000000001" customHeight="1">
      <c r="J5245" s="427"/>
      <c r="M5245" s="469"/>
    </row>
    <row r="5246" spans="10:13" ht="20.100000000000001" customHeight="1">
      <c r="J5246" s="427"/>
      <c r="M5246" s="469"/>
    </row>
    <row r="5247" spans="10:13" ht="20.100000000000001" customHeight="1">
      <c r="J5247" s="427"/>
      <c r="M5247" s="469"/>
    </row>
    <row r="5248" spans="10:13" ht="20.100000000000001" customHeight="1">
      <c r="J5248" s="427"/>
      <c r="M5248" s="469"/>
    </row>
    <row r="5249" spans="10:13" ht="20.100000000000001" customHeight="1">
      <c r="J5249" s="427"/>
      <c r="M5249" s="469"/>
    </row>
    <row r="5250" spans="10:13" ht="20.100000000000001" customHeight="1">
      <c r="J5250" s="427"/>
      <c r="M5250" s="469"/>
    </row>
    <row r="5251" spans="10:13" ht="20.100000000000001" customHeight="1">
      <c r="J5251" s="427"/>
      <c r="M5251" s="469"/>
    </row>
    <row r="5252" spans="10:13" ht="20.100000000000001" customHeight="1">
      <c r="J5252" s="427"/>
      <c r="M5252" s="469"/>
    </row>
    <row r="5253" spans="10:13" ht="20.100000000000001" customHeight="1">
      <c r="J5253" s="427"/>
      <c r="M5253" s="469"/>
    </row>
    <row r="5254" spans="10:13" ht="20.100000000000001" customHeight="1">
      <c r="J5254" s="427"/>
      <c r="M5254" s="469"/>
    </row>
    <row r="5255" spans="10:13" ht="20.100000000000001" customHeight="1">
      <c r="J5255" s="427"/>
      <c r="M5255" s="469"/>
    </row>
    <row r="5256" spans="10:13" ht="20.100000000000001" customHeight="1">
      <c r="J5256" s="427"/>
      <c r="M5256" s="469"/>
    </row>
    <row r="5257" spans="10:13" ht="20.100000000000001" customHeight="1">
      <c r="J5257" s="427"/>
      <c r="M5257" s="469"/>
    </row>
    <row r="5258" spans="10:13" ht="20.100000000000001" customHeight="1">
      <c r="J5258" s="427"/>
      <c r="M5258" s="469"/>
    </row>
    <row r="5259" spans="10:13" ht="20.100000000000001" customHeight="1">
      <c r="J5259" s="427"/>
      <c r="M5259" s="469"/>
    </row>
    <row r="5260" spans="10:13" ht="20.100000000000001" customHeight="1">
      <c r="J5260" s="427"/>
      <c r="M5260" s="469"/>
    </row>
    <row r="5261" spans="10:13" ht="20.100000000000001" customHeight="1">
      <c r="J5261" s="427"/>
      <c r="M5261" s="469"/>
    </row>
    <row r="5262" spans="10:13" ht="20.100000000000001" customHeight="1">
      <c r="J5262" s="427"/>
      <c r="M5262" s="469"/>
    </row>
    <row r="5263" spans="10:13" ht="20.100000000000001" customHeight="1">
      <c r="J5263" s="427"/>
      <c r="M5263" s="469"/>
    </row>
    <row r="5264" spans="10:13" ht="20.100000000000001" customHeight="1">
      <c r="J5264" s="427"/>
      <c r="M5264" s="469"/>
    </row>
    <row r="5265" spans="10:13" ht="20.100000000000001" customHeight="1">
      <c r="J5265" s="427"/>
      <c r="M5265" s="469"/>
    </row>
    <row r="5266" spans="10:13" ht="20.100000000000001" customHeight="1">
      <c r="J5266" s="427"/>
      <c r="M5266" s="469"/>
    </row>
    <row r="5267" spans="10:13" ht="20.100000000000001" customHeight="1">
      <c r="J5267" s="427"/>
      <c r="M5267" s="469"/>
    </row>
    <row r="5268" spans="10:13" ht="20.100000000000001" customHeight="1">
      <c r="J5268" s="427"/>
      <c r="M5268" s="469"/>
    </row>
    <row r="5269" spans="10:13" ht="20.100000000000001" customHeight="1">
      <c r="J5269" s="427"/>
      <c r="M5269" s="469"/>
    </row>
    <row r="5270" spans="10:13" ht="20.100000000000001" customHeight="1">
      <c r="J5270" s="427"/>
      <c r="M5270" s="469"/>
    </row>
    <row r="5271" spans="10:13" ht="20.100000000000001" customHeight="1">
      <c r="J5271" s="427"/>
      <c r="M5271" s="469"/>
    </row>
    <row r="5272" spans="10:13" ht="20.100000000000001" customHeight="1">
      <c r="J5272" s="427"/>
      <c r="M5272" s="469"/>
    </row>
    <row r="5273" spans="10:13" ht="20.100000000000001" customHeight="1">
      <c r="J5273" s="427"/>
      <c r="M5273" s="469"/>
    </row>
    <row r="5274" spans="10:13" ht="20.100000000000001" customHeight="1">
      <c r="J5274" s="427"/>
      <c r="M5274" s="469"/>
    </row>
    <row r="5275" spans="10:13" ht="20.100000000000001" customHeight="1">
      <c r="J5275" s="427"/>
      <c r="M5275" s="469"/>
    </row>
    <row r="5276" spans="10:13" ht="20.100000000000001" customHeight="1">
      <c r="J5276" s="427"/>
      <c r="M5276" s="469"/>
    </row>
    <row r="5277" spans="10:13" ht="20.100000000000001" customHeight="1">
      <c r="J5277" s="427"/>
      <c r="M5277" s="469"/>
    </row>
    <row r="5278" spans="10:13" ht="20.100000000000001" customHeight="1">
      <c r="J5278" s="427"/>
      <c r="M5278" s="469"/>
    </row>
    <row r="5279" spans="10:13" ht="20.100000000000001" customHeight="1">
      <c r="J5279" s="427"/>
      <c r="M5279" s="469"/>
    </row>
    <row r="5280" spans="10:13" ht="20.100000000000001" customHeight="1">
      <c r="J5280" s="427"/>
      <c r="M5280" s="469"/>
    </row>
    <row r="5281" spans="10:13" ht="20.100000000000001" customHeight="1">
      <c r="J5281" s="427"/>
      <c r="M5281" s="469"/>
    </row>
    <row r="5282" spans="10:13" ht="20.100000000000001" customHeight="1">
      <c r="J5282" s="427"/>
      <c r="M5282" s="469"/>
    </row>
    <row r="5283" spans="10:13" ht="20.100000000000001" customHeight="1">
      <c r="J5283" s="427"/>
      <c r="M5283" s="469"/>
    </row>
    <row r="5284" spans="10:13" ht="20.100000000000001" customHeight="1">
      <c r="J5284" s="427"/>
      <c r="M5284" s="469"/>
    </row>
    <row r="5285" spans="10:13" ht="20.100000000000001" customHeight="1">
      <c r="J5285" s="427"/>
      <c r="M5285" s="469"/>
    </row>
    <row r="5286" spans="10:13" ht="20.100000000000001" customHeight="1">
      <c r="J5286" s="427"/>
      <c r="M5286" s="469"/>
    </row>
    <row r="5287" spans="10:13" ht="20.100000000000001" customHeight="1">
      <c r="J5287" s="427"/>
      <c r="M5287" s="469"/>
    </row>
    <row r="5288" spans="10:13" ht="20.100000000000001" customHeight="1">
      <c r="J5288" s="427"/>
      <c r="M5288" s="469"/>
    </row>
    <row r="5289" spans="10:13" ht="20.100000000000001" customHeight="1">
      <c r="J5289" s="427"/>
      <c r="M5289" s="469"/>
    </row>
    <row r="5290" spans="10:13" ht="20.100000000000001" customHeight="1">
      <c r="J5290" s="427"/>
      <c r="M5290" s="469"/>
    </row>
    <row r="5291" spans="10:13" ht="20.100000000000001" customHeight="1">
      <c r="J5291" s="427"/>
      <c r="M5291" s="469"/>
    </row>
    <row r="5292" spans="10:13" ht="20.100000000000001" customHeight="1">
      <c r="J5292" s="427"/>
      <c r="M5292" s="469"/>
    </row>
    <row r="5293" spans="10:13" ht="20.100000000000001" customHeight="1">
      <c r="J5293" s="427"/>
      <c r="M5293" s="469"/>
    </row>
    <row r="5294" spans="10:13" ht="20.100000000000001" customHeight="1">
      <c r="J5294" s="427"/>
      <c r="M5294" s="469"/>
    </row>
    <row r="5295" spans="10:13" ht="20.100000000000001" customHeight="1">
      <c r="J5295" s="427"/>
      <c r="M5295" s="469"/>
    </row>
    <row r="5296" spans="10:13" ht="20.100000000000001" customHeight="1">
      <c r="J5296" s="427"/>
      <c r="M5296" s="469"/>
    </row>
    <row r="5297" spans="10:13" ht="20.100000000000001" customHeight="1">
      <c r="J5297" s="427"/>
      <c r="M5297" s="469"/>
    </row>
    <row r="5298" spans="10:13" ht="20.100000000000001" customHeight="1">
      <c r="J5298" s="427"/>
      <c r="M5298" s="469"/>
    </row>
    <row r="5299" spans="10:13" ht="20.100000000000001" customHeight="1">
      <c r="J5299" s="427"/>
      <c r="M5299" s="469"/>
    </row>
    <row r="5300" spans="10:13" ht="20.100000000000001" customHeight="1">
      <c r="J5300" s="427"/>
      <c r="M5300" s="469"/>
    </row>
    <row r="5301" spans="10:13" ht="20.100000000000001" customHeight="1">
      <c r="J5301" s="427"/>
      <c r="M5301" s="469"/>
    </row>
    <row r="5302" spans="10:13" ht="20.100000000000001" customHeight="1">
      <c r="J5302" s="427"/>
      <c r="M5302" s="469"/>
    </row>
    <row r="5303" spans="10:13" ht="20.100000000000001" customHeight="1">
      <c r="J5303" s="427"/>
      <c r="M5303" s="469"/>
    </row>
    <row r="5304" spans="10:13" ht="20.100000000000001" customHeight="1">
      <c r="J5304" s="427"/>
      <c r="M5304" s="469"/>
    </row>
    <row r="5305" spans="10:13" ht="20.100000000000001" customHeight="1">
      <c r="J5305" s="427"/>
      <c r="M5305" s="469"/>
    </row>
    <row r="5306" spans="10:13" ht="20.100000000000001" customHeight="1">
      <c r="J5306" s="427"/>
      <c r="M5306" s="469"/>
    </row>
    <row r="5307" spans="10:13" ht="20.100000000000001" customHeight="1">
      <c r="J5307" s="427"/>
      <c r="M5307" s="469"/>
    </row>
    <row r="5308" spans="10:13" ht="20.100000000000001" customHeight="1">
      <c r="J5308" s="427"/>
      <c r="M5308" s="469"/>
    </row>
    <row r="5309" spans="10:13" ht="20.100000000000001" customHeight="1">
      <c r="J5309" s="427"/>
      <c r="M5309" s="469"/>
    </row>
    <row r="5310" spans="10:13" ht="20.100000000000001" customHeight="1">
      <c r="J5310" s="427"/>
      <c r="M5310" s="469"/>
    </row>
    <row r="5311" spans="10:13" ht="20.100000000000001" customHeight="1">
      <c r="J5311" s="427"/>
      <c r="M5311" s="469"/>
    </row>
    <row r="5312" spans="10:13" ht="20.100000000000001" customHeight="1">
      <c r="J5312" s="427"/>
      <c r="M5312" s="469"/>
    </row>
    <row r="5313" spans="10:13" ht="20.100000000000001" customHeight="1">
      <c r="J5313" s="427"/>
      <c r="M5313" s="469"/>
    </row>
    <row r="5314" spans="10:13" ht="20.100000000000001" customHeight="1">
      <c r="J5314" s="427"/>
      <c r="M5314" s="469"/>
    </row>
    <row r="5315" spans="10:13" ht="20.100000000000001" customHeight="1">
      <c r="J5315" s="427"/>
      <c r="M5315" s="469"/>
    </row>
    <row r="5316" spans="10:13" ht="20.100000000000001" customHeight="1">
      <c r="J5316" s="427"/>
      <c r="M5316" s="469"/>
    </row>
    <row r="5317" spans="10:13" ht="20.100000000000001" customHeight="1">
      <c r="J5317" s="427"/>
      <c r="M5317" s="469"/>
    </row>
    <row r="5318" spans="10:13" ht="20.100000000000001" customHeight="1">
      <c r="J5318" s="427"/>
      <c r="M5318" s="469"/>
    </row>
    <row r="5319" spans="10:13" ht="20.100000000000001" customHeight="1">
      <c r="J5319" s="427"/>
      <c r="M5319" s="469"/>
    </row>
    <row r="5320" spans="10:13" ht="20.100000000000001" customHeight="1">
      <c r="J5320" s="427"/>
      <c r="M5320" s="469"/>
    </row>
    <row r="5321" spans="10:13" ht="20.100000000000001" customHeight="1">
      <c r="J5321" s="427"/>
      <c r="M5321" s="469"/>
    </row>
    <row r="5322" spans="10:13" ht="20.100000000000001" customHeight="1">
      <c r="J5322" s="427"/>
      <c r="M5322" s="469"/>
    </row>
    <row r="5323" spans="10:13" ht="20.100000000000001" customHeight="1">
      <c r="J5323" s="427"/>
      <c r="M5323" s="469"/>
    </row>
    <row r="5324" spans="10:13" ht="20.100000000000001" customHeight="1">
      <c r="J5324" s="427"/>
      <c r="M5324" s="469"/>
    </row>
    <row r="5325" spans="10:13" ht="20.100000000000001" customHeight="1">
      <c r="J5325" s="427"/>
      <c r="M5325" s="469"/>
    </row>
    <row r="5326" spans="10:13" ht="20.100000000000001" customHeight="1">
      <c r="J5326" s="427"/>
      <c r="M5326" s="469"/>
    </row>
    <row r="5327" spans="10:13" ht="20.100000000000001" customHeight="1">
      <c r="J5327" s="427"/>
      <c r="M5327" s="469"/>
    </row>
    <row r="5328" spans="10:13" ht="20.100000000000001" customHeight="1">
      <c r="J5328" s="427"/>
      <c r="M5328" s="469"/>
    </row>
    <row r="5329" spans="10:13" ht="20.100000000000001" customHeight="1">
      <c r="J5329" s="427"/>
      <c r="M5329" s="469"/>
    </row>
    <row r="5330" spans="10:13" ht="20.100000000000001" customHeight="1">
      <c r="J5330" s="427"/>
      <c r="M5330" s="469"/>
    </row>
    <row r="5331" spans="10:13" ht="20.100000000000001" customHeight="1">
      <c r="J5331" s="427"/>
      <c r="M5331" s="469"/>
    </row>
    <row r="5332" spans="10:13" ht="20.100000000000001" customHeight="1">
      <c r="J5332" s="427"/>
      <c r="M5332" s="469"/>
    </row>
    <row r="5333" spans="10:13" ht="20.100000000000001" customHeight="1">
      <c r="J5333" s="427"/>
      <c r="M5333" s="469"/>
    </row>
    <row r="5334" spans="10:13" ht="20.100000000000001" customHeight="1">
      <c r="J5334" s="427"/>
      <c r="M5334" s="469"/>
    </row>
    <row r="5335" spans="10:13" ht="20.100000000000001" customHeight="1">
      <c r="J5335" s="427"/>
      <c r="M5335" s="469"/>
    </row>
    <row r="5336" spans="10:13" ht="20.100000000000001" customHeight="1">
      <c r="J5336" s="427"/>
      <c r="M5336" s="469"/>
    </row>
    <row r="5337" spans="10:13" ht="20.100000000000001" customHeight="1">
      <c r="J5337" s="427"/>
      <c r="M5337" s="469"/>
    </row>
    <row r="5338" spans="10:13" ht="20.100000000000001" customHeight="1">
      <c r="J5338" s="427"/>
      <c r="M5338" s="469"/>
    </row>
    <row r="5339" spans="10:13" ht="20.100000000000001" customHeight="1">
      <c r="J5339" s="427"/>
      <c r="M5339" s="469"/>
    </row>
    <row r="5340" spans="10:13" ht="20.100000000000001" customHeight="1">
      <c r="J5340" s="427"/>
      <c r="M5340" s="469"/>
    </row>
    <row r="5341" spans="10:13" ht="20.100000000000001" customHeight="1">
      <c r="J5341" s="427"/>
      <c r="M5341" s="469"/>
    </row>
    <row r="5342" spans="10:13" ht="20.100000000000001" customHeight="1">
      <c r="J5342" s="427"/>
      <c r="M5342" s="469"/>
    </row>
    <row r="5343" spans="10:13" ht="20.100000000000001" customHeight="1">
      <c r="J5343" s="427"/>
      <c r="M5343" s="469"/>
    </row>
    <row r="5344" spans="10:13" ht="20.100000000000001" customHeight="1">
      <c r="J5344" s="427"/>
      <c r="M5344" s="469"/>
    </row>
    <row r="5345" spans="10:13" ht="20.100000000000001" customHeight="1">
      <c r="J5345" s="427"/>
      <c r="M5345" s="469"/>
    </row>
    <row r="5346" spans="10:13" ht="20.100000000000001" customHeight="1">
      <c r="J5346" s="427"/>
      <c r="M5346" s="469"/>
    </row>
    <row r="5347" spans="10:13" ht="20.100000000000001" customHeight="1">
      <c r="J5347" s="427"/>
      <c r="M5347" s="469"/>
    </row>
    <row r="5348" spans="10:13" ht="20.100000000000001" customHeight="1">
      <c r="J5348" s="427"/>
      <c r="M5348" s="469"/>
    </row>
    <row r="5349" spans="10:13" ht="20.100000000000001" customHeight="1">
      <c r="J5349" s="427"/>
      <c r="M5349" s="469"/>
    </row>
    <row r="5350" spans="10:13" ht="20.100000000000001" customHeight="1">
      <c r="J5350" s="427"/>
      <c r="M5350" s="469"/>
    </row>
    <row r="5351" spans="10:13" ht="20.100000000000001" customHeight="1">
      <c r="J5351" s="427"/>
      <c r="M5351" s="469"/>
    </row>
    <row r="5352" spans="10:13" ht="20.100000000000001" customHeight="1">
      <c r="J5352" s="427"/>
      <c r="M5352" s="469"/>
    </row>
    <row r="5353" spans="10:13" ht="20.100000000000001" customHeight="1">
      <c r="J5353" s="427"/>
      <c r="M5353" s="469"/>
    </row>
    <row r="5354" spans="10:13" ht="20.100000000000001" customHeight="1">
      <c r="J5354" s="427"/>
      <c r="M5354" s="469"/>
    </row>
    <row r="5355" spans="10:13" ht="20.100000000000001" customHeight="1">
      <c r="J5355" s="427"/>
      <c r="M5355" s="469"/>
    </row>
    <row r="5356" spans="10:13" ht="20.100000000000001" customHeight="1">
      <c r="J5356" s="427"/>
      <c r="M5356" s="469"/>
    </row>
    <row r="5357" spans="10:13" ht="20.100000000000001" customHeight="1">
      <c r="J5357" s="427"/>
      <c r="M5357" s="469"/>
    </row>
    <row r="5358" spans="10:13" ht="20.100000000000001" customHeight="1">
      <c r="J5358" s="427"/>
      <c r="M5358" s="469"/>
    </row>
    <row r="5359" spans="10:13" ht="20.100000000000001" customHeight="1">
      <c r="J5359" s="427"/>
      <c r="M5359" s="469"/>
    </row>
    <row r="5360" spans="10:13" ht="20.100000000000001" customHeight="1">
      <c r="J5360" s="427"/>
      <c r="M5360" s="469"/>
    </row>
    <row r="5361" spans="10:13" ht="20.100000000000001" customHeight="1">
      <c r="J5361" s="427"/>
      <c r="M5361" s="469"/>
    </row>
    <row r="5362" spans="10:13" ht="20.100000000000001" customHeight="1">
      <c r="J5362" s="427"/>
      <c r="M5362" s="469"/>
    </row>
    <row r="5363" spans="10:13" ht="20.100000000000001" customHeight="1">
      <c r="J5363" s="427"/>
      <c r="M5363" s="469"/>
    </row>
    <row r="5364" spans="10:13" ht="20.100000000000001" customHeight="1">
      <c r="J5364" s="427"/>
      <c r="M5364" s="469"/>
    </row>
    <row r="5365" spans="10:13" ht="20.100000000000001" customHeight="1">
      <c r="J5365" s="427"/>
      <c r="M5365" s="469"/>
    </row>
    <row r="5366" spans="10:13" ht="20.100000000000001" customHeight="1">
      <c r="J5366" s="427"/>
      <c r="M5366" s="469"/>
    </row>
    <row r="5367" spans="10:13" ht="20.100000000000001" customHeight="1">
      <c r="J5367" s="427"/>
      <c r="M5367" s="469"/>
    </row>
    <row r="5368" spans="10:13" ht="20.100000000000001" customHeight="1">
      <c r="J5368" s="427"/>
      <c r="M5368" s="469"/>
    </row>
    <row r="5369" spans="10:13" ht="20.100000000000001" customHeight="1">
      <c r="J5369" s="427"/>
      <c r="M5369" s="469"/>
    </row>
    <row r="5370" spans="10:13" ht="20.100000000000001" customHeight="1">
      <c r="J5370" s="427"/>
      <c r="M5370" s="469"/>
    </row>
    <row r="5371" spans="10:13" ht="20.100000000000001" customHeight="1">
      <c r="J5371" s="427"/>
      <c r="M5371" s="469"/>
    </row>
    <row r="5372" spans="10:13" ht="20.100000000000001" customHeight="1">
      <c r="J5372" s="427"/>
      <c r="M5372" s="469"/>
    </row>
    <row r="5373" spans="10:13" ht="20.100000000000001" customHeight="1">
      <c r="J5373" s="427"/>
      <c r="M5373" s="469"/>
    </row>
    <row r="5374" spans="10:13" ht="20.100000000000001" customHeight="1">
      <c r="J5374" s="427"/>
      <c r="M5374" s="469"/>
    </row>
    <row r="5375" spans="10:13" ht="20.100000000000001" customHeight="1">
      <c r="J5375" s="427"/>
      <c r="M5375" s="469"/>
    </row>
    <row r="5376" spans="10:13" ht="20.100000000000001" customHeight="1">
      <c r="J5376" s="427"/>
      <c r="M5376" s="469"/>
    </row>
    <row r="5377" spans="10:13" ht="20.100000000000001" customHeight="1">
      <c r="J5377" s="427"/>
      <c r="M5377" s="469"/>
    </row>
    <row r="5378" spans="10:13" ht="20.100000000000001" customHeight="1">
      <c r="J5378" s="427"/>
      <c r="M5378" s="469"/>
    </row>
    <row r="5379" spans="10:13" ht="20.100000000000001" customHeight="1">
      <c r="J5379" s="427"/>
      <c r="M5379" s="469"/>
    </row>
    <row r="5380" spans="10:13" ht="20.100000000000001" customHeight="1">
      <c r="J5380" s="427"/>
      <c r="M5380" s="469"/>
    </row>
    <row r="5381" spans="10:13" ht="20.100000000000001" customHeight="1">
      <c r="J5381" s="427"/>
      <c r="M5381" s="469"/>
    </row>
    <row r="5382" spans="10:13" ht="20.100000000000001" customHeight="1">
      <c r="J5382" s="427"/>
      <c r="M5382" s="469"/>
    </row>
    <row r="5383" spans="10:13" ht="20.100000000000001" customHeight="1">
      <c r="J5383" s="427"/>
      <c r="M5383" s="469"/>
    </row>
    <row r="5384" spans="10:13" ht="20.100000000000001" customHeight="1">
      <c r="J5384" s="427"/>
      <c r="M5384" s="469"/>
    </row>
    <row r="5385" spans="10:13" ht="20.100000000000001" customHeight="1">
      <c r="J5385" s="427"/>
      <c r="M5385" s="469"/>
    </row>
    <row r="5386" spans="10:13" ht="20.100000000000001" customHeight="1">
      <c r="J5386" s="427"/>
      <c r="M5386" s="469"/>
    </row>
    <row r="5387" spans="10:13" ht="20.100000000000001" customHeight="1">
      <c r="J5387" s="427"/>
      <c r="M5387" s="469"/>
    </row>
    <row r="5388" spans="10:13" ht="20.100000000000001" customHeight="1">
      <c r="J5388" s="427"/>
      <c r="M5388" s="469"/>
    </row>
    <row r="5389" spans="10:13" ht="20.100000000000001" customHeight="1">
      <c r="J5389" s="427"/>
      <c r="M5389" s="469"/>
    </row>
    <row r="5390" spans="10:13" ht="20.100000000000001" customHeight="1">
      <c r="J5390" s="427"/>
      <c r="M5390" s="469"/>
    </row>
    <row r="5391" spans="10:13" ht="20.100000000000001" customHeight="1">
      <c r="J5391" s="427"/>
      <c r="M5391" s="469"/>
    </row>
    <row r="5392" spans="10:13" ht="20.100000000000001" customHeight="1">
      <c r="J5392" s="427"/>
      <c r="M5392" s="469"/>
    </row>
    <row r="5393" spans="10:13" ht="20.100000000000001" customHeight="1">
      <c r="J5393" s="427"/>
      <c r="M5393" s="469"/>
    </row>
    <row r="5394" spans="10:13" ht="20.100000000000001" customHeight="1">
      <c r="J5394" s="427"/>
      <c r="M5394" s="469"/>
    </row>
    <row r="5395" spans="10:13" ht="20.100000000000001" customHeight="1">
      <c r="J5395" s="427"/>
      <c r="M5395" s="469"/>
    </row>
    <row r="5396" spans="10:13" ht="20.100000000000001" customHeight="1">
      <c r="J5396" s="427"/>
      <c r="M5396" s="469"/>
    </row>
    <row r="5397" spans="10:13" ht="20.100000000000001" customHeight="1">
      <c r="J5397" s="427"/>
      <c r="M5397" s="469"/>
    </row>
    <row r="5398" spans="10:13" ht="20.100000000000001" customHeight="1">
      <c r="J5398" s="427"/>
      <c r="M5398" s="469"/>
    </row>
    <row r="5399" spans="10:13" ht="20.100000000000001" customHeight="1">
      <c r="J5399" s="427"/>
      <c r="M5399" s="469"/>
    </row>
    <row r="5400" spans="10:13" ht="20.100000000000001" customHeight="1">
      <c r="J5400" s="427"/>
      <c r="M5400" s="469"/>
    </row>
    <row r="5401" spans="10:13" ht="20.100000000000001" customHeight="1">
      <c r="J5401" s="427"/>
      <c r="M5401" s="469"/>
    </row>
    <row r="5402" spans="10:13" ht="20.100000000000001" customHeight="1">
      <c r="J5402" s="427"/>
      <c r="M5402" s="469"/>
    </row>
    <row r="5403" spans="10:13" ht="20.100000000000001" customHeight="1">
      <c r="J5403" s="427"/>
      <c r="M5403" s="469"/>
    </row>
    <row r="5404" spans="10:13" ht="20.100000000000001" customHeight="1">
      <c r="J5404" s="427"/>
      <c r="M5404" s="469"/>
    </row>
    <row r="5405" spans="10:13" ht="20.100000000000001" customHeight="1">
      <c r="J5405" s="427"/>
      <c r="M5405" s="469"/>
    </row>
    <row r="5406" spans="10:13" ht="20.100000000000001" customHeight="1">
      <c r="J5406" s="427"/>
      <c r="M5406" s="469"/>
    </row>
    <row r="5407" spans="10:13" ht="20.100000000000001" customHeight="1">
      <c r="J5407" s="427"/>
      <c r="M5407" s="469"/>
    </row>
    <row r="5408" spans="10:13" ht="20.100000000000001" customHeight="1">
      <c r="J5408" s="427"/>
      <c r="M5408" s="469"/>
    </row>
    <row r="5409" spans="10:13" ht="20.100000000000001" customHeight="1">
      <c r="J5409" s="427"/>
      <c r="M5409" s="469"/>
    </row>
    <row r="5410" spans="10:13" ht="20.100000000000001" customHeight="1">
      <c r="J5410" s="427"/>
      <c r="M5410" s="469"/>
    </row>
    <row r="5411" spans="10:13" ht="20.100000000000001" customHeight="1">
      <c r="J5411" s="427"/>
      <c r="M5411" s="469"/>
    </row>
    <row r="5412" spans="10:13" ht="20.100000000000001" customHeight="1">
      <c r="J5412" s="427"/>
      <c r="M5412" s="469"/>
    </row>
    <row r="5413" spans="10:13" ht="20.100000000000001" customHeight="1">
      <c r="J5413" s="427"/>
      <c r="M5413" s="469"/>
    </row>
    <row r="5414" spans="10:13" ht="20.100000000000001" customHeight="1">
      <c r="J5414" s="427"/>
      <c r="M5414" s="469"/>
    </row>
    <row r="5415" spans="10:13" ht="20.100000000000001" customHeight="1">
      <c r="J5415" s="427"/>
      <c r="M5415" s="469"/>
    </row>
    <row r="5416" spans="10:13" ht="20.100000000000001" customHeight="1">
      <c r="J5416" s="427"/>
      <c r="M5416" s="469"/>
    </row>
    <row r="5417" spans="10:13" ht="20.100000000000001" customHeight="1">
      <c r="J5417" s="427"/>
      <c r="M5417" s="469"/>
    </row>
    <row r="5418" spans="10:13" ht="20.100000000000001" customHeight="1">
      <c r="J5418" s="427"/>
      <c r="M5418" s="469"/>
    </row>
    <row r="5419" spans="10:13" ht="20.100000000000001" customHeight="1">
      <c r="J5419" s="427"/>
      <c r="M5419" s="469"/>
    </row>
    <row r="5420" spans="10:13" ht="20.100000000000001" customHeight="1">
      <c r="J5420" s="427"/>
      <c r="M5420" s="469"/>
    </row>
    <row r="5421" spans="10:13" ht="20.100000000000001" customHeight="1">
      <c r="J5421" s="427"/>
      <c r="M5421" s="469"/>
    </row>
    <row r="5422" spans="10:13" ht="20.100000000000001" customHeight="1">
      <c r="J5422" s="427"/>
      <c r="M5422" s="469"/>
    </row>
    <row r="5423" spans="10:13" ht="20.100000000000001" customHeight="1">
      <c r="J5423" s="427"/>
      <c r="M5423" s="469"/>
    </row>
    <row r="5424" spans="10:13" ht="20.100000000000001" customHeight="1">
      <c r="J5424" s="427"/>
      <c r="M5424" s="469"/>
    </row>
    <row r="5425" spans="10:13" ht="20.100000000000001" customHeight="1">
      <c r="J5425" s="427"/>
      <c r="M5425" s="469"/>
    </row>
    <row r="5426" spans="10:13" ht="20.100000000000001" customHeight="1">
      <c r="J5426" s="427"/>
      <c r="M5426" s="469"/>
    </row>
    <row r="5427" spans="10:13" ht="20.100000000000001" customHeight="1">
      <c r="J5427" s="427"/>
      <c r="M5427" s="469"/>
    </row>
    <row r="5428" spans="10:13" ht="20.100000000000001" customHeight="1">
      <c r="J5428" s="427"/>
      <c r="M5428" s="469"/>
    </row>
    <row r="5429" spans="10:13" ht="20.100000000000001" customHeight="1">
      <c r="J5429" s="427"/>
      <c r="M5429" s="469"/>
    </row>
    <row r="5430" spans="10:13" ht="20.100000000000001" customHeight="1">
      <c r="J5430" s="427"/>
      <c r="M5430" s="469"/>
    </row>
    <row r="5431" spans="10:13" ht="20.100000000000001" customHeight="1">
      <c r="J5431" s="427"/>
      <c r="M5431" s="469"/>
    </row>
    <row r="5432" spans="10:13" ht="20.100000000000001" customHeight="1">
      <c r="J5432" s="427"/>
      <c r="M5432" s="469"/>
    </row>
    <row r="5433" spans="10:13" ht="20.100000000000001" customHeight="1">
      <c r="J5433" s="427"/>
      <c r="M5433" s="469"/>
    </row>
    <row r="5434" spans="10:13" ht="20.100000000000001" customHeight="1">
      <c r="J5434" s="427"/>
      <c r="M5434" s="469"/>
    </row>
    <row r="5435" spans="10:13" ht="20.100000000000001" customHeight="1">
      <c r="J5435" s="427"/>
      <c r="M5435" s="469"/>
    </row>
    <row r="5436" spans="10:13" ht="20.100000000000001" customHeight="1">
      <c r="J5436" s="427"/>
      <c r="M5436" s="469"/>
    </row>
    <row r="5437" spans="10:13" ht="20.100000000000001" customHeight="1">
      <c r="J5437" s="427"/>
      <c r="M5437" s="469"/>
    </row>
    <row r="5438" spans="10:13" ht="20.100000000000001" customHeight="1">
      <c r="J5438" s="427"/>
      <c r="M5438" s="469"/>
    </row>
    <row r="5439" spans="10:13" ht="20.100000000000001" customHeight="1">
      <c r="J5439" s="427"/>
      <c r="M5439" s="469"/>
    </row>
    <row r="5440" spans="10:13" ht="20.100000000000001" customHeight="1">
      <c r="J5440" s="427"/>
      <c r="M5440" s="469"/>
    </row>
    <row r="5441" spans="10:13" ht="20.100000000000001" customHeight="1">
      <c r="J5441" s="427"/>
      <c r="M5441" s="469"/>
    </row>
    <row r="5442" spans="10:13" ht="20.100000000000001" customHeight="1">
      <c r="J5442" s="427"/>
      <c r="M5442" s="469"/>
    </row>
    <row r="5443" spans="10:13" ht="20.100000000000001" customHeight="1">
      <c r="J5443" s="427"/>
      <c r="M5443" s="469"/>
    </row>
    <row r="5444" spans="10:13" ht="20.100000000000001" customHeight="1">
      <c r="J5444" s="427"/>
      <c r="M5444" s="469"/>
    </row>
    <row r="5445" spans="10:13" ht="20.100000000000001" customHeight="1">
      <c r="J5445" s="427"/>
      <c r="M5445" s="469"/>
    </row>
    <row r="5446" spans="10:13" ht="20.100000000000001" customHeight="1">
      <c r="J5446" s="427"/>
      <c r="M5446" s="469"/>
    </row>
    <row r="5447" spans="10:13" ht="20.100000000000001" customHeight="1">
      <c r="J5447" s="427"/>
      <c r="M5447" s="469"/>
    </row>
    <row r="5448" spans="10:13" ht="20.100000000000001" customHeight="1">
      <c r="J5448" s="427"/>
      <c r="M5448" s="469"/>
    </row>
    <row r="5449" spans="10:13" ht="20.100000000000001" customHeight="1">
      <c r="J5449" s="427"/>
      <c r="M5449" s="469"/>
    </row>
    <row r="5450" spans="10:13" ht="20.100000000000001" customHeight="1">
      <c r="J5450" s="427"/>
      <c r="M5450" s="469"/>
    </row>
    <row r="5451" spans="10:13" ht="20.100000000000001" customHeight="1">
      <c r="J5451" s="427"/>
      <c r="M5451" s="469"/>
    </row>
    <row r="5452" spans="10:13" ht="20.100000000000001" customHeight="1">
      <c r="J5452" s="427"/>
      <c r="M5452" s="469"/>
    </row>
    <row r="5453" spans="10:13" ht="20.100000000000001" customHeight="1">
      <c r="J5453" s="427"/>
      <c r="M5453" s="469"/>
    </row>
    <row r="5454" spans="10:13" ht="20.100000000000001" customHeight="1">
      <c r="J5454" s="427"/>
      <c r="M5454" s="469"/>
    </row>
    <row r="5455" spans="10:13" ht="20.100000000000001" customHeight="1">
      <c r="J5455" s="427"/>
      <c r="M5455" s="469"/>
    </row>
    <row r="5456" spans="10:13" ht="20.100000000000001" customHeight="1">
      <c r="J5456" s="427"/>
      <c r="M5456" s="469"/>
    </row>
    <row r="5457" spans="10:13" ht="20.100000000000001" customHeight="1">
      <c r="J5457" s="427"/>
      <c r="M5457" s="469"/>
    </row>
    <row r="5458" spans="10:13" ht="20.100000000000001" customHeight="1">
      <c r="J5458" s="427"/>
      <c r="M5458" s="469"/>
    </row>
    <row r="5459" spans="10:13" ht="20.100000000000001" customHeight="1">
      <c r="J5459" s="427"/>
      <c r="M5459" s="469"/>
    </row>
    <row r="5460" spans="10:13" ht="20.100000000000001" customHeight="1">
      <c r="J5460" s="427"/>
      <c r="M5460" s="469"/>
    </row>
    <row r="5461" spans="10:13" ht="20.100000000000001" customHeight="1">
      <c r="J5461" s="427"/>
      <c r="M5461" s="469"/>
    </row>
    <row r="5462" spans="10:13" ht="20.100000000000001" customHeight="1">
      <c r="J5462" s="427"/>
      <c r="M5462" s="469"/>
    </row>
    <row r="5463" spans="10:13" ht="20.100000000000001" customHeight="1">
      <c r="J5463" s="427"/>
      <c r="M5463" s="469"/>
    </row>
    <row r="5464" spans="10:13" ht="20.100000000000001" customHeight="1">
      <c r="J5464" s="427"/>
      <c r="M5464" s="469"/>
    </row>
    <row r="5465" spans="10:13" ht="20.100000000000001" customHeight="1">
      <c r="J5465" s="427"/>
      <c r="M5465" s="469"/>
    </row>
    <row r="5466" spans="10:13" ht="20.100000000000001" customHeight="1">
      <c r="J5466" s="427"/>
      <c r="M5466" s="469"/>
    </row>
    <row r="5467" spans="10:13" ht="20.100000000000001" customHeight="1">
      <c r="J5467" s="427"/>
      <c r="M5467" s="469"/>
    </row>
    <row r="5468" spans="10:13" ht="20.100000000000001" customHeight="1">
      <c r="J5468" s="427"/>
      <c r="M5468" s="469"/>
    </row>
    <row r="5469" spans="10:13" ht="20.100000000000001" customHeight="1">
      <c r="J5469" s="427"/>
      <c r="M5469" s="469"/>
    </row>
    <row r="5470" spans="10:13" ht="20.100000000000001" customHeight="1">
      <c r="J5470" s="427"/>
      <c r="M5470" s="469"/>
    </row>
    <row r="5471" spans="10:13" ht="20.100000000000001" customHeight="1">
      <c r="J5471" s="427"/>
      <c r="M5471" s="469"/>
    </row>
    <row r="5472" spans="10:13" ht="20.100000000000001" customHeight="1">
      <c r="J5472" s="427"/>
      <c r="M5472" s="469"/>
    </row>
    <row r="5473" spans="10:13" ht="20.100000000000001" customHeight="1">
      <c r="J5473" s="427"/>
      <c r="M5473" s="469"/>
    </row>
    <row r="5474" spans="10:13" ht="20.100000000000001" customHeight="1">
      <c r="J5474" s="427"/>
      <c r="M5474" s="469"/>
    </row>
    <row r="5475" spans="10:13" ht="20.100000000000001" customHeight="1">
      <c r="J5475" s="427"/>
      <c r="M5475" s="469"/>
    </row>
    <row r="5476" spans="10:13" ht="20.100000000000001" customHeight="1">
      <c r="J5476" s="427"/>
      <c r="M5476" s="469"/>
    </row>
    <row r="5477" spans="10:13" ht="20.100000000000001" customHeight="1">
      <c r="J5477" s="427"/>
      <c r="M5477" s="469"/>
    </row>
    <row r="5478" spans="10:13" ht="20.100000000000001" customHeight="1">
      <c r="J5478" s="427"/>
      <c r="M5478" s="469"/>
    </row>
    <row r="5479" spans="10:13" ht="20.100000000000001" customHeight="1">
      <c r="J5479" s="427"/>
      <c r="M5479" s="469"/>
    </row>
    <row r="5480" spans="10:13" ht="20.100000000000001" customHeight="1">
      <c r="J5480" s="427"/>
      <c r="M5480" s="469"/>
    </row>
    <row r="5481" spans="10:13" ht="20.100000000000001" customHeight="1">
      <c r="J5481" s="427"/>
      <c r="M5481" s="469"/>
    </row>
    <row r="5482" spans="10:13" ht="20.100000000000001" customHeight="1">
      <c r="J5482" s="427"/>
      <c r="M5482" s="469"/>
    </row>
    <row r="5483" spans="10:13" ht="20.100000000000001" customHeight="1">
      <c r="J5483" s="427"/>
      <c r="M5483" s="469"/>
    </row>
    <row r="5484" spans="10:13" ht="20.100000000000001" customHeight="1">
      <c r="J5484" s="427"/>
      <c r="M5484" s="469"/>
    </row>
    <row r="5485" spans="10:13" ht="20.100000000000001" customHeight="1">
      <c r="J5485" s="427"/>
      <c r="M5485" s="469"/>
    </row>
    <row r="5486" spans="10:13" ht="20.100000000000001" customHeight="1">
      <c r="J5486" s="427"/>
      <c r="M5486" s="469"/>
    </row>
    <row r="5487" spans="10:13" ht="20.100000000000001" customHeight="1">
      <c r="J5487" s="427"/>
      <c r="M5487" s="469"/>
    </row>
    <row r="5488" spans="10:13" ht="20.100000000000001" customHeight="1">
      <c r="J5488" s="427"/>
      <c r="M5488" s="469"/>
    </row>
    <row r="5489" spans="10:13" ht="20.100000000000001" customHeight="1">
      <c r="J5489" s="427"/>
      <c r="M5489" s="469"/>
    </row>
    <row r="5490" spans="10:13" ht="20.100000000000001" customHeight="1">
      <c r="J5490" s="427"/>
      <c r="M5490" s="469"/>
    </row>
    <row r="5491" spans="10:13" ht="20.100000000000001" customHeight="1">
      <c r="J5491" s="427"/>
      <c r="M5491" s="469"/>
    </row>
    <row r="5492" spans="10:13" ht="20.100000000000001" customHeight="1">
      <c r="J5492" s="427"/>
      <c r="M5492" s="469"/>
    </row>
    <row r="5493" spans="10:13" ht="20.100000000000001" customHeight="1">
      <c r="J5493" s="427"/>
      <c r="M5493" s="469"/>
    </row>
    <row r="5494" spans="10:13" ht="20.100000000000001" customHeight="1">
      <c r="J5494" s="427"/>
      <c r="M5494" s="469"/>
    </row>
    <row r="5495" spans="10:13" ht="20.100000000000001" customHeight="1">
      <c r="J5495" s="427"/>
      <c r="M5495" s="469"/>
    </row>
    <row r="5496" spans="10:13" ht="20.100000000000001" customHeight="1">
      <c r="J5496" s="427"/>
      <c r="M5496" s="469"/>
    </row>
    <row r="5497" spans="10:13" ht="20.100000000000001" customHeight="1">
      <c r="J5497" s="427"/>
      <c r="M5497" s="469"/>
    </row>
    <row r="5498" spans="10:13" ht="20.100000000000001" customHeight="1">
      <c r="J5498" s="427"/>
      <c r="M5498" s="469"/>
    </row>
    <row r="5499" spans="10:13" ht="20.100000000000001" customHeight="1">
      <c r="J5499" s="427"/>
      <c r="M5499" s="469"/>
    </row>
    <row r="5500" spans="10:13" ht="20.100000000000001" customHeight="1">
      <c r="J5500" s="427"/>
      <c r="M5500" s="469"/>
    </row>
    <row r="5501" spans="10:13" ht="20.100000000000001" customHeight="1">
      <c r="J5501" s="427"/>
      <c r="M5501" s="469"/>
    </row>
    <row r="5502" spans="10:13" ht="20.100000000000001" customHeight="1">
      <c r="J5502" s="427"/>
      <c r="M5502" s="469"/>
    </row>
    <row r="5503" spans="10:13" ht="20.100000000000001" customHeight="1">
      <c r="J5503" s="427"/>
      <c r="M5503" s="469"/>
    </row>
    <row r="5504" spans="10:13" ht="20.100000000000001" customHeight="1">
      <c r="J5504" s="427"/>
      <c r="M5504" s="469"/>
    </row>
    <row r="5505" spans="10:13" ht="20.100000000000001" customHeight="1">
      <c r="J5505" s="427"/>
      <c r="M5505" s="469"/>
    </row>
    <row r="5506" spans="10:13" ht="20.100000000000001" customHeight="1">
      <c r="J5506" s="427"/>
      <c r="M5506" s="469"/>
    </row>
    <row r="5507" spans="10:13" ht="20.100000000000001" customHeight="1">
      <c r="J5507" s="427"/>
      <c r="M5507" s="469"/>
    </row>
    <row r="5508" spans="10:13" ht="20.100000000000001" customHeight="1">
      <c r="J5508" s="427"/>
      <c r="M5508" s="469"/>
    </row>
    <row r="5509" spans="10:13" ht="20.100000000000001" customHeight="1">
      <c r="J5509" s="427"/>
      <c r="M5509" s="469"/>
    </row>
    <row r="5510" spans="10:13" ht="20.100000000000001" customHeight="1">
      <c r="J5510" s="427"/>
      <c r="M5510" s="469"/>
    </row>
    <row r="5511" spans="10:13" ht="20.100000000000001" customHeight="1">
      <c r="J5511" s="427"/>
      <c r="M5511" s="469"/>
    </row>
    <row r="5512" spans="10:13" ht="20.100000000000001" customHeight="1">
      <c r="J5512" s="427"/>
      <c r="M5512" s="469"/>
    </row>
    <row r="5513" spans="10:13" ht="20.100000000000001" customHeight="1">
      <c r="J5513" s="427"/>
      <c r="M5513" s="469"/>
    </row>
    <row r="5514" spans="10:13" ht="20.100000000000001" customHeight="1">
      <c r="J5514" s="427"/>
      <c r="M5514" s="469"/>
    </row>
    <row r="5515" spans="10:13" ht="20.100000000000001" customHeight="1">
      <c r="J5515" s="427"/>
      <c r="M5515" s="469"/>
    </row>
    <row r="5516" spans="10:13" ht="20.100000000000001" customHeight="1">
      <c r="J5516" s="427"/>
      <c r="M5516" s="469"/>
    </row>
    <row r="5517" spans="10:13" ht="20.100000000000001" customHeight="1">
      <c r="J5517" s="427"/>
      <c r="M5517" s="469"/>
    </row>
    <row r="5518" spans="10:13" ht="20.100000000000001" customHeight="1">
      <c r="J5518" s="427"/>
      <c r="M5518" s="469"/>
    </row>
    <row r="5519" spans="10:13" ht="20.100000000000001" customHeight="1">
      <c r="J5519" s="427"/>
      <c r="M5519" s="469"/>
    </row>
    <row r="5520" spans="10:13" ht="20.100000000000001" customHeight="1">
      <c r="J5520" s="427"/>
      <c r="M5520" s="469"/>
    </row>
    <row r="5521" spans="10:13" ht="20.100000000000001" customHeight="1">
      <c r="J5521" s="427"/>
      <c r="M5521" s="469"/>
    </row>
    <row r="5522" spans="10:13" ht="20.100000000000001" customHeight="1">
      <c r="J5522" s="427"/>
      <c r="M5522" s="469"/>
    </row>
    <row r="5523" spans="10:13" ht="20.100000000000001" customHeight="1">
      <c r="J5523" s="427"/>
      <c r="M5523" s="469"/>
    </row>
    <row r="5524" spans="10:13" ht="20.100000000000001" customHeight="1">
      <c r="J5524" s="427"/>
      <c r="M5524" s="469"/>
    </row>
    <row r="5525" spans="10:13" ht="20.100000000000001" customHeight="1">
      <c r="J5525" s="427"/>
      <c r="M5525" s="469"/>
    </row>
    <row r="5526" spans="10:13" ht="20.100000000000001" customHeight="1">
      <c r="J5526" s="427"/>
      <c r="M5526" s="469"/>
    </row>
    <row r="5527" spans="10:13" ht="20.100000000000001" customHeight="1">
      <c r="J5527" s="427"/>
      <c r="M5527" s="469"/>
    </row>
    <row r="5528" spans="10:13" ht="20.100000000000001" customHeight="1">
      <c r="J5528" s="427"/>
      <c r="M5528" s="469"/>
    </row>
    <row r="5529" spans="10:13" ht="20.100000000000001" customHeight="1">
      <c r="J5529" s="427"/>
      <c r="M5529" s="469"/>
    </row>
    <row r="5530" spans="10:13" ht="20.100000000000001" customHeight="1">
      <c r="J5530" s="427"/>
      <c r="M5530" s="469"/>
    </row>
    <row r="5531" spans="10:13" ht="20.100000000000001" customHeight="1">
      <c r="J5531" s="427"/>
      <c r="M5531" s="469"/>
    </row>
    <row r="5532" spans="10:13" ht="20.100000000000001" customHeight="1">
      <c r="J5532" s="427"/>
      <c r="M5532" s="469"/>
    </row>
    <row r="5533" spans="10:13" ht="20.100000000000001" customHeight="1">
      <c r="J5533" s="427"/>
      <c r="M5533" s="469"/>
    </row>
    <row r="5534" spans="10:13" ht="20.100000000000001" customHeight="1">
      <c r="J5534" s="427"/>
      <c r="M5534" s="469"/>
    </row>
    <row r="5535" spans="10:13" ht="20.100000000000001" customHeight="1">
      <c r="J5535" s="427"/>
      <c r="M5535" s="469"/>
    </row>
    <row r="5536" spans="10:13" ht="20.100000000000001" customHeight="1">
      <c r="J5536" s="427"/>
      <c r="M5536" s="469"/>
    </row>
    <row r="5537" spans="10:13" ht="20.100000000000001" customHeight="1">
      <c r="J5537" s="427"/>
      <c r="M5537" s="469"/>
    </row>
    <row r="5538" spans="10:13" ht="20.100000000000001" customHeight="1">
      <c r="J5538" s="427"/>
      <c r="M5538" s="469"/>
    </row>
    <row r="5539" spans="10:13" ht="20.100000000000001" customHeight="1">
      <c r="J5539" s="427"/>
      <c r="M5539" s="469"/>
    </row>
    <row r="5540" spans="10:13" ht="20.100000000000001" customHeight="1">
      <c r="J5540" s="427"/>
      <c r="M5540" s="469"/>
    </row>
    <row r="5541" spans="10:13" ht="20.100000000000001" customHeight="1">
      <c r="J5541" s="427"/>
      <c r="M5541" s="469"/>
    </row>
    <row r="5542" spans="10:13" ht="20.100000000000001" customHeight="1">
      <c r="J5542" s="427"/>
      <c r="M5542" s="469"/>
    </row>
    <row r="5543" spans="10:13" ht="20.100000000000001" customHeight="1">
      <c r="J5543" s="427"/>
      <c r="M5543" s="469"/>
    </row>
    <row r="5544" spans="10:13" ht="20.100000000000001" customHeight="1">
      <c r="J5544" s="427"/>
      <c r="M5544" s="469"/>
    </row>
    <row r="5545" spans="10:13" ht="20.100000000000001" customHeight="1">
      <c r="J5545" s="427"/>
      <c r="M5545" s="469"/>
    </row>
    <row r="5546" spans="10:13" ht="20.100000000000001" customHeight="1">
      <c r="J5546" s="427"/>
      <c r="M5546" s="469"/>
    </row>
    <row r="5547" spans="10:13" ht="20.100000000000001" customHeight="1">
      <c r="J5547" s="427"/>
      <c r="M5547" s="469"/>
    </row>
    <row r="5548" spans="10:13" ht="20.100000000000001" customHeight="1">
      <c r="J5548" s="427"/>
      <c r="M5548" s="469"/>
    </row>
    <row r="5549" spans="10:13" ht="20.100000000000001" customHeight="1">
      <c r="J5549" s="427"/>
      <c r="M5549" s="469"/>
    </row>
    <row r="5550" spans="10:13" ht="20.100000000000001" customHeight="1">
      <c r="J5550" s="427"/>
      <c r="M5550" s="469"/>
    </row>
    <row r="5551" spans="10:13" ht="20.100000000000001" customHeight="1">
      <c r="J5551" s="427"/>
      <c r="M5551" s="469"/>
    </row>
    <row r="5552" spans="10:13" ht="20.100000000000001" customHeight="1">
      <c r="J5552" s="427"/>
      <c r="M5552" s="469"/>
    </row>
    <row r="5553" spans="10:13" ht="20.100000000000001" customHeight="1">
      <c r="J5553" s="427"/>
      <c r="M5553" s="469"/>
    </row>
    <row r="5554" spans="10:13" ht="20.100000000000001" customHeight="1">
      <c r="J5554" s="427"/>
      <c r="M5554" s="469"/>
    </row>
    <row r="5555" spans="10:13" ht="20.100000000000001" customHeight="1">
      <c r="J5555" s="427"/>
      <c r="M5555" s="469"/>
    </row>
    <row r="5556" spans="10:13" ht="20.100000000000001" customHeight="1">
      <c r="J5556" s="427"/>
      <c r="M5556" s="469"/>
    </row>
    <row r="5557" spans="10:13" ht="20.100000000000001" customHeight="1">
      <c r="J5557" s="427"/>
      <c r="M5557" s="469"/>
    </row>
    <row r="5558" spans="10:13" ht="20.100000000000001" customHeight="1">
      <c r="J5558" s="427"/>
      <c r="M5558" s="469"/>
    </row>
    <row r="5559" spans="10:13" ht="20.100000000000001" customHeight="1">
      <c r="J5559" s="427"/>
      <c r="M5559" s="469"/>
    </row>
    <row r="5560" spans="10:13" ht="20.100000000000001" customHeight="1">
      <c r="J5560" s="427"/>
      <c r="M5560" s="469"/>
    </row>
    <row r="5561" spans="10:13" ht="20.100000000000001" customHeight="1">
      <c r="J5561" s="427"/>
      <c r="M5561" s="469"/>
    </row>
    <row r="5562" spans="10:13" ht="20.100000000000001" customHeight="1">
      <c r="J5562" s="427"/>
      <c r="M5562" s="469"/>
    </row>
    <row r="5563" spans="10:13" ht="20.100000000000001" customHeight="1">
      <c r="J5563" s="427"/>
      <c r="M5563" s="469"/>
    </row>
    <row r="5564" spans="10:13" ht="20.100000000000001" customHeight="1">
      <c r="J5564" s="427"/>
      <c r="M5564" s="469"/>
    </row>
    <row r="5565" spans="10:13" ht="20.100000000000001" customHeight="1">
      <c r="J5565" s="427"/>
      <c r="M5565" s="469"/>
    </row>
    <row r="5566" spans="10:13" ht="20.100000000000001" customHeight="1">
      <c r="J5566" s="427"/>
      <c r="M5566" s="469"/>
    </row>
    <row r="5567" spans="10:13" ht="20.100000000000001" customHeight="1">
      <c r="J5567" s="427"/>
      <c r="M5567" s="469"/>
    </row>
    <row r="5568" spans="10:13" ht="20.100000000000001" customHeight="1">
      <c r="J5568" s="427"/>
      <c r="M5568" s="469"/>
    </row>
    <row r="5569" spans="10:13" ht="20.100000000000001" customHeight="1">
      <c r="J5569" s="427"/>
      <c r="M5569" s="469"/>
    </row>
    <row r="5570" spans="10:13" ht="20.100000000000001" customHeight="1">
      <c r="J5570" s="427"/>
      <c r="M5570" s="469"/>
    </row>
    <row r="5571" spans="10:13" ht="20.100000000000001" customHeight="1">
      <c r="J5571" s="427"/>
      <c r="M5571" s="469"/>
    </row>
    <row r="5572" spans="10:13" ht="20.100000000000001" customHeight="1">
      <c r="J5572" s="427"/>
      <c r="M5572" s="469"/>
    </row>
    <row r="5573" spans="10:13" ht="20.100000000000001" customHeight="1">
      <c r="J5573" s="427"/>
      <c r="M5573" s="469"/>
    </row>
    <row r="5574" spans="10:13" ht="20.100000000000001" customHeight="1">
      <c r="J5574" s="427"/>
      <c r="M5574" s="469"/>
    </row>
    <row r="5575" spans="10:13" ht="20.100000000000001" customHeight="1">
      <c r="J5575" s="427"/>
      <c r="M5575" s="469"/>
    </row>
    <row r="5576" spans="10:13" ht="20.100000000000001" customHeight="1">
      <c r="J5576" s="427"/>
      <c r="M5576" s="469"/>
    </row>
    <row r="5577" spans="10:13" ht="20.100000000000001" customHeight="1">
      <c r="J5577" s="427"/>
      <c r="M5577" s="469"/>
    </row>
    <row r="5578" spans="10:13" ht="20.100000000000001" customHeight="1">
      <c r="J5578" s="427"/>
      <c r="M5578" s="469"/>
    </row>
    <row r="5579" spans="10:13" ht="20.100000000000001" customHeight="1">
      <c r="J5579" s="427"/>
      <c r="M5579" s="469"/>
    </row>
    <row r="5580" spans="10:13" ht="20.100000000000001" customHeight="1">
      <c r="J5580" s="427"/>
      <c r="M5580" s="469"/>
    </row>
    <row r="5581" spans="10:13" ht="20.100000000000001" customHeight="1">
      <c r="J5581" s="427"/>
      <c r="M5581" s="469"/>
    </row>
    <row r="5582" spans="10:13" ht="20.100000000000001" customHeight="1">
      <c r="J5582" s="427"/>
      <c r="M5582" s="469"/>
    </row>
    <row r="5583" spans="10:13" ht="20.100000000000001" customHeight="1">
      <c r="J5583" s="427"/>
      <c r="M5583" s="469"/>
    </row>
    <row r="5584" spans="10:13" ht="20.100000000000001" customHeight="1">
      <c r="J5584" s="427"/>
      <c r="M5584" s="469"/>
    </row>
    <row r="5585" spans="10:13" ht="20.100000000000001" customHeight="1">
      <c r="J5585" s="427"/>
      <c r="M5585" s="469"/>
    </row>
    <row r="5586" spans="10:13" ht="20.100000000000001" customHeight="1">
      <c r="J5586" s="427"/>
      <c r="M5586" s="469"/>
    </row>
    <row r="5587" spans="10:13" ht="20.100000000000001" customHeight="1">
      <c r="J5587" s="427"/>
      <c r="M5587" s="469"/>
    </row>
    <row r="5588" spans="10:13" ht="20.100000000000001" customHeight="1">
      <c r="J5588" s="427"/>
      <c r="M5588" s="469"/>
    </row>
    <row r="5589" spans="10:13" ht="20.100000000000001" customHeight="1">
      <c r="J5589" s="427"/>
      <c r="M5589" s="469"/>
    </row>
    <row r="5590" spans="10:13" ht="20.100000000000001" customHeight="1">
      <c r="J5590" s="427"/>
      <c r="M5590" s="469"/>
    </row>
    <row r="5591" spans="10:13" ht="20.100000000000001" customHeight="1">
      <c r="J5591" s="427"/>
      <c r="M5591" s="469"/>
    </row>
    <row r="5592" spans="10:13" ht="20.100000000000001" customHeight="1">
      <c r="J5592" s="427"/>
      <c r="M5592" s="469"/>
    </row>
    <row r="5593" spans="10:13" ht="20.100000000000001" customHeight="1">
      <c r="J5593" s="427"/>
      <c r="M5593" s="469"/>
    </row>
    <row r="5594" spans="10:13" ht="20.100000000000001" customHeight="1">
      <c r="J5594" s="427"/>
      <c r="M5594" s="469"/>
    </row>
    <row r="5595" spans="10:13" ht="20.100000000000001" customHeight="1">
      <c r="J5595" s="427"/>
      <c r="M5595" s="469"/>
    </row>
    <row r="5596" spans="10:13" ht="20.100000000000001" customHeight="1">
      <c r="J5596" s="427"/>
      <c r="M5596" s="469"/>
    </row>
    <row r="5597" spans="10:13" ht="20.100000000000001" customHeight="1">
      <c r="J5597" s="427"/>
      <c r="M5597" s="469"/>
    </row>
    <row r="5598" spans="10:13" ht="20.100000000000001" customHeight="1">
      <c r="J5598" s="427"/>
      <c r="M5598" s="469"/>
    </row>
    <row r="5599" spans="10:13" ht="20.100000000000001" customHeight="1">
      <c r="J5599" s="427"/>
      <c r="M5599" s="469"/>
    </row>
    <row r="5600" spans="10:13" ht="20.100000000000001" customHeight="1">
      <c r="J5600" s="427"/>
      <c r="M5600" s="469"/>
    </row>
    <row r="5601" spans="10:13" ht="20.100000000000001" customHeight="1">
      <c r="J5601" s="427"/>
      <c r="M5601" s="469"/>
    </row>
    <row r="5602" spans="10:13" ht="20.100000000000001" customHeight="1">
      <c r="J5602" s="427"/>
      <c r="M5602" s="469"/>
    </row>
    <row r="5603" spans="10:13" ht="20.100000000000001" customHeight="1">
      <c r="J5603" s="427"/>
      <c r="M5603" s="469"/>
    </row>
    <row r="5604" spans="10:13" ht="20.100000000000001" customHeight="1">
      <c r="J5604" s="427"/>
      <c r="M5604" s="469"/>
    </row>
    <row r="5605" spans="10:13" ht="20.100000000000001" customHeight="1">
      <c r="J5605" s="427"/>
      <c r="M5605" s="469"/>
    </row>
    <row r="5606" spans="10:13" ht="20.100000000000001" customHeight="1">
      <c r="J5606" s="427"/>
      <c r="M5606" s="469"/>
    </row>
    <row r="5607" spans="10:13" ht="20.100000000000001" customHeight="1">
      <c r="J5607" s="427"/>
      <c r="M5607" s="469"/>
    </row>
    <row r="5608" spans="10:13" ht="20.100000000000001" customHeight="1">
      <c r="J5608" s="427"/>
      <c r="M5608" s="469"/>
    </row>
    <row r="5609" spans="10:13" ht="20.100000000000001" customHeight="1">
      <c r="J5609" s="427"/>
      <c r="M5609" s="469"/>
    </row>
    <row r="5610" spans="10:13" ht="20.100000000000001" customHeight="1">
      <c r="J5610" s="427"/>
      <c r="M5610" s="469"/>
    </row>
    <row r="5611" spans="10:13" ht="20.100000000000001" customHeight="1">
      <c r="J5611" s="427"/>
      <c r="M5611" s="469"/>
    </row>
    <row r="5612" spans="10:13" ht="20.100000000000001" customHeight="1">
      <c r="J5612" s="427"/>
      <c r="M5612" s="469"/>
    </row>
    <row r="5613" spans="10:13" ht="20.100000000000001" customHeight="1">
      <c r="J5613" s="427"/>
      <c r="M5613" s="469"/>
    </row>
    <row r="5614" spans="10:13" ht="20.100000000000001" customHeight="1">
      <c r="J5614" s="427"/>
      <c r="M5614" s="469"/>
    </row>
    <row r="5615" spans="10:13" ht="20.100000000000001" customHeight="1">
      <c r="J5615" s="427"/>
      <c r="M5615" s="469"/>
    </row>
    <row r="5616" spans="10:13" ht="20.100000000000001" customHeight="1">
      <c r="J5616" s="427"/>
      <c r="M5616" s="469"/>
    </row>
    <row r="5617" spans="10:13" ht="20.100000000000001" customHeight="1">
      <c r="J5617" s="427"/>
      <c r="M5617" s="469"/>
    </row>
    <row r="5618" spans="10:13" ht="20.100000000000001" customHeight="1">
      <c r="J5618" s="427"/>
      <c r="M5618" s="469"/>
    </row>
    <row r="5619" spans="10:13" ht="20.100000000000001" customHeight="1">
      <c r="J5619" s="427"/>
      <c r="M5619" s="469"/>
    </row>
    <row r="5620" spans="10:13" ht="20.100000000000001" customHeight="1">
      <c r="J5620" s="427"/>
      <c r="M5620" s="469"/>
    </row>
    <row r="5621" spans="10:13" ht="20.100000000000001" customHeight="1">
      <c r="J5621" s="427"/>
      <c r="M5621" s="469"/>
    </row>
    <row r="5622" spans="10:13" ht="20.100000000000001" customHeight="1">
      <c r="J5622" s="427"/>
      <c r="M5622" s="469"/>
    </row>
    <row r="5623" spans="10:13" ht="20.100000000000001" customHeight="1">
      <c r="J5623" s="427"/>
      <c r="M5623" s="469"/>
    </row>
    <row r="5624" spans="10:13" ht="20.100000000000001" customHeight="1">
      <c r="J5624" s="427"/>
      <c r="M5624" s="469"/>
    </row>
    <row r="5625" spans="10:13" ht="20.100000000000001" customHeight="1">
      <c r="J5625" s="427"/>
      <c r="M5625" s="469"/>
    </row>
    <row r="5626" spans="10:13" ht="20.100000000000001" customHeight="1">
      <c r="J5626" s="427"/>
      <c r="M5626" s="469"/>
    </row>
    <row r="5627" spans="10:13" ht="20.100000000000001" customHeight="1">
      <c r="J5627" s="427"/>
      <c r="M5627" s="469"/>
    </row>
    <row r="5628" spans="10:13" ht="20.100000000000001" customHeight="1">
      <c r="J5628" s="427"/>
      <c r="M5628" s="469"/>
    </row>
    <row r="5629" spans="10:13" ht="20.100000000000001" customHeight="1">
      <c r="J5629" s="427"/>
      <c r="M5629" s="469"/>
    </row>
    <row r="5630" spans="10:13" ht="20.100000000000001" customHeight="1">
      <c r="J5630" s="427"/>
      <c r="M5630" s="469"/>
    </row>
    <row r="5631" spans="10:13" ht="20.100000000000001" customHeight="1">
      <c r="J5631" s="427"/>
      <c r="M5631" s="469"/>
    </row>
    <row r="5632" spans="10:13" ht="20.100000000000001" customHeight="1">
      <c r="J5632" s="427"/>
      <c r="M5632" s="469"/>
    </row>
    <row r="5633" spans="10:13" ht="20.100000000000001" customHeight="1">
      <c r="J5633" s="427"/>
      <c r="M5633" s="469"/>
    </row>
    <row r="5634" spans="10:13" ht="20.100000000000001" customHeight="1">
      <c r="J5634" s="427"/>
      <c r="M5634" s="469"/>
    </row>
    <row r="5635" spans="10:13" ht="20.100000000000001" customHeight="1">
      <c r="J5635" s="427"/>
      <c r="M5635" s="469"/>
    </row>
    <row r="5636" spans="10:13" ht="20.100000000000001" customHeight="1">
      <c r="J5636" s="427"/>
      <c r="M5636" s="469"/>
    </row>
    <row r="5637" spans="10:13" ht="20.100000000000001" customHeight="1">
      <c r="J5637" s="427"/>
      <c r="M5637" s="469"/>
    </row>
    <row r="5638" spans="10:13" ht="20.100000000000001" customHeight="1">
      <c r="J5638" s="427"/>
      <c r="M5638" s="469"/>
    </row>
    <row r="5639" spans="10:13" ht="20.100000000000001" customHeight="1">
      <c r="J5639" s="427"/>
      <c r="M5639" s="469"/>
    </row>
    <row r="5640" spans="10:13" ht="20.100000000000001" customHeight="1">
      <c r="J5640" s="427"/>
      <c r="M5640" s="469"/>
    </row>
    <row r="5641" spans="10:13" ht="20.100000000000001" customHeight="1">
      <c r="J5641" s="427"/>
      <c r="M5641" s="469"/>
    </row>
    <row r="5642" spans="10:13" ht="20.100000000000001" customHeight="1">
      <c r="J5642" s="427"/>
      <c r="M5642" s="469"/>
    </row>
    <row r="5643" spans="10:13" ht="20.100000000000001" customHeight="1">
      <c r="J5643" s="427"/>
      <c r="M5643" s="469"/>
    </row>
    <row r="5644" spans="10:13" ht="20.100000000000001" customHeight="1">
      <c r="J5644" s="427"/>
      <c r="M5644" s="469"/>
    </row>
    <row r="5645" spans="10:13" ht="20.100000000000001" customHeight="1">
      <c r="J5645" s="427"/>
      <c r="M5645" s="469"/>
    </row>
    <row r="5646" spans="10:13" ht="20.100000000000001" customHeight="1">
      <c r="J5646" s="427"/>
      <c r="M5646" s="469"/>
    </row>
    <row r="5647" spans="10:13" ht="20.100000000000001" customHeight="1">
      <c r="J5647" s="427"/>
      <c r="M5647" s="469"/>
    </row>
    <row r="5648" spans="10:13" ht="20.100000000000001" customHeight="1">
      <c r="J5648" s="427"/>
      <c r="M5648" s="469"/>
    </row>
    <row r="5649" spans="10:13" ht="20.100000000000001" customHeight="1">
      <c r="J5649" s="427"/>
      <c r="M5649" s="469"/>
    </row>
    <row r="5650" spans="10:13" ht="20.100000000000001" customHeight="1">
      <c r="J5650" s="427"/>
      <c r="M5650" s="469"/>
    </row>
    <row r="5651" spans="10:13" ht="20.100000000000001" customHeight="1">
      <c r="J5651" s="427"/>
      <c r="M5651" s="469"/>
    </row>
    <row r="5652" spans="10:13" ht="20.100000000000001" customHeight="1">
      <c r="J5652" s="427"/>
      <c r="M5652" s="469"/>
    </row>
    <row r="5653" spans="10:13" ht="20.100000000000001" customHeight="1">
      <c r="J5653" s="427"/>
      <c r="M5653" s="469"/>
    </row>
    <row r="5654" spans="10:13" ht="20.100000000000001" customHeight="1">
      <c r="J5654" s="427"/>
      <c r="M5654" s="469"/>
    </row>
    <row r="5655" spans="10:13" ht="20.100000000000001" customHeight="1">
      <c r="J5655" s="427"/>
      <c r="M5655" s="469"/>
    </row>
    <row r="5656" spans="10:13" ht="20.100000000000001" customHeight="1">
      <c r="J5656" s="427"/>
      <c r="M5656" s="469"/>
    </row>
    <row r="5657" spans="10:13" ht="20.100000000000001" customHeight="1">
      <c r="J5657" s="427"/>
      <c r="M5657" s="469"/>
    </row>
    <row r="5658" spans="10:13" ht="20.100000000000001" customHeight="1">
      <c r="J5658" s="427"/>
      <c r="M5658" s="469"/>
    </row>
    <row r="5659" spans="10:13" ht="20.100000000000001" customHeight="1">
      <c r="J5659" s="427"/>
      <c r="M5659" s="469"/>
    </row>
    <row r="5660" spans="10:13" ht="20.100000000000001" customHeight="1">
      <c r="J5660" s="427"/>
      <c r="M5660" s="469"/>
    </row>
    <row r="5661" spans="10:13" ht="20.100000000000001" customHeight="1">
      <c r="J5661" s="427"/>
      <c r="M5661" s="469"/>
    </row>
    <row r="5662" spans="10:13" ht="20.100000000000001" customHeight="1">
      <c r="J5662" s="427"/>
      <c r="M5662" s="469"/>
    </row>
    <row r="5663" spans="10:13" ht="20.100000000000001" customHeight="1">
      <c r="J5663" s="427"/>
      <c r="M5663" s="469"/>
    </row>
    <row r="5664" spans="10:13" ht="20.100000000000001" customHeight="1">
      <c r="J5664" s="427"/>
      <c r="M5664" s="469"/>
    </row>
    <row r="5665" spans="10:13" ht="20.100000000000001" customHeight="1">
      <c r="J5665" s="427"/>
      <c r="M5665" s="469"/>
    </row>
    <row r="5666" spans="10:13" ht="20.100000000000001" customHeight="1">
      <c r="J5666" s="427"/>
      <c r="M5666" s="469"/>
    </row>
    <row r="5667" spans="10:13" ht="20.100000000000001" customHeight="1">
      <c r="J5667" s="427"/>
      <c r="M5667" s="469"/>
    </row>
    <row r="5668" spans="10:13" ht="20.100000000000001" customHeight="1">
      <c r="J5668" s="427"/>
      <c r="M5668" s="469"/>
    </row>
    <row r="5669" spans="10:13" ht="20.100000000000001" customHeight="1">
      <c r="J5669" s="427"/>
      <c r="M5669" s="469"/>
    </row>
    <row r="5670" spans="10:13" ht="20.100000000000001" customHeight="1">
      <c r="J5670" s="427"/>
      <c r="M5670" s="469"/>
    </row>
    <row r="5671" spans="10:13" ht="20.100000000000001" customHeight="1">
      <c r="J5671" s="427"/>
      <c r="M5671" s="469"/>
    </row>
    <row r="5672" spans="10:13" ht="20.100000000000001" customHeight="1">
      <c r="J5672" s="427"/>
      <c r="M5672" s="469"/>
    </row>
    <row r="5673" spans="10:13" ht="20.100000000000001" customHeight="1">
      <c r="J5673" s="427"/>
      <c r="M5673" s="469"/>
    </row>
    <row r="5674" spans="10:13" ht="20.100000000000001" customHeight="1">
      <c r="J5674" s="427"/>
      <c r="M5674" s="469"/>
    </row>
    <row r="5675" spans="10:13" ht="20.100000000000001" customHeight="1">
      <c r="J5675" s="427"/>
      <c r="M5675" s="469"/>
    </row>
    <row r="5676" spans="10:13" ht="20.100000000000001" customHeight="1">
      <c r="J5676" s="427"/>
      <c r="M5676" s="469"/>
    </row>
    <row r="5677" spans="10:13" ht="20.100000000000001" customHeight="1">
      <c r="J5677" s="427"/>
      <c r="M5677" s="469"/>
    </row>
    <row r="5678" spans="10:13" ht="20.100000000000001" customHeight="1">
      <c r="J5678" s="427"/>
      <c r="M5678" s="469"/>
    </row>
    <row r="5679" spans="10:13" ht="20.100000000000001" customHeight="1">
      <c r="J5679" s="427"/>
      <c r="M5679" s="469"/>
    </row>
    <row r="5680" spans="10:13" ht="20.100000000000001" customHeight="1">
      <c r="J5680" s="427"/>
      <c r="M5680" s="469"/>
    </row>
    <row r="5681" spans="10:13" ht="20.100000000000001" customHeight="1">
      <c r="J5681" s="427"/>
      <c r="M5681" s="469"/>
    </row>
    <row r="5682" spans="10:13" ht="20.100000000000001" customHeight="1">
      <c r="J5682" s="427"/>
      <c r="M5682" s="469"/>
    </row>
    <row r="5683" spans="10:13" ht="20.100000000000001" customHeight="1">
      <c r="J5683" s="427"/>
      <c r="M5683" s="469"/>
    </row>
    <row r="5684" spans="10:13" ht="20.100000000000001" customHeight="1">
      <c r="J5684" s="427"/>
      <c r="M5684" s="469"/>
    </row>
    <row r="5685" spans="10:13" ht="20.100000000000001" customHeight="1">
      <c r="J5685" s="427"/>
      <c r="M5685" s="469"/>
    </row>
    <row r="5686" spans="10:13" ht="20.100000000000001" customHeight="1">
      <c r="J5686" s="427"/>
      <c r="M5686" s="469"/>
    </row>
    <row r="5687" spans="10:13" ht="20.100000000000001" customHeight="1">
      <c r="J5687" s="427"/>
      <c r="M5687" s="469"/>
    </row>
    <row r="5688" spans="10:13" ht="20.100000000000001" customHeight="1">
      <c r="J5688" s="427"/>
      <c r="M5688" s="469"/>
    </row>
    <row r="5689" spans="10:13" ht="20.100000000000001" customHeight="1">
      <c r="J5689" s="427"/>
      <c r="M5689" s="469"/>
    </row>
    <row r="5690" spans="10:13" ht="20.100000000000001" customHeight="1">
      <c r="J5690" s="427"/>
      <c r="M5690" s="469"/>
    </row>
    <row r="5691" spans="10:13" ht="20.100000000000001" customHeight="1">
      <c r="J5691" s="427"/>
      <c r="M5691" s="469"/>
    </row>
    <row r="5692" spans="10:13" ht="20.100000000000001" customHeight="1">
      <c r="J5692" s="427"/>
      <c r="M5692" s="469"/>
    </row>
    <row r="5693" spans="10:13" ht="20.100000000000001" customHeight="1">
      <c r="J5693" s="427"/>
      <c r="M5693" s="469"/>
    </row>
    <row r="5694" spans="10:13" ht="20.100000000000001" customHeight="1">
      <c r="J5694" s="427"/>
      <c r="M5694" s="469"/>
    </row>
    <row r="5695" spans="10:13" ht="20.100000000000001" customHeight="1">
      <c r="J5695" s="427"/>
      <c r="M5695" s="469"/>
    </row>
    <row r="5696" spans="10:13" ht="20.100000000000001" customHeight="1">
      <c r="J5696" s="427"/>
      <c r="M5696" s="469"/>
    </row>
    <row r="5697" spans="10:13" ht="20.100000000000001" customHeight="1">
      <c r="J5697" s="427"/>
      <c r="M5697" s="469"/>
    </row>
    <row r="5698" spans="10:13" ht="20.100000000000001" customHeight="1">
      <c r="J5698" s="427"/>
      <c r="M5698" s="469"/>
    </row>
    <row r="5699" spans="10:13" ht="20.100000000000001" customHeight="1">
      <c r="J5699" s="427"/>
      <c r="M5699" s="469"/>
    </row>
    <row r="5700" spans="10:13" ht="20.100000000000001" customHeight="1">
      <c r="J5700" s="427"/>
      <c r="M5700" s="469"/>
    </row>
    <row r="5701" spans="10:13" ht="20.100000000000001" customHeight="1">
      <c r="J5701" s="427"/>
      <c r="M5701" s="469"/>
    </row>
    <row r="5702" spans="10:13" ht="20.100000000000001" customHeight="1">
      <c r="J5702" s="427"/>
      <c r="M5702" s="469"/>
    </row>
    <row r="5703" spans="10:13" ht="20.100000000000001" customHeight="1">
      <c r="J5703" s="427"/>
      <c r="M5703" s="469"/>
    </row>
    <row r="5704" spans="10:13" ht="20.100000000000001" customHeight="1">
      <c r="J5704" s="427"/>
      <c r="M5704" s="469"/>
    </row>
    <row r="5705" spans="10:13" ht="20.100000000000001" customHeight="1">
      <c r="J5705" s="427"/>
      <c r="M5705" s="469"/>
    </row>
    <row r="5706" spans="10:13" ht="20.100000000000001" customHeight="1">
      <c r="J5706" s="427"/>
      <c r="M5706" s="469"/>
    </row>
    <row r="5707" spans="10:13" ht="20.100000000000001" customHeight="1">
      <c r="J5707" s="427"/>
      <c r="M5707" s="469"/>
    </row>
    <row r="5708" spans="10:13" ht="20.100000000000001" customHeight="1">
      <c r="J5708" s="427"/>
      <c r="M5708" s="469"/>
    </row>
    <row r="5709" spans="10:13" ht="20.100000000000001" customHeight="1">
      <c r="J5709" s="427"/>
      <c r="M5709" s="469"/>
    </row>
    <row r="5710" spans="10:13" ht="20.100000000000001" customHeight="1">
      <c r="J5710" s="427"/>
      <c r="M5710" s="469"/>
    </row>
    <row r="5711" spans="10:13" ht="20.100000000000001" customHeight="1">
      <c r="J5711" s="427"/>
      <c r="M5711" s="469"/>
    </row>
    <row r="5712" spans="10:13" ht="20.100000000000001" customHeight="1">
      <c r="J5712" s="427"/>
      <c r="M5712" s="469"/>
    </row>
    <row r="5713" spans="10:13" ht="20.100000000000001" customHeight="1">
      <c r="J5713" s="427"/>
      <c r="M5713" s="469"/>
    </row>
    <row r="5714" spans="10:13" ht="20.100000000000001" customHeight="1">
      <c r="J5714" s="427"/>
      <c r="M5714" s="469"/>
    </row>
    <row r="5715" spans="10:13" ht="20.100000000000001" customHeight="1">
      <c r="J5715" s="427"/>
      <c r="M5715" s="469"/>
    </row>
    <row r="5716" spans="10:13" ht="20.100000000000001" customHeight="1">
      <c r="J5716" s="427"/>
      <c r="M5716" s="469"/>
    </row>
    <row r="5717" spans="10:13" ht="20.100000000000001" customHeight="1">
      <c r="J5717" s="427"/>
      <c r="M5717" s="469"/>
    </row>
    <row r="5718" spans="10:13" ht="20.100000000000001" customHeight="1">
      <c r="J5718" s="427"/>
      <c r="M5718" s="469"/>
    </row>
    <row r="5719" spans="10:13" ht="20.100000000000001" customHeight="1">
      <c r="J5719" s="427"/>
      <c r="M5719" s="469"/>
    </row>
    <row r="5720" spans="10:13" ht="20.100000000000001" customHeight="1">
      <c r="J5720" s="427"/>
      <c r="M5720" s="469"/>
    </row>
    <row r="5721" spans="10:13" ht="20.100000000000001" customHeight="1">
      <c r="J5721" s="427"/>
      <c r="M5721" s="469"/>
    </row>
    <row r="5722" spans="10:13" ht="20.100000000000001" customHeight="1">
      <c r="J5722" s="427"/>
      <c r="M5722" s="469"/>
    </row>
    <row r="5723" spans="10:13" ht="20.100000000000001" customHeight="1">
      <c r="J5723" s="427"/>
      <c r="M5723" s="469"/>
    </row>
    <row r="5724" spans="10:13" ht="20.100000000000001" customHeight="1">
      <c r="J5724" s="427"/>
      <c r="M5724" s="469"/>
    </row>
    <row r="5725" spans="10:13" ht="20.100000000000001" customHeight="1">
      <c r="J5725" s="427"/>
      <c r="M5725" s="469"/>
    </row>
    <row r="5726" spans="10:13" ht="20.100000000000001" customHeight="1">
      <c r="J5726" s="427"/>
      <c r="M5726" s="469"/>
    </row>
    <row r="5727" spans="10:13" ht="20.100000000000001" customHeight="1">
      <c r="J5727" s="427"/>
      <c r="M5727" s="469"/>
    </row>
    <row r="5728" spans="10:13" ht="20.100000000000001" customHeight="1">
      <c r="J5728" s="427"/>
      <c r="M5728" s="469"/>
    </row>
    <row r="5729" spans="10:13" ht="20.100000000000001" customHeight="1">
      <c r="J5729" s="427"/>
      <c r="M5729" s="469"/>
    </row>
    <row r="5730" spans="10:13" ht="20.100000000000001" customHeight="1">
      <c r="J5730" s="427"/>
      <c r="M5730" s="469"/>
    </row>
    <row r="5731" spans="10:13" ht="20.100000000000001" customHeight="1">
      <c r="J5731" s="427"/>
      <c r="M5731" s="469"/>
    </row>
    <row r="5732" spans="10:13" ht="20.100000000000001" customHeight="1">
      <c r="J5732" s="427"/>
      <c r="M5732" s="469"/>
    </row>
    <row r="5733" spans="10:13" ht="20.100000000000001" customHeight="1">
      <c r="J5733" s="427"/>
      <c r="M5733" s="469"/>
    </row>
    <row r="5734" spans="10:13" ht="20.100000000000001" customHeight="1">
      <c r="J5734" s="427"/>
      <c r="M5734" s="469"/>
    </row>
    <row r="5735" spans="10:13" ht="20.100000000000001" customHeight="1">
      <c r="J5735" s="427"/>
      <c r="M5735" s="469"/>
    </row>
    <row r="5736" spans="10:13" ht="20.100000000000001" customHeight="1">
      <c r="J5736" s="427"/>
      <c r="M5736" s="469"/>
    </row>
    <row r="5737" spans="10:13" ht="20.100000000000001" customHeight="1">
      <c r="J5737" s="427"/>
      <c r="M5737" s="469"/>
    </row>
    <row r="5738" spans="10:13" ht="20.100000000000001" customHeight="1">
      <c r="J5738" s="427"/>
      <c r="M5738" s="469"/>
    </row>
    <row r="5739" spans="10:13" ht="20.100000000000001" customHeight="1">
      <c r="J5739" s="427"/>
      <c r="M5739" s="469"/>
    </row>
    <row r="5740" spans="10:13" ht="20.100000000000001" customHeight="1">
      <c r="J5740" s="427"/>
      <c r="M5740" s="469"/>
    </row>
    <row r="5741" spans="10:13" ht="20.100000000000001" customHeight="1">
      <c r="J5741" s="427"/>
      <c r="M5741" s="469"/>
    </row>
    <row r="5742" spans="10:13" ht="20.100000000000001" customHeight="1">
      <c r="J5742" s="427"/>
      <c r="M5742" s="469"/>
    </row>
    <row r="5743" spans="10:13" ht="20.100000000000001" customHeight="1">
      <c r="J5743" s="427"/>
      <c r="M5743" s="469"/>
    </row>
    <row r="5744" spans="10:13" ht="20.100000000000001" customHeight="1">
      <c r="J5744" s="427"/>
      <c r="M5744" s="469"/>
    </row>
    <row r="5745" spans="10:13" ht="20.100000000000001" customHeight="1">
      <c r="J5745" s="427"/>
      <c r="M5745" s="469"/>
    </row>
    <row r="5746" spans="10:13" ht="20.100000000000001" customHeight="1">
      <c r="J5746" s="427"/>
      <c r="M5746" s="469"/>
    </row>
    <row r="5747" spans="10:13" ht="20.100000000000001" customHeight="1">
      <c r="J5747" s="427"/>
      <c r="M5747" s="469"/>
    </row>
    <row r="5748" spans="10:13" ht="20.100000000000001" customHeight="1">
      <c r="J5748" s="427"/>
      <c r="M5748" s="469"/>
    </row>
    <row r="5749" spans="10:13" ht="20.100000000000001" customHeight="1">
      <c r="J5749" s="427"/>
      <c r="M5749" s="469"/>
    </row>
    <row r="5750" spans="10:13" ht="20.100000000000001" customHeight="1">
      <c r="J5750" s="427"/>
      <c r="M5750" s="469"/>
    </row>
    <row r="5751" spans="10:13" ht="20.100000000000001" customHeight="1">
      <c r="J5751" s="427"/>
      <c r="M5751" s="469"/>
    </row>
    <row r="5752" spans="10:13" ht="20.100000000000001" customHeight="1">
      <c r="J5752" s="427"/>
      <c r="M5752" s="469"/>
    </row>
    <row r="5753" spans="10:13" ht="20.100000000000001" customHeight="1">
      <c r="J5753" s="427"/>
      <c r="M5753" s="469"/>
    </row>
    <row r="5754" spans="10:13" ht="20.100000000000001" customHeight="1">
      <c r="J5754" s="427"/>
      <c r="M5754" s="469"/>
    </row>
    <row r="5755" spans="10:13" ht="20.100000000000001" customHeight="1">
      <c r="J5755" s="427"/>
      <c r="M5755" s="469"/>
    </row>
    <row r="5756" spans="10:13" ht="20.100000000000001" customHeight="1">
      <c r="J5756" s="427"/>
      <c r="M5756" s="469"/>
    </row>
    <row r="5757" spans="10:13" ht="20.100000000000001" customHeight="1">
      <c r="J5757" s="427"/>
      <c r="M5757" s="469"/>
    </row>
    <row r="5758" spans="10:13" ht="20.100000000000001" customHeight="1">
      <c r="J5758" s="427"/>
      <c r="M5758" s="469"/>
    </row>
    <row r="5759" spans="10:13" ht="20.100000000000001" customHeight="1">
      <c r="J5759" s="427"/>
      <c r="M5759" s="469"/>
    </row>
    <row r="5760" spans="10:13" ht="20.100000000000001" customHeight="1">
      <c r="J5760" s="427"/>
      <c r="M5760" s="469"/>
    </row>
    <row r="5761" spans="10:13" ht="20.100000000000001" customHeight="1">
      <c r="J5761" s="427"/>
      <c r="M5761" s="469"/>
    </row>
    <row r="5762" spans="10:13" ht="20.100000000000001" customHeight="1">
      <c r="J5762" s="427"/>
      <c r="M5762" s="469"/>
    </row>
    <row r="5763" spans="10:13" ht="20.100000000000001" customHeight="1">
      <c r="J5763" s="427"/>
      <c r="M5763" s="469"/>
    </row>
    <row r="5764" spans="10:13" ht="20.100000000000001" customHeight="1">
      <c r="J5764" s="427"/>
      <c r="M5764" s="469"/>
    </row>
    <row r="5765" spans="10:13" ht="20.100000000000001" customHeight="1">
      <c r="J5765" s="427"/>
      <c r="M5765" s="469"/>
    </row>
    <row r="5766" spans="10:13" ht="20.100000000000001" customHeight="1">
      <c r="J5766" s="427"/>
      <c r="M5766" s="469"/>
    </row>
    <row r="5767" spans="10:13" ht="20.100000000000001" customHeight="1">
      <c r="J5767" s="427"/>
      <c r="M5767" s="469"/>
    </row>
    <row r="5768" spans="10:13" ht="20.100000000000001" customHeight="1">
      <c r="J5768" s="427"/>
      <c r="M5768" s="469"/>
    </row>
    <row r="5769" spans="10:13" ht="20.100000000000001" customHeight="1">
      <c r="J5769" s="427"/>
      <c r="M5769" s="469"/>
    </row>
    <row r="5770" spans="10:13" ht="20.100000000000001" customHeight="1">
      <c r="J5770" s="427"/>
      <c r="M5770" s="469"/>
    </row>
    <row r="5771" spans="10:13" ht="20.100000000000001" customHeight="1">
      <c r="J5771" s="427"/>
      <c r="M5771" s="469"/>
    </row>
    <row r="5772" spans="10:13" ht="20.100000000000001" customHeight="1">
      <c r="J5772" s="427"/>
      <c r="M5772" s="469"/>
    </row>
    <row r="5773" spans="10:13" ht="20.100000000000001" customHeight="1">
      <c r="J5773" s="427"/>
      <c r="M5773" s="469"/>
    </row>
    <row r="5774" spans="10:13" ht="20.100000000000001" customHeight="1">
      <c r="J5774" s="427"/>
      <c r="M5774" s="469"/>
    </row>
    <row r="5775" spans="10:13" ht="20.100000000000001" customHeight="1">
      <c r="J5775" s="427"/>
      <c r="M5775" s="469"/>
    </row>
    <row r="5776" spans="10:13" ht="20.100000000000001" customHeight="1">
      <c r="J5776" s="427"/>
      <c r="M5776" s="469"/>
    </row>
    <row r="5777" spans="10:13" ht="20.100000000000001" customHeight="1">
      <c r="J5777" s="427"/>
      <c r="M5777" s="469"/>
    </row>
    <row r="5778" spans="10:13" ht="20.100000000000001" customHeight="1">
      <c r="J5778" s="427"/>
      <c r="M5778" s="469"/>
    </row>
    <row r="5779" spans="10:13" ht="20.100000000000001" customHeight="1">
      <c r="J5779" s="427"/>
      <c r="M5779" s="469"/>
    </row>
    <row r="5780" spans="10:13" ht="20.100000000000001" customHeight="1">
      <c r="J5780" s="427"/>
      <c r="M5780" s="469"/>
    </row>
    <row r="5781" spans="10:13" ht="20.100000000000001" customHeight="1">
      <c r="J5781" s="427"/>
      <c r="M5781" s="469"/>
    </row>
    <row r="5782" spans="10:13" ht="20.100000000000001" customHeight="1">
      <c r="J5782" s="427"/>
      <c r="M5782" s="469"/>
    </row>
    <row r="5783" spans="10:13" ht="20.100000000000001" customHeight="1">
      <c r="J5783" s="427"/>
      <c r="M5783" s="469"/>
    </row>
    <row r="5784" spans="10:13" ht="20.100000000000001" customHeight="1">
      <c r="J5784" s="427"/>
      <c r="M5784" s="469"/>
    </row>
    <row r="5785" spans="10:13" ht="20.100000000000001" customHeight="1">
      <c r="J5785" s="427"/>
      <c r="M5785" s="469"/>
    </row>
    <row r="5786" spans="10:13" ht="20.100000000000001" customHeight="1">
      <c r="J5786" s="427"/>
      <c r="M5786" s="469"/>
    </row>
    <row r="5787" spans="10:13" ht="20.100000000000001" customHeight="1">
      <c r="J5787" s="427"/>
      <c r="M5787" s="469"/>
    </row>
    <row r="5788" spans="10:13" ht="20.100000000000001" customHeight="1">
      <c r="J5788" s="427"/>
      <c r="M5788" s="469"/>
    </row>
    <row r="5789" spans="10:13" ht="20.100000000000001" customHeight="1">
      <c r="J5789" s="427"/>
      <c r="M5789" s="469"/>
    </row>
    <row r="5790" spans="10:13" ht="20.100000000000001" customHeight="1">
      <c r="J5790" s="427"/>
      <c r="M5790" s="469"/>
    </row>
    <row r="5791" spans="10:13" ht="20.100000000000001" customHeight="1">
      <c r="J5791" s="427"/>
      <c r="M5791" s="469"/>
    </row>
    <row r="5792" spans="10:13" ht="20.100000000000001" customHeight="1">
      <c r="J5792" s="427"/>
      <c r="M5792" s="469"/>
    </row>
    <row r="5793" spans="10:13" ht="20.100000000000001" customHeight="1">
      <c r="J5793" s="427"/>
      <c r="M5793" s="469"/>
    </row>
    <row r="5794" spans="10:13" ht="20.100000000000001" customHeight="1">
      <c r="J5794" s="427"/>
      <c r="M5794" s="469"/>
    </row>
    <row r="5795" spans="10:13" ht="20.100000000000001" customHeight="1">
      <c r="J5795" s="427"/>
      <c r="M5795" s="469"/>
    </row>
    <row r="5796" spans="10:13" ht="20.100000000000001" customHeight="1">
      <c r="J5796" s="427"/>
      <c r="M5796" s="469"/>
    </row>
    <row r="5797" spans="10:13" ht="20.100000000000001" customHeight="1">
      <c r="J5797" s="427"/>
      <c r="M5797" s="469"/>
    </row>
    <row r="5798" spans="10:13" ht="20.100000000000001" customHeight="1">
      <c r="J5798" s="427"/>
      <c r="M5798" s="469"/>
    </row>
    <row r="5799" spans="10:13" ht="20.100000000000001" customHeight="1">
      <c r="J5799" s="427"/>
      <c r="M5799" s="469"/>
    </row>
    <row r="5800" spans="10:13" ht="20.100000000000001" customHeight="1">
      <c r="J5800" s="427"/>
      <c r="M5800" s="469"/>
    </row>
    <row r="5801" spans="10:13" ht="20.100000000000001" customHeight="1">
      <c r="J5801" s="427"/>
      <c r="M5801" s="469"/>
    </row>
    <row r="5802" spans="10:13" ht="20.100000000000001" customHeight="1">
      <c r="J5802" s="427"/>
      <c r="M5802" s="469"/>
    </row>
    <row r="5803" spans="10:13" ht="20.100000000000001" customHeight="1">
      <c r="J5803" s="427"/>
      <c r="M5803" s="469"/>
    </row>
    <row r="5804" spans="10:13" ht="20.100000000000001" customHeight="1">
      <c r="J5804" s="427"/>
      <c r="M5804" s="469"/>
    </row>
    <row r="5805" spans="10:13" ht="20.100000000000001" customHeight="1">
      <c r="J5805" s="427"/>
      <c r="M5805" s="469"/>
    </row>
    <row r="5806" spans="10:13" ht="20.100000000000001" customHeight="1">
      <c r="J5806" s="427"/>
      <c r="M5806" s="469"/>
    </row>
    <row r="5807" spans="10:13" ht="20.100000000000001" customHeight="1">
      <c r="J5807" s="427"/>
      <c r="M5807" s="469"/>
    </row>
    <row r="5808" spans="10:13" ht="20.100000000000001" customHeight="1">
      <c r="J5808" s="427"/>
      <c r="M5808" s="469"/>
    </row>
    <row r="5809" spans="10:13" ht="20.100000000000001" customHeight="1">
      <c r="J5809" s="427"/>
      <c r="M5809" s="469"/>
    </row>
    <row r="5810" spans="10:13" ht="20.100000000000001" customHeight="1">
      <c r="J5810" s="427"/>
      <c r="M5810" s="469"/>
    </row>
    <row r="5811" spans="10:13" ht="20.100000000000001" customHeight="1">
      <c r="J5811" s="427"/>
      <c r="M5811" s="469"/>
    </row>
    <row r="5812" spans="10:13" ht="20.100000000000001" customHeight="1">
      <c r="J5812" s="427"/>
      <c r="M5812" s="469"/>
    </row>
    <row r="5813" spans="10:13" ht="20.100000000000001" customHeight="1">
      <c r="J5813" s="427"/>
      <c r="M5813" s="469"/>
    </row>
    <row r="5814" spans="10:13" ht="20.100000000000001" customHeight="1">
      <c r="J5814" s="427"/>
      <c r="M5814" s="469"/>
    </row>
    <row r="5815" spans="10:13" ht="20.100000000000001" customHeight="1">
      <c r="J5815" s="427"/>
      <c r="M5815" s="469"/>
    </row>
    <row r="5816" spans="10:13" ht="20.100000000000001" customHeight="1">
      <c r="J5816" s="427"/>
      <c r="M5816" s="469"/>
    </row>
    <row r="5817" spans="10:13" ht="20.100000000000001" customHeight="1">
      <c r="J5817" s="427"/>
      <c r="M5817" s="469"/>
    </row>
    <row r="5818" spans="10:13" ht="20.100000000000001" customHeight="1">
      <c r="J5818" s="427"/>
      <c r="M5818" s="469"/>
    </row>
    <row r="5819" spans="10:13" ht="20.100000000000001" customHeight="1">
      <c r="J5819" s="427"/>
      <c r="M5819" s="469"/>
    </row>
    <row r="5820" spans="10:13" ht="20.100000000000001" customHeight="1">
      <c r="J5820" s="427"/>
      <c r="M5820" s="469"/>
    </row>
    <row r="5821" spans="10:13" ht="20.100000000000001" customHeight="1">
      <c r="J5821" s="427"/>
      <c r="M5821" s="469"/>
    </row>
    <row r="5822" spans="10:13" ht="20.100000000000001" customHeight="1">
      <c r="J5822" s="427"/>
      <c r="M5822" s="469"/>
    </row>
    <row r="5823" spans="10:13" ht="20.100000000000001" customHeight="1">
      <c r="J5823" s="427"/>
      <c r="M5823" s="469"/>
    </row>
    <row r="5824" spans="10:13" ht="20.100000000000001" customHeight="1">
      <c r="J5824" s="427"/>
      <c r="M5824" s="469"/>
    </row>
    <row r="5825" spans="10:13" ht="20.100000000000001" customHeight="1">
      <c r="J5825" s="427"/>
      <c r="M5825" s="469"/>
    </row>
    <row r="5826" spans="10:13" ht="20.100000000000001" customHeight="1">
      <c r="J5826" s="427"/>
      <c r="M5826" s="469"/>
    </row>
    <row r="5827" spans="10:13" ht="20.100000000000001" customHeight="1">
      <c r="J5827" s="427"/>
      <c r="M5827" s="469"/>
    </row>
    <row r="5828" spans="10:13" ht="20.100000000000001" customHeight="1">
      <c r="J5828" s="427"/>
      <c r="M5828" s="469"/>
    </row>
    <row r="5829" spans="10:13" ht="20.100000000000001" customHeight="1">
      <c r="J5829" s="427"/>
      <c r="M5829" s="469"/>
    </row>
    <row r="5830" spans="10:13" ht="20.100000000000001" customHeight="1">
      <c r="J5830" s="427"/>
      <c r="M5830" s="469"/>
    </row>
    <row r="5831" spans="10:13" ht="20.100000000000001" customHeight="1">
      <c r="J5831" s="427"/>
      <c r="M5831" s="469"/>
    </row>
    <row r="5832" spans="10:13" ht="20.100000000000001" customHeight="1">
      <c r="J5832" s="427"/>
      <c r="M5832" s="469"/>
    </row>
    <row r="5833" spans="10:13" ht="20.100000000000001" customHeight="1">
      <c r="J5833" s="427"/>
      <c r="M5833" s="469"/>
    </row>
    <row r="5834" spans="10:13" ht="20.100000000000001" customHeight="1">
      <c r="J5834" s="427"/>
      <c r="M5834" s="469"/>
    </row>
    <row r="5835" spans="10:13" ht="20.100000000000001" customHeight="1">
      <c r="J5835" s="427"/>
      <c r="M5835" s="469"/>
    </row>
    <row r="5836" spans="10:13" ht="20.100000000000001" customHeight="1">
      <c r="J5836" s="427"/>
      <c r="M5836" s="469"/>
    </row>
    <row r="5837" spans="10:13" ht="20.100000000000001" customHeight="1">
      <c r="J5837" s="427"/>
      <c r="M5837" s="469"/>
    </row>
    <row r="5838" spans="10:13" ht="20.100000000000001" customHeight="1">
      <c r="J5838" s="427"/>
      <c r="M5838" s="469"/>
    </row>
    <row r="5839" spans="10:13" ht="20.100000000000001" customHeight="1">
      <c r="J5839" s="427"/>
      <c r="M5839" s="469"/>
    </row>
    <row r="5840" spans="10:13" ht="20.100000000000001" customHeight="1">
      <c r="J5840" s="427"/>
      <c r="M5840" s="469"/>
    </row>
    <row r="5841" spans="10:13" ht="20.100000000000001" customHeight="1">
      <c r="J5841" s="427"/>
      <c r="M5841" s="469"/>
    </row>
    <row r="5842" spans="10:13" ht="20.100000000000001" customHeight="1">
      <c r="J5842" s="427"/>
      <c r="M5842" s="469"/>
    </row>
    <row r="5843" spans="10:13" ht="20.100000000000001" customHeight="1">
      <c r="J5843" s="427"/>
      <c r="M5843" s="469"/>
    </row>
    <row r="5844" spans="10:13" ht="20.100000000000001" customHeight="1">
      <c r="J5844" s="427"/>
      <c r="M5844" s="469"/>
    </row>
    <row r="5845" spans="10:13" ht="20.100000000000001" customHeight="1">
      <c r="J5845" s="427"/>
      <c r="M5845" s="469"/>
    </row>
    <row r="5846" spans="10:13" ht="20.100000000000001" customHeight="1">
      <c r="J5846" s="427"/>
      <c r="M5846" s="469"/>
    </row>
    <row r="5847" spans="10:13" ht="20.100000000000001" customHeight="1">
      <c r="J5847" s="427"/>
      <c r="M5847" s="469"/>
    </row>
    <row r="5848" spans="10:13" ht="20.100000000000001" customHeight="1">
      <c r="J5848" s="427"/>
      <c r="M5848" s="469"/>
    </row>
    <row r="5849" spans="10:13" ht="20.100000000000001" customHeight="1">
      <c r="J5849" s="427"/>
      <c r="M5849" s="469"/>
    </row>
    <row r="5850" spans="10:13" ht="20.100000000000001" customHeight="1">
      <c r="J5850" s="427"/>
      <c r="M5850" s="469"/>
    </row>
    <row r="5851" spans="10:13" ht="20.100000000000001" customHeight="1">
      <c r="J5851" s="427"/>
      <c r="M5851" s="469"/>
    </row>
    <row r="5852" spans="10:13" ht="20.100000000000001" customHeight="1">
      <c r="J5852" s="427"/>
      <c r="M5852" s="469"/>
    </row>
    <row r="5853" spans="10:13" ht="20.100000000000001" customHeight="1">
      <c r="J5853" s="427"/>
      <c r="M5853" s="469"/>
    </row>
    <row r="5854" spans="10:13" ht="20.100000000000001" customHeight="1">
      <c r="J5854" s="427"/>
      <c r="M5854" s="469"/>
    </row>
    <row r="5855" spans="10:13" ht="20.100000000000001" customHeight="1">
      <c r="J5855" s="427"/>
      <c r="M5855" s="469"/>
    </row>
    <row r="5856" spans="10:13" ht="20.100000000000001" customHeight="1">
      <c r="J5856" s="427"/>
      <c r="M5856" s="469"/>
    </row>
    <row r="5857" spans="10:13" ht="20.100000000000001" customHeight="1">
      <c r="J5857" s="427"/>
      <c r="M5857" s="469"/>
    </row>
    <row r="5858" spans="10:13" ht="20.100000000000001" customHeight="1">
      <c r="J5858" s="427"/>
      <c r="M5858" s="469"/>
    </row>
    <row r="5859" spans="10:13" ht="20.100000000000001" customHeight="1">
      <c r="J5859" s="427"/>
      <c r="M5859" s="469"/>
    </row>
    <row r="5860" spans="10:13" ht="20.100000000000001" customHeight="1">
      <c r="J5860" s="427"/>
      <c r="M5860" s="469"/>
    </row>
    <row r="5861" spans="10:13" ht="20.100000000000001" customHeight="1">
      <c r="J5861" s="427"/>
      <c r="M5861" s="469"/>
    </row>
    <row r="5862" spans="10:13" ht="20.100000000000001" customHeight="1">
      <c r="J5862" s="427"/>
      <c r="M5862" s="469"/>
    </row>
    <row r="5863" spans="10:13" ht="20.100000000000001" customHeight="1">
      <c r="J5863" s="427"/>
      <c r="M5863" s="469"/>
    </row>
    <row r="5864" spans="10:13" ht="20.100000000000001" customHeight="1">
      <c r="J5864" s="427"/>
      <c r="M5864" s="469"/>
    </row>
    <row r="5865" spans="10:13" ht="20.100000000000001" customHeight="1">
      <c r="J5865" s="427"/>
      <c r="M5865" s="469"/>
    </row>
    <row r="5866" spans="10:13" ht="20.100000000000001" customHeight="1">
      <c r="J5866" s="427"/>
      <c r="M5866" s="469"/>
    </row>
    <row r="5867" spans="10:13" ht="20.100000000000001" customHeight="1">
      <c r="J5867" s="427"/>
      <c r="M5867" s="469"/>
    </row>
    <row r="5868" spans="10:13" ht="20.100000000000001" customHeight="1">
      <c r="J5868" s="427"/>
      <c r="M5868" s="469"/>
    </row>
    <row r="5869" spans="10:13" ht="20.100000000000001" customHeight="1">
      <c r="J5869" s="427"/>
      <c r="M5869" s="469"/>
    </row>
    <row r="5870" spans="10:13" ht="20.100000000000001" customHeight="1">
      <c r="J5870" s="427"/>
      <c r="M5870" s="469"/>
    </row>
    <row r="5871" spans="10:13" ht="20.100000000000001" customHeight="1">
      <c r="J5871" s="427"/>
      <c r="M5871" s="469"/>
    </row>
    <row r="5872" spans="10:13" ht="20.100000000000001" customHeight="1">
      <c r="J5872" s="427"/>
      <c r="M5872" s="469"/>
    </row>
    <row r="5873" spans="10:13" ht="20.100000000000001" customHeight="1">
      <c r="J5873" s="427"/>
      <c r="M5873" s="469"/>
    </row>
    <row r="5874" spans="10:13" ht="20.100000000000001" customHeight="1">
      <c r="J5874" s="427"/>
      <c r="M5874" s="469"/>
    </row>
    <row r="5875" spans="10:13" ht="20.100000000000001" customHeight="1">
      <c r="J5875" s="427"/>
      <c r="M5875" s="469"/>
    </row>
    <row r="5876" spans="10:13" ht="20.100000000000001" customHeight="1">
      <c r="J5876" s="427"/>
      <c r="M5876" s="469"/>
    </row>
    <row r="5877" spans="10:13" ht="20.100000000000001" customHeight="1">
      <c r="J5877" s="427"/>
      <c r="M5877" s="469"/>
    </row>
    <row r="5878" spans="10:13" ht="20.100000000000001" customHeight="1">
      <c r="J5878" s="427"/>
      <c r="M5878" s="469"/>
    </row>
    <row r="5879" spans="10:13" ht="20.100000000000001" customHeight="1">
      <c r="J5879" s="427"/>
      <c r="M5879" s="469"/>
    </row>
    <row r="5880" spans="10:13" ht="20.100000000000001" customHeight="1">
      <c r="J5880" s="427"/>
      <c r="M5880" s="469"/>
    </row>
    <row r="5881" spans="10:13" ht="20.100000000000001" customHeight="1">
      <c r="J5881" s="427"/>
      <c r="M5881" s="469"/>
    </row>
    <row r="5882" spans="10:13" ht="20.100000000000001" customHeight="1">
      <c r="J5882" s="427"/>
      <c r="M5882" s="469"/>
    </row>
    <row r="5883" spans="10:13" ht="20.100000000000001" customHeight="1">
      <c r="J5883" s="427"/>
      <c r="M5883" s="469"/>
    </row>
    <row r="5884" spans="10:13" ht="20.100000000000001" customHeight="1">
      <c r="J5884" s="427"/>
      <c r="M5884" s="469"/>
    </row>
    <row r="5885" spans="10:13" ht="20.100000000000001" customHeight="1">
      <c r="J5885" s="427"/>
      <c r="M5885" s="469"/>
    </row>
    <row r="5886" spans="10:13" ht="20.100000000000001" customHeight="1">
      <c r="J5886" s="427"/>
      <c r="M5886" s="469"/>
    </row>
    <row r="5887" spans="10:13" ht="20.100000000000001" customHeight="1">
      <c r="J5887" s="427"/>
      <c r="M5887" s="469"/>
    </row>
    <row r="5888" spans="10:13" ht="20.100000000000001" customHeight="1">
      <c r="J5888" s="427"/>
      <c r="M5888" s="469"/>
    </row>
    <row r="5889" spans="10:13" ht="20.100000000000001" customHeight="1">
      <c r="J5889" s="427"/>
      <c r="M5889" s="469"/>
    </row>
    <row r="5890" spans="10:13" ht="20.100000000000001" customHeight="1">
      <c r="J5890" s="427"/>
      <c r="M5890" s="469"/>
    </row>
    <row r="5891" spans="10:13" ht="20.100000000000001" customHeight="1">
      <c r="J5891" s="427"/>
      <c r="M5891" s="469"/>
    </row>
    <row r="5892" spans="10:13" ht="20.100000000000001" customHeight="1">
      <c r="J5892" s="427"/>
      <c r="M5892" s="469"/>
    </row>
    <row r="5893" spans="10:13" ht="20.100000000000001" customHeight="1">
      <c r="J5893" s="427"/>
      <c r="M5893" s="469"/>
    </row>
    <row r="5894" spans="10:13" ht="20.100000000000001" customHeight="1">
      <c r="J5894" s="427"/>
      <c r="M5894" s="469"/>
    </row>
    <row r="5895" spans="10:13" ht="20.100000000000001" customHeight="1">
      <c r="J5895" s="427"/>
      <c r="M5895" s="469"/>
    </row>
    <row r="5896" spans="10:13" ht="20.100000000000001" customHeight="1">
      <c r="J5896" s="427"/>
      <c r="M5896" s="469"/>
    </row>
    <row r="5897" spans="10:13" ht="20.100000000000001" customHeight="1">
      <c r="J5897" s="427"/>
      <c r="M5897" s="469"/>
    </row>
    <row r="5898" spans="10:13" ht="20.100000000000001" customHeight="1">
      <c r="J5898" s="427"/>
      <c r="M5898" s="469"/>
    </row>
    <row r="5899" spans="10:13" ht="20.100000000000001" customHeight="1">
      <c r="J5899" s="427"/>
      <c r="M5899" s="469"/>
    </row>
    <row r="5900" spans="10:13" ht="20.100000000000001" customHeight="1">
      <c r="J5900" s="427"/>
      <c r="M5900" s="469"/>
    </row>
    <row r="5901" spans="10:13" ht="20.100000000000001" customHeight="1">
      <c r="J5901" s="427"/>
      <c r="M5901" s="469"/>
    </row>
    <row r="5902" spans="10:13" ht="20.100000000000001" customHeight="1">
      <c r="J5902" s="427"/>
      <c r="M5902" s="469"/>
    </row>
    <row r="5903" spans="10:13" ht="20.100000000000001" customHeight="1">
      <c r="J5903" s="427"/>
      <c r="M5903" s="469"/>
    </row>
    <row r="5904" spans="10:13" ht="20.100000000000001" customHeight="1">
      <c r="J5904" s="427"/>
      <c r="M5904" s="469"/>
    </row>
    <row r="5905" spans="10:13" ht="20.100000000000001" customHeight="1">
      <c r="J5905" s="427"/>
      <c r="M5905" s="469"/>
    </row>
    <row r="5906" spans="10:13" ht="20.100000000000001" customHeight="1">
      <c r="J5906" s="427"/>
      <c r="M5906" s="469"/>
    </row>
    <row r="5907" spans="10:13" ht="20.100000000000001" customHeight="1">
      <c r="J5907" s="427"/>
      <c r="M5907" s="469"/>
    </row>
    <row r="5908" spans="10:13" ht="20.100000000000001" customHeight="1">
      <c r="J5908" s="427"/>
      <c r="M5908" s="469"/>
    </row>
    <row r="5909" spans="10:13" ht="20.100000000000001" customHeight="1">
      <c r="J5909" s="427"/>
      <c r="M5909" s="469"/>
    </row>
    <row r="5910" spans="10:13" ht="20.100000000000001" customHeight="1">
      <c r="J5910" s="427"/>
      <c r="M5910" s="469"/>
    </row>
    <row r="5911" spans="10:13" ht="20.100000000000001" customHeight="1">
      <c r="J5911" s="427"/>
      <c r="M5911" s="469"/>
    </row>
    <row r="5912" spans="10:13" ht="20.100000000000001" customHeight="1">
      <c r="J5912" s="427"/>
      <c r="M5912" s="469"/>
    </row>
    <row r="5913" spans="10:13" ht="20.100000000000001" customHeight="1">
      <c r="J5913" s="427"/>
      <c r="M5913" s="469"/>
    </row>
    <row r="5914" spans="10:13" ht="20.100000000000001" customHeight="1">
      <c r="J5914" s="427"/>
      <c r="M5914" s="469"/>
    </row>
    <row r="5915" spans="10:13" ht="20.100000000000001" customHeight="1">
      <c r="J5915" s="427"/>
      <c r="M5915" s="469"/>
    </row>
    <row r="5916" spans="10:13" ht="20.100000000000001" customHeight="1">
      <c r="J5916" s="427"/>
      <c r="M5916" s="469"/>
    </row>
    <row r="5917" spans="10:13" ht="20.100000000000001" customHeight="1">
      <c r="J5917" s="427"/>
      <c r="M5917" s="469"/>
    </row>
    <row r="5918" spans="10:13" ht="20.100000000000001" customHeight="1">
      <c r="J5918" s="427"/>
      <c r="M5918" s="469"/>
    </row>
    <row r="5919" spans="10:13" ht="20.100000000000001" customHeight="1">
      <c r="J5919" s="427"/>
      <c r="M5919" s="469"/>
    </row>
    <row r="5920" spans="10:13" ht="20.100000000000001" customHeight="1">
      <c r="J5920" s="427"/>
      <c r="M5920" s="469"/>
    </row>
    <row r="5921" spans="10:13" ht="20.100000000000001" customHeight="1">
      <c r="J5921" s="427"/>
      <c r="M5921" s="469"/>
    </row>
    <row r="5922" spans="10:13" ht="20.100000000000001" customHeight="1">
      <c r="J5922" s="427"/>
      <c r="M5922" s="469"/>
    </row>
    <row r="5923" spans="10:13" ht="20.100000000000001" customHeight="1">
      <c r="J5923" s="427"/>
      <c r="M5923" s="469"/>
    </row>
    <row r="5924" spans="10:13" ht="20.100000000000001" customHeight="1">
      <c r="J5924" s="427"/>
      <c r="M5924" s="469"/>
    </row>
    <row r="5925" spans="10:13" ht="20.100000000000001" customHeight="1">
      <c r="J5925" s="427"/>
      <c r="M5925" s="469"/>
    </row>
    <row r="5926" spans="10:13" ht="20.100000000000001" customHeight="1">
      <c r="J5926" s="427"/>
      <c r="M5926" s="469"/>
    </row>
    <row r="5927" spans="10:13" ht="20.100000000000001" customHeight="1">
      <c r="J5927" s="427"/>
      <c r="M5927" s="469"/>
    </row>
    <row r="5928" spans="10:13" ht="20.100000000000001" customHeight="1">
      <c r="J5928" s="427"/>
      <c r="M5928" s="469"/>
    </row>
    <row r="5929" spans="10:13" ht="20.100000000000001" customHeight="1">
      <c r="J5929" s="427"/>
      <c r="M5929" s="469"/>
    </row>
    <row r="5930" spans="10:13" ht="20.100000000000001" customHeight="1">
      <c r="J5930" s="427"/>
      <c r="M5930" s="469"/>
    </row>
    <row r="5931" spans="10:13" ht="20.100000000000001" customHeight="1">
      <c r="J5931" s="427"/>
      <c r="M5931" s="469"/>
    </row>
    <row r="5932" spans="10:13" ht="20.100000000000001" customHeight="1">
      <c r="J5932" s="427"/>
      <c r="M5932" s="469"/>
    </row>
    <row r="5933" spans="10:13" ht="20.100000000000001" customHeight="1">
      <c r="J5933" s="427"/>
      <c r="M5933" s="469"/>
    </row>
    <row r="5934" spans="10:13" ht="20.100000000000001" customHeight="1">
      <c r="J5934" s="427"/>
      <c r="M5934" s="469"/>
    </row>
    <row r="5935" spans="10:13" ht="20.100000000000001" customHeight="1">
      <c r="J5935" s="427"/>
      <c r="M5935" s="469"/>
    </row>
    <row r="5936" spans="10:13" ht="20.100000000000001" customHeight="1">
      <c r="J5936" s="427"/>
      <c r="M5936" s="469"/>
    </row>
    <row r="5937" spans="10:13" ht="20.100000000000001" customHeight="1">
      <c r="J5937" s="427"/>
      <c r="M5937" s="469"/>
    </row>
    <row r="5938" spans="10:13" ht="20.100000000000001" customHeight="1">
      <c r="J5938" s="427"/>
      <c r="M5938" s="469"/>
    </row>
    <row r="5939" spans="10:13" ht="20.100000000000001" customHeight="1">
      <c r="J5939" s="427"/>
      <c r="M5939" s="469"/>
    </row>
    <row r="5940" spans="10:13" ht="20.100000000000001" customHeight="1">
      <c r="J5940" s="427"/>
      <c r="M5940" s="469"/>
    </row>
    <row r="5941" spans="10:13" ht="20.100000000000001" customHeight="1">
      <c r="J5941" s="427"/>
      <c r="M5941" s="469"/>
    </row>
    <row r="5942" spans="10:13" ht="20.100000000000001" customHeight="1">
      <c r="J5942" s="427"/>
      <c r="M5942" s="469"/>
    </row>
    <row r="5943" spans="10:13" ht="20.100000000000001" customHeight="1">
      <c r="J5943" s="427"/>
      <c r="M5943" s="469"/>
    </row>
    <row r="5944" spans="10:13" ht="20.100000000000001" customHeight="1">
      <c r="J5944" s="427"/>
      <c r="M5944" s="469"/>
    </row>
    <row r="5945" spans="10:13" ht="20.100000000000001" customHeight="1">
      <c r="J5945" s="427"/>
      <c r="M5945" s="469"/>
    </row>
    <row r="5946" spans="10:13" ht="20.100000000000001" customHeight="1">
      <c r="J5946" s="427"/>
      <c r="M5946" s="469"/>
    </row>
    <row r="5947" spans="10:13" ht="20.100000000000001" customHeight="1">
      <c r="J5947" s="427"/>
      <c r="M5947" s="469"/>
    </row>
    <row r="5948" spans="10:13" ht="20.100000000000001" customHeight="1">
      <c r="J5948" s="427"/>
      <c r="M5948" s="469"/>
    </row>
    <row r="5949" spans="10:13" ht="20.100000000000001" customHeight="1">
      <c r="J5949" s="427"/>
      <c r="M5949" s="469"/>
    </row>
    <row r="5950" spans="10:13" ht="20.100000000000001" customHeight="1">
      <c r="J5950" s="427"/>
      <c r="M5950" s="469"/>
    </row>
    <row r="5951" spans="10:13" ht="20.100000000000001" customHeight="1">
      <c r="J5951" s="427"/>
      <c r="M5951" s="469"/>
    </row>
    <row r="5952" spans="10:13" ht="20.100000000000001" customHeight="1">
      <c r="J5952" s="427"/>
      <c r="M5952" s="469"/>
    </row>
    <row r="5953" spans="10:13" ht="20.100000000000001" customHeight="1">
      <c r="J5953" s="427"/>
      <c r="M5953" s="469"/>
    </row>
    <row r="5954" spans="10:13" ht="20.100000000000001" customHeight="1">
      <c r="J5954" s="427"/>
      <c r="M5954" s="469"/>
    </row>
    <row r="5955" spans="10:13" ht="20.100000000000001" customHeight="1">
      <c r="J5955" s="427"/>
      <c r="M5955" s="469"/>
    </row>
    <row r="5956" spans="10:13" ht="20.100000000000001" customHeight="1">
      <c r="J5956" s="427"/>
      <c r="M5956" s="469"/>
    </row>
    <row r="5957" spans="10:13" ht="20.100000000000001" customHeight="1">
      <c r="J5957" s="427"/>
      <c r="M5957" s="469"/>
    </row>
    <row r="5958" spans="10:13" ht="20.100000000000001" customHeight="1">
      <c r="J5958" s="427"/>
      <c r="M5958" s="469"/>
    </row>
    <row r="5959" spans="10:13" ht="20.100000000000001" customHeight="1">
      <c r="J5959" s="427"/>
      <c r="M5959" s="469"/>
    </row>
    <row r="5960" spans="10:13" ht="20.100000000000001" customHeight="1">
      <c r="J5960" s="427"/>
      <c r="M5960" s="469"/>
    </row>
    <row r="5961" spans="10:13" ht="20.100000000000001" customHeight="1">
      <c r="J5961" s="427"/>
      <c r="M5961" s="469"/>
    </row>
    <row r="5962" spans="10:13" ht="20.100000000000001" customHeight="1">
      <c r="J5962" s="427"/>
      <c r="M5962" s="469"/>
    </row>
    <row r="5963" spans="10:13" ht="20.100000000000001" customHeight="1">
      <c r="J5963" s="427"/>
      <c r="M5963" s="469"/>
    </row>
    <row r="5964" spans="10:13" ht="20.100000000000001" customHeight="1">
      <c r="J5964" s="427"/>
      <c r="M5964" s="469"/>
    </row>
    <row r="5965" spans="10:13" ht="20.100000000000001" customHeight="1">
      <c r="J5965" s="427"/>
      <c r="M5965" s="469"/>
    </row>
    <row r="5966" spans="10:13" ht="20.100000000000001" customHeight="1">
      <c r="J5966" s="427"/>
      <c r="M5966" s="469"/>
    </row>
    <row r="5967" spans="10:13" ht="20.100000000000001" customHeight="1">
      <c r="J5967" s="427"/>
      <c r="M5967" s="469"/>
    </row>
    <row r="5968" spans="10:13" ht="20.100000000000001" customHeight="1">
      <c r="J5968" s="427"/>
      <c r="M5968" s="469"/>
    </row>
    <row r="5969" spans="10:13" ht="20.100000000000001" customHeight="1">
      <c r="J5969" s="427"/>
      <c r="M5969" s="469"/>
    </row>
    <row r="5970" spans="10:13" ht="20.100000000000001" customHeight="1">
      <c r="J5970" s="427"/>
      <c r="M5970" s="469"/>
    </row>
    <row r="5971" spans="10:13" ht="20.100000000000001" customHeight="1">
      <c r="J5971" s="427"/>
      <c r="M5971" s="469"/>
    </row>
    <row r="5972" spans="10:13" ht="20.100000000000001" customHeight="1">
      <c r="J5972" s="427"/>
      <c r="M5972" s="469"/>
    </row>
    <row r="5973" spans="10:13" ht="20.100000000000001" customHeight="1">
      <c r="J5973" s="427"/>
      <c r="M5973" s="469"/>
    </row>
    <row r="5974" spans="10:13" ht="20.100000000000001" customHeight="1">
      <c r="J5974" s="427"/>
      <c r="M5974" s="469"/>
    </row>
    <row r="5975" spans="10:13" ht="20.100000000000001" customHeight="1">
      <c r="J5975" s="427"/>
      <c r="M5975" s="469"/>
    </row>
    <row r="5976" spans="10:13" ht="20.100000000000001" customHeight="1">
      <c r="J5976" s="427"/>
      <c r="M5976" s="469"/>
    </row>
    <row r="5977" spans="10:13" ht="20.100000000000001" customHeight="1">
      <c r="J5977" s="427"/>
      <c r="M5977" s="469"/>
    </row>
    <row r="5978" spans="10:13" ht="20.100000000000001" customHeight="1">
      <c r="J5978" s="427"/>
      <c r="M5978" s="469"/>
    </row>
    <row r="5979" spans="10:13" ht="20.100000000000001" customHeight="1">
      <c r="J5979" s="427"/>
      <c r="M5979" s="469"/>
    </row>
    <row r="5980" spans="10:13" ht="20.100000000000001" customHeight="1">
      <c r="J5980" s="427"/>
      <c r="M5980" s="469"/>
    </row>
    <row r="5981" spans="10:13" ht="20.100000000000001" customHeight="1">
      <c r="J5981" s="427"/>
      <c r="M5981" s="469"/>
    </row>
    <row r="5982" spans="10:13" ht="20.100000000000001" customHeight="1">
      <c r="J5982" s="427"/>
      <c r="M5982" s="469"/>
    </row>
    <row r="5983" spans="10:13" ht="20.100000000000001" customHeight="1">
      <c r="J5983" s="427"/>
      <c r="M5983" s="469"/>
    </row>
    <row r="5984" spans="10:13" ht="20.100000000000001" customHeight="1">
      <c r="J5984" s="427"/>
      <c r="M5984" s="469"/>
    </row>
    <row r="5985" spans="10:13" ht="20.100000000000001" customHeight="1">
      <c r="J5985" s="427"/>
      <c r="M5985" s="469"/>
    </row>
    <row r="5986" spans="10:13" ht="20.100000000000001" customHeight="1">
      <c r="J5986" s="427"/>
      <c r="M5986" s="469"/>
    </row>
    <row r="5987" spans="10:13" ht="20.100000000000001" customHeight="1">
      <c r="J5987" s="427"/>
      <c r="M5987" s="469"/>
    </row>
    <row r="5988" spans="10:13" ht="20.100000000000001" customHeight="1">
      <c r="J5988" s="427"/>
      <c r="M5988" s="469"/>
    </row>
    <row r="5989" spans="10:13" ht="20.100000000000001" customHeight="1">
      <c r="J5989" s="427"/>
      <c r="M5989" s="469"/>
    </row>
    <row r="5990" spans="10:13" ht="20.100000000000001" customHeight="1">
      <c r="J5990" s="427"/>
      <c r="M5990" s="469"/>
    </row>
    <row r="5991" spans="10:13" ht="20.100000000000001" customHeight="1">
      <c r="J5991" s="427"/>
      <c r="M5991" s="469"/>
    </row>
    <row r="5992" spans="10:13" ht="20.100000000000001" customHeight="1">
      <c r="J5992" s="427"/>
      <c r="M5992" s="469"/>
    </row>
    <row r="5993" spans="10:13" ht="20.100000000000001" customHeight="1">
      <c r="J5993" s="427"/>
      <c r="M5993" s="469"/>
    </row>
    <row r="5994" spans="10:13" ht="20.100000000000001" customHeight="1">
      <c r="J5994" s="427"/>
      <c r="M5994" s="469"/>
    </row>
    <row r="5995" spans="10:13" ht="20.100000000000001" customHeight="1">
      <c r="J5995" s="427"/>
      <c r="M5995" s="469"/>
    </row>
    <row r="5996" spans="10:13" ht="20.100000000000001" customHeight="1">
      <c r="J5996" s="427"/>
      <c r="M5996" s="469"/>
    </row>
    <row r="5997" spans="10:13" ht="20.100000000000001" customHeight="1">
      <c r="J5997" s="427"/>
      <c r="M5997" s="469"/>
    </row>
    <row r="5998" spans="10:13" ht="20.100000000000001" customHeight="1">
      <c r="J5998" s="427"/>
      <c r="M5998" s="469"/>
    </row>
    <row r="5999" spans="10:13" ht="20.100000000000001" customHeight="1">
      <c r="J5999" s="427"/>
      <c r="M5999" s="469"/>
    </row>
    <row r="6000" spans="10:13" ht="20.100000000000001" customHeight="1">
      <c r="J6000" s="427"/>
      <c r="M6000" s="469"/>
    </row>
    <row r="6001" spans="10:13" ht="20.100000000000001" customHeight="1">
      <c r="J6001" s="427"/>
      <c r="M6001" s="469"/>
    </row>
    <row r="6002" spans="10:13" ht="20.100000000000001" customHeight="1">
      <c r="J6002" s="427"/>
      <c r="M6002" s="469"/>
    </row>
    <row r="6003" spans="10:13" ht="20.100000000000001" customHeight="1">
      <c r="J6003" s="427"/>
      <c r="M6003" s="469"/>
    </row>
    <row r="6004" spans="10:13" ht="20.100000000000001" customHeight="1">
      <c r="J6004" s="427"/>
      <c r="M6004" s="469"/>
    </row>
    <row r="6005" spans="10:13" ht="20.100000000000001" customHeight="1">
      <c r="J6005" s="427"/>
      <c r="M6005" s="469"/>
    </row>
    <row r="6006" spans="10:13" ht="20.100000000000001" customHeight="1">
      <c r="J6006" s="427"/>
      <c r="M6006" s="469"/>
    </row>
    <row r="6007" spans="10:13" ht="20.100000000000001" customHeight="1">
      <c r="J6007" s="427"/>
      <c r="M6007" s="469"/>
    </row>
    <row r="6008" spans="10:13" ht="20.100000000000001" customHeight="1">
      <c r="J6008" s="427"/>
      <c r="M6008" s="469"/>
    </row>
    <row r="6009" spans="10:13" ht="20.100000000000001" customHeight="1">
      <c r="J6009" s="427"/>
      <c r="M6009" s="469"/>
    </row>
    <row r="6010" spans="10:13" ht="20.100000000000001" customHeight="1">
      <c r="J6010" s="427"/>
      <c r="M6010" s="469"/>
    </row>
    <row r="6011" spans="10:13" ht="20.100000000000001" customHeight="1">
      <c r="J6011" s="427"/>
      <c r="M6011" s="469"/>
    </row>
    <row r="6012" spans="10:13" ht="20.100000000000001" customHeight="1">
      <c r="J6012" s="427"/>
      <c r="M6012" s="469"/>
    </row>
    <row r="6013" spans="10:13" ht="20.100000000000001" customHeight="1">
      <c r="J6013" s="427"/>
      <c r="M6013" s="469"/>
    </row>
    <row r="6014" spans="10:13" ht="20.100000000000001" customHeight="1">
      <c r="J6014" s="427"/>
      <c r="M6014" s="469"/>
    </row>
    <row r="6015" spans="10:13" ht="20.100000000000001" customHeight="1">
      <c r="J6015" s="427"/>
      <c r="M6015" s="469"/>
    </row>
    <row r="6016" spans="10:13" ht="20.100000000000001" customHeight="1">
      <c r="J6016" s="427"/>
      <c r="M6016" s="469"/>
    </row>
    <row r="6017" spans="10:13" ht="20.100000000000001" customHeight="1">
      <c r="J6017" s="427"/>
      <c r="M6017" s="469"/>
    </row>
    <row r="6018" spans="10:13" ht="20.100000000000001" customHeight="1">
      <c r="J6018" s="427"/>
      <c r="M6018" s="469"/>
    </row>
    <row r="6019" spans="10:13" ht="20.100000000000001" customHeight="1">
      <c r="J6019" s="427"/>
      <c r="M6019" s="469"/>
    </row>
    <row r="6020" spans="10:13" ht="20.100000000000001" customHeight="1">
      <c r="J6020" s="427"/>
      <c r="M6020" s="469"/>
    </row>
    <row r="6021" spans="10:13" ht="20.100000000000001" customHeight="1">
      <c r="J6021" s="427"/>
      <c r="M6021" s="469"/>
    </row>
    <row r="6022" spans="10:13" ht="20.100000000000001" customHeight="1">
      <c r="J6022" s="427"/>
      <c r="M6022" s="469"/>
    </row>
    <row r="6023" spans="10:13" ht="20.100000000000001" customHeight="1">
      <c r="J6023" s="427"/>
      <c r="M6023" s="469"/>
    </row>
    <row r="6024" spans="10:13" ht="20.100000000000001" customHeight="1">
      <c r="J6024" s="427"/>
      <c r="M6024" s="469"/>
    </row>
    <row r="6025" spans="10:13" ht="20.100000000000001" customHeight="1">
      <c r="J6025" s="427"/>
      <c r="M6025" s="469"/>
    </row>
    <row r="6026" spans="10:13" ht="20.100000000000001" customHeight="1">
      <c r="J6026" s="427"/>
      <c r="M6026" s="469"/>
    </row>
    <row r="6027" spans="10:13" ht="20.100000000000001" customHeight="1">
      <c r="J6027" s="427"/>
      <c r="M6027" s="469"/>
    </row>
    <row r="6028" spans="10:13" ht="20.100000000000001" customHeight="1">
      <c r="J6028" s="427"/>
      <c r="M6028" s="469"/>
    </row>
    <row r="6029" spans="10:13" ht="20.100000000000001" customHeight="1">
      <c r="J6029" s="427"/>
      <c r="M6029" s="469"/>
    </row>
    <row r="6030" spans="10:13" ht="20.100000000000001" customHeight="1">
      <c r="J6030" s="427"/>
      <c r="M6030" s="469"/>
    </row>
    <row r="6031" spans="10:13" ht="20.100000000000001" customHeight="1">
      <c r="J6031" s="427"/>
      <c r="M6031" s="469"/>
    </row>
    <row r="6032" spans="10:13" ht="20.100000000000001" customHeight="1">
      <c r="J6032" s="427"/>
      <c r="M6032" s="469"/>
    </row>
    <row r="6033" spans="10:13" ht="20.100000000000001" customHeight="1">
      <c r="J6033" s="427"/>
      <c r="M6033" s="469"/>
    </row>
    <row r="6034" spans="10:13" ht="20.100000000000001" customHeight="1">
      <c r="J6034" s="427"/>
      <c r="M6034" s="469"/>
    </row>
    <row r="6035" spans="10:13" ht="20.100000000000001" customHeight="1">
      <c r="J6035" s="427"/>
      <c r="M6035" s="469"/>
    </row>
    <row r="6036" spans="10:13" ht="20.100000000000001" customHeight="1">
      <c r="J6036" s="427"/>
      <c r="M6036" s="469"/>
    </row>
    <row r="6037" spans="10:13" ht="20.100000000000001" customHeight="1">
      <c r="J6037" s="427"/>
      <c r="M6037" s="469"/>
    </row>
    <row r="6038" spans="10:13" ht="20.100000000000001" customHeight="1">
      <c r="J6038" s="427"/>
      <c r="M6038" s="469"/>
    </row>
    <row r="6039" spans="10:13" ht="20.100000000000001" customHeight="1">
      <c r="J6039" s="427"/>
      <c r="M6039" s="469"/>
    </row>
    <row r="6040" spans="10:13" ht="20.100000000000001" customHeight="1">
      <c r="J6040" s="427"/>
      <c r="M6040" s="469"/>
    </row>
    <row r="6041" spans="10:13" ht="20.100000000000001" customHeight="1">
      <c r="J6041" s="427"/>
      <c r="M6041" s="469"/>
    </row>
    <row r="6042" spans="10:13" ht="20.100000000000001" customHeight="1">
      <c r="J6042" s="427"/>
      <c r="M6042" s="469"/>
    </row>
    <row r="6043" spans="10:13" ht="20.100000000000001" customHeight="1">
      <c r="J6043" s="427"/>
      <c r="M6043" s="469"/>
    </row>
    <row r="6044" spans="10:13" ht="20.100000000000001" customHeight="1">
      <c r="J6044" s="427"/>
      <c r="M6044" s="469"/>
    </row>
    <row r="6045" spans="10:13" ht="20.100000000000001" customHeight="1">
      <c r="J6045" s="427"/>
      <c r="M6045" s="469"/>
    </row>
    <row r="6046" spans="10:13" ht="20.100000000000001" customHeight="1">
      <c r="J6046" s="427"/>
      <c r="M6046" s="469"/>
    </row>
    <row r="6047" spans="10:13" ht="20.100000000000001" customHeight="1">
      <c r="J6047" s="427"/>
      <c r="M6047" s="469"/>
    </row>
    <row r="6048" spans="10:13" ht="20.100000000000001" customHeight="1">
      <c r="J6048" s="427"/>
      <c r="M6048" s="469"/>
    </row>
    <row r="6049" spans="10:13" ht="20.100000000000001" customHeight="1">
      <c r="J6049" s="427"/>
      <c r="M6049" s="469"/>
    </row>
    <row r="6050" spans="10:13" ht="20.100000000000001" customHeight="1">
      <c r="J6050" s="427"/>
      <c r="M6050" s="469"/>
    </row>
    <row r="6051" spans="10:13" ht="20.100000000000001" customHeight="1">
      <c r="J6051" s="427"/>
      <c r="M6051" s="469"/>
    </row>
    <row r="6052" spans="10:13" ht="20.100000000000001" customHeight="1">
      <c r="J6052" s="427"/>
      <c r="M6052" s="469"/>
    </row>
    <row r="6053" spans="10:13" ht="20.100000000000001" customHeight="1">
      <c r="J6053" s="427"/>
      <c r="M6053" s="469"/>
    </row>
    <row r="6054" spans="10:13" ht="20.100000000000001" customHeight="1">
      <c r="J6054" s="427"/>
      <c r="M6054" s="469"/>
    </row>
    <row r="6055" spans="10:13" ht="20.100000000000001" customHeight="1">
      <c r="J6055" s="427"/>
      <c r="M6055" s="469"/>
    </row>
    <row r="6056" spans="10:13" ht="20.100000000000001" customHeight="1">
      <c r="J6056" s="427"/>
      <c r="M6056" s="469"/>
    </row>
    <row r="6057" spans="10:13" ht="20.100000000000001" customHeight="1">
      <c r="J6057" s="427"/>
      <c r="M6057" s="469"/>
    </row>
    <row r="6058" spans="10:13" ht="20.100000000000001" customHeight="1">
      <c r="J6058" s="427"/>
      <c r="M6058" s="469"/>
    </row>
    <row r="6059" spans="10:13" ht="20.100000000000001" customHeight="1">
      <c r="J6059" s="427"/>
      <c r="M6059" s="469"/>
    </row>
    <row r="6060" spans="10:13" ht="20.100000000000001" customHeight="1">
      <c r="J6060" s="427"/>
      <c r="M6060" s="469"/>
    </row>
    <row r="6061" spans="10:13" ht="20.100000000000001" customHeight="1">
      <c r="J6061" s="427"/>
      <c r="M6061" s="469"/>
    </row>
    <row r="6062" spans="10:13" ht="20.100000000000001" customHeight="1">
      <c r="J6062" s="427"/>
      <c r="M6062" s="469"/>
    </row>
    <row r="6063" spans="10:13" ht="20.100000000000001" customHeight="1">
      <c r="J6063" s="427"/>
      <c r="M6063" s="469"/>
    </row>
    <row r="6064" spans="10:13" ht="20.100000000000001" customHeight="1">
      <c r="J6064" s="427"/>
      <c r="M6064" s="469"/>
    </row>
    <row r="6065" spans="10:13" ht="20.100000000000001" customHeight="1">
      <c r="J6065" s="427"/>
      <c r="M6065" s="469"/>
    </row>
    <row r="6066" spans="10:13" ht="20.100000000000001" customHeight="1">
      <c r="J6066" s="427"/>
      <c r="M6066" s="469"/>
    </row>
    <row r="6067" spans="10:13" ht="20.100000000000001" customHeight="1">
      <c r="J6067" s="427"/>
      <c r="M6067" s="469"/>
    </row>
    <row r="6068" spans="10:13" ht="20.100000000000001" customHeight="1">
      <c r="J6068" s="427"/>
      <c r="M6068" s="469"/>
    </row>
    <row r="6069" spans="10:13" ht="20.100000000000001" customHeight="1">
      <c r="J6069" s="427"/>
      <c r="M6069" s="469"/>
    </row>
    <row r="6070" spans="10:13" ht="20.100000000000001" customHeight="1">
      <c r="J6070" s="427"/>
      <c r="M6070" s="469"/>
    </row>
    <row r="6071" spans="10:13" ht="20.100000000000001" customHeight="1">
      <c r="J6071" s="427"/>
      <c r="M6071" s="469"/>
    </row>
    <row r="6072" spans="10:13" ht="20.100000000000001" customHeight="1">
      <c r="J6072" s="427"/>
      <c r="M6072" s="469"/>
    </row>
    <row r="6073" spans="10:13" ht="20.100000000000001" customHeight="1">
      <c r="J6073" s="427"/>
      <c r="M6073" s="469"/>
    </row>
    <row r="6074" spans="10:13" ht="20.100000000000001" customHeight="1">
      <c r="J6074" s="427"/>
      <c r="M6074" s="469"/>
    </row>
    <row r="6075" spans="10:13" ht="20.100000000000001" customHeight="1">
      <c r="J6075" s="427"/>
      <c r="M6075" s="469"/>
    </row>
    <row r="6076" spans="10:13" ht="20.100000000000001" customHeight="1">
      <c r="J6076" s="427"/>
      <c r="M6076" s="469"/>
    </row>
    <row r="6077" spans="10:13" ht="20.100000000000001" customHeight="1">
      <c r="J6077" s="427"/>
      <c r="M6077" s="469"/>
    </row>
    <row r="6078" spans="10:13" ht="20.100000000000001" customHeight="1">
      <c r="J6078" s="427"/>
      <c r="M6078" s="469"/>
    </row>
    <row r="6079" spans="10:13" ht="20.100000000000001" customHeight="1">
      <c r="J6079" s="427"/>
      <c r="M6079" s="469"/>
    </row>
    <row r="6080" spans="10:13" ht="20.100000000000001" customHeight="1">
      <c r="J6080" s="427"/>
      <c r="M6080" s="469"/>
    </row>
    <row r="6081" spans="10:13" ht="20.100000000000001" customHeight="1">
      <c r="J6081" s="427"/>
      <c r="M6081" s="469"/>
    </row>
    <row r="6082" spans="10:13" ht="20.100000000000001" customHeight="1">
      <c r="J6082" s="427"/>
      <c r="M6082" s="469"/>
    </row>
    <row r="6083" spans="10:13" ht="20.100000000000001" customHeight="1">
      <c r="J6083" s="427"/>
      <c r="M6083" s="469"/>
    </row>
    <row r="6084" spans="10:13" ht="20.100000000000001" customHeight="1">
      <c r="J6084" s="427"/>
      <c r="M6084" s="469"/>
    </row>
    <row r="6085" spans="10:13" ht="20.100000000000001" customHeight="1">
      <c r="J6085" s="427"/>
      <c r="M6085" s="469"/>
    </row>
    <row r="6086" spans="10:13" ht="20.100000000000001" customHeight="1">
      <c r="J6086" s="427"/>
      <c r="M6086" s="469"/>
    </row>
    <row r="6087" spans="10:13" ht="20.100000000000001" customHeight="1">
      <c r="J6087" s="427"/>
      <c r="M6087" s="469"/>
    </row>
    <row r="6088" spans="10:13" ht="20.100000000000001" customHeight="1">
      <c r="J6088" s="427"/>
      <c r="M6088" s="469"/>
    </row>
    <row r="6089" spans="10:13" ht="20.100000000000001" customHeight="1">
      <c r="J6089" s="427"/>
      <c r="M6089" s="469"/>
    </row>
    <row r="6090" spans="10:13" ht="20.100000000000001" customHeight="1">
      <c r="J6090" s="427"/>
      <c r="M6090" s="469"/>
    </row>
    <row r="6091" spans="10:13" ht="20.100000000000001" customHeight="1">
      <c r="J6091" s="427"/>
      <c r="M6091" s="469"/>
    </row>
    <row r="6092" spans="10:13" ht="20.100000000000001" customHeight="1">
      <c r="J6092" s="427"/>
      <c r="M6092" s="469"/>
    </row>
    <row r="6093" spans="10:13" ht="20.100000000000001" customHeight="1">
      <c r="J6093" s="427"/>
      <c r="M6093" s="469"/>
    </row>
    <row r="6094" spans="10:13" ht="20.100000000000001" customHeight="1">
      <c r="J6094" s="427"/>
      <c r="M6094" s="469"/>
    </row>
    <row r="6095" spans="10:13" ht="20.100000000000001" customHeight="1">
      <c r="J6095" s="427"/>
      <c r="M6095" s="469"/>
    </row>
    <row r="6096" spans="10:13" ht="20.100000000000001" customHeight="1">
      <c r="J6096" s="427"/>
      <c r="M6096" s="469"/>
    </row>
    <row r="6097" spans="10:13" ht="20.100000000000001" customHeight="1">
      <c r="J6097" s="427"/>
      <c r="M6097" s="469"/>
    </row>
    <row r="6098" spans="10:13" ht="20.100000000000001" customHeight="1">
      <c r="J6098" s="427"/>
      <c r="M6098" s="469"/>
    </row>
    <row r="6099" spans="10:13" ht="20.100000000000001" customHeight="1">
      <c r="J6099" s="427"/>
      <c r="M6099" s="469"/>
    </row>
    <row r="6100" spans="10:13" ht="20.100000000000001" customHeight="1">
      <c r="J6100" s="427"/>
      <c r="M6100" s="469"/>
    </row>
    <row r="6101" spans="10:13" ht="20.100000000000001" customHeight="1">
      <c r="J6101" s="427"/>
      <c r="M6101" s="469"/>
    </row>
    <row r="6102" spans="10:13" ht="20.100000000000001" customHeight="1">
      <c r="J6102" s="427"/>
      <c r="M6102" s="469"/>
    </row>
    <row r="6103" spans="10:13" ht="20.100000000000001" customHeight="1">
      <c r="J6103" s="427"/>
      <c r="M6103" s="469"/>
    </row>
    <row r="6104" spans="10:13" ht="20.100000000000001" customHeight="1">
      <c r="J6104" s="427"/>
      <c r="M6104" s="469"/>
    </row>
    <row r="6105" spans="10:13" ht="20.100000000000001" customHeight="1">
      <c r="J6105" s="427"/>
      <c r="M6105" s="469"/>
    </row>
    <row r="6106" spans="10:13" ht="20.100000000000001" customHeight="1">
      <c r="J6106" s="427"/>
      <c r="M6106" s="469"/>
    </row>
    <row r="6107" spans="10:13" ht="20.100000000000001" customHeight="1">
      <c r="J6107" s="427"/>
      <c r="M6107" s="469"/>
    </row>
    <row r="6108" spans="10:13" ht="20.100000000000001" customHeight="1">
      <c r="J6108" s="427"/>
      <c r="M6108" s="469"/>
    </row>
    <row r="6109" spans="10:13" ht="20.100000000000001" customHeight="1">
      <c r="J6109" s="427"/>
      <c r="M6109" s="469"/>
    </row>
    <row r="6110" spans="10:13" ht="20.100000000000001" customHeight="1">
      <c r="J6110" s="427"/>
      <c r="M6110" s="469"/>
    </row>
    <row r="6111" spans="10:13" ht="20.100000000000001" customHeight="1">
      <c r="J6111" s="427"/>
      <c r="M6111" s="469"/>
    </row>
    <row r="6112" spans="10:13" ht="20.100000000000001" customHeight="1">
      <c r="J6112" s="427"/>
      <c r="M6112" s="469"/>
    </row>
    <row r="6113" spans="10:13" ht="20.100000000000001" customHeight="1">
      <c r="J6113" s="427"/>
      <c r="M6113" s="469"/>
    </row>
    <row r="6114" spans="10:13" ht="20.100000000000001" customHeight="1">
      <c r="J6114" s="427"/>
      <c r="M6114" s="469"/>
    </row>
    <row r="6115" spans="10:13" ht="20.100000000000001" customHeight="1">
      <c r="J6115" s="427"/>
      <c r="M6115" s="469"/>
    </row>
    <row r="6116" spans="10:13" ht="20.100000000000001" customHeight="1">
      <c r="J6116" s="427"/>
      <c r="M6116" s="469"/>
    </row>
    <row r="6117" spans="10:13" ht="20.100000000000001" customHeight="1">
      <c r="J6117" s="427"/>
      <c r="M6117" s="469"/>
    </row>
    <row r="6118" spans="10:13" ht="20.100000000000001" customHeight="1">
      <c r="J6118" s="427"/>
      <c r="M6118" s="469"/>
    </row>
    <row r="6119" spans="10:13" ht="20.100000000000001" customHeight="1">
      <c r="J6119" s="427"/>
      <c r="M6119" s="469"/>
    </row>
    <row r="6120" spans="10:13" ht="20.100000000000001" customHeight="1">
      <c r="J6120" s="427"/>
      <c r="M6120" s="469"/>
    </row>
    <row r="6121" spans="10:13" ht="20.100000000000001" customHeight="1">
      <c r="J6121" s="427"/>
      <c r="M6121" s="469"/>
    </row>
    <row r="6122" spans="10:13" ht="20.100000000000001" customHeight="1">
      <c r="J6122" s="427"/>
      <c r="M6122" s="469"/>
    </row>
    <row r="6123" spans="10:13" ht="20.100000000000001" customHeight="1">
      <c r="J6123" s="427"/>
      <c r="M6123" s="469"/>
    </row>
    <row r="6124" spans="10:13" ht="20.100000000000001" customHeight="1">
      <c r="J6124" s="427"/>
      <c r="M6124" s="469"/>
    </row>
    <row r="6125" spans="10:13" ht="20.100000000000001" customHeight="1">
      <c r="J6125" s="427"/>
      <c r="M6125" s="469"/>
    </row>
    <row r="6126" spans="10:13" ht="20.100000000000001" customHeight="1">
      <c r="J6126" s="427"/>
      <c r="M6126" s="469"/>
    </row>
    <row r="6127" spans="10:13" ht="20.100000000000001" customHeight="1">
      <c r="J6127" s="427"/>
      <c r="M6127" s="469"/>
    </row>
    <row r="6128" spans="10:13" ht="20.100000000000001" customHeight="1">
      <c r="J6128" s="427"/>
      <c r="M6128" s="469"/>
    </row>
    <row r="6129" spans="10:13" ht="20.100000000000001" customHeight="1">
      <c r="J6129" s="427"/>
      <c r="M6129" s="469"/>
    </row>
    <row r="6130" spans="10:13" ht="20.100000000000001" customHeight="1">
      <c r="J6130" s="427"/>
      <c r="M6130" s="469"/>
    </row>
    <row r="6131" spans="10:13" ht="20.100000000000001" customHeight="1">
      <c r="J6131" s="427"/>
      <c r="M6131" s="469"/>
    </row>
    <row r="6132" spans="10:13" ht="20.100000000000001" customHeight="1">
      <c r="J6132" s="427"/>
      <c r="M6132" s="469"/>
    </row>
    <row r="6133" spans="10:13" ht="20.100000000000001" customHeight="1">
      <c r="J6133" s="427"/>
      <c r="M6133" s="469"/>
    </row>
    <row r="6134" spans="10:13" ht="20.100000000000001" customHeight="1">
      <c r="J6134" s="427"/>
      <c r="M6134" s="469"/>
    </row>
    <row r="6135" spans="10:13" ht="20.100000000000001" customHeight="1">
      <c r="J6135" s="427"/>
      <c r="M6135" s="469"/>
    </row>
    <row r="6136" spans="10:13" ht="20.100000000000001" customHeight="1">
      <c r="J6136" s="427"/>
      <c r="M6136" s="469"/>
    </row>
    <row r="6137" spans="10:13" ht="20.100000000000001" customHeight="1">
      <c r="J6137" s="427"/>
      <c r="M6137" s="469"/>
    </row>
    <row r="6138" spans="10:13" ht="20.100000000000001" customHeight="1">
      <c r="J6138" s="427"/>
      <c r="M6138" s="469"/>
    </row>
    <row r="6139" spans="10:13" ht="20.100000000000001" customHeight="1">
      <c r="J6139" s="427"/>
      <c r="M6139" s="469"/>
    </row>
    <row r="6140" spans="10:13" ht="20.100000000000001" customHeight="1">
      <c r="J6140" s="427"/>
      <c r="M6140" s="469"/>
    </row>
    <row r="6141" spans="10:13" ht="20.100000000000001" customHeight="1">
      <c r="J6141" s="427"/>
      <c r="M6141" s="469"/>
    </row>
    <row r="6142" spans="10:13" ht="20.100000000000001" customHeight="1">
      <c r="J6142" s="427"/>
      <c r="M6142" s="469"/>
    </row>
    <row r="6143" spans="10:13" ht="20.100000000000001" customHeight="1">
      <c r="J6143" s="427"/>
      <c r="M6143" s="469"/>
    </row>
    <row r="6144" spans="10:13" ht="20.100000000000001" customHeight="1">
      <c r="J6144" s="427"/>
      <c r="M6144" s="469"/>
    </row>
    <row r="6145" spans="10:13" ht="20.100000000000001" customHeight="1">
      <c r="J6145" s="427"/>
      <c r="M6145" s="469"/>
    </row>
    <row r="6146" spans="10:13" ht="20.100000000000001" customHeight="1">
      <c r="J6146" s="427"/>
      <c r="M6146" s="469"/>
    </row>
    <row r="6147" spans="10:13" ht="20.100000000000001" customHeight="1">
      <c r="J6147" s="427"/>
      <c r="M6147" s="469"/>
    </row>
    <row r="6148" spans="10:13" ht="20.100000000000001" customHeight="1">
      <c r="J6148" s="427"/>
      <c r="M6148" s="469"/>
    </row>
    <row r="6149" spans="10:13" ht="20.100000000000001" customHeight="1">
      <c r="J6149" s="427"/>
      <c r="M6149" s="469"/>
    </row>
    <row r="6150" spans="10:13" ht="20.100000000000001" customHeight="1">
      <c r="J6150" s="427"/>
      <c r="M6150" s="469"/>
    </row>
    <row r="6151" spans="10:13" ht="20.100000000000001" customHeight="1">
      <c r="J6151" s="427"/>
      <c r="M6151" s="469"/>
    </row>
    <row r="6152" spans="10:13" ht="20.100000000000001" customHeight="1">
      <c r="J6152" s="427"/>
      <c r="M6152" s="469"/>
    </row>
    <row r="6153" spans="10:13" ht="20.100000000000001" customHeight="1">
      <c r="J6153" s="427"/>
      <c r="M6153" s="469"/>
    </row>
    <row r="6154" spans="10:13" ht="20.100000000000001" customHeight="1">
      <c r="J6154" s="427"/>
      <c r="M6154" s="469"/>
    </row>
    <row r="6155" spans="10:13" ht="20.100000000000001" customHeight="1">
      <c r="J6155" s="427"/>
      <c r="M6155" s="469"/>
    </row>
    <row r="6156" spans="10:13" ht="20.100000000000001" customHeight="1">
      <c r="J6156" s="427"/>
      <c r="M6156" s="469"/>
    </row>
    <row r="6157" spans="10:13" ht="20.100000000000001" customHeight="1">
      <c r="J6157" s="427"/>
      <c r="M6157" s="469"/>
    </row>
    <row r="6158" spans="10:13" ht="20.100000000000001" customHeight="1">
      <c r="J6158" s="427"/>
      <c r="M6158" s="469"/>
    </row>
    <row r="6159" spans="10:13" ht="20.100000000000001" customHeight="1">
      <c r="J6159" s="427"/>
      <c r="M6159" s="469"/>
    </row>
    <row r="6160" spans="10:13" ht="20.100000000000001" customHeight="1">
      <c r="J6160" s="427"/>
      <c r="M6160" s="469"/>
    </row>
    <row r="6161" spans="10:13" ht="20.100000000000001" customHeight="1">
      <c r="J6161" s="427"/>
      <c r="M6161" s="469"/>
    </row>
    <row r="6162" spans="10:13" ht="20.100000000000001" customHeight="1">
      <c r="J6162" s="427"/>
      <c r="M6162" s="469"/>
    </row>
    <row r="6163" spans="10:13" ht="20.100000000000001" customHeight="1">
      <c r="J6163" s="427"/>
      <c r="M6163" s="469"/>
    </row>
    <row r="6164" spans="10:13" ht="20.100000000000001" customHeight="1">
      <c r="J6164" s="427"/>
      <c r="M6164" s="469"/>
    </row>
    <row r="6165" spans="10:13" ht="20.100000000000001" customHeight="1">
      <c r="J6165" s="427"/>
      <c r="M6165" s="469"/>
    </row>
    <row r="6166" spans="10:13" ht="20.100000000000001" customHeight="1">
      <c r="J6166" s="427"/>
      <c r="M6166" s="469"/>
    </row>
    <row r="6167" spans="10:13" ht="20.100000000000001" customHeight="1">
      <c r="J6167" s="427"/>
      <c r="M6167" s="469"/>
    </row>
    <row r="6168" spans="10:13" ht="20.100000000000001" customHeight="1">
      <c r="J6168" s="427"/>
      <c r="M6168" s="469"/>
    </row>
    <row r="6169" spans="10:13" ht="20.100000000000001" customHeight="1">
      <c r="J6169" s="427"/>
      <c r="M6169" s="469"/>
    </row>
    <row r="6170" spans="10:13" ht="20.100000000000001" customHeight="1">
      <c r="J6170" s="427"/>
      <c r="M6170" s="469"/>
    </row>
    <row r="6171" spans="10:13" ht="20.100000000000001" customHeight="1">
      <c r="J6171" s="427"/>
      <c r="M6171" s="469"/>
    </row>
    <row r="6172" spans="10:13" ht="20.100000000000001" customHeight="1">
      <c r="J6172" s="427"/>
      <c r="M6172" s="469"/>
    </row>
    <row r="6173" spans="10:13" ht="20.100000000000001" customHeight="1">
      <c r="J6173" s="427"/>
      <c r="M6173" s="469"/>
    </row>
    <row r="6174" spans="10:13" ht="20.100000000000001" customHeight="1">
      <c r="J6174" s="427"/>
      <c r="M6174" s="469"/>
    </row>
    <row r="6175" spans="10:13" ht="20.100000000000001" customHeight="1">
      <c r="J6175" s="427"/>
      <c r="M6175" s="469"/>
    </row>
    <row r="6176" spans="10:13" ht="20.100000000000001" customHeight="1">
      <c r="J6176" s="427"/>
      <c r="M6176" s="469"/>
    </row>
    <row r="6177" spans="10:13" ht="20.100000000000001" customHeight="1">
      <c r="J6177" s="427"/>
      <c r="M6177" s="469"/>
    </row>
    <row r="6178" spans="10:13" ht="20.100000000000001" customHeight="1">
      <c r="J6178" s="427"/>
      <c r="M6178" s="469"/>
    </row>
    <row r="6179" spans="10:13" ht="20.100000000000001" customHeight="1">
      <c r="J6179" s="427"/>
      <c r="M6179" s="469"/>
    </row>
    <row r="6180" spans="10:13" ht="20.100000000000001" customHeight="1">
      <c r="J6180" s="427"/>
      <c r="M6180" s="469"/>
    </row>
    <row r="6181" spans="10:13" ht="20.100000000000001" customHeight="1">
      <c r="J6181" s="427"/>
      <c r="M6181" s="469"/>
    </row>
    <row r="6182" spans="10:13" ht="20.100000000000001" customHeight="1">
      <c r="J6182" s="427"/>
      <c r="M6182" s="469"/>
    </row>
    <row r="6183" spans="10:13" ht="20.100000000000001" customHeight="1">
      <c r="J6183" s="427"/>
      <c r="M6183" s="469"/>
    </row>
    <row r="6184" spans="10:13" ht="20.100000000000001" customHeight="1">
      <c r="J6184" s="427"/>
      <c r="M6184" s="469"/>
    </row>
    <row r="6185" spans="10:13" ht="20.100000000000001" customHeight="1">
      <c r="J6185" s="427"/>
      <c r="M6185" s="469"/>
    </row>
    <row r="6186" spans="10:13" ht="20.100000000000001" customHeight="1">
      <c r="J6186" s="427"/>
      <c r="M6186" s="469"/>
    </row>
    <row r="6187" spans="10:13" ht="20.100000000000001" customHeight="1">
      <c r="J6187" s="427"/>
      <c r="M6187" s="469"/>
    </row>
    <row r="6188" spans="10:13" ht="20.100000000000001" customHeight="1">
      <c r="J6188" s="427"/>
      <c r="M6188" s="469"/>
    </row>
    <row r="6189" spans="10:13" ht="20.100000000000001" customHeight="1">
      <c r="J6189" s="427"/>
      <c r="M6189" s="469"/>
    </row>
    <row r="6190" spans="10:13" ht="20.100000000000001" customHeight="1">
      <c r="J6190" s="427"/>
      <c r="M6190" s="469"/>
    </row>
    <row r="6191" spans="10:13" ht="20.100000000000001" customHeight="1">
      <c r="J6191" s="427"/>
      <c r="M6191" s="469"/>
    </row>
    <row r="6192" spans="10:13" ht="20.100000000000001" customHeight="1">
      <c r="J6192" s="427"/>
      <c r="M6192" s="469"/>
    </row>
    <row r="6193" spans="10:13" ht="20.100000000000001" customHeight="1">
      <c r="J6193" s="427"/>
      <c r="M6193" s="469"/>
    </row>
    <row r="6194" spans="10:13" ht="20.100000000000001" customHeight="1">
      <c r="J6194" s="427"/>
      <c r="M6194" s="469"/>
    </row>
    <row r="6195" spans="10:13" ht="20.100000000000001" customHeight="1">
      <c r="J6195" s="427"/>
      <c r="M6195" s="469"/>
    </row>
    <row r="6196" spans="10:13" ht="20.100000000000001" customHeight="1">
      <c r="J6196" s="427"/>
      <c r="M6196" s="469"/>
    </row>
    <row r="6197" spans="10:13" ht="20.100000000000001" customHeight="1">
      <c r="J6197" s="427"/>
      <c r="M6197" s="469"/>
    </row>
    <row r="6198" spans="10:13" ht="20.100000000000001" customHeight="1">
      <c r="J6198" s="427"/>
      <c r="M6198" s="469"/>
    </row>
    <row r="6199" spans="10:13" ht="20.100000000000001" customHeight="1">
      <c r="J6199" s="427"/>
      <c r="M6199" s="469"/>
    </row>
    <row r="6200" spans="10:13" ht="20.100000000000001" customHeight="1">
      <c r="J6200" s="427"/>
      <c r="M6200" s="469"/>
    </row>
    <row r="6201" spans="10:13" ht="20.100000000000001" customHeight="1">
      <c r="J6201" s="427"/>
      <c r="M6201" s="469"/>
    </row>
    <row r="6202" spans="10:13" ht="20.100000000000001" customHeight="1">
      <c r="J6202" s="427"/>
      <c r="M6202" s="469"/>
    </row>
    <row r="6203" spans="10:13" ht="20.100000000000001" customHeight="1">
      <c r="J6203" s="427"/>
      <c r="M6203" s="469"/>
    </row>
    <row r="6204" spans="10:13" ht="20.100000000000001" customHeight="1">
      <c r="J6204" s="427"/>
      <c r="M6204" s="469"/>
    </row>
    <row r="6205" spans="10:13" ht="20.100000000000001" customHeight="1">
      <c r="J6205" s="427"/>
      <c r="M6205" s="469"/>
    </row>
    <row r="6206" spans="10:13" ht="20.100000000000001" customHeight="1">
      <c r="J6206" s="427"/>
      <c r="M6206" s="469"/>
    </row>
    <row r="6207" spans="10:13" ht="20.100000000000001" customHeight="1">
      <c r="J6207" s="427"/>
      <c r="M6207" s="469"/>
    </row>
    <row r="6208" spans="10:13" ht="20.100000000000001" customHeight="1">
      <c r="J6208" s="427"/>
      <c r="M6208" s="469"/>
    </row>
    <row r="6209" spans="10:13" ht="20.100000000000001" customHeight="1">
      <c r="J6209" s="427"/>
      <c r="M6209" s="469"/>
    </row>
    <row r="6210" spans="10:13" ht="20.100000000000001" customHeight="1">
      <c r="J6210" s="427"/>
      <c r="M6210" s="469"/>
    </row>
    <row r="6211" spans="10:13" ht="20.100000000000001" customHeight="1">
      <c r="J6211" s="427"/>
      <c r="M6211" s="469"/>
    </row>
    <row r="6212" spans="10:13" ht="20.100000000000001" customHeight="1">
      <c r="J6212" s="427"/>
      <c r="M6212" s="469"/>
    </row>
    <row r="6213" spans="10:13" ht="20.100000000000001" customHeight="1">
      <c r="J6213" s="427"/>
      <c r="M6213" s="469"/>
    </row>
    <row r="6214" spans="10:13" ht="20.100000000000001" customHeight="1">
      <c r="J6214" s="427"/>
      <c r="M6214" s="469"/>
    </row>
    <row r="6215" spans="10:13" ht="20.100000000000001" customHeight="1">
      <c r="J6215" s="427"/>
      <c r="M6215" s="469"/>
    </row>
    <row r="6216" spans="10:13" ht="20.100000000000001" customHeight="1">
      <c r="J6216" s="427"/>
      <c r="M6216" s="469"/>
    </row>
    <row r="6217" spans="10:13" ht="20.100000000000001" customHeight="1">
      <c r="J6217" s="427"/>
      <c r="M6217" s="469"/>
    </row>
    <row r="6218" spans="10:13" ht="20.100000000000001" customHeight="1">
      <c r="J6218" s="427"/>
      <c r="M6218" s="469"/>
    </row>
    <row r="6219" spans="10:13" ht="20.100000000000001" customHeight="1">
      <c r="J6219" s="427"/>
      <c r="M6219" s="469"/>
    </row>
    <row r="6220" spans="10:13" ht="20.100000000000001" customHeight="1">
      <c r="J6220" s="427"/>
      <c r="M6220" s="469"/>
    </row>
    <row r="6221" spans="10:13" ht="20.100000000000001" customHeight="1">
      <c r="J6221" s="427"/>
      <c r="M6221" s="469"/>
    </row>
    <row r="6222" spans="10:13" ht="20.100000000000001" customHeight="1">
      <c r="J6222" s="427"/>
      <c r="M6222" s="469"/>
    </row>
    <row r="6223" spans="10:13" ht="20.100000000000001" customHeight="1">
      <c r="J6223" s="427"/>
      <c r="M6223" s="469"/>
    </row>
    <row r="6224" spans="10:13" ht="20.100000000000001" customHeight="1">
      <c r="J6224" s="427"/>
      <c r="M6224" s="469"/>
    </row>
    <row r="6225" spans="10:13" ht="20.100000000000001" customHeight="1">
      <c r="J6225" s="427"/>
      <c r="M6225" s="469"/>
    </row>
    <row r="6226" spans="10:13" ht="20.100000000000001" customHeight="1">
      <c r="J6226" s="427"/>
      <c r="M6226" s="469"/>
    </row>
    <row r="6227" spans="10:13" ht="20.100000000000001" customHeight="1">
      <c r="J6227" s="427"/>
      <c r="M6227" s="469"/>
    </row>
    <row r="6228" spans="10:13" ht="20.100000000000001" customHeight="1">
      <c r="J6228" s="427"/>
      <c r="M6228" s="469"/>
    </row>
    <row r="6229" spans="10:13" ht="20.100000000000001" customHeight="1">
      <c r="J6229" s="427"/>
      <c r="M6229" s="469"/>
    </row>
    <row r="6230" spans="10:13" ht="20.100000000000001" customHeight="1">
      <c r="J6230" s="427"/>
      <c r="M6230" s="469"/>
    </row>
    <row r="6231" spans="10:13" ht="20.100000000000001" customHeight="1">
      <c r="J6231" s="427"/>
      <c r="M6231" s="469"/>
    </row>
    <row r="6232" spans="10:13" ht="20.100000000000001" customHeight="1">
      <c r="J6232" s="427"/>
      <c r="M6232" s="469"/>
    </row>
    <row r="6233" spans="10:13" ht="20.100000000000001" customHeight="1">
      <c r="J6233" s="427"/>
      <c r="M6233" s="469"/>
    </row>
    <row r="6234" spans="10:13" ht="20.100000000000001" customHeight="1">
      <c r="J6234" s="427"/>
      <c r="M6234" s="469"/>
    </row>
    <row r="6235" spans="10:13" ht="20.100000000000001" customHeight="1">
      <c r="J6235" s="427"/>
      <c r="M6235" s="469"/>
    </row>
    <row r="6236" spans="10:13" ht="20.100000000000001" customHeight="1">
      <c r="J6236" s="427"/>
      <c r="M6236" s="469"/>
    </row>
    <row r="6237" spans="10:13" ht="20.100000000000001" customHeight="1">
      <c r="J6237" s="427"/>
      <c r="M6237" s="469"/>
    </row>
    <row r="6238" spans="10:13" ht="20.100000000000001" customHeight="1">
      <c r="J6238" s="427"/>
      <c r="M6238" s="469"/>
    </row>
    <row r="6239" spans="10:13" ht="20.100000000000001" customHeight="1">
      <c r="J6239" s="427"/>
      <c r="M6239" s="469"/>
    </row>
    <row r="6240" spans="10:13" ht="20.100000000000001" customHeight="1">
      <c r="J6240" s="427"/>
      <c r="M6240" s="469"/>
    </row>
    <row r="6241" spans="10:13" ht="20.100000000000001" customHeight="1">
      <c r="J6241" s="427"/>
      <c r="M6241" s="469"/>
    </row>
    <row r="6242" spans="10:13" ht="20.100000000000001" customHeight="1">
      <c r="J6242" s="427"/>
      <c r="M6242" s="469"/>
    </row>
    <row r="6243" spans="10:13" ht="20.100000000000001" customHeight="1">
      <c r="J6243" s="427"/>
      <c r="M6243" s="469"/>
    </row>
    <row r="6244" spans="10:13" ht="20.100000000000001" customHeight="1">
      <c r="J6244" s="427"/>
      <c r="M6244" s="469"/>
    </row>
    <row r="6245" spans="10:13" ht="20.100000000000001" customHeight="1">
      <c r="J6245" s="427"/>
      <c r="M6245" s="469"/>
    </row>
    <row r="6246" spans="10:13" ht="20.100000000000001" customHeight="1">
      <c r="J6246" s="427"/>
      <c r="M6246" s="469"/>
    </row>
    <row r="6247" spans="10:13" ht="20.100000000000001" customHeight="1">
      <c r="J6247" s="427"/>
      <c r="M6247" s="469"/>
    </row>
    <row r="6248" spans="10:13" ht="20.100000000000001" customHeight="1">
      <c r="J6248" s="427"/>
      <c r="M6248" s="469"/>
    </row>
    <row r="6249" spans="10:13" ht="20.100000000000001" customHeight="1">
      <c r="J6249" s="427"/>
      <c r="M6249" s="469"/>
    </row>
    <row r="6250" spans="10:13" ht="20.100000000000001" customHeight="1">
      <c r="J6250" s="427"/>
      <c r="M6250" s="469"/>
    </row>
    <row r="6251" spans="10:13" ht="20.100000000000001" customHeight="1">
      <c r="J6251" s="427"/>
      <c r="M6251" s="469"/>
    </row>
    <row r="6252" spans="10:13" ht="20.100000000000001" customHeight="1">
      <c r="J6252" s="427"/>
      <c r="M6252" s="469"/>
    </row>
    <row r="6253" spans="10:13" ht="20.100000000000001" customHeight="1">
      <c r="J6253" s="427"/>
      <c r="M6253" s="469"/>
    </row>
    <row r="6254" spans="10:13" ht="20.100000000000001" customHeight="1">
      <c r="J6254" s="427"/>
      <c r="M6254" s="469"/>
    </row>
    <row r="6255" spans="10:13" ht="20.100000000000001" customHeight="1">
      <c r="J6255" s="427"/>
      <c r="M6255" s="469"/>
    </row>
    <row r="6256" spans="10:13" ht="20.100000000000001" customHeight="1">
      <c r="J6256" s="427"/>
      <c r="M6256" s="469"/>
    </row>
    <row r="6257" spans="10:13" ht="20.100000000000001" customHeight="1">
      <c r="J6257" s="427"/>
      <c r="M6257" s="469"/>
    </row>
    <row r="6258" spans="10:13" ht="20.100000000000001" customHeight="1">
      <c r="J6258" s="427"/>
      <c r="M6258" s="469"/>
    </row>
    <row r="6259" spans="10:13" ht="20.100000000000001" customHeight="1">
      <c r="J6259" s="427"/>
      <c r="M6259" s="469"/>
    </row>
    <row r="6260" spans="10:13" ht="20.100000000000001" customHeight="1">
      <c r="J6260" s="427"/>
      <c r="M6260" s="469"/>
    </row>
    <row r="6261" spans="10:13" ht="20.100000000000001" customHeight="1">
      <c r="J6261" s="427"/>
      <c r="M6261" s="469"/>
    </row>
    <row r="6262" spans="10:13" ht="20.100000000000001" customHeight="1">
      <c r="J6262" s="427"/>
      <c r="M6262" s="469"/>
    </row>
    <row r="6263" spans="10:13" ht="20.100000000000001" customHeight="1">
      <c r="J6263" s="427"/>
      <c r="M6263" s="469"/>
    </row>
    <row r="6264" spans="10:13" ht="20.100000000000001" customHeight="1">
      <c r="J6264" s="427"/>
      <c r="M6264" s="469"/>
    </row>
    <row r="6265" spans="10:13" ht="20.100000000000001" customHeight="1">
      <c r="J6265" s="427"/>
      <c r="M6265" s="469"/>
    </row>
    <row r="6266" spans="10:13" ht="20.100000000000001" customHeight="1">
      <c r="J6266" s="427"/>
      <c r="M6266" s="469"/>
    </row>
    <row r="6267" spans="10:13" ht="20.100000000000001" customHeight="1">
      <c r="J6267" s="427"/>
      <c r="M6267" s="469"/>
    </row>
    <row r="6268" spans="10:13" ht="20.100000000000001" customHeight="1">
      <c r="J6268" s="427"/>
      <c r="M6268" s="469"/>
    </row>
    <row r="6269" spans="10:13" ht="20.100000000000001" customHeight="1">
      <c r="J6269" s="427"/>
      <c r="M6269" s="469"/>
    </row>
    <row r="6270" spans="10:13" ht="20.100000000000001" customHeight="1">
      <c r="J6270" s="427"/>
      <c r="M6270" s="469"/>
    </row>
    <row r="6271" spans="10:13" ht="20.100000000000001" customHeight="1">
      <c r="J6271" s="427"/>
      <c r="M6271" s="469"/>
    </row>
    <row r="6272" spans="10:13" ht="20.100000000000001" customHeight="1">
      <c r="J6272" s="427"/>
      <c r="M6272" s="469"/>
    </row>
    <row r="6273" spans="10:13" ht="20.100000000000001" customHeight="1">
      <c r="J6273" s="427"/>
      <c r="M6273" s="469"/>
    </row>
    <row r="6274" spans="10:13" ht="20.100000000000001" customHeight="1">
      <c r="J6274" s="427"/>
      <c r="M6274" s="469"/>
    </row>
    <row r="6275" spans="10:13" ht="20.100000000000001" customHeight="1">
      <c r="J6275" s="427"/>
      <c r="M6275" s="469"/>
    </row>
    <row r="6276" spans="10:13" ht="20.100000000000001" customHeight="1">
      <c r="J6276" s="427"/>
      <c r="M6276" s="469"/>
    </row>
    <row r="6277" spans="10:13" ht="20.100000000000001" customHeight="1">
      <c r="J6277" s="427"/>
      <c r="M6277" s="469"/>
    </row>
    <row r="6278" spans="10:13" ht="20.100000000000001" customHeight="1">
      <c r="J6278" s="427"/>
      <c r="M6278" s="469"/>
    </row>
    <row r="6279" spans="10:13" ht="20.100000000000001" customHeight="1">
      <c r="J6279" s="427"/>
      <c r="M6279" s="469"/>
    </row>
    <row r="6280" spans="10:13" ht="20.100000000000001" customHeight="1">
      <c r="J6280" s="427"/>
      <c r="M6280" s="469"/>
    </row>
    <row r="6281" spans="10:13" ht="20.100000000000001" customHeight="1">
      <c r="J6281" s="427"/>
      <c r="M6281" s="469"/>
    </row>
    <row r="6282" spans="10:13" ht="20.100000000000001" customHeight="1">
      <c r="J6282" s="427"/>
      <c r="M6282" s="469"/>
    </row>
    <row r="6283" spans="10:13" ht="20.100000000000001" customHeight="1">
      <c r="J6283" s="427"/>
      <c r="M6283" s="469"/>
    </row>
    <row r="6284" spans="10:13" ht="20.100000000000001" customHeight="1">
      <c r="J6284" s="427"/>
      <c r="M6284" s="469"/>
    </row>
    <row r="6285" spans="10:13" ht="20.100000000000001" customHeight="1">
      <c r="J6285" s="427"/>
      <c r="M6285" s="469"/>
    </row>
    <row r="6286" spans="10:13" ht="20.100000000000001" customHeight="1">
      <c r="J6286" s="427"/>
      <c r="M6286" s="469"/>
    </row>
    <row r="6287" spans="10:13" ht="20.100000000000001" customHeight="1">
      <c r="J6287" s="427"/>
      <c r="M6287" s="469"/>
    </row>
    <row r="6288" spans="10:13" ht="20.100000000000001" customHeight="1">
      <c r="J6288" s="427"/>
      <c r="M6288" s="469"/>
    </row>
    <row r="6289" spans="10:13" ht="20.100000000000001" customHeight="1">
      <c r="J6289" s="427"/>
      <c r="M6289" s="469"/>
    </row>
    <row r="6290" spans="10:13" ht="20.100000000000001" customHeight="1">
      <c r="J6290" s="427"/>
      <c r="M6290" s="469"/>
    </row>
    <row r="6291" spans="10:13" ht="20.100000000000001" customHeight="1">
      <c r="J6291" s="427"/>
      <c r="M6291" s="469"/>
    </row>
    <row r="6292" spans="10:13" ht="20.100000000000001" customHeight="1">
      <c r="J6292" s="427"/>
      <c r="M6292" s="469"/>
    </row>
    <row r="6293" spans="10:13" ht="20.100000000000001" customHeight="1">
      <c r="J6293" s="427"/>
      <c r="M6293" s="469"/>
    </row>
    <row r="6294" spans="10:13" ht="20.100000000000001" customHeight="1">
      <c r="J6294" s="427"/>
      <c r="M6294" s="469"/>
    </row>
    <row r="6295" spans="10:13" ht="20.100000000000001" customHeight="1">
      <c r="J6295" s="427"/>
      <c r="M6295" s="469"/>
    </row>
    <row r="6296" spans="10:13" ht="20.100000000000001" customHeight="1">
      <c r="J6296" s="427"/>
      <c r="M6296" s="469"/>
    </row>
    <row r="6297" spans="10:13" ht="20.100000000000001" customHeight="1">
      <c r="J6297" s="427"/>
      <c r="M6297" s="469"/>
    </row>
    <row r="6298" spans="10:13" ht="20.100000000000001" customHeight="1">
      <c r="J6298" s="427"/>
      <c r="M6298" s="469"/>
    </row>
    <row r="6299" spans="10:13" ht="20.100000000000001" customHeight="1">
      <c r="J6299" s="427"/>
      <c r="M6299" s="469"/>
    </row>
    <row r="6300" spans="10:13" ht="20.100000000000001" customHeight="1">
      <c r="J6300" s="427"/>
      <c r="M6300" s="469"/>
    </row>
    <row r="6301" spans="10:13" ht="20.100000000000001" customHeight="1">
      <c r="J6301" s="427"/>
      <c r="M6301" s="469"/>
    </row>
    <row r="6302" spans="10:13" ht="20.100000000000001" customHeight="1">
      <c r="J6302" s="427"/>
      <c r="M6302" s="469"/>
    </row>
    <row r="6303" spans="10:13" ht="20.100000000000001" customHeight="1">
      <c r="J6303" s="427"/>
      <c r="M6303" s="469"/>
    </row>
    <row r="6304" spans="10:13" ht="20.100000000000001" customHeight="1">
      <c r="J6304" s="427"/>
      <c r="M6304" s="469"/>
    </row>
    <row r="6305" spans="10:13" ht="20.100000000000001" customHeight="1">
      <c r="J6305" s="427"/>
      <c r="M6305" s="469"/>
    </row>
    <row r="6306" spans="10:13" ht="20.100000000000001" customHeight="1">
      <c r="J6306" s="427"/>
      <c r="M6306" s="469"/>
    </row>
    <row r="6307" spans="10:13" ht="20.100000000000001" customHeight="1">
      <c r="J6307" s="427"/>
      <c r="M6307" s="469"/>
    </row>
    <row r="6308" spans="10:13" ht="20.100000000000001" customHeight="1">
      <c r="J6308" s="427"/>
      <c r="M6308" s="469"/>
    </row>
    <row r="6309" spans="10:13" ht="20.100000000000001" customHeight="1">
      <c r="J6309" s="427"/>
      <c r="M6309" s="469"/>
    </row>
    <row r="6310" spans="10:13" ht="20.100000000000001" customHeight="1">
      <c r="J6310" s="427"/>
      <c r="M6310" s="469"/>
    </row>
    <row r="6311" spans="10:13" ht="20.100000000000001" customHeight="1">
      <c r="J6311" s="427"/>
      <c r="M6311" s="469"/>
    </row>
    <row r="6312" spans="10:13" ht="20.100000000000001" customHeight="1">
      <c r="J6312" s="427"/>
      <c r="M6312" s="469"/>
    </row>
    <row r="6313" spans="10:13" ht="20.100000000000001" customHeight="1">
      <c r="J6313" s="427"/>
      <c r="M6313" s="469"/>
    </row>
    <row r="6314" spans="10:13" ht="20.100000000000001" customHeight="1">
      <c r="J6314" s="427"/>
      <c r="M6314" s="469"/>
    </row>
    <row r="6315" spans="10:13" ht="20.100000000000001" customHeight="1">
      <c r="J6315" s="427"/>
      <c r="M6315" s="469"/>
    </row>
    <row r="6316" spans="10:13" ht="20.100000000000001" customHeight="1">
      <c r="J6316" s="427"/>
      <c r="M6316" s="469"/>
    </row>
    <row r="6317" spans="10:13" ht="20.100000000000001" customHeight="1">
      <c r="J6317" s="427"/>
      <c r="M6317" s="469"/>
    </row>
    <row r="6318" spans="10:13" ht="20.100000000000001" customHeight="1">
      <c r="J6318" s="427"/>
      <c r="M6318" s="469"/>
    </row>
    <row r="6319" spans="10:13" ht="20.100000000000001" customHeight="1">
      <c r="J6319" s="427"/>
      <c r="M6319" s="469"/>
    </row>
    <row r="6320" spans="10:13" ht="20.100000000000001" customHeight="1">
      <c r="J6320" s="427"/>
      <c r="M6320" s="469"/>
    </row>
    <row r="6321" spans="10:13" ht="20.100000000000001" customHeight="1">
      <c r="J6321" s="427"/>
      <c r="M6321" s="469"/>
    </row>
    <row r="6322" spans="10:13" ht="20.100000000000001" customHeight="1">
      <c r="J6322" s="427"/>
      <c r="M6322" s="469"/>
    </row>
    <row r="6323" spans="10:13" ht="20.100000000000001" customHeight="1">
      <c r="J6323" s="427"/>
      <c r="M6323" s="469"/>
    </row>
    <row r="6324" spans="10:13" ht="20.100000000000001" customHeight="1">
      <c r="J6324" s="427"/>
      <c r="M6324" s="469"/>
    </row>
    <row r="6325" spans="10:13" ht="20.100000000000001" customHeight="1">
      <c r="J6325" s="427"/>
      <c r="M6325" s="469"/>
    </row>
    <row r="6326" spans="10:13" ht="20.100000000000001" customHeight="1">
      <c r="J6326" s="427"/>
      <c r="M6326" s="469"/>
    </row>
    <row r="6327" spans="10:13" ht="20.100000000000001" customHeight="1">
      <c r="J6327" s="427"/>
      <c r="M6327" s="469"/>
    </row>
    <row r="6328" spans="10:13" ht="20.100000000000001" customHeight="1">
      <c r="J6328" s="427"/>
      <c r="M6328" s="469"/>
    </row>
    <row r="6329" spans="10:13" ht="20.100000000000001" customHeight="1">
      <c r="J6329" s="427"/>
      <c r="M6329" s="469"/>
    </row>
    <row r="6330" spans="10:13" ht="20.100000000000001" customHeight="1">
      <c r="J6330" s="427"/>
      <c r="M6330" s="469"/>
    </row>
    <row r="6331" spans="10:13" ht="20.100000000000001" customHeight="1">
      <c r="J6331" s="427"/>
      <c r="M6331" s="469"/>
    </row>
    <row r="6332" spans="10:13" ht="20.100000000000001" customHeight="1">
      <c r="J6332" s="427"/>
      <c r="M6332" s="469"/>
    </row>
    <row r="6333" spans="10:13" ht="20.100000000000001" customHeight="1">
      <c r="J6333" s="427"/>
      <c r="M6333" s="469"/>
    </row>
    <row r="6334" spans="10:13" ht="20.100000000000001" customHeight="1">
      <c r="J6334" s="427"/>
      <c r="M6334" s="469"/>
    </row>
    <row r="6335" spans="10:13" ht="20.100000000000001" customHeight="1">
      <c r="J6335" s="427"/>
      <c r="M6335" s="469"/>
    </row>
    <row r="6336" spans="10:13" ht="20.100000000000001" customHeight="1">
      <c r="J6336" s="427"/>
      <c r="M6336" s="469"/>
    </row>
    <row r="6337" spans="10:13" ht="20.100000000000001" customHeight="1">
      <c r="J6337" s="427"/>
      <c r="M6337" s="469"/>
    </row>
    <row r="6338" spans="10:13" ht="20.100000000000001" customHeight="1">
      <c r="J6338" s="427"/>
      <c r="M6338" s="469"/>
    </row>
    <row r="6339" spans="10:13" ht="20.100000000000001" customHeight="1">
      <c r="J6339" s="427"/>
      <c r="M6339" s="469"/>
    </row>
    <row r="6340" spans="10:13" ht="20.100000000000001" customHeight="1">
      <c r="J6340" s="427"/>
      <c r="M6340" s="469"/>
    </row>
    <row r="6341" spans="10:13" ht="20.100000000000001" customHeight="1">
      <c r="J6341" s="427"/>
      <c r="M6341" s="469"/>
    </row>
    <row r="6342" spans="10:13" ht="20.100000000000001" customHeight="1">
      <c r="J6342" s="427"/>
      <c r="M6342" s="469"/>
    </row>
    <row r="6343" spans="10:13" ht="20.100000000000001" customHeight="1">
      <c r="J6343" s="427"/>
      <c r="M6343" s="469"/>
    </row>
    <row r="6344" spans="10:13" ht="20.100000000000001" customHeight="1">
      <c r="J6344" s="427"/>
      <c r="M6344" s="469"/>
    </row>
    <row r="6345" spans="10:13" ht="20.100000000000001" customHeight="1">
      <c r="J6345" s="427"/>
      <c r="M6345" s="469"/>
    </row>
    <row r="6346" spans="10:13" ht="20.100000000000001" customHeight="1">
      <c r="J6346" s="427"/>
      <c r="M6346" s="469"/>
    </row>
    <row r="6347" spans="10:13" ht="20.100000000000001" customHeight="1">
      <c r="J6347" s="427"/>
      <c r="M6347" s="469"/>
    </row>
    <row r="6348" spans="10:13" ht="20.100000000000001" customHeight="1">
      <c r="J6348" s="427"/>
      <c r="M6348" s="469"/>
    </row>
    <row r="6349" spans="10:13" ht="20.100000000000001" customHeight="1">
      <c r="J6349" s="427"/>
      <c r="M6349" s="469"/>
    </row>
    <row r="6350" spans="10:13" ht="20.100000000000001" customHeight="1">
      <c r="J6350" s="427"/>
      <c r="M6350" s="469"/>
    </row>
    <row r="6351" spans="10:13" ht="20.100000000000001" customHeight="1">
      <c r="J6351" s="427"/>
      <c r="M6351" s="469"/>
    </row>
    <row r="6352" spans="10:13" ht="20.100000000000001" customHeight="1">
      <c r="J6352" s="427"/>
      <c r="M6352" s="469"/>
    </row>
    <row r="6353" spans="10:13" ht="20.100000000000001" customHeight="1">
      <c r="J6353" s="427"/>
      <c r="M6353" s="469"/>
    </row>
    <row r="6354" spans="10:13" ht="20.100000000000001" customHeight="1">
      <c r="J6354" s="427"/>
      <c r="M6354" s="469"/>
    </row>
    <row r="6355" spans="10:13" ht="20.100000000000001" customHeight="1">
      <c r="J6355" s="427"/>
      <c r="M6355" s="469"/>
    </row>
    <row r="6356" spans="10:13" ht="20.100000000000001" customHeight="1">
      <c r="J6356" s="427"/>
      <c r="M6356" s="469"/>
    </row>
    <row r="6357" spans="10:13" ht="20.100000000000001" customHeight="1">
      <c r="J6357" s="427"/>
      <c r="M6357" s="469"/>
    </row>
    <row r="6358" spans="10:13" ht="20.100000000000001" customHeight="1">
      <c r="J6358" s="427"/>
      <c r="M6358" s="469"/>
    </row>
    <row r="6359" spans="10:13" ht="20.100000000000001" customHeight="1">
      <c r="J6359" s="427"/>
      <c r="M6359" s="469"/>
    </row>
    <row r="6360" spans="10:13" ht="20.100000000000001" customHeight="1">
      <c r="J6360" s="427"/>
      <c r="M6360" s="469"/>
    </row>
    <row r="6361" spans="10:13" ht="20.100000000000001" customHeight="1">
      <c r="J6361" s="427"/>
      <c r="M6361" s="469"/>
    </row>
    <row r="6362" spans="10:13" ht="20.100000000000001" customHeight="1">
      <c r="J6362" s="427"/>
      <c r="M6362" s="469"/>
    </row>
    <row r="6363" spans="10:13" ht="20.100000000000001" customHeight="1">
      <c r="J6363" s="427"/>
      <c r="M6363" s="469"/>
    </row>
    <row r="6364" spans="10:13" ht="20.100000000000001" customHeight="1">
      <c r="J6364" s="427"/>
      <c r="M6364" s="469"/>
    </row>
    <row r="6365" spans="10:13" ht="20.100000000000001" customHeight="1">
      <c r="J6365" s="427"/>
      <c r="M6365" s="469"/>
    </row>
    <row r="6366" spans="10:13" ht="20.100000000000001" customHeight="1">
      <c r="J6366" s="427"/>
      <c r="M6366" s="469"/>
    </row>
    <row r="6367" spans="10:13" ht="20.100000000000001" customHeight="1">
      <c r="J6367" s="427"/>
      <c r="M6367" s="469"/>
    </row>
    <row r="6368" spans="10:13" ht="20.100000000000001" customHeight="1">
      <c r="J6368" s="427"/>
      <c r="M6368" s="469"/>
    </row>
    <row r="6369" spans="10:13" ht="20.100000000000001" customHeight="1">
      <c r="J6369" s="427"/>
      <c r="M6369" s="469"/>
    </row>
    <row r="6370" spans="10:13" ht="20.100000000000001" customHeight="1">
      <c r="J6370" s="427"/>
      <c r="M6370" s="469"/>
    </row>
    <row r="6371" spans="10:13" ht="20.100000000000001" customHeight="1">
      <c r="J6371" s="427"/>
      <c r="M6371" s="469"/>
    </row>
    <row r="6372" spans="10:13" ht="20.100000000000001" customHeight="1">
      <c r="J6372" s="427"/>
      <c r="M6372" s="469"/>
    </row>
    <row r="6373" spans="10:13" ht="20.100000000000001" customHeight="1">
      <c r="J6373" s="427"/>
      <c r="M6373" s="469"/>
    </row>
    <row r="6374" spans="10:13" ht="20.100000000000001" customHeight="1">
      <c r="J6374" s="427"/>
      <c r="M6374" s="469"/>
    </row>
    <row r="6375" spans="10:13" ht="20.100000000000001" customHeight="1">
      <c r="J6375" s="427"/>
      <c r="M6375" s="469"/>
    </row>
    <row r="6376" spans="10:13" ht="20.100000000000001" customHeight="1">
      <c r="J6376" s="427"/>
      <c r="M6376" s="469"/>
    </row>
    <row r="6377" spans="10:13" ht="20.100000000000001" customHeight="1">
      <c r="J6377" s="427"/>
      <c r="M6377" s="469"/>
    </row>
    <row r="6378" spans="10:13" ht="20.100000000000001" customHeight="1">
      <c r="J6378" s="427"/>
      <c r="M6378" s="469"/>
    </row>
    <row r="6379" spans="10:13" ht="20.100000000000001" customHeight="1">
      <c r="J6379" s="427"/>
      <c r="M6379" s="469"/>
    </row>
    <row r="6380" spans="10:13" ht="20.100000000000001" customHeight="1">
      <c r="J6380" s="427"/>
      <c r="M6380" s="469"/>
    </row>
    <row r="6381" spans="10:13" ht="20.100000000000001" customHeight="1">
      <c r="J6381" s="427"/>
      <c r="M6381" s="469"/>
    </row>
    <row r="6382" spans="10:13" ht="20.100000000000001" customHeight="1">
      <c r="J6382" s="427"/>
      <c r="M6382" s="469"/>
    </row>
    <row r="6383" spans="10:13" ht="20.100000000000001" customHeight="1">
      <c r="J6383" s="427"/>
      <c r="M6383" s="469"/>
    </row>
    <row r="6384" spans="10:13" ht="20.100000000000001" customHeight="1">
      <c r="J6384" s="427"/>
      <c r="M6384" s="469"/>
    </row>
    <row r="6385" spans="10:13" ht="20.100000000000001" customHeight="1">
      <c r="J6385" s="427"/>
      <c r="M6385" s="469"/>
    </row>
    <row r="6386" spans="10:13" ht="20.100000000000001" customHeight="1">
      <c r="J6386" s="427"/>
      <c r="M6386" s="469"/>
    </row>
    <row r="6387" spans="10:13" ht="20.100000000000001" customHeight="1">
      <c r="J6387" s="427"/>
      <c r="M6387" s="469"/>
    </row>
    <row r="6388" spans="10:13" ht="20.100000000000001" customHeight="1">
      <c r="J6388" s="427"/>
      <c r="M6388" s="469"/>
    </row>
    <row r="6389" spans="10:13" ht="20.100000000000001" customHeight="1">
      <c r="J6389" s="427"/>
      <c r="M6389" s="469"/>
    </row>
    <row r="6390" spans="10:13" ht="20.100000000000001" customHeight="1">
      <c r="J6390" s="427"/>
      <c r="M6390" s="469"/>
    </row>
    <row r="6391" spans="10:13" ht="20.100000000000001" customHeight="1">
      <c r="J6391" s="427"/>
      <c r="M6391" s="469"/>
    </row>
    <row r="6392" spans="10:13" ht="20.100000000000001" customHeight="1">
      <c r="J6392" s="427"/>
      <c r="M6392" s="469"/>
    </row>
    <row r="6393" spans="10:13" ht="20.100000000000001" customHeight="1">
      <c r="J6393" s="427"/>
      <c r="M6393" s="469"/>
    </row>
    <row r="6394" spans="10:13" ht="20.100000000000001" customHeight="1">
      <c r="J6394" s="427"/>
      <c r="M6394" s="469"/>
    </row>
    <row r="6395" spans="10:13" ht="20.100000000000001" customHeight="1">
      <c r="J6395" s="427"/>
      <c r="M6395" s="469"/>
    </row>
    <row r="6396" spans="10:13" ht="20.100000000000001" customHeight="1">
      <c r="J6396" s="427"/>
      <c r="M6396" s="469"/>
    </row>
    <row r="6397" spans="10:13" ht="20.100000000000001" customHeight="1">
      <c r="J6397" s="427"/>
      <c r="M6397" s="469"/>
    </row>
    <row r="6398" spans="10:13" ht="20.100000000000001" customHeight="1">
      <c r="J6398" s="427"/>
      <c r="M6398" s="469"/>
    </row>
    <row r="6399" spans="10:13" ht="20.100000000000001" customHeight="1">
      <c r="J6399" s="427"/>
      <c r="M6399" s="469"/>
    </row>
    <row r="6400" spans="10:13" ht="20.100000000000001" customHeight="1">
      <c r="J6400" s="427"/>
      <c r="M6400" s="469"/>
    </row>
    <row r="6401" spans="10:13" ht="20.100000000000001" customHeight="1">
      <c r="J6401" s="427"/>
      <c r="M6401" s="469"/>
    </row>
    <row r="6402" spans="10:13" ht="20.100000000000001" customHeight="1">
      <c r="J6402" s="427"/>
      <c r="M6402" s="469"/>
    </row>
    <row r="6403" spans="10:13" ht="20.100000000000001" customHeight="1">
      <c r="J6403" s="427"/>
      <c r="M6403" s="469"/>
    </row>
    <row r="6404" spans="10:13" ht="20.100000000000001" customHeight="1">
      <c r="J6404" s="427"/>
      <c r="M6404" s="469"/>
    </row>
    <row r="6405" spans="10:13" ht="20.100000000000001" customHeight="1">
      <c r="J6405" s="427"/>
      <c r="M6405" s="469"/>
    </row>
    <row r="6406" spans="10:13" ht="20.100000000000001" customHeight="1">
      <c r="J6406" s="427"/>
      <c r="M6406" s="469"/>
    </row>
    <row r="6407" spans="10:13" ht="20.100000000000001" customHeight="1">
      <c r="J6407" s="427"/>
      <c r="M6407" s="469"/>
    </row>
    <row r="6408" spans="10:13" ht="20.100000000000001" customHeight="1">
      <c r="J6408" s="427"/>
      <c r="M6408" s="469"/>
    </row>
    <row r="6409" spans="10:13" ht="20.100000000000001" customHeight="1">
      <c r="J6409" s="427"/>
      <c r="M6409" s="469"/>
    </row>
    <row r="6410" spans="10:13" ht="20.100000000000001" customHeight="1">
      <c r="J6410" s="427"/>
      <c r="M6410" s="469"/>
    </row>
    <row r="6411" spans="10:13" ht="20.100000000000001" customHeight="1">
      <c r="J6411" s="427"/>
      <c r="M6411" s="469"/>
    </row>
    <row r="6412" spans="10:13" ht="20.100000000000001" customHeight="1">
      <c r="J6412" s="427"/>
      <c r="M6412" s="469"/>
    </row>
    <row r="6413" spans="10:13" ht="20.100000000000001" customHeight="1">
      <c r="J6413" s="427"/>
      <c r="M6413" s="469"/>
    </row>
    <row r="6414" spans="10:13" ht="20.100000000000001" customHeight="1">
      <c r="J6414" s="427"/>
      <c r="M6414" s="469"/>
    </row>
    <row r="6415" spans="10:13" ht="20.100000000000001" customHeight="1">
      <c r="J6415" s="427"/>
      <c r="M6415" s="469"/>
    </row>
    <row r="6416" spans="10:13" ht="20.100000000000001" customHeight="1">
      <c r="J6416" s="427"/>
      <c r="M6416" s="469"/>
    </row>
    <row r="6417" spans="10:13" ht="20.100000000000001" customHeight="1">
      <c r="J6417" s="427"/>
      <c r="M6417" s="469"/>
    </row>
    <row r="6418" spans="10:13" ht="20.100000000000001" customHeight="1">
      <c r="J6418" s="427"/>
      <c r="M6418" s="469"/>
    </row>
    <row r="6419" spans="10:13" ht="20.100000000000001" customHeight="1">
      <c r="J6419" s="427"/>
      <c r="M6419" s="469"/>
    </row>
    <row r="6420" spans="10:13" ht="20.100000000000001" customHeight="1">
      <c r="J6420" s="427"/>
      <c r="M6420" s="469"/>
    </row>
    <row r="6421" spans="10:13" ht="20.100000000000001" customHeight="1">
      <c r="J6421" s="427"/>
      <c r="M6421" s="469"/>
    </row>
    <row r="6422" spans="10:13" ht="20.100000000000001" customHeight="1">
      <c r="J6422" s="427"/>
      <c r="M6422" s="469"/>
    </row>
    <row r="6423" spans="10:13" ht="20.100000000000001" customHeight="1">
      <c r="J6423" s="427"/>
      <c r="M6423" s="469"/>
    </row>
    <row r="6424" spans="10:13" ht="20.100000000000001" customHeight="1">
      <c r="J6424" s="427"/>
      <c r="M6424" s="469"/>
    </row>
    <row r="6425" spans="10:13" ht="20.100000000000001" customHeight="1">
      <c r="J6425" s="427"/>
      <c r="M6425" s="469"/>
    </row>
    <row r="6426" spans="10:13" ht="20.100000000000001" customHeight="1">
      <c r="J6426" s="427"/>
      <c r="M6426" s="469"/>
    </row>
    <row r="6427" spans="10:13" ht="20.100000000000001" customHeight="1">
      <c r="J6427" s="427"/>
      <c r="M6427" s="469"/>
    </row>
    <row r="6428" spans="10:13" ht="20.100000000000001" customHeight="1">
      <c r="J6428" s="427"/>
      <c r="M6428" s="469"/>
    </row>
    <row r="6429" spans="10:13" ht="20.100000000000001" customHeight="1">
      <c r="J6429" s="427"/>
      <c r="M6429" s="469"/>
    </row>
    <row r="6430" spans="10:13" ht="20.100000000000001" customHeight="1">
      <c r="J6430" s="427"/>
      <c r="M6430" s="469"/>
    </row>
    <row r="6431" spans="10:13" ht="20.100000000000001" customHeight="1">
      <c r="J6431" s="427"/>
      <c r="M6431" s="469"/>
    </row>
    <row r="6432" spans="10:13" ht="20.100000000000001" customHeight="1">
      <c r="J6432" s="427"/>
      <c r="M6432" s="469"/>
    </row>
    <row r="6433" spans="10:13" ht="20.100000000000001" customHeight="1">
      <c r="J6433" s="427"/>
      <c r="M6433" s="469"/>
    </row>
    <row r="6434" spans="10:13" ht="20.100000000000001" customHeight="1">
      <c r="J6434" s="427"/>
      <c r="M6434" s="469"/>
    </row>
    <row r="6435" spans="10:13" ht="20.100000000000001" customHeight="1">
      <c r="J6435" s="427"/>
      <c r="M6435" s="469"/>
    </row>
    <row r="6436" spans="10:13" ht="20.100000000000001" customHeight="1">
      <c r="J6436" s="427"/>
      <c r="M6436" s="469"/>
    </row>
    <row r="6437" spans="10:13" ht="20.100000000000001" customHeight="1">
      <c r="J6437" s="427"/>
      <c r="M6437" s="469"/>
    </row>
    <row r="6438" spans="10:13" ht="20.100000000000001" customHeight="1">
      <c r="J6438" s="427"/>
      <c r="M6438" s="469"/>
    </row>
    <row r="6439" spans="10:13" ht="20.100000000000001" customHeight="1">
      <c r="J6439" s="427"/>
      <c r="M6439" s="469"/>
    </row>
    <row r="6440" spans="10:13" ht="20.100000000000001" customHeight="1">
      <c r="J6440" s="427"/>
      <c r="M6440" s="469"/>
    </row>
    <row r="6441" spans="10:13" ht="20.100000000000001" customHeight="1">
      <c r="J6441" s="427"/>
      <c r="M6441" s="469"/>
    </row>
    <row r="6442" spans="10:13" ht="20.100000000000001" customHeight="1">
      <c r="J6442" s="427"/>
      <c r="M6442" s="469"/>
    </row>
    <row r="6443" spans="10:13" ht="20.100000000000001" customHeight="1">
      <c r="J6443" s="427"/>
      <c r="M6443" s="469"/>
    </row>
    <row r="6444" spans="10:13" ht="20.100000000000001" customHeight="1">
      <c r="J6444" s="427"/>
      <c r="M6444" s="469"/>
    </row>
    <row r="6445" spans="10:13" ht="20.100000000000001" customHeight="1">
      <c r="J6445" s="427"/>
      <c r="M6445" s="469"/>
    </row>
    <row r="6446" spans="10:13" ht="20.100000000000001" customHeight="1">
      <c r="J6446" s="427"/>
      <c r="M6446" s="469"/>
    </row>
    <row r="6447" spans="10:13" ht="20.100000000000001" customHeight="1">
      <c r="J6447" s="427"/>
      <c r="M6447" s="469"/>
    </row>
    <row r="6448" spans="10:13" ht="20.100000000000001" customHeight="1">
      <c r="J6448" s="427"/>
      <c r="M6448" s="469"/>
    </row>
    <row r="6449" spans="10:13" ht="20.100000000000001" customHeight="1">
      <c r="J6449" s="427"/>
      <c r="M6449" s="469"/>
    </row>
    <row r="6450" spans="10:13" ht="20.100000000000001" customHeight="1">
      <c r="J6450" s="427"/>
      <c r="M6450" s="469"/>
    </row>
    <row r="6451" spans="10:13" ht="20.100000000000001" customHeight="1">
      <c r="J6451" s="427"/>
      <c r="M6451" s="469"/>
    </row>
    <row r="6452" spans="10:13" ht="20.100000000000001" customHeight="1">
      <c r="J6452" s="427"/>
      <c r="M6452" s="469"/>
    </row>
    <row r="6453" spans="10:13" ht="20.100000000000001" customHeight="1">
      <c r="J6453" s="427"/>
      <c r="M6453" s="469"/>
    </row>
    <row r="6454" spans="10:13" ht="20.100000000000001" customHeight="1">
      <c r="J6454" s="427"/>
      <c r="M6454" s="469"/>
    </row>
    <row r="6455" spans="10:13" ht="20.100000000000001" customHeight="1">
      <c r="J6455" s="427"/>
      <c r="M6455" s="469"/>
    </row>
    <row r="6456" spans="10:13" ht="20.100000000000001" customHeight="1">
      <c r="J6456" s="427"/>
      <c r="M6456" s="469"/>
    </row>
    <row r="6457" spans="10:13" ht="20.100000000000001" customHeight="1">
      <c r="J6457" s="427"/>
      <c r="M6457" s="469"/>
    </row>
    <row r="6458" spans="10:13" ht="20.100000000000001" customHeight="1">
      <c r="J6458" s="427"/>
      <c r="M6458" s="469"/>
    </row>
    <row r="6459" spans="10:13" ht="20.100000000000001" customHeight="1">
      <c r="J6459" s="427"/>
      <c r="M6459" s="469"/>
    </row>
    <row r="6460" spans="10:13" ht="20.100000000000001" customHeight="1">
      <c r="J6460" s="427"/>
      <c r="M6460" s="469"/>
    </row>
    <row r="6461" spans="10:13" ht="20.100000000000001" customHeight="1">
      <c r="J6461" s="427"/>
      <c r="M6461" s="469"/>
    </row>
    <row r="6462" spans="10:13" ht="20.100000000000001" customHeight="1">
      <c r="J6462" s="427"/>
      <c r="M6462" s="469"/>
    </row>
    <row r="6463" spans="10:13" ht="20.100000000000001" customHeight="1">
      <c r="J6463" s="427"/>
      <c r="M6463" s="469"/>
    </row>
    <row r="6464" spans="10:13" ht="20.100000000000001" customHeight="1">
      <c r="J6464" s="427"/>
      <c r="M6464" s="469"/>
    </row>
    <row r="6465" spans="10:13" ht="20.100000000000001" customHeight="1">
      <c r="J6465" s="427"/>
      <c r="M6465" s="469"/>
    </row>
    <row r="6466" spans="10:13" ht="20.100000000000001" customHeight="1">
      <c r="J6466" s="427"/>
      <c r="M6466" s="469"/>
    </row>
    <row r="6467" spans="10:13" ht="20.100000000000001" customHeight="1">
      <c r="J6467" s="427"/>
      <c r="M6467" s="469"/>
    </row>
    <row r="6468" spans="10:13" ht="20.100000000000001" customHeight="1">
      <c r="J6468" s="427"/>
      <c r="M6468" s="469"/>
    </row>
    <row r="6469" spans="10:13" ht="20.100000000000001" customHeight="1">
      <c r="J6469" s="427"/>
      <c r="M6469" s="469"/>
    </row>
    <row r="6470" spans="10:13" ht="20.100000000000001" customHeight="1">
      <c r="J6470" s="427"/>
      <c r="M6470" s="469"/>
    </row>
    <row r="6471" spans="10:13" ht="20.100000000000001" customHeight="1">
      <c r="J6471" s="427"/>
      <c r="M6471" s="469"/>
    </row>
    <row r="6472" spans="10:13" ht="20.100000000000001" customHeight="1">
      <c r="J6472" s="427"/>
      <c r="M6472" s="469"/>
    </row>
    <row r="6473" spans="10:13" ht="20.100000000000001" customHeight="1">
      <c r="J6473" s="427"/>
      <c r="M6473" s="469"/>
    </row>
    <row r="6474" spans="10:13" ht="20.100000000000001" customHeight="1">
      <c r="J6474" s="427"/>
      <c r="M6474" s="469"/>
    </row>
    <row r="6475" spans="10:13" ht="20.100000000000001" customHeight="1">
      <c r="J6475" s="427"/>
      <c r="M6475" s="469"/>
    </row>
    <row r="6476" spans="10:13" ht="20.100000000000001" customHeight="1">
      <c r="J6476" s="427"/>
      <c r="M6476" s="469"/>
    </row>
    <row r="6477" spans="10:13" ht="20.100000000000001" customHeight="1">
      <c r="J6477" s="427"/>
      <c r="M6477" s="469"/>
    </row>
    <row r="6478" spans="10:13" ht="20.100000000000001" customHeight="1">
      <c r="J6478" s="427"/>
      <c r="M6478" s="469"/>
    </row>
    <row r="6479" spans="10:13" ht="20.100000000000001" customHeight="1">
      <c r="J6479" s="427"/>
      <c r="M6479" s="469"/>
    </row>
    <row r="6480" spans="10:13" ht="20.100000000000001" customHeight="1">
      <c r="J6480" s="427"/>
      <c r="M6480" s="469"/>
    </row>
    <row r="6481" spans="10:13" ht="20.100000000000001" customHeight="1">
      <c r="J6481" s="427"/>
      <c r="M6481" s="469"/>
    </row>
    <row r="6482" spans="10:13" ht="20.100000000000001" customHeight="1">
      <c r="J6482" s="427"/>
      <c r="M6482" s="469"/>
    </row>
    <row r="6483" spans="10:13" ht="20.100000000000001" customHeight="1">
      <c r="J6483" s="427"/>
      <c r="M6483" s="469"/>
    </row>
    <row r="6484" spans="10:13" ht="20.100000000000001" customHeight="1">
      <c r="J6484" s="427"/>
      <c r="M6484" s="469"/>
    </row>
    <row r="6485" spans="10:13" ht="20.100000000000001" customHeight="1">
      <c r="J6485" s="427"/>
      <c r="M6485" s="469"/>
    </row>
    <row r="6486" spans="10:13" ht="20.100000000000001" customHeight="1">
      <c r="J6486" s="427"/>
      <c r="M6486" s="469"/>
    </row>
    <row r="6487" spans="10:13" ht="20.100000000000001" customHeight="1">
      <c r="J6487" s="427"/>
      <c r="M6487" s="469"/>
    </row>
    <row r="6488" spans="10:13" ht="20.100000000000001" customHeight="1">
      <c r="J6488" s="427"/>
      <c r="M6488" s="469"/>
    </row>
    <row r="6489" spans="10:13" ht="20.100000000000001" customHeight="1">
      <c r="J6489" s="427"/>
      <c r="M6489" s="469"/>
    </row>
    <row r="6490" spans="10:13" ht="20.100000000000001" customHeight="1">
      <c r="J6490" s="427"/>
      <c r="M6490" s="469"/>
    </row>
    <row r="6491" spans="10:13" ht="20.100000000000001" customHeight="1">
      <c r="J6491" s="427"/>
      <c r="M6491" s="469"/>
    </row>
    <row r="6492" spans="10:13" ht="20.100000000000001" customHeight="1">
      <c r="J6492" s="427"/>
      <c r="M6492" s="469"/>
    </row>
    <row r="6493" spans="10:13" ht="20.100000000000001" customHeight="1">
      <c r="J6493" s="427"/>
      <c r="M6493" s="469"/>
    </row>
    <row r="6494" spans="10:13" ht="20.100000000000001" customHeight="1">
      <c r="J6494" s="427"/>
      <c r="M6494" s="469"/>
    </row>
    <row r="6495" spans="10:13" ht="20.100000000000001" customHeight="1">
      <c r="J6495" s="427"/>
      <c r="M6495" s="469"/>
    </row>
    <row r="6496" spans="10:13" ht="20.100000000000001" customHeight="1">
      <c r="J6496" s="427"/>
      <c r="M6496" s="469"/>
    </row>
    <row r="6497" spans="10:13" ht="20.100000000000001" customHeight="1">
      <c r="J6497" s="427"/>
      <c r="M6497" s="469"/>
    </row>
    <row r="6498" spans="10:13" ht="20.100000000000001" customHeight="1">
      <c r="J6498" s="427"/>
      <c r="M6498" s="469"/>
    </row>
    <row r="6499" spans="10:13" ht="20.100000000000001" customHeight="1">
      <c r="J6499" s="427"/>
      <c r="M6499" s="469"/>
    </row>
    <row r="6500" spans="10:13" ht="20.100000000000001" customHeight="1">
      <c r="J6500" s="427"/>
      <c r="M6500" s="469"/>
    </row>
    <row r="6501" spans="10:13" ht="20.100000000000001" customHeight="1">
      <c r="J6501" s="427"/>
      <c r="M6501" s="469"/>
    </row>
    <row r="6502" spans="10:13" ht="20.100000000000001" customHeight="1">
      <c r="J6502" s="427"/>
      <c r="M6502" s="469"/>
    </row>
    <row r="6503" spans="10:13" ht="20.100000000000001" customHeight="1">
      <c r="J6503" s="427"/>
      <c r="M6503" s="469"/>
    </row>
    <row r="6504" spans="10:13" ht="20.100000000000001" customHeight="1">
      <c r="J6504" s="427"/>
      <c r="M6504" s="469"/>
    </row>
    <row r="6505" spans="10:13" ht="20.100000000000001" customHeight="1">
      <c r="J6505" s="427"/>
      <c r="M6505" s="469"/>
    </row>
    <row r="6506" spans="10:13" ht="20.100000000000001" customHeight="1">
      <c r="J6506" s="427"/>
      <c r="M6506" s="469"/>
    </row>
    <row r="6507" spans="10:13" ht="20.100000000000001" customHeight="1">
      <c r="J6507" s="427"/>
      <c r="M6507" s="469"/>
    </row>
    <row r="6508" spans="10:13" ht="20.100000000000001" customHeight="1">
      <c r="J6508" s="427"/>
      <c r="M6508" s="469"/>
    </row>
    <row r="6509" spans="10:13" ht="20.100000000000001" customHeight="1">
      <c r="J6509" s="427"/>
      <c r="M6509" s="469"/>
    </row>
    <row r="6510" spans="10:13" ht="20.100000000000001" customHeight="1">
      <c r="J6510" s="427"/>
      <c r="M6510" s="469"/>
    </row>
    <row r="6511" spans="10:13" ht="20.100000000000001" customHeight="1">
      <c r="J6511" s="427"/>
      <c r="M6511" s="469"/>
    </row>
    <row r="6512" spans="10:13" ht="20.100000000000001" customHeight="1">
      <c r="J6512" s="427"/>
      <c r="M6512" s="469"/>
    </row>
    <row r="6513" spans="10:13" ht="20.100000000000001" customHeight="1">
      <c r="J6513" s="427"/>
      <c r="M6513" s="469"/>
    </row>
    <row r="6514" spans="10:13" ht="20.100000000000001" customHeight="1">
      <c r="J6514" s="427"/>
      <c r="M6514" s="469"/>
    </row>
    <row r="6515" spans="10:13" ht="20.100000000000001" customHeight="1">
      <c r="J6515" s="427"/>
      <c r="M6515" s="469"/>
    </row>
    <row r="6516" spans="10:13" ht="20.100000000000001" customHeight="1">
      <c r="J6516" s="427"/>
      <c r="M6516" s="469"/>
    </row>
    <row r="6517" spans="10:13" ht="20.100000000000001" customHeight="1">
      <c r="J6517" s="427"/>
      <c r="M6517" s="469"/>
    </row>
    <row r="6518" spans="10:13" ht="20.100000000000001" customHeight="1">
      <c r="J6518" s="427"/>
      <c r="M6518" s="469"/>
    </row>
    <row r="6519" spans="10:13" ht="20.100000000000001" customHeight="1">
      <c r="J6519" s="427"/>
      <c r="M6519" s="469"/>
    </row>
    <row r="6520" spans="10:13" ht="20.100000000000001" customHeight="1">
      <c r="J6520" s="427"/>
      <c r="M6520" s="469"/>
    </row>
    <row r="6521" spans="10:13" ht="20.100000000000001" customHeight="1">
      <c r="J6521" s="427"/>
      <c r="M6521" s="469"/>
    </row>
    <row r="6522" spans="10:13" ht="20.100000000000001" customHeight="1">
      <c r="J6522" s="427"/>
      <c r="M6522" s="469"/>
    </row>
    <row r="6523" spans="10:13" ht="20.100000000000001" customHeight="1">
      <c r="J6523" s="427"/>
      <c r="M6523" s="469"/>
    </row>
    <row r="6524" spans="10:13" ht="20.100000000000001" customHeight="1">
      <c r="J6524" s="427"/>
      <c r="M6524" s="469"/>
    </row>
    <row r="6525" spans="10:13" ht="20.100000000000001" customHeight="1">
      <c r="J6525" s="427"/>
      <c r="M6525" s="469"/>
    </row>
    <row r="6526" spans="10:13" ht="20.100000000000001" customHeight="1">
      <c r="J6526" s="427"/>
      <c r="M6526" s="469"/>
    </row>
    <row r="6527" spans="10:13" ht="20.100000000000001" customHeight="1">
      <c r="J6527" s="427"/>
      <c r="M6527" s="469"/>
    </row>
    <row r="6528" spans="10:13" ht="20.100000000000001" customHeight="1">
      <c r="J6528" s="427"/>
      <c r="M6528" s="469"/>
    </row>
    <row r="6529" spans="10:13" ht="20.100000000000001" customHeight="1">
      <c r="J6529" s="427"/>
      <c r="M6529" s="469"/>
    </row>
    <row r="6530" spans="10:13" ht="20.100000000000001" customHeight="1">
      <c r="J6530" s="427"/>
      <c r="M6530" s="469"/>
    </row>
    <row r="6531" spans="10:13" ht="20.100000000000001" customHeight="1">
      <c r="J6531" s="427"/>
      <c r="M6531" s="469"/>
    </row>
    <row r="6532" spans="10:13" ht="20.100000000000001" customHeight="1">
      <c r="J6532" s="427"/>
      <c r="M6532" s="469"/>
    </row>
    <row r="6533" spans="10:13" ht="20.100000000000001" customHeight="1">
      <c r="J6533" s="427"/>
      <c r="M6533" s="469"/>
    </row>
    <row r="6534" spans="10:13" ht="20.100000000000001" customHeight="1">
      <c r="J6534" s="427"/>
      <c r="M6534" s="469"/>
    </row>
    <row r="6535" spans="10:13" ht="20.100000000000001" customHeight="1">
      <c r="J6535" s="427"/>
      <c r="M6535" s="469"/>
    </row>
    <row r="6536" spans="10:13" ht="20.100000000000001" customHeight="1">
      <c r="J6536" s="427"/>
      <c r="M6536" s="469"/>
    </row>
    <row r="6537" spans="10:13" ht="20.100000000000001" customHeight="1">
      <c r="J6537" s="427"/>
      <c r="M6537" s="469"/>
    </row>
    <row r="6538" spans="10:13" ht="20.100000000000001" customHeight="1">
      <c r="J6538" s="427"/>
      <c r="M6538" s="469"/>
    </row>
    <row r="6539" spans="10:13" ht="20.100000000000001" customHeight="1">
      <c r="J6539" s="427"/>
      <c r="M6539" s="469"/>
    </row>
    <row r="6540" spans="10:13" ht="20.100000000000001" customHeight="1">
      <c r="J6540" s="427"/>
      <c r="M6540" s="469"/>
    </row>
    <row r="6541" spans="10:13" ht="20.100000000000001" customHeight="1">
      <c r="J6541" s="427"/>
      <c r="M6541" s="469"/>
    </row>
    <row r="6542" spans="10:13" ht="20.100000000000001" customHeight="1">
      <c r="J6542" s="427"/>
      <c r="M6542" s="469"/>
    </row>
    <row r="6543" spans="10:13" ht="20.100000000000001" customHeight="1">
      <c r="J6543" s="427"/>
      <c r="M6543" s="469"/>
    </row>
    <row r="6544" spans="10:13" ht="20.100000000000001" customHeight="1">
      <c r="J6544" s="427"/>
      <c r="M6544" s="469"/>
    </row>
    <row r="6545" spans="10:13" ht="20.100000000000001" customHeight="1">
      <c r="J6545" s="427"/>
      <c r="M6545" s="469"/>
    </row>
    <row r="6546" spans="10:13" ht="20.100000000000001" customHeight="1">
      <c r="J6546" s="427"/>
      <c r="M6546" s="469"/>
    </row>
    <row r="6547" spans="10:13" ht="20.100000000000001" customHeight="1">
      <c r="J6547" s="427"/>
      <c r="M6547" s="469"/>
    </row>
    <row r="6548" spans="10:13" ht="20.100000000000001" customHeight="1">
      <c r="J6548" s="427"/>
      <c r="M6548" s="469"/>
    </row>
    <row r="6549" spans="10:13" ht="20.100000000000001" customHeight="1">
      <c r="J6549" s="427"/>
      <c r="M6549" s="469"/>
    </row>
    <row r="6550" spans="10:13" ht="20.100000000000001" customHeight="1">
      <c r="J6550" s="427"/>
      <c r="M6550" s="469"/>
    </row>
    <row r="6551" spans="10:13" ht="20.100000000000001" customHeight="1">
      <c r="J6551" s="427"/>
      <c r="M6551" s="469"/>
    </row>
    <row r="6552" spans="10:13" ht="20.100000000000001" customHeight="1">
      <c r="J6552" s="427"/>
      <c r="M6552" s="469"/>
    </row>
    <row r="6553" spans="10:13" ht="20.100000000000001" customHeight="1">
      <c r="J6553" s="427"/>
      <c r="M6553" s="469"/>
    </row>
    <row r="6554" spans="10:13" ht="20.100000000000001" customHeight="1">
      <c r="J6554" s="427"/>
      <c r="M6554" s="469"/>
    </row>
    <row r="6555" spans="10:13" ht="20.100000000000001" customHeight="1">
      <c r="J6555" s="427"/>
      <c r="M6555" s="469"/>
    </row>
    <row r="6556" spans="10:13" ht="20.100000000000001" customHeight="1">
      <c r="J6556" s="427"/>
      <c r="M6556" s="469"/>
    </row>
    <row r="6557" spans="10:13" ht="20.100000000000001" customHeight="1">
      <c r="J6557" s="427"/>
      <c r="M6557" s="469"/>
    </row>
    <row r="6558" spans="10:13" ht="20.100000000000001" customHeight="1">
      <c r="J6558" s="427"/>
      <c r="M6558" s="469"/>
    </row>
    <row r="6559" spans="10:13" ht="20.100000000000001" customHeight="1">
      <c r="J6559" s="427"/>
      <c r="M6559" s="469"/>
    </row>
    <row r="6560" spans="10:13" ht="20.100000000000001" customHeight="1">
      <c r="J6560" s="427"/>
      <c r="M6560" s="469"/>
    </row>
    <row r="6561" spans="10:13" ht="20.100000000000001" customHeight="1">
      <c r="J6561" s="427"/>
      <c r="M6561" s="469"/>
    </row>
    <row r="6562" spans="10:13" ht="20.100000000000001" customHeight="1">
      <c r="J6562" s="427"/>
      <c r="M6562" s="469"/>
    </row>
    <row r="6563" spans="10:13" ht="20.100000000000001" customHeight="1">
      <c r="J6563" s="427"/>
      <c r="M6563" s="469"/>
    </row>
    <row r="6564" spans="10:13" ht="20.100000000000001" customHeight="1">
      <c r="J6564" s="427"/>
      <c r="M6564" s="469"/>
    </row>
    <row r="6565" spans="10:13" ht="20.100000000000001" customHeight="1">
      <c r="J6565" s="427"/>
      <c r="M6565" s="469"/>
    </row>
    <row r="6566" spans="10:13" ht="20.100000000000001" customHeight="1">
      <c r="J6566" s="427"/>
      <c r="M6566" s="469"/>
    </row>
    <row r="6567" spans="10:13" ht="20.100000000000001" customHeight="1">
      <c r="J6567" s="427"/>
      <c r="M6567" s="469"/>
    </row>
    <row r="6568" spans="10:13" ht="20.100000000000001" customHeight="1">
      <c r="J6568" s="427"/>
      <c r="M6568" s="469"/>
    </row>
    <row r="6569" spans="10:13" ht="20.100000000000001" customHeight="1">
      <c r="J6569" s="427"/>
      <c r="M6569" s="469"/>
    </row>
    <row r="6570" spans="10:13" ht="20.100000000000001" customHeight="1">
      <c r="J6570" s="427"/>
      <c r="M6570" s="469"/>
    </row>
    <row r="6571" spans="10:13" ht="20.100000000000001" customHeight="1">
      <c r="J6571" s="427"/>
      <c r="M6571" s="469"/>
    </row>
    <row r="6572" spans="10:13" ht="20.100000000000001" customHeight="1">
      <c r="J6572" s="427"/>
      <c r="M6572" s="469"/>
    </row>
    <row r="6573" spans="10:13" ht="20.100000000000001" customHeight="1">
      <c r="J6573" s="427"/>
      <c r="M6573" s="469"/>
    </row>
    <row r="6574" spans="10:13" ht="20.100000000000001" customHeight="1">
      <c r="J6574" s="427"/>
      <c r="M6574" s="469"/>
    </row>
    <row r="6575" spans="10:13" ht="20.100000000000001" customHeight="1">
      <c r="J6575" s="427"/>
      <c r="M6575" s="469"/>
    </row>
    <row r="6576" spans="10:13" ht="20.100000000000001" customHeight="1">
      <c r="J6576" s="427"/>
      <c r="M6576" s="469"/>
    </row>
    <row r="6577" spans="10:13" ht="20.100000000000001" customHeight="1">
      <c r="J6577" s="427"/>
      <c r="M6577" s="469"/>
    </row>
    <row r="6578" spans="10:13" ht="20.100000000000001" customHeight="1">
      <c r="J6578" s="427"/>
      <c r="M6578" s="469"/>
    </row>
    <row r="6579" spans="10:13" ht="20.100000000000001" customHeight="1">
      <c r="J6579" s="427"/>
      <c r="M6579" s="469"/>
    </row>
    <row r="6580" spans="10:13" ht="20.100000000000001" customHeight="1">
      <c r="J6580" s="427"/>
      <c r="M6580" s="469"/>
    </row>
    <row r="6581" spans="10:13" ht="20.100000000000001" customHeight="1">
      <c r="J6581" s="427"/>
      <c r="M6581" s="469"/>
    </row>
    <row r="6582" spans="10:13" ht="20.100000000000001" customHeight="1">
      <c r="J6582" s="427"/>
      <c r="M6582" s="469"/>
    </row>
    <row r="6583" spans="10:13" ht="20.100000000000001" customHeight="1">
      <c r="J6583" s="427"/>
      <c r="M6583" s="469"/>
    </row>
    <row r="6584" spans="10:13" ht="20.100000000000001" customHeight="1">
      <c r="J6584" s="427"/>
      <c r="M6584" s="469"/>
    </row>
    <row r="6585" spans="10:13" ht="20.100000000000001" customHeight="1">
      <c r="J6585" s="427"/>
      <c r="M6585" s="469"/>
    </row>
    <row r="6586" spans="10:13" ht="20.100000000000001" customHeight="1">
      <c r="J6586" s="427"/>
      <c r="M6586" s="469"/>
    </row>
    <row r="6587" spans="10:13" ht="20.100000000000001" customHeight="1">
      <c r="J6587" s="427"/>
      <c r="M6587" s="469"/>
    </row>
    <row r="6588" spans="10:13" ht="20.100000000000001" customHeight="1">
      <c r="J6588" s="427"/>
      <c r="M6588" s="469"/>
    </row>
    <row r="6589" spans="10:13" ht="20.100000000000001" customHeight="1">
      <c r="J6589" s="427"/>
      <c r="M6589" s="469"/>
    </row>
    <row r="6590" spans="10:13" ht="20.100000000000001" customHeight="1">
      <c r="J6590" s="427"/>
      <c r="M6590" s="469"/>
    </row>
    <row r="6591" spans="10:13" ht="20.100000000000001" customHeight="1">
      <c r="J6591" s="427"/>
      <c r="M6591" s="469"/>
    </row>
    <row r="6592" spans="10:13" ht="20.100000000000001" customHeight="1">
      <c r="J6592" s="427"/>
      <c r="M6592" s="469"/>
    </row>
    <row r="6593" spans="10:13" ht="20.100000000000001" customHeight="1">
      <c r="J6593" s="427"/>
      <c r="M6593" s="469"/>
    </row>
    <row r="6594" spans="10:13" ht="20.100000000000001" customHeight="1">
      <c r="J6594" s="427"/>
      <c r="M6594" s="469"/>
    </row>
    <row r="6595" spans="10:13" ht="20.100000000000001" customHeight="1">
      <c r="J6595" s="427"/>
      <c r="M6595" s="469"/>
    </row>
    <row r="6596" spans="10:13" ht="20.100000000000001" customHeight="1">
      <c r="J6596" s="427"/>
      <c r="M6596" s="469"/>
    </row>
    <row r="6597" spans="10:13" ht="20.100000000000001" customHeight="1">
      <c r="J6597" s="427"/>
      <c r="M6597" s="469"/>
    </row>
    <row r="6598" spans="10:13" ht="20.100000000000001" customHeight="1">
      <c r="J6598" s="427"/>
      <c r="M6598" s="469"/>
    </row>
    <row r="6599" spans="10:13" ht="20.100000000000001" customHeight="1">
      <c r="J6599" s="427"/>
      <c r="M6599" s="469"/>
    </row>
    <row r="6600" spans="10:13" ht="20.100000000000001" customHeight="1">
      <c r="J6600" s="427"/>
      <c r="M6600" s="469"/>
    </row>
    <row r="6601" spans="10:13" ht="20.100000000000001" customHeight="1">
      <c r="J6601" s="427"/>
      <c r="M6601" s="469"/>
    </row>
    <row r="6602" spans="10:13" ht="20.100000000000001" customHeight="1">
      <c r="J6602" s="427"/>
      <c r="M6602" s="469"/>
    </row>
    <row r="6603" spans="10:13" ht="20.100000000000001" customHeight="1">
      <c r="J6603" s="427"/>
      <c r="M6603" s="469"/>
    </row>
    <row r="6604" spans="10:13" ht="20.100000000000001" customHeight="1">
      <c r="J6604" s="427"/>
      <c r="M6604" s="469"/>
    </row>
    <row r="6605" spans="10:13" ht="20.100000000000001" customHeight="1">
      <c r="J6605" s="427"/>
      <c r="M6605" s="469"/>
    </row>
    <row r="6606" spans="10:13" ht="20.100000000000001" customHeight="1">
      <c r="J6606" s="427"/>
      <c r="M6606" s="469"/>
    </row>
    <row r="6607" spans="10:13" ht="20.100000000000001" customHeight="1">
      <c r="J6607" s="427"/>
      <c r="M6607" s="469"/>
    </row>
    <row r="6608" spans="10:13" ht="20.100000000000001" customHeight="1">
      <c r="J6608" s="427"/>
      <c r="M6608" s="469"/>
    </row>
    <row r="6609" spans="10:13" ht="20.100000000000001" customHeight="1">
      <c r="J6609" s="427"/>
      <c r="M6609" s="469"/>
    </row>
    <row r="6610" spans="10:13" ht="20.100000000000001" customHeight="1">
      <c r="J6610" s="427"/>
      <c r="M6610" s="469"/>
    </row>
    <row r="6611" spans="10:13" ht="20.100000000000001" customHeight="1">
      <c r="J6611" s="427"/>
      <c r="M6611" s="469"/>
    </row>
    <row r="6612" spans="10:13" ht="20.100000000000001" customHeight="1">
      <c r="J6612" s="427"/>
      <c r="M6612" s="469"/>
    </row>
    <row r="6613" spans="10:13" ht="20.100000000000001" customHeight="1">
      <c r="J6613" s="427"/>
      <c r="M6613" s="469"/>
    </row>
    <row r="6614" spans="10:13" ht="20.100000000000001" customHeight="1">
      <c r="J6614" s="427"/>
      <c r="M6614" s="469"/>
    </row>
    <row r="6615" spans="10:13" ht="20.100000000000001" customHeight="1">
      <c r="J6615" s="427"/>
      <c r="M6615" s="469"/>
    </row>
    <row r="6616" spans="10:13" ht="20.100000000000001" customHeight="1">
      <c r="J6616" s="427"/>
      <c r="M6616" s="469"/>
    </row>
    <row r="6617" spans="10:13" ht="20.100000000000001" customHeight="1">
      <c r="J6617" s="427"/>
      <c r="M6617" s="469"/>
    </row>
    <row r="6618" spans="10:13" ht="20.100000000000001" customHeight="1">
      <c r="J6618" s="427"/>
      <c r="M6618" s="469"/>
    </row>
    <row r="6619" spans="10:13" ht="20.100000000000001" customHeight="1">
      <c r="J6619" s="427"/>
      <c r="M6619" s="469"/>
    </row>
    <row r="6620" spans="10:13" ht="20.100000000000001" customHeight="1">
      <c r="J6620" s="427"/>
      <c r="M6620" s="469"/>
    </row>
    <row r="6621" spans="10:13" ht="20.100000000000001" customHeight="1">
      <c r="J6621" s="427"/>
      <c r="M6621" s="469"/>
    </row>
    <row r="6622" spans="10:13" ht="20.100000000000001" customHeight="1">
      <c r="J6622" s="427"/>
      <c r="M6622" s="469"/>
    </row>
    <row r="6623" spans="10:13" ht="20.100000000000001" customHeight="1">
      <c r="J6623" s="427"/>
      <c r="M6623" s="469"/>
    </row>
    <row r="6624" spans="10:13" ht="20.100000000000001" customHeight="1">
      <c r="J6624" s="427"/>
      <c r="M6624" s="469"/>
    </row>
    <row r="6625" spans="10:13" ht="20.100000000000001" customHeight="1">
      <c r="J6625" s="427"/>
      <c r="M6625" s="469"/>
    </row>
    <row r="6626" spans="10:13" ht="20.100000000000001" customHeight="1">
      <c r="J6626" s="427"/>
      <c r="M6626" s="469"/>
    </row>
    <row r="6627" spans="10:13" ht="20.100000000000001" customHeight="1">
      <c r="J6627" s="427"/>
      <c r="M6627" s="469"/>
    </row>
    <row r="6628" spans="10:13" ht="20.100000000000001" customHeight="1">
      <c r="J6628" s="427"/>
      <c r="M6628" s="469"/>
    </row>
    <row r="6629" spans="10:13" ht="20.100000000000001" customHeight="1">
      <c r="J6629" s="427"/>
      <c r="M6629" s="469"/>
    </row>
    <row r="6630" spans="10:13" ht="20.100000000000001" customHeight="1">
      <c r="J6630" s="427"/>
      <c r="M6630" s="469"/>
    </row>
    <row r="6631" spans="10:13" ht="20.100000000000001" customHeight="1">
      <c r="J6631" s="427"/>
      <c r="M6631" s="469"/>
    </row>
    <row r="6632" spans="10:13" ht="20.100000000000001" customHeight="1">
      <c r="J6632" s="427"/>
      <c r="M6632" s="469"/>
    </row>
    <row r="6633" spans="10:13" ht="20.100000000000001" customHeight="1">
      <c r="J6633" s="427"/>
      <c r="M6633" s="469"/>
    </row>
    <row r="6634" spans="10:13" ht="20.100000000000001" customHeight="1">
      <c r="J6634" s="427"/>
      <c r="M6634" s="469"/>
    </row>
    <row r="6635" spans="10:13" ht="20.100000000000001" customHeight="1">
      <c r="J6635" s="427"/>
      <c r="M6635" s="469"/>
    </row>
    <row r="6636" spans="10:13" ht="20.100000000000001" customHeight="1">
      <c r="J6636" s="427"/>
      <c r="M6636" s="469"/>
    </row>
    <row r="6637" spans="10:13" ht="20.100000000000001" customHeight="1">
      <c r="J6637" s="427"/>
      <c r="M6637" s="469"/>
    </row>
    <row r="6638" spans="10:13" ht="20.100000000000001" customHeight="1">
      <c r="J6638" s="427"/>
      <c r="M6638" s="469"/>
    </row>
    <row r="6639" spans="10:13" ht="20.100000000000001" customHeight="1">
      <c r="J6639" s="427"/>
      <c r="M6639" s="469"/>
    </row>
    <row r="6640" spans="10:13" ht="20.100000000000001" customHeight="1">
      <c r="J6640" s="427"/>
      <c r="M6640" s="469"/>
    </row>
    <row r="6641" spans="10:13" ht="20.100000000000001" customHeight="1">
      <c r="J6641" s="427"/>
      <c r="M6641" s="469"/>
    </row>
    <row r="6642" spans="10:13" ht="20.100000000000001" customHeight="1">
      <c r="J6642" s="427"/>
      <c r="M6642" s="469"/>
    </row>
    <row r="6643" spans="10:13" ht="20.100000000000001" customHeight="1">
      <c r="J6643" s="427"/>
      <c r="M6643" s="469"/>
    </row>
    <row r="6644" spans="10:13" ht="20.100000000000001" customHeight="1">
      <c r="J6644" s="427"/>
      <c r="M6644" s="469"/>
    </row>
    <row r="6645" spans="10:13" ht="20.100000000000001" customHeight="1">
      <c r="J6645" s="427"/>
      <c r="M6645" s="469"/>
    </row>
    <row r="6646" spans="10:13" ht="20.100000000000001" customHeight="1">
      <c r="J6646" s="427"/>
      <c r="M6646" s="469"/>
    </row>
    <row r="6647" spans="10:13" ht="20.100000000000001" customHeight="1">
      <c r="J6647" s="427"/>
      <c r="M6647" s="469"/>
    </row>
    <row r="6648" spans="10:13" ht="20.100000000000001" customHeight="1">
      <c r="J6648" s="427"/>
      <c r="M6648" s="469"/>
    </row>
    <row r="6649" spans="10:13" ht="20.100000000000001" customHeight="1">
      <c r="J6649" s="427"/>
      <c r="M6649" s="469"/>
    </row>
    <row r="6650" spans="10:13" ht="20.100000000000001" customHeight="1">
      <c r="J6650" s="427"/>
      <c r="M6650" s="469"/>
    </row>
    <row r="6651" spans="10:13" ht="20.100000000000001" customHeight="1">
      <c r="J6651" s="427"/>
      <c r="M6651" s="469"/>
    </row>
    <row r="6652" spans="10:13" ht="20.100000000000001" customHeight="1">
      <c r="J6652" s="427"/>
      <c r="M6652" s="469"/>
    </row>
    <row r="6653" spans="10:13" ht="20.100000000000001" customHeight="1">
      <c r="J6653" s="427"/>
      <c r="M6653" s="469"/>
    </row>
    <row r="6654" spans="10:13" ht="20.100000000000001" customHeight="1">
      <c r="J6654" s="427"/>
      <c r="M6654" s="469"/>
    </row>
    <row r="6655" spans="10:13" ht="20.100000000000001" customHeight="1">
      <c r="J6655" s="427"/>
      <c r="M6655" s="469"/>
    </row>
    <row r="6656" spans="10:13" ht="20.100000000000001" customHeight="1">
      <c r="J6656" s="427"/>
      <c r="M6656" s="469"/>
    </row>
    <row r="6657" spans="10:13" ht="20.100000000000001" customHeight="1">
      <c r="J6657" s="427"/>
      <c r="M6657" s="469"/>
    </row>
    <row r="6658" spans="10:13" ht="20.100000000000001" customHeight="1">
      <c r="J6658" s="427"/>
      <c r="M6658" s="469"/>
    </row>
    <row r="6659" spans="10:13" ht="20.100000000000001" customHeight="1">
      <c r="J6659" s="427"/>
      <c r="M6659" s="469"/>
    </row>
    <row r="6660" spans="10:13" ht="20.100000000000001" customHeight="1">
      <c r="J6660" s="427"/>
      <c r="M6660" s="469"/>
    </row>
    <row r="6661" spans="10:13" ht="20.100000000000001" customHeight="1">
      <c r="J6661" s="427"/>
      <c r="M6661" s="469"/>
    </row>
    <row r="6662" spans="10:13" ht="20.100000000000001" customHeight="1">
      <c r="J6662" s="427"/>
      <c r="M6662" s="469"/>
    </row>
    <row r="6663" spans="10:13" ht="20.100000000000001" customHeight="1">
      <c r="J6663" s="427"/>
      <c r="M6663" s="469"/>
    </row>
    <row r="6664" spans="10:13" ht="20.100000000000001" customHeight="1">
      <c r="J6664" s="427"/>
      <c r="M6664" s="469"/>
    </row>
    <row r="6665" spans="10:13" ht="20.100000000000001" customHeight="1">
      <c r="J6665" s="427"/>
      <c r="M6665" s="469"/>
    </row>
    <row r="6666" spans="10:13" ht="20.100000000000001" customHeight="1">
      <c r="J6666" s="427"/>
      <c r="M6666" s="469"/>
    </row>
    <row r="6667" spans="10:13" ht="20.100000000000001" customHeight="1">
      <c r="J6667" s="427"/>
      <c r="M6667" s="469"/>
    </row>
    <row r="6668" spans="10:13" ht="20.100000000000001" customHeight="1">
      <c r="J6668" s="427"/>
      <c r="M6668" s="469"/>
    </row>
    <row r="6669" spans="10:13" ht="20.100000000000001" customHeight="1">
      <c r="J6669" s="427"/>
      <c r="M6669" s="469"/>
    </row>
    <row r="6670" spans="10:13" ht="20.100000000000001" customHeight="1">
      <c r="J6670" s="427"/>
      <c r="M6670" s="469"/>
    </row>
    <row r="6671" spans="10:13" ht="20.100000000000001" customHeight="1">
      <c r="J6671" s="427"/>
      <c r="M6671" s="469"/>
    </row>
    <row r="6672" spans="10:13" ht="20.100000000000001" customHeight="1">
      <c r="J6672" s="427"/>
      <c r="M6672" s="469"/>
    </row>
    <row r="6673" spans="10:13" ht="20.100000000000001" customHeight="1">
      <c r="J6673" s="427"/>
      <c r="M6673" s="469"/>
    </row>
    <row r="6674" spans="10:13" ht="20.100000000000001" customHeight="1">
      <c r="J6674" s="427"/>
      <c r="M6674" s="469"/>
    </row>
    <row r="6675" spans="10:13" ht="20.100000000000001" customHeight="1">
      <c r="J6675" s="427"/>
      <c r="M6675" s="469"/>
    </row>
    <row r="6676" spans="10:13" ht="20.100000000000001" customHeight="1">
      <c r="J6676" s="427"/>
      <c r="M6676" s="469"/>
    </row>
    <row r="6677" spans="10:13" ht="20.100000000000001" customHeight="1">
      <c r="J6677" s="427"/>
      <c r="M6677" s="469"/>
    </row>
    <row r="6678" spans="10:13" ht="20.100000000000001" customHeight="1">
      <c r="J6678" s="427"/>
      <c r="M6678" s="469"/>
    </row>
    <row r="6679" spans="10:13" ht="20.100000000000001" customHeight="1">
      <c r="J6679" s="427"/>
      <c r="M6679" s="469"/>
    </row>
    <row r="6680" spans="10:13" ht="20.100000000000001" customHeight="1">
      <c r="J6680" s="427"/>
      <c r="M6680" s="469"/>
    </row>
    <row r="6681" spans="10:13" ht="20.100000000000001" customHeight="1">
      <c r="J6681" s="427"/>
      <c r="M6681" s="469"/>
    </row>
    <row r="6682" spans="10:13" ht="20.100000000000001" customHeight="1">
      <c r="J6682" s="427"/>
      <c r="M6682" s="469"/>
    </row>
    <row r="6683" spans="10:13" ht="20.100000000000001" customHeight="1">
      <c r="J6683" s="427"/>
      <c r="M6683" s="469"/>
    </row>
    <row r="6684" spans="10:13" ht="20.100000000000001" customHeight="1">
      <c r="J6684" s="427"/>
      <c r="M6684" s="469"/>
    </row>
    <row r="6685" spans="10:13" ht="20.100000000000001" customHeight="1">
      <c r="J6685" s="427"/>
      <c r="M6685" s="469"/>
    </row>
    <row r="6686" spans="10:13" ht="20.100000000000001" customHeight="1">
      <c r="J6686" s="427"/>
      <c r="M6686" s="469"/>
    </row>
    <row r="6687" spans="10:13" ht="20.100000000000001" customHeight="1">
      <c r="J6687" s="427"/>
      <c r="M6687" s="469"/>
    </row>
    <row r="6688" spans="10:13" ht="20.100000000000001" customHeight="1">
      <c r="J6688" s="427"/>
      <c r="M6688" s="469"/>
    </row>
    <row r="6689" spans="10:13" ht="20.100000000000001" customHeight="1">
      <c r="J6689" s="427"/>
      <c r="M6689" s="469"/>
    </row>
    <row r="6690" spans="10:13" ht="20.100000000000001" customHeight="1">
      <c r="J6690" s="427"/>
      <c r="M6690" s="469"/>
    </row>
    <row r="6691" spans="10:13" ht="20.100000000000001" customHeight="1">
      <c r="J6691" s="427"/>
      <c r="M6691" s="469"/>
    </row>
    <row r="6692" spans="10:13" ht="20.100000000000001" customHeight="1">
      <c r="J6692" s="427"/>
      <c r="M6692" s="469"/>
    </row>
    <row r="6693" spans="10:13" ht="20.100000000000001" customHeight="1">
      <c r="J6693" s="427"/>
      <c r="M6693" s="469"/>
    </row>
    <row r="6694" spans="10:13" ht="20.100000000000001" customHeight="1">
      <c r="J6694" s="427"/>
      <c r="M6694" s="469"/>
    </row>
    <row r="6695" spans="10:13" ht="20.100000000000001" customHeight="1">
      <c r="J6695" s="427"/>
      <c r="M6695" s="469"/>
    </row>
    <row r="6696" spans="10:13" ht="20.100000000000001" customHeight="1">
      <c r="J6696" s="427"/>
      <c r="M6696" s="469"/>
    </row>
    <row r="6697" spans="10:13" ht="20.100000000000001" customHeight="1">
      <c r="J6697" s="427"/>
      <c r="M6697" s="469"/>
    </row>
    <row r="6698" spans="10:13" ht="20.100000000000001" customHeight="1">
      <c r="J6698" s="427"/>
      <c r="M6698" s="469"/>
    </row>
    <row r="6699" spans="10:13" ht="20.100000000000001" customHeight="1">
      <c r="J6699" s="427"/>
      <c r="M6699" s="469"/>
    </row>
    <row r="6700" spans="10:13" ht="20.100000000000001" customHeight="1">
      <c r="J6700" s="427"/>
      <c r="M6700" s="469"/>
    </row>
    <row r="6701" spans="10:13" ht="20.100000000000001" customHeight="1">
      <c r="J6701" s="427"/>
      <c r="M6701" s="469"/>
    </row>
    <row r="6702" spans="10:13" ht="20.100000000000001" customHeight="1">
      <c r="J6702" s="427"/>
      <c r="M6702" s="469"/>
    </row>
    <row r="6703" spans="10:13" ht="20.100000000000001" customHeight="1">
      <c r="J6703" s="427"/>
      <c r="M6703" s="469"/>
    </row>
    <row r="6704" spans="10:13" ht="20.100000000000001" customHeight="1">
      <c r="J6704" s="427"/>
      <c r="M6704" s="469"/>
    </row>
    <row r="6705" spans="10:13" ht="20.100000000000001" customHeight="1">
      <c r="J6705" s="427"/>
      <c r="M6705" s="469"/>
    </row>
    <row r="6706" spans="10:13" ht="20.100000000000001" customHeight="1">
      <c r="J6706" s="427"/>
      <c r="M6706" s="469"/>
    </row>
    <row r="6707" spans="10:13" ht="20.100000000000001" customHeight="1">
      <c r="J6707" s="427"/>
      <c r="M6707" s="469"/>
    </row>
    <row r="6708" spans="10:13" ht="20.100000000000001" customHeight="1">
      <c r="J6708" s="427"/>
      <c r="M6708" s="469"/>
    </row>
    <row r="6709" spans="10:13" ht="20.100000000000001" customHeight="1">
      <c r="J6709" s="427"/>
      <c r="M6709" s="469"/>
    </row>
    <row r="6710" spans="10:13" ht="20.100000000000001" customHeight="1">
      <c r="J6710" s="427"/>
      <c r="M6710" s="469"/>
    </row>
    <row r="6711" spans="10:13" ht="20.100000000000001" customHeight="1">
      <c r="J6711" s="427"/>
      <c r="M6711" s="469"/>
    </row>
    <row r="6712" spans="10:13" ht="20.100000000000001" customHeight="1">
      <c r="J6712" s="427"/>
      <c r="M6712" s="469"/>
    </row>
    <row r="6713" spans="10:13" ht="20.100000000000001" customHeight="1">
      <c r="J6713" s="427"/>
      <c r="M6713" s="469"/>
    </row>
    <row r="6714" spans="10:13" ht="20.100000000000001" customHeight="1">
      <c r="J6714" s="427"/>
      <c r="M6714" s="469"/>
    </row>
    <row r="6715" spans="10:13" ht="20.100000000000001" customHeight="1">
      <c r="J6715" s="427"/>
      <c r="M6715" s="469"/>
    </row>
    <row r="6716" spans="10:13" ht="20.100000000000001" customHeight="1">
      <c r="J6716" s="427"/>
      <c r="M6716" s="469"/>
    </row>
    <row r="6717" spans="10:13" ht="20.100000000000001" customHeight="1">
      <c r="J6717" s="427"/>
      <c r="M6717" s="469"/>
    </row>
    <row r="6718" spans="10:13" ht="20.100000000000001" customHeight="1">
      <c r="J6718" s="427"/>
      <c r="M6718" s="469"/>
    </row>
    <row r="6719" spans="10:13" ht="20.100000000000001" customHeight="1">
      <c r="J6719" s="427"/>
      <c r="M6719" s="469"/>
    </row>
    <row r="6720" spans="10:13" ht="20.100000000000001" customHeight="1">
      <c r="J6720" s="427"/>
      <c r="M6720" s="469"/>
    </row>
    <row r="6721" spans="10:13" ht="20.100000000000001" customHeight="1">
      <c r="J6721" s="427"/>
      <c r="M6721" s="469"/>
    </row>
    <row r="6722" spans="10:13" ht="20.100000000000001" customHeight="1">
      <c r="J6722" s="427"/>
      <c r="M6722" s="469"/>
    </row>
    <row r="6723" spans="10:13" ht="20.100000000000001" customHeight="1">
      <c r="J6723" s="427"/>
      <c r="M6723" s="469"/>
    </row>
    <row r="6724" spans="10:13" ht="20.100000000000001" customHeight="1">
      <c r="J6724" s="427"/>
      <c r="M6724" s="469"/>
    </row>
    <row r="6725" spans="10:13" ht="20.100000000000001" customHeight="1">
      <c r="J6725" s="427"/>
      <c r="M6725" s="469"/>
    </row>
    <row r="6726" spans="10:13" ht="20.100000000000001" customHeight="1">
      <c r="J6726" s="427"/>
      <c r="M6726" s="469"/>
    </row>
    <row r="6727" spans="10:13" ht="20.100000000000001" customHeight="1">
      <c r="J6727" s="427"/>
      <c r="M6727" s="469"/>
    </row>
    <row r="6728" spans="10:13" ht="20.100000000000001" customHeight="1">
      <c r="J6728" s="427"/>
      <c r="M6728" s="469"/>
    </row>
    <row r="6729" spans="10:13" ht="20.100000000000001" customHeight="1">
      <c r="J6729" s="427"/>
      <c r="M6729" s="469"/>
    </row>
    <row r="6730" spans="10:13" ht="20.100000000000001" customHeight="1">
      <c r="J6730" s="427"/>
      <c r="M6730" s="469"/>
    </row>
    <row r="6731" spans="10:13" ht="20.100000000000001" customHeight="1">
      <c r="J6731" s="427"/>
      <c r="M6731" s="469"/>
    </row>
    <row r="6732" spans="10:13" ht="20.100000000000001" customHeight="1">
      <c r="J6732" s="427"/>
      <c r="M6732" s="469"/>
    </row>
    <row r="6733" spans="10:13" ht="20.100000000000001" customHeight="1">
      <c r="J6733" s="427"/>
      <c r="M6733" s="469"/>
    </row>
    <row r="6734" spans="10:13" ht="20.100000000000001" customHeight="1">
      <c r="J6734" s="427"/>
      <c r="M6734" s="469"/>
    </row>
    <row r="6735" spans="10:13" ht="20.100000000000001" customHeight="1">
      <c r="J6735" s="427"/>
      <c r="M6735" s="469"/>
    </row>
    <row r="6736" spans="10:13" ht="20.100000000000001" customHeight="1">
      <c r="J6736" s="427"/>
      <c r="M6736" s="469"/>
    </row>
    <row r="6737" spans="10:13" ht="20.100000000000001" customHeight="1">
      <c r="J6737" s="427"/>
      <c r="M6737" s="469"/>
    </row>
    <row r="6738" spans="10:13" ht="20.100000000000001" customHeight="1">
      <c r="J6738" s="427"/>
      <c r="M6738" s="469"/>
    </row>
    <row r="6739" spans="10:13" ht="20.100000000000001" customHeight="1">
      <c r="J6739" s="427"/>
      <c r="M6739" s="469"/>
    </row>
    <row r="6740" spans="10:13" ht="20.100000000000001" customHeight="1">
      <c r="J6740" s="427"/>
      <c r="M6740" s="469"/>
    </row>
    <row r="6741" spans="10:13" ht="20.100000000000001" customHeight="1">
      <c r="J6741" s="427"/>
      <c r="M6741" s="469"/>
    </row>
    <row r="6742" spans="10:13" ht="20.100000000000001" customHeight="1">
      <c r="J6742" s="427"/>
      <c r="M6742" s="469"/>
    </row>
    <row r="6743" spans="10:13" ht="20.100000000000001" customHeight="1">
      <c r="J6743" s="427"/>
      <c r="M6743" s="469"/>
    </row>
    <row r="6744" spans="10:13" ht="20.100000000000001" customHeight="1">
      <c r="J6744" s="427"/>
      <c r="M6744" s="469"/>
    </row>
    <row r="6745" spans="10:13" ht="20.100000000000001" customHeight="1">
      <c r="J6745" s="427"/>
      <c r="M6745" s="469"/>
    </row>
    <row r="6746" spans="10:13" ht="20.100000000000001" customHeight="1">
      <c r="J6746" s="427"/>
      <c r="M6746" s="469"/>
    </row>
    <row r="6747" spans="10:13" ht="20.100000000000001" customHeight="1">
      <c r="J6747" s="427"/>
      <c r="M6747" s="469"/>
    </row>
    <row r="6748" spans="10:13" ht="20.100000000000001" customHeight="1">
      <c r="J6748" s="427"/>
      <c r="M6748" s="469"/>
    </row>
    <row r="6749" spans="10:13" ht="20.100000000000001" customHeight="1">
      <c r="J6749" s="427"/>
      <c r="M6749" s="469"/>
    </row>
    <row r="6750" spans="10:13" ht="20.100000000000001" customHeight="1">
      <c r="J6750" s="427"/>
      <c r="M6750" s="469"/>
    </row>
    <row r="6751" spans="10:13" ht="20.100000000000001" customHeight="1">
      <c r="J6751" s="427"/>
      <c r="M6751" s="469"/>
    </row>
    <row r="6752" spans="10:13" ht="20.100000000000001" customHeight="1">
      <c r="J6752" s="427"/>
      <c r="M6752" s="469"/>
    </row>
    <row r="6753" spans="10:13" ht="20.100000000000001" customHeight="1">
      <c r="J6753" s="427"/>
      <c r="M6753" s="469"/>
    </row>
    <row r="6754" spans="10:13" ht="20.100000000000001" customHeight="1">
      <c r="J6754" s="427"/>
      <c r="M6754" s="469"/>
    </row>
    <row r="6755" spans="10:13" ht="20.100000000000001" customHeight="1">
      <c r="J6755" s="427"/>
      <c r="M6755" s="469"/>
    </row>
    <row r="6756" spans="10:13" ht="20.100000000000001" customHeight="1">
      <c r="J6756" s="427"/>
      <c r="M6756" s="469"/>
    </row>
    <row r="6757" spans="10:13" ht="20.100000000000001" customHeight="1">
      <c r="J6757" s="427"/>
      <c r="M6757" s="469"/>
    </row>
    <row r="6758" spans="10:13" ht="20.100000000000001" customHeight="1">
      <c r="J6758" s="427"/>
      <c r="M6758" s="469"/>
    </row>
    <row r="6759" spans="10:13" ht="20.100000000000001" customHeight="1">
      <c r="J6759" s="427"/>
      <c r="M6759" s="469"/>
    </row>
    <row r="6760" spans="10:13" ht="20.100000000000001" customHeight="1">
      <c r="J6760" s="427"/>
      <c r="M6760" s="469"/>
    </row>
    <row r="6761" spans="10:13" ht="20.100000000000001" customHeight="1">
      <c r="J6761" s="427"/>
      <c r="M6761" s="469"/>
    </row>
    <row r="6762" spans="10:13" ht="20.100000000000001" customHeight="1">
      <c r="J6762" s="427"/>
      <c r="M6762" s="469"/>
    </row>
    <row r="6763" spans="10:13" ht="20.100000000000001" customHeight="1">
      <c r="J6763" s="427"/>
      <c r="M6763" s="469"/>
    </row>
    <row r="6764" spans="10:13" ht="20.100000000000001" customHeight="1">
      <c r="J6764" s="427"/>
      <c r="M6764" s="469"/>
    </row>
    <row r="6765" spans="10:13" ht="20.100000000000001" customHeight="1">
      <c r="J6765" s="427"/>
      <c r="M6765" s="469"/>
    </row>
    <row r="6766" spans="10:13" ht="20.100000000000001" customHeight="1">
      <c r="J6766" s="427"/>
      <c r="M6766" s="469"/>
    </row>
    <row r="6767" spans="10:13" ht="20.100000000000001" customHeight="1">
      <c r="J6767" s="427"/>
      <c r="M6767" s="469"/>
    </row>
    <row r="6768" spans="10:13" ht="20.100000000000001" customHeight="1">
      <c r="J6768" s="427"/>
      <c r="M6768" s="469"/>
    </row>
    <row r="6769" spans="10:13" ht="20.100000000000001" customHeight="1">
      <c r="J6769" s="427"/>
      <c r="M6769" s="469"/>
    </row>
    <row r="6770" spans="10:13" ht="20.100000000000001" customHeight="1">
      <c r="J6770" s="427"/>
      <c r="M6770" s="469"/>
    </row>
    <row r="6771" spans="10:13" ht="20.100000000000001" customHeight="1">
      <c r="J6771" s="427"/>
      <c r="M6771" s="469"/>
    </row>
    <row r="6772" spans="10:13" ht="20.100000000000001" customHeight="1">
      <c r="J6772" s="427"/>
      <c r="M6772" s="469"/>
    </row>
    <row r="6773" spans="10:13" ht="20.100000000000001" customHeight="1">
      <c r="J6773" s="427"/>
      <c r="M6773" s="469"/>
    </row>
    <row r="6774" spans="10:13" ht="20.100000000000001" customHeight="1">
      <c r="J6774" s="427"/>
      <c r="M6774" s="469"/>
    </row>
    <row r="6775" spans="10:13" ht="20.100000000000001" customHeight="1">
      <c r="J6775" s="427"/>
      <c r="M6775" s="469"/>
    </row>
    <row r="6776" spans="10:13" ht="20.100000000000001" customHeight="1">
      <c r="J6776" s="427"/>
      <c r="M6776" s="469"/>
    </row>
    <row r="6777" spans="10:13" ht="20.100000000000001" customHeight="1">
      <c r="J6777" s="427"/>
      <c r="M6777" s="469"/>
    </row>
    <row r="6778" spans="10:13" ht="20.100000000000001" customHeight="1">
      <c r="J6778" s="427"/>
      <c r="M6778" s="469"/>
    </row>
    <row r="6779" spans="10:13" ht="20.100000000000001" customHeight="1">
      <c r="J6779" s="427"/>
      <c r="M6779" s="469"/>
    </row>
    <row r="6780" spans="10:13" ht="20.100000000000001" customHeight="1">
      <c r="J6780" s="427"/>
      <c r="M6780" s="469"/>
    </row>
    <row r="6781" spans="10:13" ht="20.100000000000001" customHeight="1">
      <c r="J6781" s="427"/>
      <c r="M6781" s="469"/>
    </row>
    <row r="6782" spans="10:13" ht="20.100000000000001" customHeight="1">
      <c r="J6782" s="427"/>
      <c r="M6782" s="469"/>
    </row>
    <row r="6783" spans="10:13" ht="20.100000000000001" customHeight="1">
      <c r="J6783" s="427"/>
      <c r="M6783" s="469"/>
    </row>
    <row r="6784" spans="10:13" ht="20.100000000000001" customHeight="1">
      <c r="J6784" s="427"/>
      <c r="M6784" s="469"/>
    </row>
    <row r="6785" spans="10:13" ht="20.100000000000001" customHeight="1">
      <c r="J6785" s="427"/>
      <c r="M6785" s="469"/>
    </row>
    <row r="6786" spans="10:13" ht="20.100000000000001" customHeight="1">
      <c r="J6786" s="427"/>
      <c r="M6786" s="469"/>
    </row>
    <row r="6787" spans="10:13" ht="20.100000000000001" customHeight="1">
      <c r="J6787" s="427"/>
      <c r="M6787" s="469"/>
    </row>
    <row r="6788" spans="10:13" ht="20.100000000000001" customHeight="1">
      <c r="J6788" s="427"/>
      <c r="M6788" s="469"/>
    </row>
    <row r="6789" spans="10:13" ht="20.100000000000001" customHeight="1">
      <c r="J6789" s="427"/>
      <c r="M6789" s="469"/>
    </row>
    <row r="6790" spans="10:13" ht="20.100000000000001" customHeight="1">
      <c r="J6790" s="427"/>
      <c r="M6790" s="469"/>
    </row>
    <row r="6791" spans="10:13" ht="20.100000000000001" customHeight="1">
      <c r="J6791" s="427"/>
      <c r="M6791" s="469"/>
    </row>
    <row r="6792" spans="10:13" ht="20.100000000000001" customHeight="1">
      <c r="J6792" s="427"/>
      <c r="M6792" s="469"/>
    </row>
    <row r="6793" spans="10:13" ht="20.100000000000001" customHeight="1">
      <c r="J6793" s="427"/>
      <c r="M6793" s="469"/>
    </row>
    <row r="6794" spans="10:13" ht="20.100000000000001" customHeight="1">
      <c r="J6794" s="427"/>
      <c r="M6794" s="469"/>
    </row>
    <row r="6795" spans="10:13" ht="20.100000000000001" customHeight="1">
      <c r="J6795" s="427"/>
      <c r="M6795" s="469"/>
    </row>
    <row r="6796" spans="10:13" ht="20.100000000000001" customHeight="1">
      <c r="J6796" s="427"/>
      <c r="M6796" s="469"/>
    </row>
    <row r="6797" spans="10:13" ht="20.100000000000001" customHeight="1">
      <c r="J6797" s="427"/>
      <c r="M6797" s="469"/>
    </row>
    <row r="6798" spans="10:13" ht="20.100000000000001" customHeight="1">
      <c r="J6798" s="427"/>
      <c r="M6798" s="469"/>
    </row>
    <row r="6799" spans="10:13" ht="20.100000000000001" customHeight="1">
      <c r="J6799" s="427"/>
      <c r="M6799" s="469"/>
    </row>
    <row r="6800" spans="10:13" ht="20.100000000000001" customHeight="1">
      <c r="J6800" s="427"/>
      <c r="M6800" s="469"/>
    </row>
    <row r="6801" spans="10:13" ht="20.100000000000001" customHeight="1">
      <c r="J6801" s="427"/>
      <c r="M6801" s="469"/>
    </row>
    <row r="6802" spans="10:13" ht="20.100000000000001" customHeight="1">
      <c r="J6802" s="427"/>
      <c r="M6802" s="469"/>
    </row>
    <row r="6803" spans="10:13" ht="20.100000000000001" customHeight="1">
      <c r="J6803" s="427"/>
      <c r="M6803" s="469"/>
    </row>
    <row r="6804" spans="10:13" ht="20.100000000000001" customHeight="1">
      <c r="J6804" s="427"/>
      <c r="M6804" s="469"/>
    </row>
    <row r="6805" spans="10:13" ht="20.100000000000001" customHeight="1">
      <c r="J6805" s="427"/>
      <c r="M6805" s="469"/>
    </row>
    <row r="6806" spans="10:13" ht="20.100000000000001" customHeight="1">
      <c r="J6806" s="427"/>
      <c r="M6806" s="469"/>
    </row>
    <row r="6807" spans="10:13" ht="20.100000000000001" customHeight="1">
      <c r="J6807" s="427"/>
      <c r="M6807" s="469"/>
    </row>
    <row r="6808" spans="10:13" ht="20.100000000000001" customHeight="1">
      <c r="J6808" s="427"/>
      <c r="M6808" s="469"/>
    </row>
    <row r="6809" spans="10:13" ht="20.100000000000001" customHeight="1">
      <c r="J6809" s="427"/>
      <c r="M6809" s="469"/>
    </row>
    <row r="6810" spans="10:13" ht="20.100000000000001" customHeight="1">
      <c r="J6810" s="427"/>
      <c r="M6810" s="469"/>
    </row>
    <row r="6811" spans="10:13" ht="20.100000000000001" customHeight="1">
      <c r="J6811" s="427"/>
      <c r="M6811" s="469"/>
    </row>
    <row r="6812" spans="10:13" ht="20.100000000000001" customHeight="1">
      <c r="J6812" s="427"/>
      <c r="M6812" s="469"/>
    </row>
    <row r="6813" spans="10:13" ht="20.100000000000001" customHeight="1">
      <c r="J6813" s="427"/>
      <c r="M6813" s="469"/>
    </row>
    <row r="6814" spans="10:13" ht="20.100000000000001" customHeight="1">
      <c r="J6814" s="427"/>
      <c r="M6814" s="469"/>
    </row>
    <row r="6815" spans="10:13" ht="20.100000000000001" customHeight="1">
      <c r="J6815" s="427"/>
      <c r="M6815" s="469"/>
    </row>
    <row r="6816" spans="10:13" ht="20.100000000000001" customHeight="1">
      <c r="J6816" s="427"/>
      <c r="M6816" s="469"/>
    </row>
    <row r="6817" spans="10:13" ht="20.100000000000001" customHeight="1">
      <c r="J6817" s="427"/>
      <c r="M6817" s="469"/>
    </row>
    <row r="6818" spans="10:13" ht="20.100000000000001" customHeight="1">
      <c r="J6818" s="427"/>
      <c r="M6818" s="469"/>
    </row>
    <row r="6819" spans="10:13" ht="20.100000000000001" customHeight="1">
      <c r="J6819" s="427"/>
      <c r="M6819" s="469"/>
    </row>
    <row r="6820" spans="10:13" ht="20.100000000000001" customHeight="1">
      <c r="J6820" s="427"/>
      <c r="M6820" s="469"/>
    </row>
    <row r="6821" spans="10:13" ht="20.100000000000001" customHeight="1">
      <c r="J6821" s="427"/>
      <c r="M6821" s="469"/>
    </row>
    <row r="6822" spans="10:13" ht="20.100000000000001" customHeight="1">
      <c r="J6822" s="427"/>
      <c r="M6822" s="469"/>
    </row>
    <row r="6823" spans="10:13" ht="20.100000000000001" customHeight="1">
      <c r="J6823" s="427"/>
      <c r="M6823" s="469"/>
    </row>
    <row r="6824" spans="10:13" ht="20.100000000000001" customHeight="1">
      <c r="J6824" s="427"/>
      <c r="M6824" s="469"/>
    </row>
    <row r="6825" spans="10:13" ht="20.100000000000001" customHeight="1">
      <c r="J6825" s="427"/>
      <c r="M6825" s="469"/>
    </row>
    <row r="6826" spans="10:13" ht="20.100000000000001" customHeight="1">
      <c r="J6826" s="427"/>
      <c r="M6826" s="469"/>
    </row>
    <row r="6827" spans="10:13" ht="20.100000000000001" customHeight="1">
      <c r="J6827" s="427"/>
      <c r="M6827" s="469"/>
    </row>
    <row r="6828" spans="10:13" ht="20.100000000000001" customHeight="1">
      <c r="J6828" s="427"/>
      <c r="M6828" s="469"/>
    </row>
    <row r="6829" spans="10:13" ht="20.100000000000001" customHeight="1">
      <c r="J6829" s="427"/>
      <c r="M6829" s="469"/>
    </row>
    <row r="6830" spans="10:13" ht="20.100000000000001" customHeight="1">
      <c r="J6830" s="427"/>
      <c r="M6830" s="469"/>
    </row>
    <row r="6831" spans="10:13" ht="20.100000000000001" customHeight="1">
      <c r="J6831" s="427"/>
      <c r="M6831" s="469"/>
    </row>
    <row r="6832" spans="10:13" ht="20.100000000000001" customHeight="1">
      <c r="J6832" s="427"/>
      <c r="M6832" s="469"/>
    </row>
    <row r="6833" spans="10:13" ht="20.100000000000001" customHeight="1">
      <c r="J6833" s="427"/>
      <c r="M6833" s="469"/>
    </row>
    <row r="6834" spans="10:13" ht="20.100000000000001" customHeight="1">
      <c r="J6834" s="427"/>
      <c r="M6834" s="469"/>
    </row>
    <row r="6835" spans="10:13" ht="20.100000000000001" customHeight="1">
      <c r="J6835" s="427"/>
      <c r="M6835" s="469"/>
    </row>
    <row r="6836" spans="10:13" ht="20.100000000000001" customHeight="1">
      <c r="J6836" s="427"/>
      <c r="M6836" s="469"/>
    </row>
    <row r="6837" spans="10:13" ht="20.100000000000001" customHeight="1">
      <c r="J6837" s="427"/>
      <c r="M6837" s="469"/>
    </row>
    <row r="6838" spans="10:13" ht="20.100000000000001" customHeight="1">
      <c r="J6838" s="427"/>
      <c r="M6838" s="469"/>
    </row>
    <row r="6839" spans="10:13" ht="20.100000000000001" customHeight="1">
      <c r="J6839" s="427"/>
      <c r="M6839" s="469"/>
    </row>
    <row r="6840" spans="10:13" ht="20.100000000000001" customHeight="1">
      <c r="J6840" s="427"/>
      <c r="M6840" s="469"/>
    </row>
    <row r="6841" spans="10:13" ht="20.100000000000001" customHeight="1">
      <c r="J6841" s="427"/>
      <c r="M6841" s="469"/>
    </row>
    <row r="6842" spans="10:13" ht="20.100000000000001" customHeight="1">
      <c r="J6842" s="427"/>
      <c r="M6842" s="469"/>
    </row>
    <row r="6843" spans="10:13" ht="20.100000000000001" customHeight="1">
      <c r="J6843" s="427"/>
      <c r="M6843" s="469"/>
    </row>
    <row r="6844" spans="10:13" ht="20.100000000000001" customHeight="1">
      <c r="J6844" s="427"/>
      <c r="M6844" s="469"/>
    </row>
    <row r="6845" spans="10:13" ht="20.100000000000001" customHeight="1">
      <c r="J6845" s="427"/>
      <c r="M6845" s="469"/>
    </row>
    <row r="6846" spans="10:13" ht="20.100000000000001" customHeight="1">
      <c r="J6846" s="427"/>
      <c r="M6846" s="469"/>
    </row>
    <row r="6847" spans="10:13" ht="20.100000000000001" customHeight="1">
      <c r="J6847" s="427"/>
      <c r="M6847" s="469"/>
    </row>
    <row r="6848" spans="10:13" ht="20.100000000000001" customHeight="1">
      <c r="J6848" s="427"/>
      <c r="M6848" s="469"/>
    </row>
    <row r="6849" spans="10:13" ht="20.100000000000001" customHeight="1">
      <c r="J6849" s="427"/>
      <c r="M6849" s="469"/>
    </row>
    <row r="6850" spans="10:13" ht="20.100000000000001" customHeight="1">
      <c r="J6850" s="427"/>
      <c r="M6850" s="469"/>
    </row>
    <row r="6851" spans="10:13" ht="20.100000000000001" customHeight="1">
      <c r="J6851" s="427"/>
      <c r="M6851" s="469"/>
    </row>
    <row r="6852" spans="10:13" ht="20.100000000000001" customHeight="1">
      <c r="J6852" s="427"/>
      <c r="M6852" s="469"/>
    </row>
    <row r="6853" spans="10:13" ht="20.100000000000001" customHeight="1">
      <c r="J6853" s="427"/>
      <c r="M6853" s="469"/>
    </row>
    <row r="6854" spans="10:13" ht="20.100000000000001" customHeight="1">
      <c r="J6854" s="427"/>
      <c r="M6854" s="469"/>
    </row>
    <row r="6855" spans="10:13" ht="20.100000000000001" customHeight="1">
      <c r="J6855" s="427"/>
      <c r="M6855" s="469"/>
    </row>
    <row r="6856" spans="10:13" ht="20.100000000000001" customHeight="1">
      <c r="J6856" s="427"/>
      <c r="M6856" s="469"/>
    </row>
    <row r="6857" spans="10:13" ht="20.100000000000001" customHeight="1">
      <c r="J6857" s="427"/>
      <c r="M6857" s="469"/>
    </row>
    <row r="6858" spans="10:13" ht="20.100000000000001" customHeight="1">
      <c r="J6858" s="427"/>
      <c r="M6858" s="469"/>
    </row>
    <row r="6859" spans="10:13" ht="20.100000000000001" customHeight="1">
      <c r="J6859" s="427"/>
      <c r="M6859" s="469"/>
    </row>
    <row r="6860" spans="10:13" ht="20.100000000000001" customHeight="1">
      <c r="J6860" s="427"/>
      <c r="M6860" s="469"/>
    </row>
    <row r="6861" spans="10:13" ht="20.100000000000001" customHeight="1">
      <c r="J6861" s="427"/>
      <c r="M6861" s="469"/>
    </row>
    <row r="6862" spans="10:13" ht="20.100000000000001" customHeight="1">
      <c r="J6862" s="427"/>
      <c r="M6862" s="469"/>
    </row>
    <row r="6863" spans="10:13" ht="20.100000000000001" customHeight="1">
      <c r="J6863" s="427"/>
      <c r="M6863" s="469"/>
    </row>
    <row r="6864" spans="10:13" ht="20.100000000000001" customHeight="1">
      <c r="J6864" s="427"/>
      <c r="M6864" s="469"/>
    </row>
    <row r="6865" spans="10:13" ht="20.100000000000001" customHeight="1">
      <c r="J6865" s="427"/>
      <c r="M6865" s="469"/>
    </row>
    <row r="6866" spans="10:13" ht="20.100000000000001" customHeight="1">
      <c r="J6866" s="427"/>
      <c r="M6866" s="469"/>
    </row>
    <row r="6867" spans="10:13" ht="20.100000000000001" customHeight="1">
      <c r="J6867" s="427"/>
      <c r="M6867" s="469"/>
    </row>
    <row r="6868" spans="10:13" ht="20.100000000000001" customHeight="1">
      <c r="J6868" s="427"/>
      <c r="M6868" s="469"/>
    </row>
    <row r="6869" spans="10:13" ht="20.100000000000001" customHeight="1">
      <c r="J6869" s="427"/>
      <c r="M6869" s="469"/>
    </row>
    <row r="6870" spans="10:13" ht="20.100000000000001" customHeight="1">
      <c r="J6870" s="427"/>
      <c r="M6870" s="469"/>
    </row>
    <row r="6871" spans="10:13" ht="20.100000000000001" customHeight="1">
      <c r="J6871" s="427"/>
      <c r="M6871" s="469"/>
    </row>
    <row r="6872" spans="10:13" ht="20.100000000000001" customHeight="1">
      <c r="J6872" s="427"/>
      <c r="M6872" s="469"/>
    </row>
    <row r="6873" spans="10:13" ht="20.100000000000001" customHeight="1">
      <c r="J6873" s="427"/>
      <c r="M6873" s="469"/>
    </row>
    <row r="6874" spans="10:13" ht="20.100000000000001" customHeight="1">
      <c r="J6874" s="427"/>
      <c r="M6874" s="469"/>
    </row>
    <row r="6875" spans="10:13" ht="20.100000000000001" customHeight="1">
      <c r="J6875" s="427"/>
      <c r="M6875" s="469"/>
    </row>
    <row r="6876" spans="10:13" ht="20.100000000000001" customHeight="1">
      <c r="J6876" s="427"/>
      <c r="M6876" s="469"/>
    </row>
    <row r="6877" spans="10:13" ht="20.100000000000001" customHeight="1">
      <c r="J6877" s="427"/>
      <c r="M6877" s="469"/>
    </row>
    <row r="6878" spans="10:13" ht="20.100000000000001" customHeight="1">
      <c r="J6878" s="427"/>
      <c r="M6878" s="469"/>
    </row>
    <row r="6879" spans="10:13" ht="20.100000000000001" customHeight="1">
      <c r="J6879" s="427"/>
      <c r="M6879" s="469"/>
    </row>
    <row r="6880" spans="10:13" ht="20.100000000000001" customHeight="1">
      <c r="J6880" s="427"/>
      <c r="M6880" s="469"/>
    </row>
    <row r="6881" spans="10:13" ht="20.100000000000001" customHeight="1">
      <c r="J6881" s="427"/>
      <c r="M6881" s="469"/>
    </row>
    <row r="6882" spans="10:13" ht="20.100000000000001" customHeight="1">
      <c r="J6882" s="427"/>
      <c r="M6882" s="469"/>
    </row>
    <row r="6883" spans="10:13" ht="20.100000000000001" customHeight="1">
      <c r="J6883" s="427"/>
      <c r="M6883" s="469"/>
    </row>
    <row r="6884" spans="10:13" ht="20.100000000000001" customHeight="1">
      <c r="J6884" s="427"/>
      <c r="M6884" s="469"/>
    </row>
    <row r="6885" spans="10:13" ht="20.100000000000001" customHeight="1">
      <c r="J6885" s="427"/>
      <c r="M6885" s="469"/>
    </row>
    <row r="6886" spans="10:13" ht="20.100000000000001" customHeight="1">
      <c r="J6886" s="427"/>
      <c r="M6886" s="469"/>
    </row>
    <row r="6887" spans="10:13" ht="20.100000000000001" customHeight="1">
      <c r="J6887" s="427"/>
      <c r="M6887" s="469"/>
    </row>
    <row r="6888" spans="10:13" ht="20.100000000000001" customHeight="1">
      <c r="J6888" s="427"/>
      <c r="M6888" s="469"/>
    </row>
    <row r="6889" spans="10:13" ht="20.100000000000001" customHeight="1">
      <c r="J6889" s="427"/>
      <c r="M6889" s="469"/>
    </row>
    <row r="6890" spans="10:13" ht="20.100000000000001" customHeight="1">
      <c r="J6890" s="427"/>
      <c r="M6890" s="469"/>
    </row>
    <row r="6891" spans="10:13" ht="20.100000000000001" customHeight="1">
      <c r="J6891" s="427"/>
      <c r="M6891" s="469"/>
    </row>
    <row r="6892" spans="10:13" ht="20.100000000000001" customHeight="1">
      <c r="J6892" s="427"/>
      <c r="M6892" s="469"/>
    </row>
    <row r="6893" spans="10:13" ht="20.100000000000001" customHeight="1">
      <c r="J6893" s="427"/>
      <c r="M6893" s="469"/>
    </row>
    <row r="6894" spans="10:13" ht="20.100000000000001" customHeight="1">
      <c r="J6894" s="427"/>
      <c r="M6894" s="469"/>
    </row>
    <row r="6895" spans="10:13" ht="20.100000000000001" customHeight="1">
      <c r="J6895" s="427"/>
      <c r="M6895" s="469"/>
    </row>
    <row r="6896" spans="10:13" ht="20.100000000000001" customHeight="1">
      <c r="J6896" s="427"/>
      <c r="M6896" s="469"/>
    </row>
    <row r="6897" spans="10:13" ht="20.100000000000001" customHeight="1">
      <c r="J6897" s="427"/>
      <c r="M6897" s="469"/>
    </row>
    <row r="6898" spans="10:13" ht="20.100000000000001" customHeight="1">
      <c r="J6898" s="427"/>
      <c r="M6898" s="469"/>
    </row>
    <row r="6899" spans="10:13" ht="20.100000000000001" customHeight="1">
      <c r="J6899" s="427"/>
      <c r="M6899" s="469"/>
    </row>
    <row r="6900" spans="10:13" ht="20.100000000000001" customHeight="1">
      <c r="J6900" s="427"/>
      <c r="M6900" s="469"/>
    </row>
    <row r="6901" spans="10:13" ht="20.100000000000001" customHeight="1">
      <c r="J6901" s="427"/>
      <c r="M6901" s="469"/>
    </row>
    <row r="6902" spans="10:13" ht="20.100000000000001" customHeight="1">
      <c r="J6902" s="427"/>
      <c r="M6902" s="469"/>
    </row>
    <row r="6903" spans="10:13" ht="20.100000000000001" customHeight="1">
      <c r="J6903" s="427"/>
      <c r="M6903" s="469"/>
    </row>
    <row r="6904" spans="10:13" ht="20.100000000000001" customHeight="1">
      <c r="J6904" s="427"/>
      <c r="M6904" s="469"/>
    </row>
    <row r="6905" spans="10:13" ht="20.100000000000001" customHeight="1">
      <c r="J6905" s="427"/>
      <c r="M6905" s="469"/>
    </row>
    <row r="6906" spans="10:13" ht="20.100000000000001" customHeight="1">
      <c r="J6906" s="427"/>
      <c r="M6906" s="469"/>
    </row>
    <row r="6907" spans="10:13" ht="20.100000000000001" customHeight="1">
      <c r="J6907" s="427"/>
      <c r="M6907" s="469"/>
    </row>
    <row r="6908" spans="10:13" ht="20.100000000000001" customHeight="1">
      <c r="J6908" s="427"/>
      <c r="M6908" s="469"/>
    </row>
    <row r="6909" spans="10:13" ht="20.100000000000001" customHeight="1">
      <c r="J6909" s="427"/>
      <c r="M6909" s="469"/>
    </row>
    <row r="6910" spans="10:13" ht="20.100000000000001" customHeight="1">
      <c r="J6910" s="427"/>
      <c r="M6910" s="469"/>
    </row>
    <row r="6911" spans="10:13" ht="20.100000000000001" customHeight="1">
      <c r="J6911" s="427"/>
      <c r="M6911" s="469"/>
    </row>
    <row r="6912" spans="10:13" ht="20.100000000000001" customHeight="1">
      <c r="J6912" s="427"/>
      <c r="M6912" s="469"/>
    </row>
    <row r="6913" spans="10:13" ht="20.100000000000001" customHeight="1">
      <c r="J6913" s="427"/>
      <c r="M6913" s="469"/>
    </row>
    <row r="6914" spans="10:13" ht="20.100000000000001" customHeight="1">
      <c r="J6914" s="427"/>
      <c r="M6914" s="469"/>
    </row>
    <row r="6915" spans="10:13" ht="20.100000000000001" customHeight="1">
      <c r="J6915" s="427"/>
      <c r="M6915" s="469"/>
    </row>
    <row r="6916" spans="10:13" ht="20.100000000000001" customHeight="1">
      <c r="J6916" s="427"/>
      <c r="M6916" s="469"/>
    </row>
    <row r="6917" spans="10:13" ht="20.100000000000001" customHeight="1">
      <c r="J6917" s="427"/>
      <c r="M6917" s="469"/>
    </row>
    <row r="6918" spans="10:13" ht="20.100000000000001" customHeight="1">
      <c r="J6918" s="427"/>
      <c r="M6918" s="469"/>
    </row>
    <row r="6919" spans="10:13" ht="20.100000000000001" customHeight="1">
      <c r="J6919" s="427"/>
      <c r="M6919" s="469"/>
    </row>
    <row r="6920" spans="10:13" ht="20.100000000000001" customHeight="1">
      <c r="J6920" s="427"/>
      <c r="M6920" s="469"/>
    </row>
    <row r="6921" spans="10:13" ht="20.100000000000001" customHeight="1">
      <c r="J6921" s="427"/>
      <c r="M6921" s="469"/>
    </row>
    <row r="6922" spans="10:13" ht="20.100000000000001" customHeight="1">
      <c r="J6922" s="427"/>
      <c r="M6922" s="469"/>
    </row>
    <row r="6923" spans="10:13" ht="20.100000000000001" customHeight="1">
      <c r="J6923" s="427"/>
      <c r="M6923" s="469"/>
    </row>
    <row r="6924" spans="10:13" ht="20.100000000000001" customHeight="1">
      <c r="J6924" s="427"/>
      <c r="M6924" s="469"/>
    </row>
    <row r="6925" spans="10:13" ht="20.100000000000001" customHeight="1">
      <c r="J6925" s="427"/>
      <c r="M6925" s="469"/>
    </row>
    <row r="6926" spans="10:13" ht="20.100000000000001" customHeight="1">
      <c r="J6926" s="427"/>
      <c r="M6926" s="469"/>
    </row>
    <row r="6927" spans="10:13" ht="20.100000000000001" customHeight="1">
      <c r="J6927" s="427"/>
      <c r="M6927" s="469"/>
    </row>
    <row r="6928" spans="10:13" ht="20.100000000000001" customHeight="1">
      <c r="J6928" s="427"/>
      <c r="M6928" s="469"/>
    </row>
    <row r="6929" spans="10:13" ht="20.100000000000001" customHeight="1">
      <c r="J6929" s="427"/>
      <c r="M6929" s="469"/>
    </row>
    <row r="6930" spans="10:13" ht="20.100000000000001" customHeight="1">
      <c r="J6930" s="427"/>
      <c r="M6930" s="469"/>
    </row>
    <row r="6931" spans="10:13" ht="20.100000000000001" customHeight="1">
      <c r="J6931" s="427"/>
      <c r="M6931" s="469"/>
    </row>
    <row r="6932" spans="10:13" ht="20.100000000000001" customHeight="1">
      <c r="J6932" s="427"/>
      <c r="M6932" s="469"/>
    </row>
    <row r="6933" spans="10:13" ht="20.100000000000001" customHeight="1">
      <c r="J6933" s="427"/>
      <c r="M6933" s="469"/>
    </row>
    <row r="6934" spans="10:13" ht="20.100000000000001" customHeight="1">
      <c r="J6934" s="427"/>
      <c r="M6934" s="469"/>
    </row>
    <row r="6935" spans="10:13" ht="20.100000000000001" customHeight="1">
      <c r="J6935" s="427"/>
      <c r="M6935" s="469"/>
    </row>
    <row r="6936" spans="10:13" ht="20.100000000000001" customHeight="1">
      <c r="J6936" s="427"/>
      <c r="M6936" s="469"/>
    </row>
    <row r="6937" spans="10:13" ht="20.100000000000001" customHeight="1">
      <c r="J6937" s="427"/>
      <c r="M6937" s="469"/>
    </row>
    <row r="6938" spans="10:13" ht="20.100000000000001" customHeight="1">
      <c r="J6938" s="427"/>
      <c r="M6938" s="469"/>
    </row>
    <row r="6939" spans="10:13" ht="20.100000000000001" customHeight="1">
      <c r="J6939" s="427"/>
      <c r="M6939" s="469"/>
    </row>
    <row r="6940" spans="10:13" ht="20.100000000000001" customHeight="1">
      <c r="J6940" s="427"/>
      <c r="M6940" s="469"/>
    </row>
    <row r="6941" spans="10:13" ht="20.100000000000001" customHeight="1">
      <c r="J6941" s="427"/>
      <c r="M6941" s="469"/>
    </row>
    <row r="6942" spans="10:13" ht="20.100000000000001" customHeight="1">
      <c r="J6942" s="427"/>
      <c r="M6942" s="469"/>
    </row>
    <row r="6943" spans="10:13" ht="20.100000000000001" customHeight="1">
      <c r="J6943" s="427"/>
      <c r="M6943" s="469"/>
    </row>
    <row r="6944" spans="10:13" ht="20.100000000000001" customHeight="1">
      <c r="J6944" s="427"/>
      <c r="M6944" s="469"/>
    </row>
    <row r="6945" spans="10:13" ht="20.100000000000001" customHeight="1">
      <c r="J6945" s="427"/>
      <c r="M6945" s="469"/>
    </row>
    <row r="6946" spans="10:13" ht="20.100000000000001" customHeight="1">
      <c r="J6946" s="427"/>
      <c r="M6946" s="469"/>
    </row>
    <row r="6947" spans="10:13" ht="20.100000000000001" customHeight="1">
      <c r="J6947" s="427"/>
      <c r="M6947" s="469"/>
    </row>
    <row r="6948" spans="10:13" ht="20.100000000000001" customHeight="1">
      <c r="J6948" s="427"/>
      <c r="M6948" s="469"/>
    </row>
    <row r="6949" spans="10:13" ht="20.100000000000001" customHeight="1">
      <c r="J6949" s="427"/>
      <c r="M6949" s="469"/>
    </row>
    <row r="6950" spans="10:13" ht="20.100000000000001" customHeight="1">
      <c r="J6950" s="427"/>
      <c r="M6950" s="469"/>
    </row>
    <row r="6951" spans="10:13" ht="20.100000000000001" customHeight="1">
      <c r="J6951" s="427"/>
      <c r="M6951" s="469"/>
    </row>
    <row r="6952" spans="10:13" ht="20.100000000000001" customHeight="1">
      <c r="J6952" s="427"/>
      <c r="M6952" s="469"/>
    </row>
    <row r="6953" spans="10:13" ht="20.100000000000001" customHeight="1">
      <c r="J6953" s="427"/>
      <c r="M6953" s="469"/>
    </row>
    <row r="6954" spans="10:13" ht="20.100000000000001" customHeight="1">
      <c r="J6954" s="427"/>
      <c r="M6954" s="469"/>
    </row>
    <row r="6955" spans="10:13" ht="20.100000000000001" customHeight="1">
      <c r="J6955" s="427"/>
      <c r="M6955" s="469"/>
    </row>
    <row r="6956" spans="10:13" ht="20.100000000000001" customHeight="1">
      <c r="J6956" s="427"/>
      <c r="M6956" s="469"/>
    </row>
    <row r="6957" spans="10:13" ht="20.100000000000001" customHeight="1">
      <c r="J6957" s="427"/>
      <c r="M6957" s="469"/>
    </row>
    <row r="6958" spans="10:13" ht="20.100000000000001" customHeight="1">
      <c r="J6958" s="427"/>
      <c r="M6958" s="469"/>
    </row>
    <row r="6959" spans="10:13" ht="20.100000000000001" customHeight="1">
      <c r="J6959" s="427"/>
      <c r="M6959" s="469"/>
    </row>
    <row r="6960" spans="10:13" ht="20.100000000000001" customHeight="1">
      <c r="J6960" s="427"/>
      <c r="M6960" s="469"/>
    </row>
    <row r="6961" spans="10:13" ht="20.100000000000001" customHeight="1">
      <c r="J6961" s="427"/>
      <c r="M6961" s="469"/>
    </row>
    <row r="6962" spans="10:13" ht="20.100000000000001" customHeight="1">
      <c r="J6962" s="427"/>
      <c r="M6962" s="469"/>
    </row>
    <row r="6963" spans="10:13" ht="20.100000000000001" customHeight="1">
      <c r="J6963" s="427"/>
      <c r="M6963" s="469"/>
    </row>
    <row r="6964" spans="10:13" ht="20.100000000000001" customHeight="1">
      <c r="J6964" s="427"/>
      <c r="M6964" s="469"/>
    </row>
    <row r="6965" spans="10:13" ht="20.100000000000001" customHeight="1">
      <c r="J6965" s="427"/>
      <c r="M6965" s="469"/>
    </row>
    <row r="6966" spans="10:13" ht="20.100000000000001" customHeight="1">
      <c r="J6966" s="427"/>
      <c r="M6966" s="469"/>
    </row>
    <row r="6967" spans="10:13" ht="20.100000000000001" customHeight="1">
      <c r="J6967" s="427"/>
      <c r="M6967" s="469"/>
    </row>
    <row r="6968" spans="10:13" ht="20.100000000000001" customHeight="1">
      <c r="J6968" s="427"/>
      <c r="M6968" s="469"/>
    </row>
    <row r="6969" spans="10:13" ht="20.100000000000001" customHeight="1">
      <c r="J6969" s="427"/>
      <c r="M6969" s="469"/>
    </row>
    <row r="6970" spans="10:13" ht="20.100000000000001" customHeight="1">
      <c r="J6970" s="427"/>
      <c r="M6970" s="469"/>
    </row>
    <row r="6971" spans="10:13" ht="20.100000000000001" customHeight="1">
      <c r="J6971" s="427"/>
      <c r="M6971" s="469"/>
    </row>
    <row r="6972" spans="10:13" ht="20.100000000000001" customHeight="1">
      <c r="J6972" s="427"/>
      <c r="M6972" s="469"/>
    </row>
    <row r="6973" spans="10:13" ht="20.100000000000001" customHeight="1">
      <c r="J6973" s="427"/>
      <c r="M6973" s="469"/>
    </row>
    <row r="6974" spans="10:13" ht="20.100000000000001" customHeight="1">
      <c r="J6974" s="427"/>
      <c r="M6974" s="469"/>
    </row>
    <row r="6975" spans="10:13" ht="20.100000000000001" customHeight="1">
      <c r="J6975" s="427"/>
      <c r="M6975" s="469"/>
    </row>
    <row r="6976" spans="10:13" ht="20.100000000000001" customHeight="1">
      <c r="J6976" s="427"/>
      <c r="M6976" s="469"/>
    </row>
    <row r="6977" spans="10:13" ht="20.100000000000001" customHeight="1">
      <c r="J6977" s="427"/>
      <c r="M6977" s="469"/>
    </row>
    <row r="6978" spans="10:13" ht="20.100000000000001" customHeight="1">
      <c r="J6978" s="427"/>
      <c r="M6978" s="469"/>
    </row>
    <row r="6979" spans="10:13" ht="20.100000000000001" customHeight="1">
      <c r="J6979" s="427"/>
      <c r="M6979" s="469"/>
    </row>
    <row r="6980" spans="10:13" ht="20.100000000000001" customHeight="1">
      <c r="J6980" s="427"/>
      <c r="M6980" s="469"/>
    </row>
    <row r="6981" spans="10:13" ht="20.100000000000001" customHeight="1">
      <c r="J6981" s="427"/>
      <c r="M6981" s="469"/>
    </row>
    <row r="6982" spans="10:13" ht="20.100000000000001" customHeight="1">
      <c r="J6982" s="427"/>
      <c r="M6982" s="469"/>
    </row>
    <row r="6983" spans="10:13" ht="20.100000000000001" customHeight="1">
      <c r="J6983" s="427"/>
      <c r="M6983" s="469"/>
    </row>
    <row r="6984" spans="10:13" ht="20.100000000000001" customHeight="1">
      <c r="J6984" s="427"/>
      <c r="M6984" s="469"/>
    </row>
    <row r="6985" spans="10:13" ht="20.100000000000001" customHeight="1">
      <c r="J6985" s="427"/>
      <c r="M6985" s="469"/>
    </row>
    <row r="6986" spans="10:13" ht="20.100000000000001" customHeight="1">
      <c r="J6986" s="427"/>
      <c r="M6986" s="469"/>
    </row>
    <row r="6987" spans="10:13" ht="20.100000000000001" customHeight="1">
      <c r="J6987" s="427"/>
      <c r="M6987" s="469"/>
    </row>
    <row r="6988" spans="10:13" ht="20.100000000000001" customHeight="1">
      <c r="J6988" s="427"/>
      <c r="M6988" s="469"/>
    </row>
    <row r="6989" spans="10:13" ht="20.100000000000001" customHeight="1">
      <c r="J6989" s="427"/>
      <c r="M6989" s="469"/>
    </row>
    <row r="6990" spans="10:13" ht="20.100000000000001" customHeight="1">
      <c r="J6990" s="427"/>
      <c r="M6990" s="469"/>
    </row>
    <row r="6991" spans="10:13" ht="20.100000000000001" customHeight="1">
      <c r="J6991" s="427"/>
      <c r="M6991" s="469"/>
    </row>
    <row r="6992" spans="10:13" ht="20.100000000000001" customHeight="1">
      <c r="J6992" s="427"/>
      <c r="M6992" s="469"/>
    </row>
    <row r="6993" spans="10:13" ht="20.100000000000001" customHeight="1">
      <c r="J6993" s="427"/>
      <c r="M6993" s="469"/>
    </row>
    <row r="6994" spans="10:13" ht="20.100000000000001" customHeight="1">
      <c r="J6994" s="427"/>
      <c r="M6994" s="469"/>
    </row>
    <row r="6995" spans="10:13" ht="20.100000000000001" customHeight="1">
      <c r="J6995" s="427"/>
      <c r="M6995" s="469"/>
    </row>
    <row r="6996" spans="10:13" ht="20.100000000000001" customHeight="1">
      <c r="J6996" s="427"/>
      <c r="M6996" s="469"/>
    </row>
    <row r="6997" spans="10:13" ht="20.100000000000001" customHeight="1">
      <c r="J6997" s="427"/>
      <c r="M6997" s="469"/>
    </row>
    <row r="6998" spans="10:13" ht="20.100000000000001" customHeight="1">
      <c r="J6998" s="427"/>
      <c r="M6998" s="469"/>
    </row>
    <row r="6999" spans="10:13" ht="20.100000000000001" customHeight="1">
      <c r="J6999" s="427"/>
      <c r="M6999" s="469"/>
    </row>
    <row r="7000" spans="10:13" ht="20.100000000000001" customHeight="1">
      <c r="J7000" s="427"/>
      <c r="M7000" s="469"/>
    </row>
    <row r="7001" spans="10:13" ht="20.100000000000001" customHeight="1">
      <c r="J7001" s="427"/>
      <c r="M7001" s="469"/>
    </row>
    <row r="7002" spans="10:13" ht="20.100000000000001" customHeight="1">
      <c r="J7002" s="427"/>
      <c r="M7002" s="469"/>
    </row>
    <row r="7003" spans="10:13" ht="20.100000000000001" customHeight="1">
      <c r="J7003" s="427"/>
      <c r="M7003" s="469"/>
    </row>
    <row r="7004" spans="10:13" ht="20.100000000000001" customHeight="1">
      <c r="J7004" s="427"/>
      <c r="M7004" s="469"/>
    </row>
    <row r="7005" spans="10:13" ht="20.100000000000001" customHeight="1">
      <c r="J7005" s="427"/>
      <c r="M7005" s="469"/>
    </row>
    <row r="7006" spans="10:13" ht="20.100000000000001" customHeight="1">
      <c r="J7006" s="427"/>
      <c r="M7006" s="469"/>
    </row>
    <row r="7007" spans="10:13" ht="20.100000000000001" customHeight="1">
      <c r="J7007" s="427"/>
      <c r="M7007" s="469"/>
    </row>
    <row r="7008" spans="10:13" ht="20.100000000000001" customHeight="1">
      <c r="J7008" s="427"/>
      <c r="M7008" s="469"/>
    </row>
    <row r="7009" spans="10:13" ht="20.100000000000001" customHeight="1">
      <c r="J7009" s="427"/>
      <c r="M7009" s="469"/>
    </row>
    <row r="7010" spans="10:13" ht="20.100000000000001" customHeight="1">
      <c r="J7010" s="427"/>
      <c r="M7010" s="469"/>
    </row>
    <row r="7011" spans="10:13" ht="20.100000000000001" customHeight="1">
      <c r="J7011" s="427"/>
      <c r="M7011" s="469"/>
    </row>
    <row r="7012" spans="10:13" ht="20.100000000000001" customHeight="1">
      <c r="J7012" s="427"/>
      <c r="M7012" s="469"/>
    </row>
    <row r="7013" spans="10:13" ht="20.100000000000001" customHeight="1">
      <c r="J7013" s="427"/>
      <c r="M7013" s="469"/>
    </row>
    <row r="7014" spans="10:13" ht="20.100000000000001" customHeight="1">
      <c r="J7014" s="427"/>
      <c r="M7014" s="469"/>
    </row>
    <row r="7015" spans="10:13" ht="20.100000000000001" customHeight="1">
      <c r="J7015" s="427"/>
      <c r="M7015" s="469"/>
    </row>
    <row r="7016" spans="10:13" ht="20.100000000000001" customHeight="1">
      <c r="J7016" s="427"/>
      <c r="M7016" s="469"/>
    </row>
    <row r="7017" spans="10:13" ht="20.100000000000001" customHeight="1">
      <c r="J7017" s="427"/>
      <c r="M7017" s="469"/>
    </row>
    <row r="7018" spans="10:13" ht="20.100000000000001" customHeight="1">
      <c r="J7018" s="427"/>
      <c r="M7018" s="469"/>
    </row>
    <row r="7019" spans="10:13" ht="20.100000000000001" customHeight="1">
      <c r="J7019" s="427"/>
      <c r="M7019" s="469"/>
    </row>
    <row r="7020" spans="10:13" ht="20.100000000000001" customHeight="1">
      <c r="J7020" s="427"/>
      <c r="M7020" s="469"/>
    </row>
    <row r="7021" spans="10:13" ht="20.100000000000001" customHeight="1">
      <c r="J7021" s="427"/>
      <c r="M7021" s="469"/>
    </row>
    <row r="7022" spans="10:13" ht="20.100000000000001" customHeight="1">
      <c r="J7022" s="427"/>
      <c r="M7022" s="469"/>
    </row>
    <row r="7023" spans="10:13" ht="20.100000000000001" customHeight="1">
      <c r="J7023" s="427"/>
      <c r="M7023" s="469"/>
    </row>
    <row r="7024" spans="10:13" ht="20.100000000000001" customHeight="1">
      <c r="J7024" s="427"/>
      <c r="M7024" s="469"/>
    </row>
    <row r="7025" spans="10:13" ht="20.100000000000001" customHeight="1">
      <c r="J7025" s="427"/>
      <c r="M7025" s="469"/>
    </row>
    <row r="7026" spans="10:13" ht="20.100000000000001" customHeight="1">
      <c r="J7026" s="427"/>
      <c r="M7026" s="469"/>
    </row>
    <row r="7027" spans="10:13" ht="20.100000000000001" customHeight="1">
      <c r="J7027" s="427"/>
      <c r="M7027" s="469"/>
    </row>
    <row r="7028" spans="10:13" ht="20.100000000000001" customHeight="1">
      <c r="J7028" s="427"/>
      <c r="M7028" s="469"/>
    </row>
    <row r="7029" spans="10:13" ht="20.100000000000001" customHeight="1">
      <c r="J7029" s="427"/>
      <c r="M7029" s="469"/>
    </row>
    <row r="7030" spans="10:13" ht="20.100000000000001" customHeight="1">
      <c r="J7030" s="427"/>
      <c r="M7030" s="469"/>
    </row>
    <row r="7031" spans="10:13" ht="20.100000000000001" customHeight="1">
      <c r="J7031" s="427"/>
      <c r="M7031" s="469"/>
    </row>
    <row r="7032" spans="10:13" ht="20.100000000000001" customHeight="1">
      <c r="J7032" s="427"/>
      <c r="M7032" s="469"/>
    </row>
    <row r="7033" spans="10:13" ht="20.100000000000001" customHeight="1">
      <c r="J7033" s="427"/>
      <c r="M7033" s="469"/>
    </row>
    <row r="7034" spans="10:13" ht="20.100000000000001" customHeight="1">
      <c r="J7034" s="427"/>
      <c r="M7034" s="469"/>
    </row>
    <row r="7035" spans="10:13" ht="20.100000000000001" customHeight="1">
      <c r="J7035" s="427"/>
      <c r="M7035" s="469"/>
    </row>
    <row r="7036" spans="10:13" ht="20.100000000000001" customHeight="1">
      <c r="J7036" s="427"/>
      <c r="M7036" s="469"/>
    </row>
    <row r="7037" spans="10:13" ht="20.100000000000001" customHeight="1">
      <c r="J7037" s="427"/>
      <c r="M7037" s="469"/>
    </row>
    <row r="7038" spans="10:13" ht="20.100000000000001" customHeight="1">
      <c r="J7038" s="427"/>
      <c r="M7038" s="469"/>
    </row>
    <row r="7039" spans="10:13" ht="20.100000000000001" customHeight="1">
      <c r="J7039" s="427"/>
      <c r="M7039" s="469"/>
    </row>
    <row r="7040" spans="10:13" ht="20.100000000000001" customHeight="1">
      <c r="J7040" s="427"/>
      <c r="M7040" s="469"/>
    </row>
    <row r="7041" spans="10:13" ht="20.100000000000001" customHeight="1">
      <c r="J7041" s="427"/>
      <c r="M7041" s="469"/>
    </row>
    <row r="7042" spans="10:13" ht="20.100000000000001" customHeight="1">
      <c r="J7042" s="427"/>
      <c r="M7042" s="469"/>
    </row>
    <row r="7043" spans="10:13" ht="20.100000000000001" customHeight="1">
      <c r="J7043" s="427"/>
      <c r="M7043" s="469"/>
    </row>
    <row r="7044" spans="10:13" ht="20.100000000000001" customHeight="1">
      <c r="J7044" s="427"/>
      <c r="M7044" s="469"/>
    </row>
    <row r="7045" spans="10:13" ht="20.100000000000001" customHeight="1">
      <c r="J7045" s="427"/>
      <c r="M7045" s="469"/>
    </row>
    <row r="7046" spans="10:13" ht="20.100000000000001" customHeight="1">
      <c r="J7046" s="427"/>
      <c r="M7046" s="469"/>
    </row>
    <row r="7047" spans="10:13" ht="20.100000000000001" customHeight="1">
      <c r="J7047" s="427"/>
      <c r="M7047" s="469"/>
    </row>
    <row r="7048" spans="10:13" ht="20.100000000000001" customHeight="1">
      <c r="J7048" s="427"/>
      <c r="M7048" s="469"/>
    </row>
    <row r="7049" spans="10:13" ht="20.100000000000001" customHeight="1">
      <c r="J7049" s="427"/>
      <c r="M7049" s="469"/>
    </row>
    <row r="7050" spans="10:13" ht="20.100000000000001" customHeight="1">
      <c r="J7050" s="427"/>
      <c r="M7050" s="469"/>
    </row>
    <row r="7051" spans="10:13" ht="20.100000000000001" customHeight="1">
      <c r="J7051" s="427"/>
      <c r="M7051" s="469"/>
    </row>
    <row r="7052" spans="10:13" ht="20.100000000000001" customHeight="1">
      <c r="J7052" s="427"/>
      <c r="M7052" s="469"/>
    </row>
    <row r="7053" spans="10:13" ht="20.100000000000001" customHeight="1">
      <c r="J7053" s="427"/>
      <c r="M7053" s="469"/>
    </row>
    <row r="7054" spans="10:13" ht="20.100000000000001" customHeight="1">
      <c r="J7054" s="427"/>
      <c r="M7054" s="469"/>
    </row>
    <row r="7055" spans="10:13" ht="20.100000000000001" customHeight="1">
      <c r="J7055" s="427"/>
      <c r="M7055" s="469"/>
    </row>
    <row r="7056" spans="10:13" ht="20.100000000000001" customHeight="1">
      <c r="J7056" s="427"/>
      <c r="M7056" s="469"/>
    </row>
    <row r="7057" spans="10:13" ht="20.100000000000001" customHeight="1">
      <c r="J7057" s="427"/>
      <c r="M7057" s="469"/>
    </row>
    <row r="7058" spans="10:13" ht="20.100000000000001" customHeight="1">
      <c r="J7058" s="427"/>
      <c r="M7058" s="469"/>
    </row>
    <row r="7059" spans="10:13" ht="20.100000000000001" customHeight="1">
      <c r="J7059" s="427"/>
      <c r="M7059" s="469"/>
    </row>
    <row r="7060" spans="10:13" ht="20.100000000000001" customHeight="1">
      <c r="J7060" s="427"/>
      <c r="M7060" s="469"/>
    </row>
    <row r="7061" spans="10:13" ht="20.100000000000001" customHeight="1">
      <c r="J7061" s="427"/>
      <c r="M7061" s="469"/>
    </row>
    <row r="7062" spans="10:13" ht="20.100000000000001" customHeight="1">
      <c r="J7062" s="427"/>
      <c r="M7062" s="469"/>
    </row>
    <row r="7063" spans="10:13" ht="20.100000000000001" customHeight="1">
      <c r="J7063" s="427"/>
      <c r="M7063" s="469"/>
    </row>
    <row r="7064" spans="10:13" ht="20.100000000000001" customHeight="1">
      <c r="J7064" s="427"/>
      <c r="M7064" s="469"/>
    </row>
    <row r="7065" spans="10:13" ht="20.100000000000001" customHeight="1">
      <c r="J7065" s="427"/>
      <c r="M7065" s="469"/>
    </row>
    <row r="7066" spans="10:13" ht="20.100000000000001" customHeight="1">
      <c r="J7066" s="427"/>
      <c r="M7066" s="469"/>
    </row>
    <row r="7067" spans="10:13" ht="20.100000000000001" customHeight="1">
      <c r="J7067" s="427"/>
      <c r="M7067" s="469"/>
    </row>
    <row r="7068" spans="10:13" ht="20.100000000000001" customHeight="1">
      <c r="J7068" s="427"/>
      <c r="M7068" s="469"/>
    </row>
    <row r="7069" spans="10:13" ht="20.100000000000001" customHeight="1">
      <c r="J7069" s="427"/>
      <c r="M7069" s="469"/>
    </row>
    <row r="7070" spans="10:13" ht="20.100000000000001" customHeight="1">
      <c r="J7070" s="427"/>
      <c r="M7070" s="469"/>
    </row>
    <row r="7071" spans="10:13" ht="20.100000000000001" customHeight="1">
      <c r="J7071" s="427"/>
      <c r="M7071" s="469"/>
    </row>
    <row r="7072" spans="10:13" ht="20.100000000000001" customHeight="1">
      <c r="J7072" s="427"/>
      <c r="M7072" s="469"/>
    </row>
    <row r="7073" spans="10:13" ht="20.100000000000001" customHeight="1">
      <c r="J7073" s="427"/>
      <c r="M7073" s="469"/>
    </row>
    <row r="7074" spans="10:13" ht="20.100000000000001" customHeight="1">
      <c r="J7074" s="427"/>
      <c r="M7074" s="469"/>
    </row>
    <row r="7075" spans="10:13" ht="20.100000000000001" customHeight="1">
      <c r="J7075" s="427"/>
      <c r="M7075" s="469"/>
    </row>
    <row r="7076" spans="10:13" ht="20.100000000000001" customHeight="1">
      <c r="J7076" s="427"/>
      <c r="M7076" s="469"/>
    </row>
    <row r="7077" spans="10:13" ht="20.100000000000001" customHeight="1">
      <c r="J7077" s="427"/>
      <c r="M7077" s="469"/>
    </row>
    <row r="7078" spans="10:13" ht="20.100000000000001" customHeight="1">
      <c r="J7078" s="427"/>
      <c r="M7078" s="469"/>
    </row>
    <row r="7079" spans="10:13" ht="20.100000000000001" customHeight="1">
      <c r="J7079" s="427"/>
      <c r="M7079" s="469"/>
    </row>
    <row r="7080" spans="10:13" ht="20.100000000000001" customHeight="1">
      <c r="J7080" s="427"/>
      <c r="M7080" s="469"/>
    </row>
    <row r="7081" spans="10:13" ht="20.100000000000001" customHeight="1">
      <c r="J7081" s="427"/>
      <c r="M7081" s="469"/>
    </row>
    <row r="7082" spans="10:13" ht="20.100000000000001" customHeight="1">
      <c r="J7082" s="427"/>
      <c r="M7082" s="469"/>
    </row>
    <row r="7083" spans="10:13" ht="20.100000000000001" customHeight="1">
      <c r="J7083" s="427"/>
      <c r="M7083" s="469"/>
    </row>
    <row r="7084" spans="10:13" ht="20.100000000000001" customHeight="1">
      <c r="J7084" s="427"/>
      <c r="M7084" s="469"/>
    </row>
    <row r="7085" spans="10:13" ht="20.100000000000001" customHeight="1">
      <c r="J7085" s="427"/>
      <c r="M7085" s="469"/>
    </row>
    <row r="7086" spans="10:13" ht="20.100000000000001" customHeight="1">
      <c r="J7086" s="427"/>
      <c r="M7086" s="469"/>
    </row>
    <row r="7087" spans="10:13" ht="20.100000000000001" customHeight="1">
      <c r="J7087" s="427"/>
      <c r="M7087" s="469"/>
    </row>
    <row r="7088" spans="10:13" ht="20.100000000000001" customHeight="1">
      <c r="J7088" s="427"/>
      <c r="M7088" s="469"/>
    </row>
    <row r="7089" spans="10:13" ht="20.100000000000001" customHeight="1">
      <c r="J7089" s="427"/>
      <c r="M7089" s="469"/>
    </row>
    <row r="7090" spans="10:13" ht="20.100000000000001" customHeight="1">
      <c r="J7090" s="427"/>
      <c r="M7090" s="469"/>
    </row>
    <row r="7091" spans="10:13" ht="20.100000000000001" customHeight="1">
      <c r="J7091" s="427"/>
      <c r="M7091" s="469"/>
    </row>
    <row r="7092" spans="10:13" ht="20.100000000000001" customHeight="1">
      <c r="J7092" s="427"/>
      <c r="M7092" s="469"/>
    </row>
    <row r="7093" spans="10:13" ht="20.100000000000001" customHeight="1">
      <c r="J7093" s="427"/>
      <c r="M7093" s="469"/>
    </row>
    <row r="7094" spans="10:13" ht="20.100000000000001" customHeight="1">
      <c r="J7094" s="427"/>
      <c r="M7094" s="469"/>
    </row>
    <row r="7095" spans="10:13" ht="20.100000000000001" customHeight="1">
      <c r="J7095" s="427"/>
      <c r="M7095" s="469"/>
    </row>
    <row r="7096" spans="10:13" ht="20.100000000000001" customHeight="1">
      <c r="J7096" s="427"/>
      <c r="M7096" s="469"/>
    </row>
    <row r="7097" spans="10:13" ht="20.100000000000001" customHeight="1">
      <c r="J7097" s="427"/>
      <c r="M7097" s="469"/>
    </row>
    <row r="7098" spans="10:13" ht="20.100000000000001" customHeight="1">
      <c r="J7098" s="427"/>
      <c r="M7098" s="469"/>
    </row>
    <row r="7099" spans="10:13" ht="20.100000000000001" customHeight="1">
      <c r="J7099" s="427"/>
      <c r="M7099" s="469"/>
    </row>
    <row r="7100" spans="10:13" ht="20.100000000000001" customHeight="1">
      <c r="J7100" s="427"/>
      <c r="M7100" s="469"/>
    </row>
    <row r="7101" spans="10:13" ht="20.100000000000001" customHeight="1">
      <c r="J7101" s="427"/>
      <c r="M7101" s="469"/>
    </row>
    <row r="7102" spans="10:13" ht="20.100000000000001" customHeight="1">
      <c r="J7102" s="427"/>
      <c r="M7102" s="469"/>
    </row>
    <row r="7103" spans="10:13" ht="20.100000000000001" customHeight="1">
      <c r="J7103" s="427"/>
      <c r="M7103" s="469"/>
    </row>
    <row r="7104" spans="10:13" ht="20.100000000000001" customHeight="1">
      <c r="J7104" s="427"/>
      <c r="M7104" s="469"/>
    </row>
    <row r="7105" spans="10:13" ht="20.100000000000001" customHeight="1">
      <c r="J7105" s="427"/>
      <c r="M7105" s="469"/>
    </row>
    <row r="7106" spans="10:13" ht="20.100000000000001" customHeight="1">
      <c r="J7106" s="427"/>
      <c r="M7106" s="469"/>
    </row>
    <row r="7107" spans="10:13" ht="20.100000000000001" customHeight="1">
      <c r="J7107" s="427"/>
      <c r="M7107" s="469"/>
    </row>
    <row r="7108" spans="10:13" ht="20.100000000000001" customHeight="1">
      <c r="J7108" s="427"/>
      <c r="M7108" s="469"/>
    </row>
    <row r="7109" spans="10:13" ht="20.100000000000001" customHeight="1">
      <c r="J7109" s="427"/>
      <c r="M7109" s="469"/>
    </row>
    <row r="7110" spans="10:13" ht="20.100000000000001" customHeight="1">
      <c r="J7110" s="427"/>
      <c r="M7110" s="469"/>
    </row>
    <row r="7111" spans="10:13" ht="20.100000000000001" customHeight="1">
      <c r="J7111" s="427"/>
      <c r="M7111" s="469"/>
    </row>
    <row r="7112" spans="10:13" ht="20.100000000000001" customHeight="1">
      <c r="J7112" s="427"/>
      <c r="M7112" s="469"/>
    </row>
    <row r="7113" spans="10:13" ht="20.100000000000001" customHeight="1">
      <c r="J7113" s="427"/>
      <c r="M7113" s="469"/>
    </row>
    <row r="7114" spans="10:13" ht="20.100000000000001" customHeight="1">
      <c r="J7114" s="427"/>
      <c r="M7114" s="469"/>
    </row>
    <row r="7115" spans="10:13" ht="20.100000000000001" customHeight="1">
      <c r="J7115" s="427"/>
      <c r="M7115" s="469"/>
    </row>
    <row r="7116" spans="10:13" ht="20.100000000000001" customHeight="1">
      <c r="J7116" s="427"/>
      <c r="M7116" s="469"/>
    </row>
    <row r="7117" spans="10:13" ht="20.100000000000001" customHeight="1">
      <c r="J7117" s="427"/>
      <c r="M7117" s="469"/>
    </row>
    <row r="7118" spans="10:13" ht="20.100000000000001" customHeight="1">
      <c r="J7118" s="427"/>
      <c r="M7118" s="469"/>
    </row>
    <row r="7119" spans="10:13" ht="20.100000000000001" customHeight="1">
      <c r="J7119" s="427"/>
      <c r="M7119" s="469"/>
    </row>
    <row r="7120" spans="10:13" ht="20.100000000000001" customHeight="1">
      <c r="J7120" s="427"/>
      <c r="M7120" s="469"/>
    </row>
    <row r="7121" spans="10:13" ht="20.100000000000001" customHeight="1">
      <c r="J7121" s="427"/>
      <c r="M7121" s="469"/>
    </row>
    <row r="7122" spans="10:13" ht="20.100000000000001" customHeight="1">
      <c r="J7122" s="427"/>
      <c r="M7122" s="469"/>
    </row>
    <row r="7123" spans="10:13" ht="20.100000000000001" customHeight="1">
      <c r="J7123" s="427"/>
      <c r="M7123" s="469"/>
    </row>
    <row r="7124" spans="10:13" ht="20.100000000000001" customHeight="1">
      <c r="J7124" s="427"/>
      <c r="M7124" s="469"/>
    </row>
    <row r="7125" spans="10:13" ht="20.100000000000001" customHeight="1">
      <c r="J7125" s="427"/>
      <c r="M7125" s="469"/>
    </row>
    <row r="7126" spans="10:13" ht="20.100000000000001" customHeight="1">
      <c r="J7126" s="427"/>
      <c r="M7126" s="469"/>
    </row>
    <row r="7127" spans="10:13" ht="20.100000000000001" customHeight="1">
      <c r="J7127" s="427"/>
      <c r="M7127" s="469"/>
    </row>
    <row r="7128" spans="10:13" ht="20.100000000000001" customHeight="1">
      <c r="J7128" s="427"/>
      <c r="M7128" s="469"/>
    </row>
    <row r="7129" spans="10:13" ht="20.100000000000001" customHeight="1">
      <c r="J7129" s="427"/>
      <c r="M7129" s="469"/>
    </row>
    <row r="7130" spans="10:13" ht="20.100000000000001" customHeight="1">
      <c r="J7130" s="427"/>
      <c r="M7130" s="469"/>
    </row>
    <row r="7131" spans="10:13" ht="20.100000000000001" customHeight="1">
      <c r="J7131" s="427"/>
      <c r="M7131" s="469"/>
    </row>
    <row r="7132" spans="10:13" ht="20.100000000000001" customHeight="1">
      <c r="J7132" s="427"/>
      <c r="M7132" s="469"/>
    </row>
    <row r="7133" spans="10:13" ht="20.100000000000001" customHeight="1">
      <c r="J7133" s="427"/>
      <c r="M7133" s="469"/>
    </row>
    <row r="7134" spans="10:13" ht="20.100000000000001" customHeight="1">
      <c r="J7134" s="427"/>
      <c r="M7134" s="469"/>
    </row>
    <row r="7135" spans="10:13" ht="20.100000000000001" customHeight="1">
      <c r="J7135" s="427"/>
      <c r="M7135" s="469"/>
    </row>
    <row r="7136" spans="10:13" ht="20.100000000000001" customHeight="1">
      <c r="J7136" s="427"/>
      <c r="M7136" s="469"/>
    </row>
    <row r="7137" spans="10:13" ht="20.100000000000001" customHeight="1">
      <c r="J7137" s="427"/>
      <c r="M7137" s="469"/>
    </row>
    <row r="7138" spans="10:13" ht="20.100000000000001" customHeight="1">
      <c r="J7138" s="427"/>
      <c r="M7138" s="469"/>
    </row>
    <row r="7139" spans="10:13" ht="20.100000000000001" customHeight="1">
      <c r="J7139" s="427"/>
      <c r="M7139" s="469"/>
    </row>
    <row r="7140" spans="10:13" ht="20.100000000000001" customHeight="1">
      <c r="J7140" s="427"/>
      <c r="M7140" s="469"/>
    </row>
    <row r="7141" spans="10:13" ht="20.100000000000001" customHeight="1">
      <c r="J7141" s="427"/>
      <c r="M7141" s="469"/>
    </row>
    <row r="7142" spans="10:13" ht="20.100000000000001" customHeight="1">
      <c r="J7142" s="427"/>
      <c r="M7142" s="469"/>
    </row>
    <row r="7143" spans="10:13" ht="20.100000000000001" customHeight="1">
      <c r="J7143" s="427"/>
      <c r="M7143" s="469"/>
    </row>
    <row r="7144" spans="10:13" ht="20.100000000000001" customHeight="1">
      <c r="J7144" s="427"/>
      <c r="M7144" s="469"/>
    </row>
    <row r="7145" spans="10:13" ht="20.100000000000001" customHeight="1">
      <c r="J7145" s="427"/>
      <c r="M7145" s="469"/>
    </row>
    <row r="7146" spans="10:13" ht="20.100000000000001" customHeight="1">
      <c r="J7146" s="427"/>
      <c r="M7146" s="469"/>
    </row>
    <row r="7147" spans="10:13" ht="20.100000000000001" customHeight="1">
      <c r="J7147" s="427"/>
      <c r="M7147" s="469"/>
    </row>
    <row r="7148" spans="10:13" ht="20.100000000000001" customHeight="1">
      <c r="J7148" s="427"/>
      <c r="M7148" s="469"/>
    </row>
    <row r="7149" spans="10:13" ht="20.100000000000001" customHeight="1">
      <c r="J7149" s="427"/>
      <c r="M7149" s="469"/>
    </row>
    <row r="7150" spans="10:13" ht="20.100000000000001" customHeight="1">
      <c r="J7150" s="427"/>
      <c r="M7150" s="469"/>
    </row>
    <row r="7151" spans="10:13" ht="20.100000000000001" customHeight="1">
      <c r="J7151" s="427"/>
      <c r="M7151" s="469"/>
    </row>
    <row r="7152" spans="10:13" ht="20.100000000000001" customHeight="1">
      <c r="J7152" s="427"/>
      <c r="M7152" s="469"/>
    </row>
    <row r="7153" spans="10:13" ht="20.100000000000001" customHeight="1">
      <c r="J7153" s="427"/>
      <c r="M7153" s="469"/>
    </row>
    <row r="7154" spans="10:13" ht="20.100000000000001" customHeight="1">
      <c r="J7154" s="427"/>
      <c r="M7154" s="469"/>
    </row>
    <row r="7155" spans="10:13" ht="20.100000000000001" customHeight="1">
      <c r="J7155" s="427"/>
      <c r="M7155" s="469"/>
    </row>
    <row r="7156" spans="10:13" ht="20.100000000000001" customHeight="1">
      <c r="J7156" s="427"/>
      <c r="M7156" s="469"/>
    </row>
    <row r="7157" spans="10:13" ht="20.100000000000001" customHeight="1">
      <c r="J7157" s="427"/>
      <c r="M7157" s="469"/>
    </row>
    <row r="7158" spans="10:13" ht="20.100000000000001" customHeight="1">
      <c r="J7158" s="427"/>
      <c r="M7158" s="469"/>
    </row>
    <row r="7159" spans="10:13" ht="20.100000000000001" customHeight="1">
      <c r="J7159" s="427"/>
      <c r="M7159" s="469"/>
    </row>
    <row r="7160" spans="10:13" ht="20.100000000000001" customHeight="1">
      <c r="J7160" s="427"/>
      <c r="M7160" s="469"/>
    </row>
    <row r="7161" spans="10:13" ht="20.100000000000001" customHeight="1">
      <c r="J7161" s="427"/>
      <c r="M7161" s="469"/>
    </row>
    <row r="7162" spans="10:13" ht="20.100000000000001" customHeight="1">
      <c r="J7162" s="427"/>
      <c r="M7162" s="469"/>
    </row>
    <row r="7163" spans="10:13" ht="20.100000000000001" customHeight="1">
      <c r="J7163" s="427"/>
      <c r="M7163" s="469"/>
    </row>
    <row r="7164" spans="10:13" ht="20.100000000000001" customHeight="1">
      <c r="J7164" s="427"/>
      <c r="M7164" s="469"/>
    </row>
    <row r="7165" spans="10:13" ht="20.100000000000001" customHeight="1">
      <c r="J7165" s="427"/>
      <c r="M7165" s="469"/>
    </row>
    <row r="7166" spans="10:13" ht="20.100000000000001" customHeight="1">
      <c r="J7166" s="427"/>
      <c r="M7166" s="469"/>
    </row>
    <row r="7167" spans="10:13" ht="20.100000000000001" customHeight="1">
      <c r="J7167" s="427"/>
      <c r="M7167" s="469"/>
    </row>
    <row r="7168" spans="10:13" ht="20.100000000000001" customHeight="1">
      <c r="J7168" s="427"/>
      <c r="M7168" s="469"/>
    </row>
    <row r="7169" spans="10:13" ht="20.100000000000001" customHeight="1">
      <c r="J7169" s="427"/>
      <c r="M7169" s="469"/>
    </row>
    <row r="7170" spans="10:13" ht="20.100000000000001" customHeight="1">
      <c r="J7170" s="427"/>
      <c r="M7170" s="469"/>
    </row>
    <row r="7171" spans="10:13" ht="20.100000000000001" customHeight="1">
      <c r="J7171" s="427"/>
      <c r="M7171" s="469"/>
    </row>
    <row r="7172" spans="10:13" ht="20.100000000000001" customHeight="1">
      <c r="J7172" s="427"/>
      <c r="M7172" s="469"/>
    </row>
    <row r="7173" spans="10:13" ht="20.100000000000001" customHeight="1">
      <c r="J7173" s="427"/>
      <c r="M7173" s="469"/>
    </row>
    <row r="7174" spans="10:13" ht="20.100000000000001" customHeight="1">
      <c r="J7174" s="427"/>
      <c r="M7174" s="469"/>
    </row>
    <row r="7175" spans="10:13" ht="20.100000000000001" customHeight="1">
      <c r="J7175" s="427"/>
      <c r="M7175" s="469"/>
    </row>
    <row r="7176" spans="10:13" ht="20.100000000000001" customHeight="1">
      <c r="J7176" s="427"/>
      <c r="M7176" s="469"/>
    </row>
    <row r="7177" spans="10:13" ht="20.100000000000001" customHeight="1">
      <c r="J7177" s="427"/>
      <c r="M7177" s="469"/>
    </row>
    <row r="7178" spans="10:13" ht="20.100000000000001" customHeight="1">
      <c r="J7178" s="427"/>
      <c r="M7178" s="469"/>
    </row>
    <row r="7179" spans="10:13" ht="20.100000000000001" customHeight="1">
      <c r="J7179" s="427"/>
      <c r="M7179" s="469"/>
    </row>
    <row r="7180" spans="10:13" ht="20.100000000000001" customHeight="1">
      <c r="J7180" s="427"/>
      <c r="M7180" s="469"/>
    </row>
    <row r="7181" spans="10:13" ht="20.100000000000001" customHeight="1">
      <c r="J7181" s="427"/>
      <c r="M7181" s="469"/>
    </row>
    <row r="7182" spans="10:13" ht="20.100000000000001" customHeight="1">
      <c r="J7182" s="427"/>
      <c r="M7182" s="469"/>
    </row>
    <row r="7183" spans="10:13" ht="20.100000000000001" customHeight="1">
      <c r="J7183" s="427"/>
      <c r="M7183" s="469"/>
    </row>
    <row r="7184" spans="10:13" ht="20.100000000000001" customHeight="1">
      <c r="J7184" s="427"/>
      <c r="M7184" s="469"/>
    </row>
    <row r="7185" spans="10:13" ht="20.100000000000001" customHeight="1">
      <c r="J7185" s="427"/>
      <c r="M7185" s="469"/>
    </row>
    <row r="7186" spans="10:13" ht="20.100000000000001" customHeight="1">
      <c r="J7186" s="427"/>
      <c r="M7186" s="469"/>
    </row>
    <row r="7187" spans="10:13" ht="20.100000000000001" customHeight="1">
      <c r="J7187" s="427"/>
      <c r="M7187" s="469"/>
    </row>
    <row r="7188" spans="10:13" ht="20.100000000000001" customHeight="1">
      <c r="J7188" s="427"/>
      <c r="M7188" s="469"/>
    </row>
    <row r="7189" spans="10:13" ht="20.100000000000001" customHeight="1">
      <c r="J7189" s="427"/>
      <c r="M7189" s="469"/>
    </row>
    <row r="7190" spans="10:13" ht="20.100000000000001" customHeight="1">
      <c r="J7190" s="427"/>
      <c r="M7190" s="469"/>
    </row>
    <row r="7191" spans="10:13" ht="20.100000000000001" customHeight="1">
      <c r="J7191" s="427"/>
      <c r="M7191" s="469"/>
    </row>
    <row r="7192" spans="10:13" ht="20.100000000000001" customHeight="1">
      <c r="J7192" s="427"/>
      <c r="M7192" s="469"/>
    </row>
    <row r="7193" spans="10:13" ht="20.100000000000001" customHeight="1">
      <c r="J7193" s="427"/>
      <c r="M7193" s="469"/>
    </row>
    <row r="7194" spans="10:13" ht="20.100000000000001" customHeight="1">
      <c r="J7194" s="427"/>
      <c r="M7194" s="469"/>
    </row>
    <row r="7195" spans="10:13" ht="20.100000000000001" customHeight="1">
      <c r="J7195" s="427"/>
      <c r="M7195" s="469"/>
    </row>
    <row r="7196" spans="10:13" ht="20.100000000000001" customHeight="1">
      <c r="J7196" s="427"/>
      <c r="M7196" s="469"/>
    </row>
    <row r="7197" spans="10:13" ht="20.100000000000001" customHeight="1">
      <c r="J7197" s="427"/>
      <c r="M7197" s="469"/>
    </row>
    <row r="7198" spans="10:13" ht="20.100000000000001" customHeight="1">
      <c r="J7198" s="427"/>
      <c r="M7198" s="469"/>
    </row>
    <row r="7199" spans="10:13" ht="20.100000000000001" customHeight="1">
      <c r="J7199" s="427"/>
      <c r="M7199" s="469"/>
    </row>
    <row r="7200" spans="10:13" ht="20.100000000000001" customHeight="1">
      <c r="J7200" s="427"/>
      <c r="M7200" s="469"/>
    </row>
    <row r="7201" spans="10:13" ht="20.100000000000001" customHeight="1">
      <c r="J7201" s="427"/>
      <c r="M7201" s="469"/>
    </row>
    <row r="7202" spans="10:13" ht="20.100000000000001" customHeight="1">
      <c r="J7202" s="427"/>
      <c r="M7202" s="469"/>
    </row>
    <row r="7203" spans="10:13" ht="20.100000000000001" customHeight="1">
      <c r="J7203" s="427"/>
      <c r="M7203" s="469"/>
    </row>
    <row r="7204" spans="10:13" ht="20.100000000000001" customHeight="1">
      <c r="J7204" s="427"/>
      <c r="M7204" s="469"/>
    </row>
    <row r="7205" spans="10:13" ht="20.100000000000001" customHeight="1">
      <c r="J7205" s="427"/>
      <c r="M7205" s="469"/>
    </row>
    <row r="7206" spans="10:13" ht="20.100000000000001" customHeight="1">
      <c r="J7206" s="427"/>
      <c r="M7206" s="469"/>
    </row>
    <row r="7207" spans="10:13" ht="20.100000000000001" customHeight="1">
      <c r="J7207" s="427"/>
      <c r="M7207" s="469"/>
    </row>
    <row r="7208" spans="10:13" ht="20.100000000000001" customHeight="1">
      <c r="J7208" s="427"/>
      <c r="M7208" s="469"/>
    </row>
    <row r="7209" spans="10:13" ht="20.100000000000001" customHeight="1">
      <c r="J7209" s="427"/>
      <c r="M7209" s="469"/>
    </row>
    <row r="7210" spans="10:13" ht="20.100000000000001" customHeight="1">
      <c r="J7210" s="427"/>
      <c r="M7210" s="469"/>
    </row>
    <row r="7211" spans="10:13" ht="20.100000000000001" customHeight="1">
      <c r="J7211" s="427"/>
      <c r="M7211" s="469"/>
    </row>
    <row r="7212" spans="10:13" ht="20.100000000000001" customHeight="1">
      <c r="J7212" s="427"/>
      <c r="M7212" s="469"/>
    </row>
    <row r="7213" spans="10:13" ht="20.100000000000001" customHeight="1">
      <c r="J7213" s="427"/>
      <c r="M7213" s="469"/>
    </row>
    <row r="7214" spans="10:13" ht="20.100000000000001" customHeight="1">
      <c r="J7214" s="427"/>
      <c r="M7214" s="469"/>
    </row>
    <row r="7215" spans="10:13" ht="20.100000000000001" customHeight="1">
      <c r="J7215" s="427"/>
      <c r="M7215" s="469"/>
    </row>
    <row r="7216" spans="10:13" ht="20.100000000000001" customHeight="1">
      <c r="J7216" s="427"/>
      <c r="M7216" s="469"/>
    </row>
    <row r="7217" spans="10:13" ht="20.100000000000001" customHeight="1">
      <c r="J7217" s="427"/>
      <c r="M7217" s="469"/>
    </row>
    <row r="7218" spans="10:13" ht="20.100000000000001" customHeight="1">
      <c r="J7218" s="427"/>
      <c r="M7218" s="469"/>
    </row>
    <row r="7219" spans="10:13" ht="20.100000000000001" customHeight="1">
      <c r="J7219" s="427"/>
      <c r="M7219" s="469"/>
    </row>
    <row r="7220" spans="10:13" ht="20.100000000000001" customHeight="1">
      <c r="J7220" s="427"/>
      <c r="M7220" s="469"/>
    </row>
    <row r="7221" spans="10:13" ht="20.100000000000001" customHeight="1">
      <c r="J7221" s="427"/>
      <c r="M7221" s="469"/>
    </row>
    <row r="7222" spans="10:13" ht="20.100000000000001" customHeight="1">
      <c r="J7222" s="427"/>
      <c r="M7222" s="469"/>
    </row>
    <row r="7223" spans="10:13" ht="20.100000000000001" customHeight="1">
      <c r="J7223" s="427"/>
      <c r="M7223" s="469"/>
    </row>
    <row r="7224" spans="10:13" ht="20.100000000000001" customHeight="1">
      <c r="J7224" s="427"/>
      <c r="M7224" s="469"/>
    </row>
    <row r="7225" spans="10:13" ht="20.100000000000001" customHeight="1">
      <c r="J7225" s="427"/>
      <c r="M7225" s="469"/>
    </row>
    <row r="7226" spans="10:13" ht="20.100000000000001" customHeight="1">
      <c r="J7226" s="427"/>
      <c r="M7226" s="469"/>
    </row>
    <row r="7227" spans="10:13" ht="20.100000000000001" customHeight="1">
      <c r="J7227" s="427"/>
      <c r="M7227" s="469"/>
    </row>
    <row r="7228" spans="10:13" ht="20.100000000000001" customHeight="1">
      <c r="J7228" s="427"/>
      <c r="M7228" s="469"/>
    </row>
    <row r="7229" spans="10:13" ht="20.100000000000001" customHeight="1">
      <c r="J7229" s="427"/>
      <c r="M7229" s="469"/>
    </row>
    <row r="7230" spans="10:13" ht="20.100000000000001" customHeight="1">
      <c r="J7230" s="427"/>
      <c r="M7230" s="469"/>
    </row>
    <row r="7231" spans="10:13" ht="20.100000000000001" customHeight="1">
      <c r="J7231" s="427"/>
      <c r="M7231" s="469"/>
    </row>
    <row r="7232" spans="10:13" ht="20.100000000000001" customHeight="1">
      <c r="J7232" s="427"/>
      <c r="M7232" s="469"/>
    </row>
    <row r="7233" spans="10:13" ht="20.100000000000001" customHeight="1">
      <c r="J7233" s="427"/>
      <c r="M7233" s="469"/>
    </row>
    <row r="7234" spans="10:13" ht="20.100000000000001" customHeight="1">
      <c r="J7234" s="427"/>
      <c r="M7234" s="469"/>
    </row>
    <row r="7235" spans="10:13" ht="20.100000000000001" customHeight="1">
      <c r="J7235" s="427"/>
      <c r="M7235" s="469"/>
    </row>
    <row r="7236" spans="10:13" ht="20.100000000000001" customHeight="1">
      <c r="J7236" s="427"/>
      <c r="M7236" s="469"/>
    </row>
    <row r="7237" spans="10:13" ht="20.100000000000001" customHeight="1">
      <c r="J7237" s="427"/>
      <c r="M7237" s="469"/>
    </row>
    <row r="7238" spans="10:13" ht="20.100000000000001" customHeight="1">
      <c r="J7238" s="427"/>
      <c r="M7238" s="469"/>
    </row>
    <row r="7239" spans="10:13" ht="20.100000000000001" customHeight="1">
      <c r="J7239" s="427"/>
      <c r="M7239" s="469"/>
    </row>
    <row r="7240" spans="10:13" ht="20.100000000000001" customHeight="1">
      <c r="J7240" s="427"/>
      <c r="M7240" s="469"/>
    </row>
    <row r="7241" spans="10:13" ht="20.100000000000001" customHeight="1">
      <c r="J7241" s="427"/>
      <c r="M7241" s="469"/>
    </row>
    <row r="7242" spans="10:13" ht="20.100000000000001" customHeight="1">
      <c r="J7242" s="427"/>
      <c r="M7242" s="469"/>
    </row>
    <row r="7243" spans="10:13" ht="20.100000000000001" customHeight="1">
      <c r="J7243" s="427"/>
      <c r="M7243" s="469"/>
    </row>
    <row r="7244" spans="10:13" ht="20.100000000000001" customHeight="1">
      <c r="J7244" s="427"/>
      <c r="M7244" s="469"/>
    </row>
    <row r="7245" spans="10:13" ht="20.100000000000001" customHeight="1">
      <c r="J7245" s="427"/>
      <c r="M7245" s="469"/>
    </row>
    <row r="7246" spans="10:13" ht="20.100000000000001" customHeight="1">
      <c r="J7246" s="427"/>
      <c r="M7246" s="469"/>
    </row>
    <row r="7247" spans="10:13" ht="20.100000000000001" customHeight="1">
      <c r="J7247" s="427"/>
      <c r="M7247" s="469"/>
    </row>
    <row r="7248" spans="10:13" ht="20.100000000000001" customHeight="1">
      <c r="J7248" s="427"/>
      <c r="M7248" s="469"/>
    </row>
    <row r="7249" spans="10:13" ht="20.100000000000001" customHeight="1">
      <c r="J7249" s="427"/>
      <c r="M7249" s="469"/>
    </row>
    <row r="7250" spans="10:13" ht="20.100000000000001" customHeight="1">
      <c r="J7250" s="427"/>
      <c r="M7250" s="469"/>
    </row>
    <row r="7251" spans="10:13" ht="20.100000000000001" customHeight="1">
      <c r="J7251" s="427"/>
      <c r="M7251" s="469"/>
    </row>
    <row r="7252" spans="10:13" ht="20.100000000000001" customHeight="1">
      <c r="J7252" s="427"/>
      <c r="M7252" s="469"/>
    </row>
    <row r="7253" spans="10:13" ht="20.100000000000001" customHeight="1">
      <c r="J7253" s="427"/>
      <c r="M7253" s="469"/>
    </row>
    <row r="7254" spans="10:13" ht="20.100000000000001" customHeight="1">
      <c r="J7254" s="427"/>
      <c r="M7254" s="469"/>
    </row>
    <row r="7255" spans="10:13" ht="20.100000000000001" customHeight="1">
      <c r="J7255" s="427"/>
      <c r="M7255" s="469"/>
    </row>
    <row r="7256" spans="10:13" ht="20.100000000000001" customHeight="1">
      <c r="J7256" s="427"/>
      <c r="M7256" s="469"/>
    </row>
    <row r="7257" spans="10:13" ht="20.100000000000001" customHeight="1">
      <c r="J7257" s="427"/>
      <c r="M7257" s="469"/>
    </row>
    <row r="7258" spans="10:13" ht="20.100000000000001" customHeight="1">
      <c r="J7258" s="427"/>
      <c r="M7258" s="469"/>
    </row>
    <row r="7259" spans="10:13" ht="20.100000000000001" customHeight="1">
      <c r="J7259" s="427"/>
      <c r="M7259" s="469"/>
    </row>
    <row r="7260" spans="10:13" ht="20.100000000000001" customHeight="1">
      <c r="J7260" s="427"/>
      <c r="M7260" s="469"/>
    </row>
    <row r="7261" spans="10:13" ht="20.100000000000001" customHeight="1">
      <c r="J7261" s="427"/>
      <c r="M7261" s="469"/>
    </row>
    <row r="7262" spans="10:13" ht="20.100000000000001" customHeight="1">
      <c r="J7262" s="427"/>
      <c r="M7262" s="469"/>
    </row>
    <row r="7263" spans="10:13" ht="20.100000000000001" customHeight="1">
      <c r="J7263" s="427"/>
      <c r="M7263" s="469"/>
    </row>
    <row r="7264" spans="10:13" ht="20.100000000000001" customHeight="1">
      <c r="J7264" s="427"/>
      <c r="M7264" s="469"/>
    </row>
    <row r="7265" spans="10:13" ht="20.100000000000001" customHeight="1">
      <c r="J7265" s="427"/>
      <c r="M7265" s="469"/>
    </row>
    <row r="7266" spans="10:13" ht="20.100000000000001" customHeight="1">
      <c r="J7266" s="427"/>
      <c r="M7266" s="469"/>
    </row>
    <row r="7267" spans="10:13" ht="20.100000000000001" customHeight="1">
      <c r="J7267" s="427"/>
      <c r="M7267" s="469"/>
    </row>
    <row r="7268" spans="10:13" ht="20.100000000000001" customHeight="1">
      <c r="J7268" s="427"/>
      <c r="M7268" s="469"/>
    </row>
    <row r="7269" spans="10:13" ht="20.100000000000001" customHeight="1">
      <c r="J7269" s="427"/>
      <c r="M7269" s="469"/>
    </row>
    <row r="7270" spans="10:13" ht="20.100000000000001" customHeight="1">
      <c r="J7270" s="427"/>
      <c r="M7270" s="469"/>
    </row>
    <row r="7271" spans="10:13" ht="20.100000000000001" customHeight="1">
      <c r="J7271" s="427"/>
      <c r="M7271" s="469"/>
    </row>
    <row r="7272" spans="10:13" ht="20.100000000000001" customHeight="1">
      <c r="J7272" s="427"/>
      <c r="M7272" s="469"/>
    </row>
    <row r="7273" spans="10:13" ht="20.100000000000001" customHeight="1">
      <c r="J7273" s="427"/>
      <c r="M7273" s="469"/>
    </row>
    <row r="7274" spans="10:13" ht="20.100000000000001" customHeight="1">
      <c r="J7274" s="427"/>
      <c r="M7274" s="469"/>
    </row>
    <row r="7275" spans="10:13" ht="20.100000000000001" customHeight="1">
      <c r="J7275" s="427"/>
      <c r="M7275" s="469"/>
    </row>
    <row r="7276" spans="10:13" ht="20.100000000000001" customHeight="1">
      <c r="J7276" s="427"/>
      <c r="M7276" s="469"/>
    </row>
    <row r="7277" spans="10:13" ht="20.100000000000001" customHeight="1">
      <c r="J7277" s="427"/>
      <c r="M7277" s="469"/>
    </row>
    <row r="7278" spans="10:13" ht="20.100000000000001" customHeight="1">
      <c r="J7278" s="427"/>
      <c r="M7278" s="469"/>
    </row>
    <row r="7279" spans="10:13" ht="20.100000000000001" customHeight="1">
      <c r="J7279" s="427"/>
      <c r="M7279" s="469"/>
    </row>
    <row r="7280" spans="10:13" ht="20.100000000000001" customHeight="1">
      <c r="J7280" s="427"/>
      <c r="M7280" s="469"/>
    </row>
    <row r="7281" spans="10:13" ht="20.100000000000001" customHeight="1">
      <c r="J7281" s="427"/>
      <c r="M7281" s="469"/>
    </row>
    <row r="7282" spans="10:13" ht="20.100000000000001" customHeight="1">
      <c r="J7282" s="427"/>
      <c r="M7282" s="469"/>
    </row>
    <row r="7283" spans="10:13" ht="20.100000000000001" customHeight="1">
      <c r="J7283" s="427"/>
      <c r="M7283" s="469"/>
    </row>
    <row r="7284" spans="10:13" ht="20.100000000000001" customHeight="1">
      <c r="J7284" s="427"/>
      <c r="M7284" s="469"/>
    </row>
    <row r="7285" spans="10:13" ht="20.100000000000001" customHeight="1">
      <c r="J7285" s="427"/>
      <c r="M7285" s="469"/>
    </row>
    <row r="7286" spans="10:13" ht="20.100000000000001" customHeight="1">
      <c r="J7286" s="427"/>
      <c r="M7286" s="469"/>
    </row>
    <row r="7287" spans="10:13" ht="20.100000000000001" customHeight="1">
      <c r="J7287" s="427"/>
      <c r="M7287" s="469"/>
    </row>
    <row r="7288" spans="10:13" ht="20.100000000000001" customHeight="1">
      <c r="J7288" s="427"/>
      <c r="M7288" s="469"/>
    </row>
    <row r="7289" spans="10:13" ht="20.100000000000001" customHeight="1">
      <c r="J7289" s="427"/>
      <c r="M7289" s="469"/>
    </row>
    <row r="7290" spans="10:13" ht="20.100000000000001" customHeight="1">
      <c r="J7290" s="427"/>
      <c r="M7290" s="469"/>
    </row>
    <row r="7291" spans="10:13" ht="20.100000000000001" customHeight="1">
      <c r="J7291" s="427"/>
      <c r="M7291" s="469"/>
    </row>
    <row r="7292" spans="10:13" ht="20.100000000000001" customHeight="1">
      <c r="J7292" s="427"/>
      <c r="M7292" s="469"/>
    </row>
    <row r="7293" spans="10:13" ht="20.100000000000001" customHeight="1">
      <c r="J7293" s="427"/>
      <c r="M7293" s="469"/>
    </row>
    <row r="7294" spans="10:13" ht="20.100000000000001" customHeight="1">
      <c r="J7294" s="427"/>
      <c r="M7294" s="469"/>
    </row>
    <row r="7295" spans="10:13" ht="20.100000000000001" customHeight="1">
      <c r="J7295" s="427"/>
      <c r="M7295" s="469"/>
    </row>
    <row r="7296" spans="10:13" ht="20.100000000000001" customHeight="1">
      <c r="J7296" s="427"/>
      <c r="M7296" s="469"/>
    </row>
    <row r="7297" spans="10:13" ht="20.100000000000001" customHeight="1">
      <c r="J7297" s="427"/>
      <c r="M7297" s="469"/>
    </row>
    <row r="7298" spans="10:13" ht="20.100000000000001" customHeight="1">
      <c r="J7298" s="427"/>
      <c r="M7298" s="469"/>
    </row>
    <row r="7299" spans="10:13" ht="20.100000000000001" customHeight="1">
      <c r="J7299" s="427"/>
      <c r="M7299" s="469"/>
    </row>
    <row r="7300" spans="10:13" ht="20.100000000000001" customHeight="1">
      <c r="J7300" s="427"/>
      <c r="M7300" s="469"/>
    </row>
    <row r="7301" spans="10:13" ht="20.100000000000001" customHeight="1">
      <c r="J7301" s="427"/>
      <c r="M7301" s="469"/>
    </row>
    <row r="7302" spans="10:13" ht="20.100000000000001" customHeight="1">
      <c r="J7302" s="427"/>
      <c r="M7302" s="469"/>
    </row>
    <row r="7303" spans="10:13" ht="20.100000000000001" customHeight="1">
      <c r="J7303" s="427"/>
      <c r="M7303" s="469"/>
    </row>
    <row r="7304" spans="10:13" ht="20.100000000000001" customHeight="1">
      <c r="J7304" s="427"/>
      <c r="M7304" s="469"/>
    </row>
    <row r="7305" spans="10:13" ht="20.100000000000001" customHeight="1">
      <c r="J7305" s="427"/>
      <c r="M7305" s="469"/>
    </row>
    <row r="7306" spans="10:13" ht="20.100000000000001" customHeight="1">
      <c r="J7306" s="427"/>
      <c r="M7306" s="469"/>
    </row>
    <row r="7307" spans="10:13" ht="20.100000000000001" customHeight="1">
      <c r="J7307" s="427"/>
      <c r="M7307" s="469"/>
    </row>
    <row r="7308" spans="10:13" ht="20.100000000000001" customHeight="1">
      <c r="J7308" s="427"/>
      <c r="M7308" s="469"/>
    </row>
    <row r="7309" spans="10:13" ht="20.100000000000001" customHeight="1">
      <c r="J7309" s="427"/>
      <c r="M7309" s="469"/>
    </row>
    <row r="7310" spans="10:13" ht="20.100000000000001" customHeight="1">
      <c r="J7310" s="427"/>
      <c r="M7310" s="469"/>
    </row>
    <row r="7311" spans="10:13" ht="20.100000000000001" customHeight="1">
      <c r="J7311" s="427"/>
      <c r="M7311" s="469"/>
    </row>
    <row r="7312" spans="10:13" ht="20.100000000000001" customHeight="1">
      <c r="J7312" s="427"/>
      <c r="M7312" s="469"/>
    </row>
    <row r="7313" spans="10:13" ht="20.100000000000001" customHeight="1">
      <c r="J7313" s="427"/>
      <c r="M7313" s="469"/>
    </row>
    <row r="7314" spans="10:13" ht="20.100000000000001" customHeight="1">
      <c r="J7314" s="427"/>
      <c r="M7314" s="469"/>
    </row>
    <row r="7315" spans="10:13" ht="20.100000000000001" customHeight="1">
      <c r="J7315" s="427"/>
      <c r="M7315" s="469"/>
    </row>
    <row r="7316" spans="10:13" ht="20.100000000000001" customHeight="1">
      <c r="J7316" s="427"/>
      <c r="M7316" s="469"/>
    </row>
    <row r="7317" spans="10:13" ht="20.100000000000001" customHeight="1">
      <c r="J7317" s="427"/>
      <c r="M7317" s="469"/>
    </row>
    <row r="7318" spans="10:13" ht="20.100000000000001" customHeight="1">
      <c r="J7318" s="427"/>
      <c r="M7318" s="469"/>
    </row>
    <row r="7319" spans="10:13" ht="20.100000000000001" customHeight="1">
      <c r="J7319" s="427"/>
      <c r="M7319" s="469"/>
    </row>
    <row r="7320" spans="10:13" ht="20.100000000000001" customHeight="1">
      <c r="J7320" s="427"/>
      <c r="M7320" s="469"/>
    </row>
    <row r="7321" spans="10:13" ht="20.100000000000001" customHeight="1">
      <c r="J7321" s="427"/>
      <c r="M7321" s="469"/>
    </row>
    <row r="7322" spans="10:13" ht="20.100000000000001" customHeight="1">
      <c r="J7322" s="427"/>
      <c r="M7322" s="469"/>
    </row>
    <row r="7323" spans="10:13" ht="20.100000000000001" customHeight="1">
      <c r="J7323" s="427"/>
      <c r="M7323" s="469"/>
    </row>
    <row r="7324" spans="10:13" ht="20.100000000000001" customHeight="1">
      <c r="J7324" s="427"/>
      <c r="M7324" s="469"/>
    </row>
    <row r="7325" spans="10:13" ht="20.100000000000001" customHeight="1">
      <c r="J7325" s="427"/>
      <c r="M7325" s="469"/>
    </row>
    <row r="7326" spans="10:13" ht="20.100000000000001" customHeight="1">
      <c r="J7326" s="427"/>
      <c r="M7326" s="469"/>
    </row>
    <row r="7327" spans="10:13" ht="20.100000000000001" customHeight="1">
      <c r="J7327" s="427"/>
      <c r="M7327" s="469"/>
    </row>
    <row r="7328" spans="10:13" ht="20.100000000000001" customHeight="1">
      <c r="J7328" s="427"/>
      <c r="M7328" s="469"/>
    </row>
    <row r="7329" spans="10:13" ht="20.100000000000001" customHeight="1">
      <c r="J7329" s="427"/>
      <c r="M7329" s="469"/>
    </row>
    <row r="7330" spans="10:13" ht="20.100000000000001" customHeight="1">
      <c r="J7330" s="427"/>
      <c r="M7330" s="469"/>
    </row>
    <row r="7331" spans="10:13" ht="20.100000000000001" customHeight="1">
      <c r="J7331" s="427"/>
      <c r="M7331" s="469"/>
    </row>
    <row r="7332" spans="10:13" ht="20.100000000000001" customHeight="1">
      <c r="J7332" s="427"/>
      <c r="M7332" s="469"/>
    </row>
    <row r="7333" spans="10:13" ht="20.100000000000001" customHeight="1">
      <c r="J7333" s="427"/>
      <c r="M7333" s="469"/>
    </row>
    <row r="7334" spans="10:13" ht="20.100000000000001" customHeight="1">
      <c r="J7334" s="427"/>
      <c r="M7334" s="469"/>
    </row>
    <row r="7335" spans="10:13" ht="20.100000000000001" customHeight="1">
      <c r="J7335" s="427"/>
      <c r="M7335" s="469"/>
    </row>
    <row r="7336" spans="10:13" ht="20.100000000000001" customHeight="1">
      <c r="J7336" s="427"/>
      <c r="M7336" s="469"/>
    </row>
    <row r="7337" spans="10:13" ht="20.100000000000001" customHeight="1">
      <c r="J7337" s="427"/>
      <c r="M7337" s="469"/>
    </row>
    <row r="7338" spans="10:13" ht="20.100000000000001" customHeight="1">
      <c r="J7338" s="427"/>
      <c r="M7338" s="469"/>
    </row>
    <row r="7339" spans="10:13" ht="20.100000000000001" customHeight="1">
      <c r="J7339" s="427"/>
      <c r="M7339" s="469"/>
    </row>
    <row r="7340" spans="10:13" ht="20.100000000000001" customHeight="1">
      <c r="J7340" s="427"/>
      <c r="M7340" s="469"/>
    </row>
    <row r="7341" spans="10:13" ht="20.100000000000001" customHeight="1">
      <c r="J7341" s="427"/>
      <c r="M7341" s="469"/>
    </row>
    <row r="7342" spans="10:13" ht="20.100000000000001" customHeight="1">
      <c r="J7342" s="427"/>
      <c r="M7342" s="469"/>
    </row>
    <row r="7343" spans="10:13" ht="20.100000000000001" customHeight="1">
      <c r="J7343" s="427"/>
      <c r="M7343" s="469"/>
    </row>
    <row r="7344" spans="10:13" ht="20.100000000000001" customHeight="1">
      <c r="J7344" s="427"/>
      <c r="M7344" s="469"/>
    </row>
    <row r="7345" spans="10:13" ht="20.100000000000001" customHeight="1">
      <c r="J7345" s="427"/>
      <c r="M7345" s="469"/>
    </row>
    <row r="7346" spans="10:13" ht="20.100000000000001" customHeight="1">
      <c r="J7346" s="427"/>
      <c r="M7346" s="469"/>
    </row>
    <row r="7347" spans="10:13" ht="20.100000000000001" customHeight="1">
      <c r="J7347" s="427"/>
      <c r="M7347" s="469"/>
    </row>
    <row r="7348" spans="10:13" ht="20.100000000000001" customHeight="1">
      <c r="J7348" s="427"/>
      <c r="M7348" s="469"/>
    </row>
    <row r="7349" spans="10:13" ht="20.100000000000001" customHeight="1">
      <c r="J7349" s="427"/>
      <c r="M7349" s="469"/>
    </row>
    <row r="7350" spans="10:13" ht="20.100000000000001" customHeight="1">
      <c r="J7350" s="427"/>
      <c r="M7350" s="469"/>
    </row>
    <row r="7351" spans="10:13" ht="20.100000000000001" customHeight="1">
      <c r="J7351" s="427"/>
      <c r="M7351" s="469"/>
    </row>
    <row r="7352" spans="10:13" ht="20.100000000000001" customHeight="1">
      <c r="J7352" s="427"/>
      <c r="M7352" s="469"/>
    </row>
    <row r="7353" spans="10:13" ht="20.100000000000001" customHeight="1">
      <c r="J7353" s="427"/>
      <c r="M7353" s="469"/>
    </row>
    <row r="7354" spans="10:13" ht="20.100000000000001" customHeight="1">
      <c r="J7354" s="427"/>
      <c r="M7354" s="469"/>
    </row>
    <row r="7355" spans="10:13" ht="20.100000000000001" customHeight="1">
      <c r="J7355" s="427"/>
      <c r="M7355" s="469"/>
    </row>
    <row r="7356" spans="10:13" ht="20.100000000000001" customHeight="1">
      <c r="J7356" s="427"/>
      <c r="M7356" s="469"/>
    </row>
    <row r="7357" spans="10:13" ht="20.100000000000001" customHeight="1">
      <c r="J7357" s="427"/>
      <c r="M7357" s="469"/>
    </row>
    <row r="7358" spans="10:13" ht="20.100000000000001" customHeight="1">
      <c r="J7358" s="427"/>
      <c r="M7358" s="469"/>
    </row>
    <row r="7359" spans="10:13" ht="20.100000000000001" customHeight="1">
      <c r="J7359" s="427"/>
      <c r="M7359" s="469"/>
    </row>
    <row r="7360" spans="10:13" ht="20.100000000000001" customHeight="1">
      <c r="J7360" s="427"/>
      <c r="M7360" s="469"/>
    </row>
    <row r="7361" spans="10:13" ht="20.100000000000001" customHeight="1">
      <c r="J7361" s="427"/>
      <c r="M7361" s="469"/>
    </row>
    <row r="7362" spans="10:13" ht="20.100000000000001" customHeight="1">
      <c r="J7362" s="427"/>
      <c r="M7362" s="469"/>
    </row>
    <row r="7363" spans="10:13" ht="20.100000000000001" customHeight="1">
      <c r="J7363" s="427"/>
      <c r="M7363" s="469"/>
    </row>
    <row r="7364" spans="10:13" ht="20.100000000000001" customHeight="1">
      <c r="J7364" s="427"/>
      <c r="M7364" s="469"/>
    </row>
    <row r="7365" spans="10:13" ht="20.100000000000001" customHeight="1">
      <c r="J7365" s="427"/>
      <c r="M7365" s="469"/>
    </row>
    <row r="7366" spans="10:13" ht="20.100000000000001" customHeight="1">
      <c r="J7366" s="427"/>
      <c r="M7366" s="469"/>
    </row>
    <row r="7367" spans="10:13" ht="20.100000000000001" customHeight="1">
      <c r="J7367" s="427"/>
      <c r="M7367" s="469"/>
    </row>
    <row r="7368" spans="10:13" ht="20.100000000000001" customHeight="1">
      <c r="J7368" s="427"/>
      <c r="M7368" s="469"/>
    </row>
    <row r="7369" spans="10:13" ht="20.100000000000001" customHeight="1">
      <c r="J7369" s="427"/>
      <c r="M7369" s="469"/>
    </row>
    <row r="7370" spans="10:13" ht="20.100000000000001" customHeight="1">
      <c r="J7370" s="427"/>
      <c r="M7370" s="469"/>
    </row>
    <row r="7371" spans="10:13" ht="20.100000000000001" customHeight="1">
      <c r="J7371" s="427"/>
      <c r="M7371" s="469"/>
    </row>
    <row r="7372" spans="10:13" ht="20.100000000000001" customHeight="1">
      <c r="J7372" s="427"/>
      <c r="M7372" s="469"/>
    </row>
    <row r="7373" spans="10:13" ht="20.100000000000001" customHeight="1">
      <c r="J7373" s="427"/>
      <c r="M7373" s="469"/>
    </row>
    <row r="7374" spans="10:13" ht="20.100000000000001" customHeight="1">
      <c r="J7374" s="427"/>
      <c r="M7374" s="469"/>
    </row>
    <row r="7375" spans="10:13" ht="20.100000000000001" customHeight="1">
      <c r="J7375" s="427"/>
      <c r="M7375" s="469"/>
    </row>
    <row r="7376" spans="10:13" ht="20.100000000000001" customHeight="1">
      <c r="J7376" s="427"/>
      <c r="M7376" s="469"/>
    </row>
    <row r="7377" spans="10:13" ht="20.100000000000001" customHeight="1">
      <c r="J7377" s="427"/>
      <c r="M7377" s="469"/>
    </row>
    <row r="7378" spans="10:13" ht="20.100000000000001" customHeight="1">
      <c r="J7378" s="427"/>
      <c r="M7378" s="469"/>
    </row>
    <row r="7379" spans="10:13" ht="20.100000000000001" customHeight="1">
      <c r="J7379" s="427"/>
      <c r="M7379" s="469"/>
    </row>
    <row r="7380" spans="10:13" ht="20.100000000000001" customHeight="1">
      <c r="J7380" s="427"/>
      <c r="M7380" s="469"/>
    </row>
    <row r="7381" spans="10:13" ht="20.100000000000001" customHeight="1">
      <c r="J7381" s="427"/>
      <c r="M7381" s="469"/>
    </row>
    <row r="7382" spans="10:13" ht="20.100000000000001" customHeight="1">
      <c r="J7382" s="427"/>
      <c r="M7382" s="469"/>
    </row>
    <row r="7383" spans="10:13" ht="20.100000000000001" customHeight="1">
      <c r="J7383" s="427"/>
      <c r="M7383" s="469"/>
    </row>
    <row r="7384" spans="10:13" ht="20.100000000000001" customHeight="1">
      <c r="J7384" s="427"/>
      <c r="M7384" s="469"/>
    </row>
    <row r="7385" spans="10:13" ht="20.100000000000001" customHeight="1">
      <c r="J7385" s="427"/>
      <c r="M7385" s="469"/>
    </row>
    <row r="7386" spans="10:13" ht="20.100000000000001" customHeight="1">
      <c r="J7386" s="427"/>
      <c r="M7386" s="469"/>
    </row>
    <row r="7387" spans="10:13" ht="20.100000000000001" customHeight="1">
      <c r="J7387" s="427"/>
      <c r="M7387" s="469"/>
    </row>
    <row r="7388" spans="10:13" ht="20.100000000000001" customHeight="1">
      <c r="J7388" s="427"/>
      <c r="M7388" s="469"/>
    </row>
    <row r="7389" spans="10:13" ht="20.100000000000001" customHeight="1">
      <c r="J7389" s="427"/>
      <c r="M7389" s="469"/>
    </row>
    <row r="7390" spans="10:13" ht="20.100000000000001" customHeight="1">
      <c r="J7390" s="427"/>
      <c r="M7390" s="469"/>
    </row>
    <row r="7391" spans="10:13" ht="20.100000000000001" customHeight="1">
      <c r="J7391" s="427"/>
      <c r="M7391" s="469"/>
    </row>
    <row r="7392" spans="10:13" ht="20.100000000000001" customHeight="1">
      <c r="J7392" s="427"/>
      <c r="M7392" s="469"/>
    </row>
    <row r="7393" spans="10:13" ht="20.100000000000001" customHeight="1">
      <c r="J7393" s="427"/>
      <c r="M7393" s="469"/>
    </row>
    <row r="7394" spans="10:13" ht="20.100000000000001" customHeight="1">
      <c r="J7394" s="427"/>
      <c r="M7394" s="469"/>
    </row>
    <row r="7395" spans="10:13" ht="20.100000000000001" customHeight="1">
      <c r="J7395" s="427"/>
      <c r="M7395" s="469"/>
    </row>
    <row r="7396" spans="10:13" ht="20.100000000000001" customHeight="1">
      <c r="J7396" s="427"/>
      <c r="M7396" s="469"/>
    </row>
    <row r="7397" spans="10:13" ht="20.100000000000001" customHeight="1">
      <c r="J7397" s="427"/>
      <c r="M7397" s="469"/>
    </row>
    <row r="7398" spans="10:13" ht="20.100000000000001" customHeight="1">
      <c r="J7398" s="427"/>
      <c r="M7398" s="469"/>
    </row>
    <row r="7399" spans="10:13" ht="20.100000000000001" customHeight="1">
      <c r="J7399" s="427"/>
      <c r="M7399" s="469"/>
    </row>
    <row r="7400" spans="10:13" ht="20.100000000000001" customHeight="1">
      <c r="J7400" s="427"/>
      <c r="M7400" s="469"/>
    </row>
    <row r="7401" spans="10:13" ht="20.100000000000001" customHeight="1">
      <c r="J7401" s="427"/>
      <c r="M7401" s="469"/>
    </row>
    <row r="7402" spans="10:13" ht="20.100000000000001" customHeight="1">
      <c r="J7402" s="427"/>
      <c r="M7402" s="469"/>
    </row>
    <row r="7403" spans="10:13" ht="20.100000000000001" customHeight="1">
      <c r="J7403" s="427"/>
      <c r="M7403" s="469"/>
    </row>
    <row r="7404" spans="10:13" ht="20.100000000000001" customHeight="1">
      <c r="J7404" s="427"/>
      <c r="M7404" s="469"/>
    </row>
    <row r="7405" spans="10:13" ht="20.100000000000001" customHeight="1">
      <c r="J7405" s="427"/>
      <c r="M7405" s="469"/>
    </row>
    <row r="7406" spans="10:13" ht="20.100000000000001" customHeight="1">
      <c r="J7406" s="427"/>
      <c r="M7406" s="469"/>
    </row>
    <row r="7407" spans="10:13" ht="20.100000000000001" customHeight="1">
      <c r="J7407" s="427"/>
      <c r="M7407" s="469"/>
    </row>
    <row r="7408" spans="10:13" ht="20.100000000000001" customHeight="1">
      <c r="J7408" s="427"/>
      <c r="M7408" s="469"/>
    </row>
    <row r="7409" spans="10:13" ht="20.100000000000001" customHeight="1">
      <c r="J7409" s="427"/>
      <c r="M7409" s="469"/>
    </row>
    <row r="7410" spans="10:13" ht="20.100000000000001" customHeight="1">
      <c r="J7410" s="427"/>
      <c r="M7410" s="469"/>
    </row>
    <row r="7411" spans="10:13" ht="20.100000000000001" customHeight="1">
      <c r="J7411" s="427"/>
      <c r="M7411" s="469"/>
    </row>
    <row r="7412" spans="10:13" ht="20.100000000000001" customHeight="1">
      <c r="J7412" s="427"/>
      <c r="M7412" s="469"/>
    </row>
    <row r="7413" spans="10:13" ht="20.100000000000001" customHeight="1">
      <c r="J7413" s="427"/>
      <c r="M7413" s="469"/>
    </row>
    <row r="7414" spans="10:13" ht="20.100000000000001" customHeight="1">
      <c r="J7414" s="427"/>
      <c r="M7414" s="469"/>
    </row>
    <row r="7415" spans="10:13" ht="20.100000000000001" customHeight="1">
      <c r="J7415" s="427"/>
      <c r="M7415" s="469"/>
    </row>
    <row r="7416" spans="10:13" ht="20.100000000000001" customHeight="1">
      <c r="J7416" s="427"/>
      <c r="M7416" s="469"/>
    </row>
    <row r="7417" spans="10:13" ht="20.100000000000001" customHeight="1">
      <c r="J7417" s="427"/>
      <c r="M7417" s="469"/>
    </row>
    <row r="7418" spans="10:13" ht="20.100000000000001" customHeight="1">
      <c r="J7418" s="427"/>
      <c r="M7418" s="469"/>
    </row>
    <row r="7419" spans="10:13" ht="20.100000000000001" customHeight="1">
      <c r="J7419" s="427"/>
      <c r="M7419" s="469"/>
    </row>
    <row r="7420" spans="10:13" ht="20.100000000000001" customHeight="1">
      <c r="J7420" s="427"/>
      <c r="M7420" s="469"/>
    </row>
    <row r="7421" spans="10:13" ht="20.100000000000001" customHeight="1">
      <c r="J7421" s="427"/>
      <c r="M7421" s="469"/>
    </row>
    <row r="7422" spans="10:13" ht="20.100000000000001" customHeight="1">
      <c r="J7422" s="427"/>
      <c r="M7422" s="469"/>
    </row>
    <row r="7423" spans="10:13" ht="20.100000000000001" customHeight="1">
      <c r="J7423" s="427"/>
      <c r="M7423" s="469"/>
    </row>
    <row r="7424" spans="10:13" ht="20.100000000000001" customHeight="1">
      <c r="J7424" s="427"/>
      <c r="M7424" s="469"/>
    </row>
    <row r="7425" spans="10:13" ht="20.100000000000001" customHeight="1">
      <c r="J7425" s="427"/>
      <c r="M7425" s="469"/>
    </row>
    <row r="7426" spans="10:13" ht="20.100000000000001" customHeight="1">
      <c r="J7426" s="427"/>
      <c r="M7426" s="469"/>
    </row>
    <row r="7427" spans="10:13" ht="20.100000000000001" customHeight="1">
      <c r="J7427" s="427"/>
      <c r="M7427" s="469"/>
    </row>
    <row r="7428" spans="10:13" ht="20.100000000000001" customHeight="1">
      <c r="J7428" s="427"/>
      <c r="M7428" s="469"/>
    </row>
    <row r="7429" spans="10:13" ht="20.100000000000001" customHeight="1">
      <c r="J7429" s="427"/>
      <c r="M7429" s="469"/>
    </row>
    <row r="7430" spans="10:13" ht="20.100000000000001" customHeight="1">
      <c r="J7430" s="427"/>
      <c r="M7430" s="469"/>
    </row>
    <row r="7431" spans="10:13" ht="20.100000000000001" customHeight="1">
      <c r="J7431" s="427"/>
      <c r="M7431" s="469"/>
    </row>
    <row r="7432" spans="10:13" ht="20.100000000000001" customHeight="1">
      <c r="J7432" s="427"/>
      <c r="M7432" s="469"/>
    </row>
    <row r="7433" spans="10:13" ht="20.100000000000001" customHeight="1">
      <c r="J7433" s="427"/>
      <c r="M7433" s="469"/>
    </row>
    <row r="7434" spans="10:13" ht="20.100000000000001" customHeight="1">
      <c r="J7434" s="427"/>
      <c r="M7434" s="469"/>
    </row>
    <row r="7435" spans="10:13" ht="20.100000000000001" customHeight="1">
      <c r="J7435" s="427"/>
      <c r="M7435" s="469"/>
    </row>
    <row r="7436" spans="10:13" ht="20.100000000000001" customHeight="1">
      <c r="J7436" s="427"/>
      <c r="M7436" s="469"/>
    </row>
    <row r="7437" spans="10:13" ht="20.100000000000001" customHeight="1">
      <c r="J7437" s="427"/>
      <c r="M7437" s="469"/>
    </row>
    <row r="7438" spans="10:13" ht="20.100000000000001" customHeight="1">
      <c r="J7438" s="427"/>
      <c r="M7438" s="469"/>
    </row>
    <row r="7439" spans="10:13" ht="20.100000000000001" customHeight="1">
      <c r="J7439" s="427"/>
      <c r="M7439" s="469"/>
    </row>
    <row r="7440" spans="10:13" ht="20.100000000000001" customHeight="1">
      <c r="J7440" s="427"/>
      <c r="M7440" s="469"/>
    </row>
    <row r="7441" spans="10:13" ht="20.100000000000001" customHeight="1">
      <c r="J7441" s="427"/>
      <c r="M7441" s="469"/>
    </row>
    <row r="7442" spans="10:13" ht="20.100000000000001" customHeight="1">
      <c r="J7442" s="427"/>
      <c r="M7442" s="469"/>
    </row>
    <row r="7443" spans="10:13" ht="20.100000000000001" customHeight="1">
      <c r="J7443" s="427"/>
      <c r="M7443" s="469"/>
    </row>
    <row r="7444" spans="10:13" ht="20.100000000000001" customHeight="1">
      <c r="J7444" s="427"/>
      <c r="M7444" s="469"/>
    </row>
    <row r="7445" spans="10:13" ht="20.100000000000001" customHeight="1">
      <c r="J7445" s="427"/>
      <c r="M7445" s="469"/>
    </row>
    <row r="7446" spans="10:13" ht="20.100000000000001" customHeight="1">
      <c r="J7446" s="427"/>
      <c r="M7446" s="469"/>
    </row>
    <row r="7447" spans="10:13" ht="20.100000000000001" customHeight="1">
      <c r="J7447" s="427"/>
      <c r="M7447" s="469"/>
    </row>
    <row r="7448" spans="10:13" ht="20.100000000000001" customHeight="1">
      <c r="J7448" s="427"/>
      <c r="M7448" s="469"/>
    </row>
    <row r="7449" spans="10:13" ht="20.100000000000001" customHeight="1">
      <c r="J7449" s="427"/>
      <c r="M7449" s="469"/>
    </row>
    <row r="7450" spans="10:13" ht="20.100000000000001" customHeight="1">
      <c r="J7450" s="427"/>
      <c r="M7450" s="469"/>
    </row>
    <row r="7451" spans="10:13" ht="20.100000000000001" customHeight="1">
      <c r="J7451" s="427"/>
      <c r="M7451" s="469"/>
    </row>
    <row r="7452" spans="10:13" ht="20.100000000000001" customHeight="1">
      <c r="J7452" s="427"/>
      <c r="M7452" s="469"/>
    </row>
    <row r="7453" spans="10:13" ht="20.100000000000001" customHeight="1">
      <c r="J7453" s="427"/>
      <c r="M7453" s="469"/>
    </row>
    <row r="7454" spans="10:13" ht="20.100000000000001" customHeight="1">
      <c r="J7454" s="427"/>
      <c r="M7454" s="469"/>
    </row>
    <row r="7455" spans="10:13" ht="20.100000000000001" customHeight="1">
      <c r="J7455" s="427"/>
      <c r="M7455" s="469"/>
    </row>
    <row r="7456" spans="10:13" ht="20.100000000000001" customHeight="1">
      <c r="J7456" s="427"/>
      <c r="M7456" s="469"/>
    </row>
    <row r="7457" spans="10:13" ht="20.100000000000001" customHeight="1">
      <c r="J7457" s="427"/>
      <c r="M7457" s="469"/>
    </row>
    <row r="7458" spans="10:13" ht="20.100000000000001" customHeight="1">
      <c r="J7458" s="427"/>
      <c r="M7458" s="469"/>
    </row>
    <row r="7459" spans="10:13" ht="20.100000000000001" customHeight="1">
      <c r="J7459" s="427"/>
      <c r="M7459" s="469"/>
    </row>
    <row r="7460" spans="10:13" ht="20.100000000000001" customHeight="1">
      <c r="J7460" s="427"/>
      <c r="M7460" s="469"/>
    </row>
    <row r="7461" spans="10:13" ht="20.100000000000001" customHeight="1">
      <c r="J7461" s="427"/>
      <c r="M7461" s="469"/>
    </row>
    <row r="7462" spans="10:13" ht="20.100000000000001" customHeight="1">
      <c r="J7462" s="427"/>
      <c r="M7462" s="469"/>
    </row>
    <row r="7463" spans="10:13" ht="20.100000000000001" customHeight="1">
      <c r="J7463" s="427"/>
      <c r="M7463" s="469"/>
    </row>
    <row r="7464" spans="10:13" ht="20.100000000000001" customHeight="1">
      <c r="J7464" s="427"/>
      <c r="M7464" s="469"/>
    </row>
    <row r="7465" spans="10:13" ht="20.100000000000001" customHeight="1">
      <c r="J7465" s="427"/>
      <c r="M7465" s="469"/>
    </row>
    <row r="7466" spans="10:13" ht="20.100000000000001" customHeight="1">
      <c r="J7466" s="427"/>
      <c r="M7466" s="469"/>
    </row>
    <row r="7467" spans="10:13" ht="20.100000000000001" customHeight="1">
      <c r="J7467" s="427"/>
      <c r="M7467" s="469"/>
    </row>
    <row r="7468" spans="10:13" ht="20.100000000000001" customHeight="1">
      <c r="J7468" s="427"/>
      <c r="M7468" s="469"/>
    </row>
    <row r="7469" spans="10:13" ht="20.100000000000001" customHeight="1">
      <c r="J7469" s="427"/>
      <c r="M7469" s="469"/>
    </row>
    <row r="7470" spans="10:13" ht="20.100000000000001" customHeight="1">
      <c r="J7470" s="427"/>
      <c r="M7470" s="469"/>
    </row>
    <row r="7471" spans="10:13" ht="20.100000000000001" customHeight="1">
      <c r="J7471" s="427"/>
      <c r="M7471" s="469"/>
    </row>
    <row r="7472" spans="10:13" ht="20.100000000000001" customHeight="1">
      <c r="J7472" s="427"/>
      <c r="M7472" s="469"/>
    </row>
    <row r="7473" spans="10:13" ht="20.100000000000001" customHeight="1">
      <c r="J7473" s="427"/>
      <c r="M7473" s="469"/>
    </row>
    <row r="7474" spans="10:13" ht="20.100000000000001" customHeight="1">
      <c r="J7474" s="427"/>
      <c r="M7474" s="469"/>
    </row>
    <row r="7475" spans="10:13" ht="20.100000000000001" customHeight="1">
      <c r="J7475" s="427"/>
      <c r="M7475" s="469"/>
    </row>
    <row r="7476" spans="10:13" ht="20.100000000000001" customHeight="1">
      <c r="J7476" s="427"/>
      <c r="M7476" s="469"/>
    </row>
    <row r="7477" spans="10:13" ht="20.100000000000001" customHeight="1">
      <c r="J7477" s="427"/>
      <c r="M7477" s="469"/>
    </row>
    <row r="7478" spans="10:13" ht="20.100000000000001" customHeight="1">
      <c r="J7478" s="427"/>
      <c r="M7478" s="469"/>
    </row>
    <row r="7479" spans="10:13" ht="20.100000000000001" customHeight="1">
      <c r="J7479" s="427"/>
      <c r="M7479" s="469"/>
    </row>
    <row r="7480" spans="10:13" ht="20.100000000000001" customHeight="1">
      <c r="J7480" s="427"/>
      <c r="M7480" s="469"/>
    </row>
    <row r="7481" spans="10:13" ht="20.100000000000001" customHeight="1">
      <c r="J7481" s="427"/>
      <c r="M7481" s="469"/>
    </row>
    <row r="7482" spans="10:13" ht="20.100000000000001" customHeight="1">
      <c r="J7482" s="427"/>
      <c r="M7482" s="469"/>
    </row>
    <row r="7483" spans="10:13" ht="20.100000000000001" customHeight="1">
      <c r="J7483" s="427"/>
      <c r="M7483" s="469"/>
    </row>
    <row r="7484" spans="10:13" ht="20.100000000000001" customHeight="1">
      <c r="J7484" s="427"/>
      <c r="M7484" s="469"/>
    </row>
    <row r="7485" spans="10:13" ht="20.100000000000001" customHeight="1">
      <c r="J7485" s="427"/>
      <c r="M7485" s="469"/>
    </row>
    <row r="7486" spans="10:13" ht="20.100000000000001" customHeight="1">
      <c r="J7486" s="427"/>
      <c r="M7486" s="469"/>
    </row>
    <row r="7487" spans="10:13" ht="20.100000000000001" customHeight="1">
      <c r="J7487" s="427"/>
      <c r="M7487" s="469"/>
    </row>
    <row r="7488" spans="10:13" ht="20.100000000000001" customHeight="1">
      <c r="J7488" s="427"/>
      <c r="M7488" s="469"/>
    </row>
    <row r="7489" spans="10:13" ht="20.100000000000001" customHeight="1">
      <c r="J7489" s="427"/>
      <c r="M7489" s="469"/>
    </row>
    <row r="7490" spans="10:13" ht="20.100000000000001" customHeight="1">
      <c r="J7490" s="427"/>
      <c r="M7490" s="469"/>
    </row>
    <row r="7491" spans="10:13" ht="20.100000000000001" customHeight="1">
      <c r="J7491" s="427"/>
      <c r="M7491" s="469"/>
    </row>
    <row r="7492" spans="10:13" ht="20.100000000000001" customHeight="1">
      <c r="J7492" s="427"/>
      <c r="M7492" s="469"/>
    </row>
    <row r="7493" spans="10:13" ht="20.100000000000001" customHeight="1">
      <c r="J7493" s="427"/>
      <c r="M7493" s="469"/>
    </row>
    <row r="7494" spans="10:13" ht="20.100000000000001" customHeight="1">
      <c r="J7494" s="427"/>
      <c r="M7494" s="469"/>
    </row>
    <row r="7495" spans="10:13" ht="20.100000000000001" customHeight="1">
      <c r="J7495" s="427"/>
      <c r="M7495" s="469"/>
    </row>
    <row r="7496" spans="10:13" ht="20.100000000000001" customHeight="1">
      <c r="J7496" s="427"/>
      <c r="M7496" s="469"/>
    </row>
    <row r="7497" spans="10:13" ht="20.100000000000001" customHeight="1">
      <c r="J7497" s="427"/>
      <c r="M7497" s="469"/>
    </row>
    <row r="7498" spans="10:13" ht="20.100000000000001" customHeight="1">
      <c r="J7498" s="427"/>
      <c r="M7498" s="469"/>
    </row>
    <row r="7499" spans="10:13" ht="20.100000000000001" customHeight="1">
      <c r="J7499" s="427"/>
      <c r="M7499" s="469"/>
    </row>
    <row r="7500" spans="10:13" ht="20.100000000000001" customHeight="1">
      <c r="J7500" s="427"/>
      <c r="M7500" s="469"/>
    </row>
    <row r="7501" spans="10:13" ht="20.100000000000001" customHeight="1">
      <c r="J7501" s="427"/>
      <c r="M7501" s="469"/>
    </row>
    <row r="7502" spans="10:13" ht="20.100000000000001" customHeight="1">
      <c r="J7502" s="427"/>
      <c r="M7502" s="469"/>
    </row>
    <row r="7503" spans="10:13" ht="20.100000000000001" customHeight="1">
      <c r="J7503" s="427"/>
      <c r="M7503" s="469"/>
    </row>
    <row r="7504" spans="10:13" ht="20.100000000000001" customHeight="1">
      <c r="J7504" s="427"/>
      <c r="M7504" s="469"/>
    </row>
    <row r="7505" spans="10:13" ht="20.100000000000001" customHeight="1">
      <c r="J7505" s="427"/>
      <c r="M7505" s="469"/>
    </row>
    <row r="7506" spans="10:13" ht="20.100000000000001" customHeight="1">
      <c r="J7506" s="427"/>
      <c r="M7506" s="469"/>
    </row>
    <row r="7507" spans="10:13" ht="20.100000000000001" customHeight="1">
      <c r="J7507" s="427"/>
      <c r="M7507" s="469"/>
    </row>
    <row r="7508" spans="10:13" ht="20.100000000000001" customHeight="1">
      <c r="J7508" s="427"/>
      <c r="M7508" s="469"/>
    </row>
    <row r="7509" spans="10:13" ht="20.100000000000001" customHeight="1">
      <c r="J7509" s="427"/>
      <c r="M7509" s="469"/>
    </row>
    <row r="7510" spans="10:13" ht="20.100000000000001" customHeight="1">
      <c r="J7510" s="427"/>
      <c r="M7510" s="469"/>
    </row>
    <row r="7511" spans="10:13" ht="20.100000000000001" customHeight="1">
      <c r="J7511" s="427"/>
      <c r="M7511" s="469"/>
    </row>
    <row r="7512" spans="10:13" ht="20.100000000000001" customHeight="1">
      <c r="J7512" s="427"/>
      <c r="M7512" s="469"/>
    </row>
    <row r="7513" spans="10:13" ht="20.100000000000001" customHeight="1">
      <c r="J7513" s="427"/>
      <c r="M7513" s="469"/>
    </row>
    <row r="7514" spans="10:13" ht="20.100000000000001" customHeight="1">
      <c r="J7514" s="427"/>
      <c r="M7514" s="469"/>
    </row>
    <row r="7515" spans="10:13" ht="20.100000000000001" customHeight="1">
      <c r="J7515" s="427"/>
      <c r="M7515" s="469"/>
    </row>
    <row r="7516" spans="10:13" ht="20.100000000000001" customHeight="1">
      <c r="J7516" s="427"/>
      <c r="M7516" s="469"/>
    </row>
    <row r="7517" spans="10:13" ht="20.100000000000001" customHeight="1">
      <c r="J7517" s="427"/>
      <c r="M7517" s="469"/>
    </row>
    <row r="7518" spans="10:13" ht="20.100000000000001" customHeight="1">
      <c r="J7518" s="427"/>
      <c r="M7518" s="469"/>
    </row>
    <row r="7519" spans="10:13" ht="20.100000000000001" customHeight="1">
      <c r="J7519" s="427"/>
      <c r="M7519" s="469"/>
    </row>
    <row r="7520" spans="10:13" ht="20.100000000000001" customHeight="1">
      <c r="J7520" s="427"/>
      <c r="M7520" s="469"/>
    </row>
    <row r="7521" spans="10:13" ht="20.100000000000001" customHeight="1">
      <c r="J7521" s="427"/>
      <c r="M7521" s="469"/>
    </row>
    <row r="7522" spans="10:13" ht="20.100000000000001" customHeight="1">
      <c r="J7522" s="427"/>
      <c r="M7522" s="469"/>
    </row>
    <row r="7523" spans="10:13" ht="20.100000000000001" customHeight="1">
      <c r="J7523" s="427"/>
      <c r="M7523" s="469"/>
    </row>
    <row r="7524" spans="10:13" ht="20.100000000000001" customHeight="1">
      <c r="J7524" s="427"/>
      <c r="M7524" s="469"/>
    </row>
    <row r="7525" spans="10:13" ht="20.100000000000001" customHeight="1">
      <c r="J7525" s="427"/>
      <c r="M7525" s="469"/>
    </row>
    <row r="7526" spans="10:13" ht="20.100000000000001" customHeight="1">
      <c r="J7526" s="427"/>
      <c r="M7526" s="469"/>
    </row>
    <row r="7527" spans="10:13" ht="20.100000000000001" customHeight="1">
      <c r="J7527" s="427"/>
      <c r="M7527" s="469"/>
    </row>
    <row r="7528" spans="10:13" ht="20.100000000000001" customHeight="1">
      <c r="J7528" s="427"/>
      <c r="M7528" s="469"/>
    </row>
    <row r="7529" spans="10:13" ht="20.100000000000001" customHeight="1">
      <c r="J7529" s="427"/>
      <c r="M7529" s="469"/>
    </row>
    <row r="7530" spans="10:13" ht="20.100000000000001" customHeight="1">
      <c r="J7530" s="427"/>
      <c r="M7530" s="469"/>
    </row>
    <row r="7531" spans="10:13" ht="20.100000000000001" customHeight="1">
      <c r="J7531" s="427"/>
      <c r="M7531" s="469"/>
    </row>
    <row r="7532" spans="10:13" ht="20.100000000000001" customHeight="1">
      <c r="J7532" s="427"/>
      <c r="M7532" s="469"/>
    </row>
    <row r="7533" spans="10:13" ht="20.100000000000001" customHeight="1">
      <c r="J7533" s="427"/>
      <c r="M7533" s="469"/>
    </row>
    <row r="7534" spans="10:13" ht="20.100000000000001" customHeight="1">
      <c r="J7534" s="427"/>
      <c r="M7534" s="469"/>
    </row>
    <row r="7535" spans="10:13" ht="20.100000000000001" customHeight="1">
      <c r="J7535" s="427"/>
      <c r="M7535" s="469"/>
    </row>
    <row r="7536" spans="10:13" ht="20.100000000000001" customHeight="1">
      <c r="J7536" s="427"/>
      <c r="M7536" s="469"/>
    </row>
    <row r="7537" spans="10:13" ht="20.100000000000001" customHeight="1">
      <c r="J7537" s="427"/>
      <c r="M7537" s="469"/>
    </row>
    <row r="7538" spans="10:13" ht="20.100000000000001" customHeight="1">
      <c r="J7538" s="427"/>
      <c r="M7538" s="469"/>
    </row>
    <row r="7539" spans="10:13" ht="20.100000000000001" customHeight="1">
      <c r="J7539" s="427"/>
      <c r="M7539" s="469"/>
    </row>
    <row r="7540" spans="10:13" ht="20.100000000000001" customHeight="1">
      <c r="J7540" s="427"/>
      <c r="M7540" s="469"/>
    </row>
    <row r="7541" spans="10:13" ht="20.100000000000001" customHeight="1">
      <c r="J7541" s="427"/>
      <c r="M7541" s="469"/>
    </row>
    <row r="7542" spans="10:13" ht="20.100000000000001" customHeight="1">
      <c r="J7542" s="427"/>
      <c r="M7542" s="469"/>
    </row>
    <row r="7543" spans="10:13" ht="20.100000000000001" customHeight="1">
      <c r="J7543" s="427"/>
      <c r="M7543" s="469"/>
    </row>
    <row r="7544" spans="10:13" ht="20.100000000000001" customHeight="1">
      <c r="J7544" s="427"/>
      <c r="M7544" s="469"/>
    </row>
    <row r="7545" spans="10:13" ht="20.100000000000001" customHeight="1">
      <c r="J7545" s="427"/>
      <c r="M7545" s="469"/>
    </row>
    <row r="7546" spans="10:13" ht="20.100000000000001" customHeight="1">
      <c r="J7546" s="427"/>
      <c r="M7546" s="469"/>
    </row>
    <row r="7547" spans="10:13" ht="20.100000000000001" customHeight="1">
      <c r="J7547" s="427"/>
      <c r="M7547" s="469"/>
    </row>
    <row r="7548" spans="10:13" ht="20.100000000000001" customHeight="1">
      <c r="J7548" s="427"/>
      <c r="M7548" s="469"/>
    </row>
    <row r="7549" spans="10:13" ht="20.100000000000001" customHeight="1">
      <c r="J7549" s="427"/>
      <c r="M7549" s="469"/>
    </row>
    <row r="7550" spans="10:13" ht="20.100000000000001" customHeight="1">
      <c r="J7550" s="427"/>
      <c r="M7550" s="469"/>
    </row>
    <row r="7551" spans="10:13" ht="20.100000000000001" customHeight="1">
      <c r="J7551" s="427"/>
      <c r="M7551" s="469"/>
    </row>
    <row r="7552" spans="10:13" ht="20.100000000000001" customHeight="1">
      <c r="J7552" s="427"/>
      <c r="M7552" s="469"/>
    </row>
    <row r="7553" spans="10:13" ht="20.100000000000001" customHeight="1">
      <c r="J7553" s="427"/>
      <c r="M7553" s="469"/>
    </row>
    <row r="7554" spans="10:13" ht="20.100000000000001" customHeight="1">
      <c r="J7554" s="427"/>
      <c r="M7554" s="469"/>
    </row>
    <row r="7555" spans="10:13" ht="20.100000000000001" customHeight="1">
      <c r="J7555" s="427"/>
      <c r="M7555" s="469"/>
    </row>
    <row r="7556" spans="10:13" ht="20.100000000000001" customHeight="1">
      <c r="J7556" s="427"/>
      <c r="M7556" s="469"/>
    </row>
    <row r="7557" spans="10:13" ht="20.100000000000001" customHeight="1">
      <c r="J7557" s="427"/>
      <c r="M7557" s="469"/>
    </row>
    <row r="7558" spans="10:13" ht="20.100000000000001" customHeight="1">
      <c r="J7558" s="427"/>
      <c r="M7558" s="469"/>
    </row>
    <row r="7559" spans="10:13" ht="20.100000000000001" customHeight="1">
      <c r="J7559" s="427"/>
      <c r="M7559" s="469"/>
    </row>
    <row r="7560" spans="10:13" ht="20.100000000000001" customHeight="1">
      <c r="J7560" s="427"/>
      <c r="M7560" s="469"/>
    </row>
    <row r="7561" spans="10:13" ht="20.100000000000001" customHeight="1">
      <c r="J7561" s="427"/>
      <c r="M7561" s="469"/>
    </row>
    <row r="7562" spans="10:13" ht="20.100000000000001" customHeight="1">
      <c r="J7562" s="427"/>
      <c r="M7562" s="469"/>
    </row>
    <row r="7563" spans="10:13" ht="20.100000000000001" customHeight="1">
      <c r="J7563" s="427"/>
      <c r="M7563" s="469"/>
    </row>
    <row r="7564" spans="10:13" ht="20.100000000000001" customHeight="1">
      <c r="J7564" s="427"/>
      <c r="M7564" s="469"/>
    </row>
    <row r="7565" spans="10:13" ht="20.100000000000001" customHeight="1">
      <c r="J7565" s="427"/>
      <c r="M7565" s="469"/>
    </row>
    <row r="7566" spans="10:13" ht="20.100000000000001" customHeight="1">
      <c r="J7566" s="427"/>
      <c r="M7566" s="469"/>
    </row>
    <row r="7567" spans="10:13" ht="20.100000000000001" customHeight="1">
      <c r="J7567" s="427"/>
      <c r="M7567" s="469"/>
    </row>
    <row r="7568" spans="10:13" ht="20.100000000000001" customHeight="1">
      <c r="J7568" s="427"/>
      <c r="M7568" s="469"/>
    </row>
    <row r="7569" spans="10:13" ht="20.100000000000001" customHeight="1">
      <c r="J7569" s="427"/>
      <c r="M7569" s="469"/>
    </row>
    <row r="7570" spans="10:13" ht="20.100000000000001" customHeight="1">
      <c r="J7570" s="427"/>
      <c r="M7570" s="469"/>
    </row>
    <row r="7571" spans="10:13" ht="20.100000000000001" customHeight="1">
      <c r="J7571" s="427"/>
      <c r="M7571" s="469"/>
    </row>
    <row r="7572" spans="10:13" ht="20.100000000000001" customHeight="1">
      <c r="J7572" s="427"/>
      <c r="M7572" s="469"/>
    </row>
    <row r="7573" spans="10:13" ht="20.100000000000001" customHeight="1">
      <c r="J7573" s="427"/>
      <c r="M7573" s="469"/>
    </row>
    <row r="7574" spans="10:13" ht="20.100000000000001" customHeight="1">
      <c r="J7574" s="427"/>
      <c r="M7574" s="469"/>
    </row>
    <row r="7575" spans="10:13" ht="20.100000000000001" customHeight="1">
      <c r="J7575" s="427"/>
      <c r="M7575" s="469"/>
    </row>
    <row r="7576" spans="10:13" ht="20.100000000000001" customHeight="1">
      <c r="J7576" s="427"/>
      <c r="M7576" s="469"/>
    </row>
    <row r="7577" spans="10:13" ht="20.100000000000001" customHeight="1">
      <c r="J7577" s="427"/>
      <c r="M7577" s="469"/>
    </row>
    <row r="7578" spans="10:13" ht="20.100000000000001" customHeight="1">
      <c r="J7578" s="427"/>
      <c r="M7578" s="469"/>
    </row>
    <row r="7579" spans="10:13" ht="20.100000000000001" customHeight="1">
      <c r="J7579" s="427"/>
      <c r="M7579" s="469"/>
    </row>
    <row r="7580" spans="10:13" ht="20.100000000000001" customHeight="1">
      <c r="J7580" s="427"/>
      <c r="M7580" s="469"/>
    </row>
    <row r="7581" spans="10:13" ht="20.100000000000001" customHeight="1">
      <c r="J7581" s="427"/>
      <c r="M7581" s="469"/>
    </row>
    <row r="7582" spans="10:13" ht="20.100000000000001" customHeight="1">
      <c r="J7582" s="427"/>
      <c r="M7582" s="469"/>
    </row>
    <row r="7583" spans="10:13" ht="20.100000000000001" customHeight="1">
      <c r="J7583" s="427"/>
      <c r="M7583" s="469"/>
    </row>
    <row r="7584" spans="10:13" ht="20.100000000000001" customHeight="1">
      <c r="J7584" s="427"/>
      <c r="M7584" s="469"/>
    </row>
    <row r="7585" spans="10:13" ht="20.100000000000001" customHeight="1">
      <c r="J7585" s="427"/>
      <c r="M7585" s="469"/>
    </row>
    <row r="7586" spans="10:13" ht="20.100000000000001" customHeight="1">
      <c r="J7586" s="427"/>
      <c r="M7586" s="469"/>
    </row>
    <row r="7587" spans="10:13" ht="20.100000000000001" customHeight="1">
      <c r="J7587" s="427"/>
      <c r="M7587" s="469"/>
    </row>
    <row r="7588" spans="10:13" ht="20.100000000000001" customHeight="1">
      <c r="J7588" s="427"/>
      <c r="M7588" s="469"/>
    </row>
    <row r="7589" spans="10:13" ht="20.100000000000001" customHeight="1">
      <c r="J7589" s="427"/>
      <c r="M7589" s="469"/>
    </row>
    <row r="7590" spans="10:13" ht="20.100000000000001" customHeight="1">
      <c r="J7590" s="427"/>
      <c r="M7590" s="469"/>
    </row>
    <row r="7591" spans="10:13" ht="20.100000000000001" customHeight="1">
      <c r="J7591" s="427"/>
      <c r="M7591" s="469"/>
    </row>
    <row r="7592" spans="10:13" ht="20.100000000000001" customHeight="1">
      <c r="J7592" s="427"/>
      <c r="M7592" s="469"/>
    </row>
    <row r="7593" spans="10:13" ht="20.100000000000001" customHeight="1">
      <c r="J7593" s="427"/>
      <c r="M7593" s="469"/>
    </row>
    <row r="7594" spans="10:13" ht="20.100000000000001" customHeight="1">
      <c r="J7594" s="427"/>
      <c r="M7594" s="469"/>
    </row>
    <row r="7595" spans="10:13" ht="20.100000000000001" customHeight="1">
      <c r="J7595" s="427"/>
      <c r="M7595" s="469"/>
    </row>
    <row r="7596" spans="10:13" ht="20.100000000000001" customHeight="1">
      <c r="J7596" s="427"/>
      <c r="M7596" s="469"/>
    </row>
    <row r="7597" spans="10:13" ht="20.100000000000001" customHeight="1">
      <c r="J7597" s="427"/>
      <c r="M7597" s="469"/>
    </row>
    <row r="7598" spans="10:13" ht="20.100000000000001" customHeight="1">
      <c r="J7598" s="427"/>
      <c r="M7598" s="469"/>
    </row>
    <row r="7599" spans="10:13" ht="20.100000000000001" customHeight="1">
      <c r="J7599" s="427"/>
      <c r="M7599" s="469"/>
    </row>
    <row r="7600" spans="10:13" ht="20.100000000000001" customHeight="1">
      <c r="J7600" s="427"/>
      <c r="M7600" s="469"/>
    </row>
    <row r="7601" spans="10:13" ht="20.100000000000001" customHeight="1">
      <c r="J7601" s="427"/>
      <c r="M7601" s="469"/>
    </row>
    <row r="7602" spans="10:13" ht="20.100000000000001" customHeight="1">
      <c r="J7602" s="427"/>
      <c r="M7602" s="469"/>
    </row>
    <row r="7603" spans="10:13" ht="20.100000000000001" customHeight="1">
      <c r="J7603" s="427"/>
      <c r="M7603" s="469"/>
    </row>
    <row r="7604" spans="10:13" ht="20.100000000000001" customHeight="1">
      <c r="J7604" s="427"/>
      <c r="M7604" s="469"/>
    </row>
    <row r="7605" spans="10:13" ht="20.100000000000001" customHeight="1">
      <c r="J7605" s="427"/>
      <c r="M7605" s="469"/>
    </row>
    <row r="7606" spans="10:13" ht="20.100000000000001" customHeight="1">
      <c r="J7606" s="427"/>
      <c r="M7606" s="469"/>
    </row>
    <row r="7607" spans="10:13" ht="20.100000000000001" customHeight="1">
      <c r="J7607" s="427"/>
      <c r="M7607" s="469"/>
    </row>
    <row r="7608" spans="10:13" ht="20.100000000000001" customHeight="1">
      <c r="J7608" s="427"/>
      <c r="M7608" s="469"/>
    </row>
    <row r="7609" spans="10:13" ht="20.100000000000001" customHeight="1">
      <c r="J7609" s="427"/>
      <c r="M7609" s="469"/>
    </row>
    <row r="7610" spans="10:13" ht="20.100000000000001" customHeight="1">
      <c r="J7610" s="427"/>
      <c r="M7610" s="469"/>
    </row>
    <row r="7611" spans="10:13" ht="20.100000000000001" customHeight="1">
      <c r="J7611" s="427"/>
      <c r="M7611" s="469"/>
    </row>
    <row r="7612" spans="10:13" ht="20.100000000000001" customHeight="1">
      <c r="J7612" s="427"/>
      <c r="M7612" s="469"/>
    </row>
    <row r="7613" spans="10:13" ht="20.100000000000001" customHeight="1">
      <c r="J7613" s="427"/>
      <c r="M7613" s="469"/>
    </row>
    <row r="7614" spans="10:13" ht="20.100000000000001" customHeight="1">
      <c r="J7614" s="427"/>
      <c r="M7614" s="469"/>
    </row>
    <row r="7615" spans="10:13" ht="20.100000000000001" customHeight="1">
      <c r="J7615" s="427"/>
      <c r="M7615" s="469"/>
    </row>
    <row r="7616" spans="10:13" ht="20.100000000000001" customHeight="1">
      <c r="J7616" s="427"/>
      <c r="M7616" s="469"/>
    </row>
    <row r="7617" spans="10:13" ht="20.100000000000001" customHeight="1">
      <c r="J7617" s="427"/>
      <c r="M7617" s="469"/>
    </row>
    <row r="7618" spans="10:13" ht="20.100000000000001" customHeight="1">
      <c r="J7618" s="427"/>
      <c r="M7618" s="469"/>
    </row>
    <row r="7619" spans="10:13" ht="20.100000000000001" customHeight="1">
      <c r="J7619" s="427"/>
      <c r="M7619" s="469"/>
    </row>
    <row r="7620" spans="10:13" ht="20.100000000000001" customHeight="1">
      <c r="J7620" s="427"/>
      <c r="M7620" s="469"/>
    </row>
    <row r="7621" spans="10:13" ht="20.100000000000001" customHeight="1">
      <c r="J7621" s="427"/>
      <c r="M7621" s="469"/>
    </row>
    <row r="7622" spans="10:13" ht="20.100000000000001" customHeight="1">
      <c r="J7622" s="427"/>
      <c r="M7622" s="469"/>
    </row>
    <row r="7623" spans="10:13" ht="20.100000000000001" customHeight="1">
      <c r="J7623" s="427"/>
      <c r="M7623" s="469"/>
    </row>
    <row r="7624" spans="10:13" ht="20.100000000000001" customHeight="1">
      <c r="J7624" s="427"/>
      <c r="M7624" s="469"/>
    </row>
    <row r="7625" spans="10:13" ht="20.100000000000001" customHeight="1">
      <c r="J7625" s="427"/>
      <c r="M7625" s="469"/>
    </row>
    <row r="7626" spans="10:13" ht="20.100000000000001" customHeight="1">
      <c r="J7626" s="427"/>
      <c r="M7626" s="469"/>
    </row>
    <row r="7627" spans="10:13" ht="20.100000000000001" customHeight="1">
      <c r="J7627" s="427"/>
      <c r="M7627" s="469"/>
    </row>
    <row r="7628" spans="10:13" ht="20.100000000000001" customHeight="1">
      <c r="J7628" s="427"/>
      <c r="M7628" s="469"/>
    </row>
    <row r="7629" spans="10:13" ht="20.100000000000001" customHeight="1">
      <c r="J7629" s="427"/>
      <c r="M7629" s="469"/>
    </row>
    <row r="7630" spans="10:13" ht="20.100000000000001" customHeight="1">
      <c r="J7630" s="427"/>
      <c r="M7630" s="469"/>
    </row>
    <row r="7631" spans="10:13" ht="20.100000000000001" customHeight="1">
      <c r="J7631" s="427"/>
      <c r="M7631" s="469"/>
    </row>
    <row r="7632" spans="10:13" ht="20.100000000000001" customHeight="1">
      <c r="J7632" s="427"/>
      <c r="M7632" s="469"/>
    </row>
    <row r="7633" spans="10:13" ht="20.100000000000001" customHeight="1">
      <c r="J7633" s="427"/>
      <c r="M7633" s="469"/>
    </row>
    <row r="7634" spans="10:13" ht="20.100000000000001" customHeight="1">
      <c r="J7634" s="427"/>
      <c r="M7634" s="469"/>
    </row>
    <row r="7635" spans="10:13" ht="20.100000000000001" customHeight="1">
      <c r="J7635" s="427"/>
      <c r="M7635" s="469"/>
    </row>
    <row r="7636" spans="10:13" ht="20.100000000000001" customHeight="1">
      <c r="J7636" s="427"/>
      <c r="M7636" s="469"/>
    </row>
    <row r="7637" spans="10:13" ht="20.100000000000001" customHeight="1">
      <c r="J7637" s="427"/>
      <c r="M7637" s="469"/>
    </row>
    <row r="7638" spans="10:13" ht="20.100000000000001" customHeight="1">
      <c r="J7638" s="427"/>
      <c r="M7638" s="469"/>
    </row>
    <row r="7639" spans="10:13" ht="20.100000000000001" customHeight="1">
      <c r="J7639" s="427"/>
      <c r="M7639" s="469"/>
    </row>
    <row r="7640" spans="10:13" ht="20.100000000000001" customHeight="1">
      <c r="J7640" s="427"/>
      <c r="M7640" s="469"/>
    </row>
    <row r="7641" spans="10:13" ht="20.100000000000001" customHeight="1">
      <c r="J7641" s="427"/>
      <c r="M7641" s="469"/>
    </row>
    <row r="7642" spans="10:13" ht="20.100000000000001" customHeight="1">
      <c r="J7642" s="427"/>
      <c r="M7642" s="469"/>
    </row>
    <row r="7643" spans="10:13" ht="20.100000000000001" customHeight="1">
      <c r="J7643" s="427"/>
      <c r="M7643" s="469"/>
    </row>
    <row r="7644" spans="10:13" ht="20.100000000000001" customHeight="1">
      <c r="J7644" s="427"/>
      <c r="M7644" s="469"/>
    </row>
    <row r="7645" spans="10:13" ht="20.100000000000001" customHeight="1">
      <c r="J7645" s="427"/>
      <c r="M7645" s="469"/>
    </row>
    <row r="7646" spans="10:13" ht="20.100000000000001" customHeight="1">
      <c r="J7646" s="427"/>
      <c r="M7646" s="469"/>
    </row>
    <row r="7647" spans="10:13" ht="20.100000000000001" customHeight="1">
      <c r="J7647" s="427"/>
      <c r="M7647" s="469"/>
    </row>
    <row r="7648" spans="10:13" ht="20.100000000000001" customHeight="1">
      <c r="J7648" s="427"/>
      <c r="M7648" s="469"/>
    </row>
    <row r="7649" spans="10:13" ht="20.100000000000001" customHeight="1">
      <c r="J7649" s="427"/>
      <c r="M7649" s="469"/>
    </row>
    <row r="7650" spans="10:13" ht="20.100000000000001" customHeight="1">
      <c r="J7650" s="427"/>
      <c r="M7650" s="469"/>
    </row>
    <row r="7651" spans="10:13" ht="20.100000000000001" customHeight="1">
      <c r="J7651" s="427"/>
      <c r="M7651" s="469"/>
    </row>
    <row r="7652" spans="10:13" ht="20.100000000000001" customHeight="1">
      <c r="J7652" s="427"/>
      <c r="M7652" s="469"/>
    </row>
    <row r="7653" spans="10:13" ht="20.100000000000001" customHeight="1">
      <c r="J7653" s="427"/>
      <c r="M7653" s="469"/>
    </row>
    <row r="7654" spans="10:13" ht="20.100000000000001" customHeight="1">
      <c r="J7654" s="427"/>
      <c r="M7654" s="469"/>
    </row>
    <row r="7655" spans="10:13" ht="20.100000000000001" customHeight="1">
      <c r="J7655" s="427"/>
      <c r="M7655" s="469"/>
    </row>
    <row r="7656" spans="10:13" ht="20.100000000000001" customHeight="1">
      <c r="J7656" s="427"/>
      <c r="M7656" s="469"/>
    </row>
    <row r="7657" spans="10:13" ht="20.100000000000001" customHeight="1">
      <c r="J7657" s="427"/>
      <c r="M7657" s="469"/>
    </row>
    <row r="7658" spans="10:13" ht="20.100000000000001" customHeight="1">
      <c r="J7658" s="427"/>
      <c r="M7658" s="469"/>
    </row>
    <row r="7659" spans="10:13" ht="20.100000000000001" customHeight="1">
      <c r="J7659" s="427"/>
      <c r="M7659" s="469"/>
    </row>
    <row r="7660" spans="10:13" ht="20.100000000000001" customHeight="1">
      <c r="J7660" s="427"/>
      <c r="M7660" s="469"/>
    </row>
    <row r="7661" spans="10:13" ht="20.100000000000001" customHeight="1">
      <c r="J7661" s="427"/>
      <c r="M7661" s="469"/>
    </row>
    <row r="7662" spans="10:13" ht="20.100000000000001" customHeight="1">
      <c r="J7662" s="427"/>
      <c r="M7662" s="469"/>
    </row>
    <row r="7663" spans="10:13" ht="20.100000000000001" customHeight="1">
      <c r="J7663" s="427"/>
      <c r="M7663" s="469"/>
    </row>
    <row r="7664" spans="10:13" ht="20.100000000000001" customHeight="1">
      <c r="J7664" s="427"/>
      <c r="M7664" s="469"/>
    </row>
    <row r="7665" spans="10:13" ht="20.100000000000001" customHeight="1">
      <c r="J7665" s="427"/>
      <c r="M7665" s="469"/>
    </row>
    <row r="7666" spans="10:13" ht="20.100000000000001" customHeight="1">
      <c r="J7666" s="427"/>
      <c r="M7666" s="469"/>
    </row>
    <row r="7667" spans="10:13" ht="20.100000000000001" customHeight="1">
      <c r="J7667" s="427"/>
      <c r="M7667" s="469"/>
    </row>
    <row r="7668" spans="10:13" ht="20.100000000000001" customHeight="1">
      <c r="J7668" s="427"/>
      <c r="M7668" s="469"/>
    </row>
    <row r="7669" spans="10:13" ht="20.100000000000001" customHeight="1">
      <c r="J7669" s="427"/>
      <c r="M7669" s="469"/>
    </row>
    <row r="7670" spans="10:13" ht="20.100000000000001" customHeight="1">
      <c r="J7670" s="427"/>
      <c r="M7670" s="469"/>
    </row>
    <row r="7671" spans="10:13" ht="20.100000000000001" customHeight="1">
      <c r="J7671" s="427"/>
      <c r="M7671" s="469"/>
    </row>
    <row r="7672" spans="10:13" ht="20.100000000000001" customHeight="1">
      <c r="J7672" s="427"/>
      <c r="M7672" s="469"/>
    </row>
    <row r="7673" spans="10:13" ht="20.100000000000001" customHeight="1">
      <c r="J7673" s="427"/>
      <c r="M7673" s="469"/>
    </row>
    <row r="7674" spans="10:13" ht="20.100000000000001" customHeight="1">
      <c r="J7674" s="427"/>
      <c r="M7674" s="469"/>
    </row>
    <row r="7675" spans="10:13" ht="20.100000000000001" customHeight="1">
      <c r="J7675" s="427"/>
      <c r="M7675" s="469"/>
    </row>
    <row r="7676" spans="10:13" ht="20.100000000000001" customHeight="1">
      <c r="J7676" s="427"/>
      <c r="M7676" s="469"/>
    </row>
    <row r="7677" spans="10:13" ht="20.100000000000001" customHeight="1">
      <c r="J7677" s="427"/>
      <c r="M7677" s="469"/>
    </row>
    <row r="7678" spans="10:13" ht="20.100000000000001" customHeight="1">
      <c r="J7678" s="427"/>
      <c r="M7678" s="469"/>
    </row>
    <row r="7679" spans="10:13" ht="20.100000000000001" customHeight="1">
      <c r="J7679" s="427"/>
      <c r="M7679" s="469"/>
    </row>
    <row r="7680" spans="10:13" ht="20.100000000000001" customHeight="1">
      <c r="J7680" s="427"/>
      <c r="M7680" s="469"/>
    </row>
    <row r="7681" spans="10:13" ht="20.100000000000001" customHeight="1">
      <c r="J7681" s="427"/>
      <c r="M7681" s="469"/>
    </row>
    <row r="7682" spans="10:13" ht="20.100000000000001" customHeight="1">
      <c r="J7682" s="427"/>
      <c r="M7682" s="469"/>
    </row>
    <row r="7683" spans="10:13" ht="20.100000000000001" customHeight="1">
      <c r="J7683" s="427"/>
      <c r="M7683" s="469"/>
    </row>
    <row r="7684" spans="10:13" ht="20.100000000000001" customHeight="1">
      <c r="J7684" s="427"/>
      <c r="M7684" s="469"/>
    </row>
    <row r="7685" spans="10:13" ht="20.100000000000001" customHeight="1">
      <c r="J7685" s="427"/>
      <c r="M7685" s="469"/>
    </row>
    <row r="7686" spans="10:13" ht="20.100000000000001" customHeight="1">
      <c r="J7686" s="427"/>
      <c r="M7686" s="469"/>
    </row>
    <row r="7687" spans="10:13" ht="20.100000000000001" customHeight="1">
      <c r="J7687" s="427"/>
      <c r="M7687" s="469"/>
    </row>
    <row r="7688" spans="10:13" ht="20.100000000000001" customHeight="1">
      <c r="J7688" s="427"/>
      <c r="M7688" s="469"/>
    </row>
    <row r="7689" spans="10:13" ht="20.100000000000001" customHeight="1">
      <c r="J7689" s="427"/>
      <c r="M7689" s="469"/>
    </row>
    <row r="7690" spans="10:13" ht="20.100000000000001" customHeight="1">
      <c r="J7690" s="427"/>
      <c r="M7690" s="469"/>
    </row>
    <row r="7691" spans="10:13" ht="20.100000000000001" customHeight="1">
      <c r="J7691" s="427"/>
      <c r="M7691" s="469"/>
    </row>
    <row r="7692" spans="10:13" ht="20.100000000000001" customHeight="1">
      <c r="J7692" s="427"/>
      <c r="M7692" s="469"/>
    </row>
    <row r="7693" spans="10:13" ht="20.100000000000001" customHeight="1">
      <c r="J7693" s="427"/>
      <c r="M7693" s="469"/>
    </row>
    <row r="7694" spans="10:13" ht="20.100000000000001" customHeight="1">
      <c r="J7694" s="427"/>
      <c r="M7694" s="469"/>
    </row>
    <row r="7695" spans="10:13" ht="20.100000000000001" customHeight="1">
      <c r="J7695" s="427"/>
      <c r="M7695" s="469"/>
    </row>
    <row r="7696" spans="10:13" ht="20.100000000000001" customHeight="1">
      <c r="J7696" s="427"/>
      <c r="M7696" s="469"/>
    </row>
    <row r="7697" spans="10:13" ht="20.100000000000001" customHeight="1">
      <c r="J7697" s="427"/>
      <c r="M7697" s="469"/>
    </row>
    <row r="7698" spans="10:13" ht="20.100000000000001" customHeight="1">
      <c r="J7698" s="427"/>
      <c r="M7698" s="469"/>
    </row>
    <row r="7699" spans="10:13" ht="20.100000000000001" customHeight="1">
      <c r="J7699" s="427"/>
      <c r="M7699" s="469"/>
    </row>
    <row r="7700" spans="10:13" ht="20.100000000000001" customHeight="1">
      <c r="J7700" s="427"/>
      <c r="M7700" s="469"/>
    </row>
    <row r="7701" spans="10:13" ht="20.100000000000001" customHeight="1">
      <c r="J7701" s="427"/>
      <c r="M7701" s="469"/>
    </row>
    <row r="7702" spans="10:13" ht="20.100000000000001" customHeight="1">
      <c r="J7702" s="427"/>
      <c r="M7702" s="469"/>
    </row>
    <row r="7703" spans="10:13" ht="20.100000000000001" customHeight="1">
      <c r="J7703" s="427"/>
      <c r="M7703" s="469"/>
    </row>
    <row r="7704" spans="10:13" ht="20.100000000000001" customHeight="1">
      <c r="J7704" s="427"/>
      <c r="M7704" s="469"/>
    </row>
    <row r="7705" spans="10:13" ht="20.100000000000001" customHeight="1">
      <c r="J7705" s="427"/>
      <c r="M7705" s="469"/>
    </row>
    <row r="7706" spans="10:13" ht="20.100000000000001" customHeight="1">
      <c r="J7706" s="427"/>
      <c r="M7706" s="469"/>
    </row>
    <row r="7707" spans="10:13" ht="20.100000000000001" customHeight="1">
      <c r="J7707" s="427"/>
      <c r="M7707" s="469"/>
    </row>
    <row r="7708" spans="10:13" ht="20.100000000000001" customHeight="1">
      <c r="J7708" s="427"/>
      <c r="M7708" s="469"/>
    </row>
    <row r="7709" spans="10:13" ht="20.100000000000001" customHeight="1">
      <c r="J7709" s="427"/>
      <c r="M7709" s="469"/>
    </row>
    <row r="7710" spans="10:13" ht="20.100000000000001" customHeight="1">
      <c r="J7710" s="427"/>
      <c r="M7710" s="469"/>
    </row>
    <row r="7711" spans="10:13" ht="20.100000000000001" customHeight="1">
      <c r="J7711" s="427"/>
      <c r="M7711" s="469"/>
    </row>
    <row r="7712" spans="10:13" ht="20.100000000000001" customHeight="1">
      <c r="J7712" s="427"/>
      <c r="M7712" s="469"/>
    </row>
    <row r="7713" spans="10:13" ht="20.100000000000001" customHeight="1">
      <c r="J7713" s="427"/>
      <c r="M7713" s="469"/>
    </row>
    <row r="7714" spans="10:13" ht="20.100000000000001" customHeight="1">
      <c r="J7714" s="427"/>
      <c r="M7714" s="469"/>
    </row>
    <row r="7715" spans="10:13" ht="20.100000000000001" customHeight="1">
      <c r="J7715" s="427"/>
      <c r="M7715" s="469"/>
    </row>
    <row r="7716" spans="10:13" ht="20.100000000000001" customHeight="1">
      <c r="J7716" s="427"/>
      <c r="M7716" s="469"/>
    </row>
    <row r="7717" spans="10:13" ht="20.100000000000001" customHeight="1">
      <c r="J7717" s="427"/>
      <c r="M7717" s="469"/>
    </row>
    <row r="7718" spans="10:13" ht="20.100000000000001" customHeight="1">
      <c r="J7718" s="427"/>
      <c r="M7718" s="469"/>
    </row>
    <row r="7719" spans="10:13" ht="20.100000000000001" customHeight="1">
      <c r="J7719" s="427"/>
      <c r="M7719" s="469"/>
    </row>
    <row r="7720" spans="10:13" ht="20.100000000000001" customHeight="1">
      <c r="J7720" s="427"/>
      <c r="M7720" s="469"/>
    </row>
    <row r="7721" spans="10:13" ht="20.100000000000001" customHeight="1">
      <c r="J7721" s="427"/>
      <c r="M7721" s="469"/>
    </row>
    <row r="7722" spans="10:13" ht="20.100000000000001" customHeight="1">
      <c r="J7722" s="427"/>
      <c r="M7722" s="469"/>
    </row>
    <row r="7723" spans="10:13" ht="20.100000000000001" customHeight="1">
      <c r="J7723" s="427"/>
      <c r="M7723" s="469"/>
    </row>
    <row r="7724" spans="10:13" ht="20.100000000000001" customHeight="1">
      <c r="J7724" s="427"/>
      <c r="M7724" s="469"/>
    </row>
    <row r="7725" spans="10:13" ht="20.100000000000001" customHeight="1">
      <c r="J7725" s="427"/>
      <c r="M7725" s="469"/>
    </row>
    <row r="7726" spans="10:13" ht="20.100000000000001" customHeight="1">
      <c r="J7726" s="427"/>
      <c r="M7726" s="469"/>
    </row>
    <row r="7727" spans="10:13" ht="20.100000000000001" customHeight="1">
      <c r="J7727" s="427"/>
      <c r="M7727" s="469"/>
    </row>
    <row r="7728" spans="10:13" ht="20.100000000000001" customHeight="1">
      <c r="J7728" s="427"/>
      <c r="M7728" s="469"/>
    </row>
    <row r="7729" spans="10:13" ht="20.100000000000001" customHeight="1">
      <c r="J7729" s="427"/>
      <c r="M7729" s="469"/>
    </row>
    <row r="7730" spans="10:13" ht="20.100000000000001" customHeight="1">
      <c r="J7730" s="427"/>
      <c r="M7730" s="469"/>
    </row>
    <row r="7731" spans="10:13" ht="20.100000000000001" customHeight="1">
      <c r="J7731" s="427"/>
      <c r="M7731" s="469"/>
    </row>
    <row r="7732" spans="10:13" ht="20.100000000000001" customHeight="1">
      <c r="J7732" s="427"/>
      <c r="M7732" s="469"/>
    </row>
    <row r="7733" spans="10:13" ht="20.100000000000001" customHeight="1">
      <c r="J7733" s="427"/>
      <c r="M7733" s="469"/>
    </row>
    <row r="7734" spans="10:13" ht="20.100000000000001" customHeight="1">
      <c r="J7734" s="427"/>
      <c r="M7734" s="469"/>
    </row>
    <row r="7735" spans="10:13" ht="20.100000000000001" customHeight="1">
      <c r="J7735" s="427"/>
      <c r="M7735" s="469"/>
    </row>
    <row r="7736" spans="10:13" ht="20.100000000000001" customHeight="1">
      <c r="J7736" s="427"/>
      <c r="M7736" s="469"/>
    </row>
    <row r="7737" spans="10:13" ht="20.100000000000001" customHeight="1">
      <c r="J7737" s="427"/>
      <c r="M7737" s="469"/>
    </row>
    <row r="7738" spans="10:13" ht="20.100000000000001" customHeight="1">
      <c r="J7738" s="427"/>
      <c r="M7738" s="469"/>
    </row>
    <row r="7739" spans="10:13" ht="20.100000000000001" customHeight="1">
      <c r="J7739" s="427"/>
      <c r="M7739" s="469"/>
    </row>
    <row r="7740" spans="10:13" ht="20.100000000000001" customHeight="1">
      <c r="J7740" s="427"/>
      <c r="M7740" s="469"/>
    </row>
    <row r="7741" spans="10:13" ht="20.100000000000001" customHeight="1">
      <c r="J7741" s="427"/>
      <c r="M7741" s="469"/>
    </row>
    <row r="7742" spans="10:13" ht="20.100000000000001" customHeight="1">
      <c r="J7742" s="427"/>
      <c r="M7742" s="469"/>
    </row>
    <row r="7743" spans="10:13" ht="20.100000000000001" customHeight="1">
      <c r="J7743" s="427"/>
      <c r="M7743" s="469"/>
    </row>
    <row r="7744" spans="10:13" ht="20.100000000000001" customHeight="1">
      <c r="J7744" s="427"/>
      <c r="M7744" s="469"/>
    </row>
    <row r="7745" spans="10:13" ht="20.100000000000001" customHeight="1">
      <c r="J7745" s="427"/>
      <c r="M7745" s="469"/>
    </row>
    <row r="7746" spans="10:13" ht="20.100000000000001" customHeight="1">
      <c r="J7746" s="427"/>
      <c r="M7746" s="469"/>
    </row>
    <row r="7747" spans="10:13" ht="20.100000000000001" customHeight="1">
      <c r="J7747" s="427"/>
      <c r="M7747" s="469"/>
    </row>
    <row r="7748" spans="10:13" ht="20.100000000000001" customHeight="1">
      <c r="J7748" s="427"/>
      <c r="M7748" s="469"/>
    </row>
    <row r="7749" spans="10:13" ht="20.100000000000001" customHeight="1">
      <c r="J7749" s="427"/>
      <c r="M7749" s="469"/>
    </row>
    <row r="7750" spans="10:13" ht="20.100000000000001" customHeight="1">
      <c r="J7750" s="427"/>
      <c r="M7750" s="469"/>
    </row>
    <row r="7751" spans="10:13" ht="20.100000000000001" customHeight="1">
      <c r="J7751" s="427"/>
      <c r="M7751" s="469"/>
    </row>
    <row r="7752" spans="10:13" ht="20.100000000000001" customHeight="1">
      <c r="J7752" s="427"/>
      <c r="M7752" s="469"/>
    </row>
    <row r="7753" spans="10:13" ht="20.100000000000001" customHeight="1">
      <c r="J7753" s="427"/>
      <c r="M7753" s="469"/>
    </row>
    <row r="7754" spans="10:13" ht="20.100000000000001" customHeight="1">
      <c r="J7754" s="427"/>
      <c r="M7754" s="469"/>
    </row>
    <row r="7755" spans="10:13" ht="20.100000000000001" customHeight="1">
      <c r="J7755" s="427"/>
      <c r="M7755" s="469"/>
    </row>
    <row r="7756" spans="10:13" ht="20.100000000000001" customHeight="1">
      <c r="J7756" s="427"/>
      <c r="M7756" s="469"/>
    </row>
    <row r="7757" spans="10:13" ht="20.100000000000001" customHeight="1">
      <c r="J7757" s="427"/>
      <c r="M7757" s="469"/>
    </row>
    <row r="7758" spans="10:13" ht="20.100000000000001" customHeight="1">
      <c r="J7758" s="427"/>
      <c r="M7758" s="469"/>
    </row>
    <row r="7759" spans="10:13" ht="20.100000000000001" customHeight="1">
      <c r="J7759" s="427"/>
      <c r="M7759" s="469"/>
    </row>
    <row r="7760" spans="10:13" ht="20.100000000000001" customHeight="1">
      <c r="J7760" s="427"/>
      <c r="M7760" s="469"/>
    </row>
    <row r="7761" spans="10:13" ht="20.100000000000001" customHeight="1">
      <c r="J7761" s="427"/>
      <c r="M7761" s="469"/>
    </row>
    <row r="7762" spans="10:13" ht="20.100000000000001" customHeight="1">
      <c r="J7762" s="427"/>
      <c r="M7762" s="469"/>
    </row>
    <row r="7763" spans="10:13" ht="20.100000000000001" customHeight="1">
      <c r="J7763" s="427"/>
      <c r="M7763" s="469"/>
    </row>
    <row r="7764" spans="10:13" ht="20.100000000000001" customHeight="1">
      <c r="J7764" s="427"/>
      <c r="M7764" s="469"/>
    </row>
    <row r="7765" spans="10:13" ht="20.100000000000001" customHeight="1">
      <c r="J7765" s="427"/>
      <c r="M7765" s="469"/>
    </row>
    <row r="7766" spans="10:13" ht="20.100000000000001" customHeight="1">
      <c r="J7766" s="427"/>
      <c r="M7766" s="469"/>
    </row>
    <row r="7767" spans="10:13" ht="20.100000000000001" customHeight="1">
      <c r="J7767" s="427"/>
      <c r="M7767" s="469"/>
    </row>
    <row r="7768" spans="10:13" ht="20.100000000000001" customHeight="1">
      <c r="J7768" s="427"/>
      <c r="M7768" s="469"/>
    </row>
    <row r="7769" spans="10:13" ht="20.100000000000001" customHeight="1">
      <c r="J7769" s="427"/>
      <c r="M7769" s="469"/>
    </row>
    <row r="7770" spans="10:13" ht="20.100000000000001" customHeight="1">
      <c r="J7770" s="427"/>
      <c r="M7770" s="469"/>
    </row>
    <row r="7771" spans="10:13" ht="20.100000000000001" customHeight="1">
      <c r="J7771" s="427"/>
      <c r="M7771" s="469"/>
    </row>
    <row r="7772" spans="10:13" ht="20.100000000000001" customHeight="1">
      <c r="J7772" s="427"/>
      <c r="M7772" s="469"/>
    </row>
    <row r="7773" spans="10:13" ht="20.100000000000001" customHeight="1">
      <c r="J7773" s="427"/>
      <c r="M7773" s="469"/>
    </row>
    <row r="7774" spans="10:13" ht="20.100000000000001" customHeight="1">
      <c r="J7774" s="427"/>
      <c r="M7774" s="469"/>
    </row>
    <row r="7775" spans="10:13" ht="20.100000000000001" customHeight="1">
      <c r="J7775" s="427"/>
      <c r="M7775" s="469"/>
    </row>
    <row r="7776" spans="10:13" ht="20.100000000000001" customHeight="1">
      <c r="J7776" s="427"/>
      <c r="M7776" s="469"/>
    </row>
    <row r="7777" spans="10:13" ht="20.100000000000001" customHeight="1">
      <c r="J7777" s="427"/>
      <c r="M7777" s="469"/>
    </row>
    <row r="7778" spans="10:13" ht="20.100000000000001" customHeight="1">
      <c r="J7778" s="427"/>
      <c r="M7778" s="469"/>
    </row>
    <row r="7779" spans="10:13" ht="20.100000000000001" customHeight="1">
      <c r="J7779" s="427"/>
      <c r="M7779" s="469"/>
    </row>
    <row r="7780" spans="10:13" ht="20.100000000000001" customHeight="1">
      <c r="J7780" s="427"/>
      <c r="M7780" s="469"/>
    </row>
    <row r="7781" spans="10:13" ht="20.100000000000001" customHeight="1">
      <c r="J7781" s="427"/>
      <c r="M7781" s="469"/>
    </row>
    <row r="7782" spans="10:13" ht="20.100000000000001" customHeight="1">
      <c r="J7782" s="427"/>
      <c r="M7782" s="469"/>
    </row>
    <row r="7783" spans="10:13" ht="20.100000000000001" customHeight="1">
      <c r="J7783" s="427"/>
      <c r="M7783" s="469"/>
    </row>
    <row r="7784" spans="10:13" ht="20.100000000000001" customHeight="1">
      <c r="J7784" s="427"/>
      <c r="M7784" s="469"/>
    </row>
    <row r="7785" spans="10:13" ht="20.100000000000001" customHeight="1">
      <c r="J7785" s="427"/>
      <c r="M7785" s="469"/>
    </row>
    <row r="7786" spans="10:13" ht="20.100000000000001" customHeight="1">
      <c r="J7786" s="427"/>
      <c r="M7786" s="469"/>
    </row>
    <row r="7787" spans="10:13" ht="20.100000000000001" customHeight="1">
      <c r="J7787" s="427"/>
      <c r="M7787" s="469"/>
    </row>
    <row r="7788" spans="10:13" ht="20.100000000000001" customHeight="1">
      <c r="J7788" s="427"/>
      <c r="M7788" s="469"/>
    </row>
    <row r="7789" spans="10:13" ht="20.100000000000001" customHeight="1">
      <c r="J7789" s="427"/>
      <c r="M7789" s="469"/>
    </row>
    <row r="7790" spans="10:13" ht="20.100000000000001" customHeight="1">
      <c r="J7790" s="427"/>
      <c r="M7790" s="469"/>
    </row>
    <row r="7791" spans="10:13" ht="20.100000000000001" customHeight="1">
      <c r="J7791" s="427"/>
      <c r="M7791" s="469"/>
    </row>
    <row r="7792" spans="10:13" ht="20.100000000000001" customHeight="1">
      <c r="J7792" s="427"/>
      <c r="M7792" s="469"/>
    </row>
    <row r="7793" spans="10:13" ht="20.100000000000001" customHeight="1">
      <c r="J7793" s="427"/>
      <c r="M7793" s="469"/>
    </row>
    <row r="7794" spans="10:13" ht="20.100000000000001" customHeight="1">
      <c r="J7794" s="427"/>
      <c r="M7794" s="469"/>
    </row>
    <row r="7795" spans="10:13" ht="20.100000000000001" customHeight="1">
      <c r="J7795" s="427"/>
      <c r="M7795" s="469"/>
    </row>
    <row r="7796" spans="10:13" ht="20.100000000000001" customHeight="1">
      <c r="J7796" s="427"/>
      <c r="M7796" s="469"/>
    </row>
    <row r="7797" spans="10:13" ht="20.100000000000001" customHeight="1">
      <c r="J7797" s="427"/>
      <c r="M7797" s="469"/>
    </row>
    <row r="7798" spans="10:13" ht="20.100000000000001" customHeight="1">
      <c r="J7798" s="427"/>
      <c r="M7798" s="469"/>
    </row>
    <row r="7799" spans="10:13" ht="20.100000000000001" customHeight="1">
      <c r="J7799" s="427"/>
      <c r="M7799" s="469"/>
    </row>
    <row r="7800" spans="10:13" ht="20.100000000000001" customHeight="1">
      <c r="J7800" s="427"/>
      <c r="M7800" s="469"/>
    </row>
    <row r="7801" spans="10:13" ht="20.100000000000001" customHeight="1">
      <c r="J7801" s="427"/>
      <c r="M7801" s="469"/>
    </row>
    <row r="7802" spans="10:13" ht="20.100000000000001" customHeight="1">
      <c r="J7802" s="427"/>
      <c r="M7802" s="469"/>
    </row>
    <row r="7803" spans="10:13" ht="20.100000000000001" customHeight="1">
      <c r="J7803" s="427"/>
      <c r="M7803" s="469"/>
    </row>
    <row r="7804" spans="10:13" ht="20.100000000000001" customHeight="1">
      <c r="J7804" s="427"/>
      <c r="M7804" s="469"/>
    </row>
    <row r="7805" spans="10:13" ht="20.100000000000001" customHeight="1">
      <c r="J7805" s="427"/>
      <c r="M7805" s="469"/>
    </row>
    <row r="7806" spans="10:13" ht="20.100000000000001" customHeight="1">
      <c r="J7806" s="427"/>
      <c r="M7806" s="469"/>
    </row>
    <row r="7807" spans="10:13" ht="20.100000000000001" customHeight="1">
      <c r="J7807" s="427"/>
      <c r="M7807" s="469"/>
    </row>
    <row r="7808" spans="10:13" ht="20.100000000000001" customHeight="1">
      <c r="J7808" s="427"/>
      <c r="M7808" s="469"/>
    </row>
    <row r="7809" spans="10:13" ht="20.100000000000001" customHeight="1">
      <c r="J7809" s="427"/>
      <c r="M7809" s="469"/>
    </row>
    <row r="7810" spans="10:13" ht="20.100000000000001" customHeight="1">
      <c r="J7810" s="427"/>
      <c r="M7810" s="469"/>
    </row>
    <row r="7811" spans="10:13" ht="20.100000000000001" customHeight="1">
      <c r="J7811" s="427"/>
      <c r="M7811" s="469"/>
    </row>
    <row r="7812" spans="10:13" ht="20.100000000000001" customHeight="1">
      <c r="J7812" s="427"/>
      <c r="M7812" s="469"/>
    </row>
    <row r="7813" spans="10:13" ht="20.100000000000001" customHeight="1">
      <c r="J7813" s="427"/>
      <c r="M7813" s="469"/>
    </row>
    <row r="7814" spans="10:13" ht="20.100000000000001" customHeight="1">
      <c r="J7814" s="427"/>
      <c r="M7814" s="469"/>
    </row>
    <row r="7815" spans="10:13" ht="20.100000000000001" customHeight="1">
      <c r="J7815" s="427"/>
      <c r="M7815" s="469"/>
    </row>
    <row r="7816" spans="10:13" ht="20.100000000000001" customHeight="1">
      <c r="J7816" s="427"/>
      <c r="M7816" s="469"/>
    </row>
    <row r="7817" spans="10:13" ht="20.100000000000001" customHeight="1">
      <c r="J7817" s="427"/>
      <c r="M7817" s="469"/>
    </row>
    <row r="7818" spans="10:13" ht="20.100000000000001" customHeight="1">
      <c r="J7818" s="427"/>
      <c r="M7818" s="469"/>
    </row>
    <row r="7819" spans="10:13" ht="20.100000000000001" customHeight="1">
      <c r="J7819" s="427"/>
      <c r="M7819" s="469"/>
    </row>
    <row r="7820" spans="10:13" ht="20.100000000000001" customHeight="1">
      <c r="J7820" s="427"/>
      <c r="M7820" s="469"/>
    </row>
    <row r="7821" spans="10:13" ht="20.100000000000001" customHeight="1">
      <c r="J7821" s="427"/>
      <c r="M7821" s="469"/>
    </row>
    <row r="7822" spans="10:13" ht="20.100000000000001" customHeight="1">
      <c r="J7822" s="427"/>
      <c r="M7822" s="469"/>
    </row>
    <row r="7823" spans="10:13" ht="20.100000000000001" customHeight="1">
      <c r="J7823" s="427"/>
      <c r="M7823" s="469"/>
    </row>
    <row r="7824" spans="10:13" ht="20.100000000000001" customHeight="1">
      <c r="J7824" s="427"/>
      <c r="M7824" s="469"/>
    </row>
    <row r="7825" spans="10:13" ht="20.100000000000001" customHeight="1">
      <c r="J7825" s="427"/>
      <c r="M7825" s="469"/>
    </row>
    <row r="7826" spans="10:13" ht="20.100000000000001" customHeight="1">
      <c r="J7826" s="427"/>
      <c r="M7826" s="469"/>
    </row>
    <row r="7827" spans="10:13" ht="20.100000000000001" customHeight="1">
      <c r="J7827" s="427"/>
      <c r="M7827" s="469"/>
    </row>
    <row r="7828" spans="10:13" ht="20.100000000000001" customHeight="1">
      <c r="J7828" s="427"/>
      <c r="M7828" s="469"/>
    </row>
    <row r="7829" spans="10:13" ht="20.100000000000001" customHeight="1">
      <c r="J7829" s="427"/>
      <c r="M7829" s="469"/>
    </row>
    <row r="7830" spans="10:13" ht="20.100000000000001" customHeight="1">
      <c r="J7830" s="427"/>
      <c r="M7830" s="469"/>
    </row>
    <row r="7831" spans="10:13" ht="20.100000000000001" customHeight="1">
      <c r="J7831" s="427"/>
      <c r="M7831" s="469"/>
    </row>
    <row r="7832" spans="10:13" ht="20.100000000000001" customHeight="1">
      <c r="J7832" s="427"/>
      <c r="M7832" s="469"/>
    </row>
    <row r="7833" spans="10:13" ht="20.100000000000001" customHeight="1">
      <c r="J7833" s="427"/>
      <c r="M7833" s="469"/>
    </row>
    <row r="7834" spans="10:13" ht="20.100000000000001" customHeight="1">
      <c r="J7834" s="427"/>
      <c r="M7834" s="469"/>
    </row>
    <row r="7835" spans="10:13" ht="20.100000000000001" customHeight="1">
      <c r="J7835" s="427"/>
      <c r="M7835" s="469"/>
    </row>
    <row r="7836" spans="10:13" ht="20.100000000000001" customHeight="1">
      <c r="J7836" s="427"/>
      <c r="M7836" s="469"/>
    </row>
    <row r="7837" spans="10:13" ht="20.100000000000001" customHeight="1">
      <c r="J7837" s="427"/>
      <c r="M7837" s="469"/>
    </row>
    <row r="7838" spans="10:13" ht="20.100000000000001" customHeight="1">
      <c r="J7838" s="427"/>
      <c r="M7838" s="469"/>
    </row>
    <row r="7839" spans="10:13" ht="20.100000000000001" customHeight="1">
      <c r="J7839" s="427"/>
      <c r="M7839" s="469"/>
    </row>
    <row r="7840" spans="10:13" ht="20.100000000000001" customHeight="1">
      <c r="J7840" s="427"/>
      <c r="M7840" s="469"/>
    </row>
    <row r="7841" spans="10:13" ht="20.100000000000001" customHeight="1">
      <c r="J7841" s="427"/>
      <c r="M7841" s="469"/>
    </row>
    <row r="7842" spans="10:13" ht="20.100000000000001" customHeight="1">
      <c r="J7842" s="427"/>
      <c r="M7842" s="469"/>
    </row>
    <row r="7843" spans="10:13" ht="20.100000000000001" customHeight="1">
      <c r="J7843" s="427"/>
      <c r="M7843" s="469"/>
    </row>
    <row r="7844" spans="10:13" ht="20.100000000000001" customHeight="1">
      <c r="J7844" s="427"/>
      <c r="M7844" s="469"/>
    </row>
    <row r="7845" spans="10:13" ht="20.100000000000001" customHeight="1">
      <c r="J7845" s="427"/>
      <c r="M7845" s="469"/>
    </row>
    <row r="7846" spans="10:13" ht="20.100000000000001" customHeight="1">
      <c r="J7846" s="427"/>
      <c r="M7846" s="469"/>
    </row>
    <row r="7847" spans="10:13" ht="20.100000000000001" customHeight="1">
      <c r="J7847" s="427"/>
      <c r="M7847" s="469"/>
    </row>
    <row r="7848" spans="10:13" ht="20.100000000000001" customHeight="1">
      <c r="J7848" s="427"/>
      <c r="M7848" s="469"/>
    </row>
    <row r="7849" spans="10:13" ht="20.100000000000001" customHeight="1">
      <c r="J7849" s="427"/>
      <c r="M7849" s="469"/>
    </row>
    <row r="7850" spans="10:13" ht="20.100000000000001" customHeight="1">
      <c r="J7850" s="427"/>
      <c r="M7850" s="469"/>
    </row>
    <row r="7851" spans="10:13" ht="20.100000000000001" customHeight="1">
      <c r="J7851" s="427"/>
      <c r="M7851" s="469"/>
    </row>
    <row r="7852" spans="10:13" ht="20.100000000000001" customHeight="1">
      <c r="J7852" s="427"/>
      <c r="M7852" s="469"/>
    </row>
    <row r="7853" spans="10:13" ht="20.100000000000001" customHeight="1">
      <c r="J7853" s="427"/>
      <c r="M7853" s="469"/>
    </row>
    <row r="7854" spans="10:13" ht="20.100000000000001" customHeight="1">
      <c r="J7854" s="427"/>
      <c r="M7854" s="469"/>
    </row>
    <row r="7855" spans="10:13" ht="20.100000000000001" customHeight="1">
      <c r="J7855" s="427"/>
      <c r="M7855" s="469"/>
    </row>
    <row r="7856" spans="10:13" ht="20.100000000000001" customHeight="1">
      <c r="J7856" s="427"/>
      <c r="M7856" s="469"/>
    </row>
    <row r="7857" spans="10:13" ht="20.100000000000001" customHeight="1">
      <c r="J7857" s="427"/>
      <c r="M7857" s="469"/>
    </row>
    <row r="7858" spans="10:13" ht="20.100000000000001" customHeight="1">
      <c r="J7858" s="427"/>
      <c r="M7858" s="469"/>
    </row>
    <row r="7859" spans="10:13" ht="20.100000000000001" customHeight="1">
      <c r="J7859" s="427"/>
      <c r="M7859" s="469"/>
    </row>
    <row r="7860" spans="10:13" ht="20.100000000000001" customHeight="1">
      <c r="J7860" s="427"/>
      <c r="M7860" s="469"/>
    </row>
    <row r="7861" spans="10:13" ht="20.100000000000001" customHeight="1">
      <c r="J7861" s="427"/>
      <c r="M7861" s="469"/>
    </row>
    <row r="7862" spans="10:13" ht="20.100000000000001" customHeight="1">
      <c r="J7862" s="427"/>
      <c r="M7862" s="469"/>
    </row>
    <row r="7863" spans="10:13" ht="20.100000000000001" customHeight="1">
      <c r="J7863" s="427"/>
      <c r="M7863" s="469"/>
    </row>
    <row r="7864" spans="10:13" ht="20.100000000000001" customHeight="1">
      <c r="J7864" s="427"/>
      <c r="M7864" s="469"/>
    </row>
    <row r="7865" spans="10:13" ht="20.100000000000001" customHeight="1">
      <c r="J7865" s="427"/>
      <c r="M7865" s="469"/>
    </row>
    <row r="7866" spans="10:13" ht="20.100000000000001" customHeight="1">
      <c r="J7866" s="427"/>
      <c r="M7866" s="469"/>
    </row>
    <row r="7867" spans="10:13" ht="20.100000000000001" customHeight="1">
      <c r="J7867" s="427"/>
      <c r="M7867" s="469"/>
    </row>
    <row r="7868" spans="10:13" ht="20.100000000000001" customHeight="1">
      <c r="J7868" s="427"/>
      <c r="M7868" s="469"/>
    </row>
    <row r="7869" spans="10:13" ht="20.100000000000001" customHeight="1">
      <c r="J7869" s="427"/>
      <c r="M7869" s="469"/>
    </row>
    <row r="7870" spans="10:13" ht="20.100000000000001" customHeight="1">
      <c r="J7870" s="427"/>
      <c r="M7870" s="469"/>
    </row>
    <row r="7871" spans="10:13" ht="20.100000000000001" customHeight="1">
      <c r="J7871" s="427"/>
      <c r="M7871" s="469"/>
    </row>
    <row r="7872" spans="10:13" ht="20.100000000000001" customHeight="1">
      <c r="J7872" s="427"/>
      <c r="M7872" s="469"/>
    </row>
    <row r="7873" spans="10:13" ht="20.100000000000001" customHeight="1">
      <c r="J7873" s="427"/>
      <c r="M7873" s="469"/>
    </row>
    <row r="7874" spans="10:13" ht="20.100000000000001" customHeight="1">
      <c r="J7874" s="427"/>
      <c r="M7874" s="469"/>
    </row>
    <row r="7875" spans="10:13" ht="20.100000000000001" customHeight="1">
      <c r="J7875" s="427"/>
      <c r="M7875" s="469"/>
    </row>
    <row r="7876" spans="10:13" ht="20.100000000000001" customHeight="1">
      <c r="J7876" s="427"/>
      <c r="M7876" s="469"/>
    </row>
    <row r="7877" spans="10:13" ht="20.100000000000001" customHeight="1">
      <c r="J7877" s="427"/>
      <c r="M7877" s="469"/>
    </row>
    <row r="7878" spans="10:13" ht="20.100000000000001" customHeight="1">
      <c r="J7878" s="427"/>
      <c r="M7878" s="469"/>
    </row>
    <row r="7879" spans="10:13" ht="20.100000000000001" customHeight="1">
      <c r="J7879" s="427"/>
      <c r="M7879" s="469"/>
    </row>
    <row r="7880" spans="10:13" ht="20.100000000000001" customHeight="1">
      <c r="J7880" s="427"/>
      <c r="M7880" s="469"/>
    </row>
    <row r="7881" spans="10:13" ht="20.100000000000001" customHeight="1">
      <c r="J7881" s="427"/>
      <c r="M7881" s="469"/>
    </row>
    <row r="7882" spans="10:13" ht="20.100000000000001" customHeight="1">
      <c r="J7882" s="427"/>
      <c r="M7882" s="469"/>
    </row>
    <row r="7883" spans="10:13" ht="20.100000000000001" customHeight="1">
      <c r="J7883" s="427"/>
      <c r="M7883" s="469"/>
    </row>
    <row r="7884" spans="10:13" ht="20.100000000000001" customHeight="1">
      <c r="J7884" s="427"/>
      <c r="M7884" s="469"/>
    </row>
    <row r="7885" spans="10:13" ht="20.100000000000001" customHeight="1">
      <c r="J7885" s="427"/>
      <c r="M7885" s="469"/>
    </row>
    <row r="7886" spans="10:13" ht="20.100000000000001" customHeight="1">
      <c r="J7886" s="427"/>
      <c r="M7886" s="469"/>
    </row>
    <row r="7887" spans="10:13" ht="20.100000000000001" customHeight="1">
      <c r="J7887" s="427"/>
      <c r="M7887" s="469"/>
    </row>
    <row r="7888" spans="10:13" ht="20.100000000000001" customHeight="1">
      <c r="J7888" s="427"/>
      <c r="M7888" s="469"/>
    </row>
    <row r="7889" spans="10:13" ht="20.100000000000001" customHeight="1">
      <c r="J7889" s="427"/>
      <c r="M7889" s="469"/>
    </row>
    <row r="7890" spans="10:13" ht="20.100000000000001" customHeight="1">
      <c r="J7890" s="427"/>
      <c r="M7890" s="469"/>
    </row>
    <row r="7891" spans="10:13" ht="20.100000000000001" customHeight="1">
      <c r="J7891" s="427"/>
      <c r="M7891" s="469"/>
    </row>
    <row r="7892" spans="10:13" ht="20.100000000000001" customHeight="1">
      <c r="J7892" s="427"/>
      <c r="M7892" s="469"/>
    </row>
    <row r="7893" spans="10:13" ht="20.100000000000001" customHeight="1">
      <c r="J7893" s="427"/>
      <c r="M7893" s="469"/>
    </row>
    <row r="7894" spans="10:13" ht="20.100000000000001" customHeight="1">
      <c r="J7894" s="427"/>
      <c r="M7894" s="469"/>
    </row>
    <row r="7895" spans="10:13" ht="20.100000000000001" customHeight="1">
      <c r="J7895" s="427"/>
      <c r="M7895" s="469"/>
    </row>
    <row r="7896" spans="10:13" ht="20.100000000000001" customHeight="1">
      <c r="J7896" s="427"/>
      <c r="M7896" s="469"/>
    </row>
    <row r="7897" spans="10:13" ht="20.100000000000001" customHeight="1">
      <c r="J7897" s="427"/>
      <c r="M7897" s="469"/>
    </row>
    <row r="7898" spans="10:13" ht="20.100000000000001" customHeight="1">
      <c r="J7898" s="427"/>
      <c r="M7898" s="469"/>
    </row>
    <row r="7899" spans="10:13" ht="20.100000000000001" customHeight="1">
      <c r="J7899" s="427"/>
      <c r="M7899" s="469"/>
    </row>
    <row r="7900" spans="10:13" ht="20.100000000000001" customHeight="1">
      <c r="J7900" s="427"/>
      <c r="M7900" s="469"/>
    </row>
    <row r="7901" spans="10:13" ht="20.100000000000001" customHeight="1">
      <c r="J7901" s="427"/>
      <c r="M7901" s="469"/>
    </row>
    <row r="7902" spans="10:13" ht="20.100000000000001" customHeight="1">
      <c r="J7902" s="427"/>
      <c r="M7902" s="469"/>
    </row>
    <row r="7903" spans="10:13" ht="20.100000000000001" customHeight="1">
      <c r="J7903" s="427"/>
      <c r="M7903" s="469"/>
    </row>
    <row r="7904" spans="10:13" ht="20.100000000000001" customHeight="1">
      <c r="J7904" s="427"/>
      <c r="M7904" s="469"/>
    </row>
    <row r="7905" spans="10:13" ht="20.100000000000001" customHeight="1">
      <c r="J7905" s="427"/>
      <c r="M7905" s="469"/>
    </row>
    <row r="7906" spans="10:13" ht="20.100000000000001" customHeight="1">
      <c r="J7906" s="427"/>
      <c r="M7906" s="469"/>
    </row>
    <row r="7907" spans="10:13" ht="20.100000000000001" customHeight="1">
      <c r="J7907" s="427"/>
      <c r="M7907" s="469"/>
    </row>
    <row r="7908" spans="10:13" ht="20.100000000000001" customHeight="1">
      <c r="J7908" s="427"/>
      <c r="M7908" s="469"/>
    </row>
    <row r="7909" spans="10:13" ht="20.100000000000001" customHeight="1">
      <c r="J7909" s="427"/>
      <c r="M7909" s="469"/>
    </row>
    <row r="7910" spans="10:13" ht="20.100000000000001" customHeight="1">
      <c r="J7910" s="427"/>
      <c r="M7910" s="469"/>
    </row>
    <row r="7911" spans="10:13" ht="20.100000000000001" customHeight="1">
      <c r="J7911" s="427"/>
      <c r="M7911" s="469"/>
    </row>
    <row r="7912" spans="10:13" ht="20.100000000000001" customHeight="1">
      <c r="J7912" s="427"/>
      <c r="M7912" s="469"/>
    </row>
    <row r="7913" spans="10:13" ht="20.100000000000001" customHeight="1">
      <c r="J7913" s="427"/>
      <c r="M7913" s="469"/>
    </row>
    <row r="7914" spans="10:13" ht="20.100000000000001" customHeight="1">
      <c r="J7914" s="427"/>
      <c r="M7914" s="469"/>
    </row>
    <row r="7915" spans="10:13" ht="20.100000000000001" customHeight="1">
      <c r="J7915" s="427"/>
      <c r="M7915" s="469"/>
    </row>
    <row r="7916" spans="10:13" ht="20.100000000000001" customHeight="1">
      <c r="J7916" s="427"/>
      <c r="M7916" s="469"/>
    </row>
    <row r="7917" spans="10:13" ht="20.100000000000001" customHeight="1">
      <c r="J7917" s="427"/>
      <c r="M7917" s="469"/>
    </row>
    <row r="7918" spans="10:13" ht="20.100000000000001" customHeight="1">
      <c r="J7918" s="427"/>
      <c r="M7918" s="469"/>
    </row>
    <row r="7919" spans="10:13" ht="20.100000000000001" customHeight="1">
      <c r="J7919" s="427"/>
      <c r="M7919" s="469"/>
    </row>
    <row r="7920" spans="10:13" ht="20.100000000000001" customHeight="1">
      <c r="J7920" s="427"/>
      <c r="M7920" s="469"/>
    </row>
    <row r="7921" spans="10:13" ht="20.100000000000001" customHeight="1">
      <c r="J7921" s="427"/>
      <c r="M7921" s="469"/>
    </row>
    <row r="7922" spans="10:13" ht="20.100000000000001" customHeight="1">
      <c r="J7922" s="427"/>
      <c r="M7922" s="469"/>
    </row>
    <row r="7923" spans="10:13" ht="20.100000000000001" customHeight="1">
      <c r="J7923" s="427"/>
      <c r="M7923" s="469"/>
    </row>
    <row r="7924" spans="10:13" ht="20.100000000000001" customHeight="1">
      <c r="J7924" s="427"/>
      <c r="M7924" s="469"/>
    </row>
    <row r="7925" spans="10:13" ht="20.100000000000001" customHeight="1">
      <c r="J7925" s="427"/>
      <c r="M7925" s="469"/>
    </row>
    <row r="7926" spans="10:13" ht="20.100000000000001" customHeight="1">
      <c r="J7926" s="427"/>
      <c r="M7926" s="469"/>
    </row>
    <row r="7927" spans="10:13" ht="20.100000000000001" customHeight="1">
      <c r="J7927" s="427"/>
      <c r="M7927" s="469"/>
    </row>
    <row r="7928" spans="10:13" ht="20.100000000000001" customHeight="1">
      <c r="J7928" s="427"/>
      <c r="M7928" s="469"/>
    </row>
    <row r="7929" spans="10:13" ht="20.100000000000001" customHeight="1">
      <c r="J7929" s="427"/>
      <c r="M7929" s="469"/>
    </row>
    <row r="7930" spans="10:13" ht="20.100000000000001" customHeight="1">
      <c r="J7930" s="427"/>
      <c r="M7930" s="469"/>
    </row>
    <row r="7931" spans="10:13" ht="20.100000000000001" customHeight="1">
      <c r="J7931" s="427"/>
      <c r="M7931" s="469"/>
    </row>
    <row r="7932" spans="10:13" ht="20.100000000000001" customHeight="1">
      <c r="J7932" s="427"/>
      <c r="M7932" s="469"/>
    </row>
    <row r="7933" spans="10:13" ht="20.100000000000001" customHeight="1">
      <c r="J7933" s="427"/>
      <c r="M7933" s="469"/>
    </row>
    <row r="7934" spans="10:13" ht="20.100000000000001" customHeight="1">
      <c r="J7934" s="427"/>
      <c r="M7934" s="469"/>
    </row>
    <row r="7935" spans="10:13" ht="20.100000000000001" customHeight="1">
      <c r="J7935" s="427"/>
      <c r="M7935" s="469"/>
    </row>
    <row r="7936" spans="10:13" ht="20.100000000000001" customHeight="1">
      <c r="J7936" s="427"/>
      <c r="M7936" s="469"/>
    </row>
    <row r="7937" spans="10:13" ht="20.100000000000001" customHeight="1">
      <c r="J7937" s="427"/>
      <c r="M7937" s="469"/>
    </row>
    <row r="7938" spans="10:13" ht="20.100000000000001" customHeight="1">
      <c r="J7938" s="427"/>
      <c r="M7938" s="469"/>
    </row>
    <row r="7939" spans="10:13" ht="20.100000000000001" customHeight="1">
      <c r="J7939" s="427"/>
      <c r="M7939" s="469"/>
    </row>
    <row r="7940" spans="10:13" ht="20.100000000000001" customHeight="1">
      <c r="J7940" s="427"/>
      <c r="M7940" s="469"/>
    </row>
    <row r="7941" spans="10:13" ht="20.100000000000001" customHeight="1">
      <c r="J7941" s="427"/>
      <c r="M7941" s="469"/>
    </row>
    <row r="7942" spans="10:13" ht="20.100000000000001" customHeight="1">
      <c r="J7942" s="427"/>
      <c r="M7942" s="469"/>
    </row>
    <row r="7943" spans="10:13" ht="20.100000000000001" customHeight="1">
      <c r="J7943" s="427"/>
      <c r="M7943" s="469"/>
    </row>
    <row r="7944" spans="10:13" ht="20.100000000000001" customHeight="1">
      <c r="J7944" s="427"/>
      <c r="M7944" s="469"/>
    </row>
    <row r="7945" spans="10:13" ht="20.100000000000001" customHeight="1">
      <c r="J7945" s="427"/>
      <c r="M7945" s="469"/>
    </row>
    <row r="7946" spans="10:13" ht="20.100000000000001" customHeight="1">
      <c r="J7946" s="427"/>
      <c r="M7946" s="469"/>
    </row>
    <row r="7947" spans="10:13" ht="20.100000000000001" customHeight="1">
      <c r="J7947" s="427"/>
      <c r="M7947" s="469"/>
    </row>
    <row r="7948" spans="10:13" ht="20.100000000000001" customHeight="1">
      <c r="J7948" s="427"/>
      <c r="M7948" s="469"/>
    </row>
    <row r="7949" spans="10:13" ht="20.100000000000001" customHeight="1">
      <c r="J7949" s="427"/>
      <c r="M7949" s="469"/>
    </row>
    <row r="7950" spans="10:13" ht="20.100000000000001" customHeight="1">
      <c r="J7950" s="427"/>
      <c r="M7950" s="469"/>
    </row>
    <row r="7951" spans="10:13" ht="20.100000000000001" customHeight="1">
      <c r="J7951" s="427"/>
      <c r="M7951" s="469"/>
    </row>
    <row r="7952" spans="10:13" ht="20.100000000000001" customHeight="1">
      <c r="J7952" s="427"/>
      <c r="M7952" s="469"/>
    </row>
    <row r="7953" spans="10:13" ht="20.100000000000001" customHeight="1">
      <c r="J7953" s="427"/>
      <c r="M7953" s="469"/>
    </row>
    <row r="7954" spans="10:13" ht="20.100000000000001" customHeight="1">
      <c r="J7954" s="427"/>
      <c r="M7954" s="469"/>
    </row>
    <row r="7955" spans="10:13" ht="20.100000000000001" customHeight="1">
      <c r="J7955" s="427"/>
      <c r="M7955" s="469"/>
    </row>
    <row r="7956" spans="10:13" ht="20.100000000000001" customHeight="1">
      <c r="J7956" s="427"/>
      <c r="M7956" s="469"/>
    </row>
    <row r="7957" spans="10:13" ht="20.100000000000001" customHeight="1">
      <c r="J7957" s="427"/>
      <c r="M7957" s="469"/>
    </row>
    <row r="7958" spans="10:13" ht="20.100000000000001" customHeight="1">
      <c r="J7958" s="427"/>
      <c r="M7958" s="469"/>
    </row>
    <row r="7959" spans="10:13" ht="20.100000000000001" customHeight="1">
      <c r="J7959" s="427"/>
      <c r="M7959" s="469"/>
    </row>
    <row r="7960" spans="10:13" ht="20.100000000000001" customHeight="1">
      <c r="J7960" s="427"/>
      <c r="M7960" s="469"/>
    </row>
    <row r="7961" spans="10:13" ht="20.100000000000001" customHeight="1">
      <c r="J7961" s="427"/>
      <c r="M7961" s="469"/>
    </row>
    <row r="7962" spans="10:13" ht="20.100000000000001" customHeight="1">
      <c r="J7962" s="427"/>
      <c r="M7962" s="469"/>
    </row>
    <row r="7963" spans="10:13" ht="20.100000000000001" customHeight="1">
      <c r="J7963" s="427"/>
      <c r="M7963" s="469"/>
    </row>
    <row r="7964" spans="10:13" ht="20.100000000000001" customHeight="1">
      <c r="J7964" s="427"/>
      <c r="M7964" s="469"/>
    </row>
    <row r="7965" spans="10:13" ht="20.100000000000001" customHeight="1">
      <c r="J7965" s="427"/>
      <c r="M7965" s="469"/>
    </row>
    <row r="7966" spans="10:13" ht="20.100000000000001" customHeight="1">
      <c r="J7966" s="427"/>
      <c r="M7966" s="469"/>
    </row>
    <row r="7967" spans="10:13" ht="20.100000000000001" customHeight="1">
      <c r="J7967" s="427"/>
      <c r="M7967" s="469"/>
    </row>
    <row r="7968" spans="10:13" ht="20.100000000000001" customHeight="1">
      <c r="J7968" s="427"/>
      <c r="M7968" s="469"/>
    </row>
    <row r="7969" spans="10:13" ht="20.100000000000001" customHeight="1">
      <c r="J7969" s="427"/>
      <c r="M7969" s="469"/>
    </row>
    <row r="7970" spans="10:13" ht="20.100000000000001" customHeight="1">
      <c r="J7970" s="427"/>
      <c r="M7970" s="469"/>
    </row>
    <row r="7971" spans="10:13" ht="20.100000000000001" customHeight="1">
      <c r="J7971" s="427"/>
      <c r="M7971" s="469"/>
    </row>
    <row r="7972" spans="10:13" ht="20.100000000000001" customHeight="1">
      <c r="J7972" s="427"/>
      <c r="M7972" s="469"/>
    </row>
    <row r="7973" spans="10:13" ht="20.100000000000001" customHeight="1">
      <c r="J7973" s="427"/>
      <c r="M7973" s="469"/>
    </row>
    <row r="7974" spans="10:13" ht="20.100000000000001" customHeight="1">
      <c r="J7974" s="427"/>
      <c r="M7974" s="469"/>
    </row>
    <row r="7975" spans="10:13" ht="20.100000000000001" customHeight="1">
      <c r="J7975" s="427"/>
      <c r="M7975" s="469"/>
    </row>
    <row r="7976" spans="10:13" ht="20.100000000000001" customHeight="1">
      <c r="J7976" s="427"/>
      <c r="M7976" s="469"/>
    </row>
    <row r="7977" spans="10:13" ht="20.100000000000001" customHeight="1">
      <c r="J7977" s="427"/>
      <c r="M7977" s="469"/>
    </row>
    <row r="7978" spans="10:13" ht="20.100000000000001" customHeight="1">
      <c r="J7978" s="427"/>
      <c r="M7978" s="469"/>
    </row>
    <row r="7979" spans="10:13" ht="20.100000000000001" customHeight="1">
      <c r="J7979" s="427"/>
      <c r="M7979" s="469"/>
    </row>
    <row r="7980" spans="10:13" ht="20.100000000000001" customHeight="1">
      <c r="J7980" s="427"/>
      <c r="M7980" s="469"/>
    </row>
    <row r="7981" spans="10:13" ht="20.100000000000001" customHeight="1">
      <c r="J7981" s="427"/>
      <c r="M7981" s="469"/>
    </row>
    <row r="7982" spans="10:13" ht="20.100000000000001" customHeight="1">
      <c r="J7982" s="427"/>
      <c r="M7982" s="469"/>
    </row>
    <row r="7983" spans="10:13" ht="20.100000000000001" customHeight="1">
      <c r="J7983" s="427"/>
      <c r="M7983" s="469"/>
    </row>
    <row r="7984" spans="10:13" ht="20.100000000000001" customHeight="1">
      <c r="J7984" s="427"/>
      <c r="M7984" s="469"/>
    </row>
    <row r="7985" spans="10:13" ht="20.100000000000001" customHeight="1">
      <c r="J7985" s="427"/>
      <c r="M7985" s="469"/>
    </row>
    <row r="7986" spans="10:13" ht="20.100000000000001" customHeight="1">
      <c r="J7986" s="427"/>
      <c r="M7986" s="469"/>
    </row>
    <row r="7987" spans="10:13" ht="20.100000000000001" customHeight="1">
      <c r="J7987" s="427"/>
      <c r="M7987" s="469"/>
    </row>
    <row r="7988" spans="10:13" ht="20.100000000000001" customHeight="1">
      <c r="J7988" s="427"/>
      <c r="M7988" s="469"/>
    </row>
    <row r="7989" spans="10:13" ht="20.100000000000001" customHeight="1">
      <c r="J7989" s="427"/>
      <c r="M7989" s="469"/>
    </row>
    <row r="7990" spans="10:13" ht="20.100000000000001" customHeight="1">
      <c r="J7990" s="427"/>
      <c r="M7990" s="469"/>
    </row>
    <row r="7991" spans="10:13" ht="20.100000000000001" customHeight="1">
      <c r="J7991" s="427"/>
      <c r="M7991" s="469"/>
    </row>
    <row r="7992" spans="10:13" ht="20.100000000000001" customHeight="1">
      <c r="J7992" s="427"/>
      <c r="M7992" s="469"/>
    </row>
    <row r="7993" spans="10:13" ht="20.100000000000001" customHeight="1">
      <c r="J7993" s="427"/>
      <c r="M7993" s="469"/>
    </row>
    <row r="7994" spans="10:13" ht="20.100000000000001" customHeight="1">
      <c r="J7994" s="427"/>
      <c r="M7994" s="469"/>
    </row>
    <row r="7995" spans="10:13" ht="20.100000000000001" customHeight="1">
      <c r="J7995" s="427"/>
      <c r="M7995" s="469"/>
    </row>
    <row r="7996" spans="10:13" ht="20.100000000000001" customHeight="1">
      <c r="J7996" s="427"/>
      <c r="M7996" s="469"/>
    </row>
    <row r="7997" spans="10:13" ht="20.100000000000001" customHeight="1">
      <c r="J7997" s="427"/>
      <c r="M7997" s="469"/>
    </row>
    <row r="7998" spans="10:13" ht="20.100000000000001" customHeight="1">
      <c r="J7998" s="427"/>
      <c r="M7998" s="469"/>
    </row>
    <row r="7999" spans="10:13" ht="20.100000000000001" customHeight="1">
      <c r="J7999" s="427"/>
      <c r="M7999" s="469"/>
    </row>
    <row r="8000" spans="10:13" ht="20.100000000000001" customHeight="1">
      <c r="J8000" s="427"/>
      <c r="M8000" s="469"/>
    </row>
    <row r="8001" spans="10:13" ht="20.100000000000001" customHeight="1">
      <c r="J8001" s="427"/>
      <c r="M8001" s="469"/>
    </row>
    <row r="8002" spans="10:13" ht="20.100000000000001" customHeight="1">
      <c r="J8002" s="427"/>
      <c r="M8002" s="469"/>
    </row>
    <row r="8003" spans="10:13" ht="20.100000000000001" customHeight="1">
      <c r="J8003" s="427"/>
      <c r="M8003" s="469"/>
    </row>
    <row r="8004" spans="10:13" ht="20.100000000000001" customHeight="1">
      <c r="J8004" s="427"/>
      <c r="M8004" s="469"/>
    </row>
    <row r="8005" spans="10:13" ht="20.100000000000001" customHeight="1">
      <c r="J8005" s="427"/>
      <c r="M8005" s="469"/>
    </row>
    <row r="8006" spans="10:13" ht="20.100000000000001" customHeight="1">
      <c r="J8006" s="427"/>
      <c r="M8006" s="469"/>
    </row>
    <row r="8007" spans="10:13" ht="20.100000000000001" customHeight="1">
      <c r="J8007" s="427"/>
      <c r="M8007" s="469"/>
    </row>
    <row r="8008" spans="10:13" ht="20.100000000000001" customHeight="1">
      <c r="J8008" s="427"/>
      <c r="M8008" s="469"/>
    </row>
    <row r="8009" spans="10:13" ht="20.100000000000001" customHeight="1">
      <c r="J8009" s="427"/>
      <c r="M8009" s="469"/>
    </row>
    <row r="8010" spans="10:13" ht="20.100000000000001" customHeight="1">
      <c r="J8010" s="427"/>
      <c r="M8010" s="469"/>
    </row>
    <row r="8011" spans="10:13" ht="20.100000000000001" customHeight="1">
      <c r="J8011" s="427"/>
      <c r="M8011" s="469"/>
    </row>
    <row r="8012" spans="10:13" ht="20.100000000000001" customHeight="1">
      <c r="J8012" s="427"/>
      <c r="M8012" s="469"/>
    </row>
    <row r="8013" spans="10:13" ht="20.100000000000001" customHeight="1">
      <c r="J8013" s="427"/>
      <c r="M8013" s="469"/>
    </row>
    <row r="8014" spans="10:13" ht="20.100000000000001" customHeight="1">
      <c r="J8014" s="427"/>
      <c r="M8014" s="469"/>
    </row>
    <row r="8015" spans="10:13" ht="20.100000000000001" customHeight="1">
      <c r="J8015" s="427"/>
      <c r="M8015" s="469"/>
    </row>
    <row r="8016" spans="10:13" ht="20.100000000000001" customHeight="1">
      <c r="J8016" s="427"/>
      <c r="M8016" s="469"/>
    </row>
    <row r="8017" spans="10:13" ht="20.100000000000001" customHeight="1">
      <c r="J8017" s="427"/>
      <c r="M8017" s="469"/>
    </row>
    <row r="8018" spans="10:13" ht="20.100000000000001" customHeight="1">
      <c r="J8018" s="427"/>
      <c r="M8018" s="469"/>
    </row>
    <row r="8019" spans="10:13" ht="20.100000000000001" customHeight="1">
      <c r="J8019" s="427"/>
      <c r="M8019" s="469"/>
    </row>
    <row r="8020" spans="10:13" ht="20.100000000000001" customHeight="1">
      <c r="J8020" s="427"/>
      <c r="M8020" s="469"/>
    </row>
    <row r="8021" spans="10:13" ht="20.100000000000001" customHeight="1">
      <c r="J8021" s="427"/>
      <c r="M8021" s="469"/>
    </row>
    <row r="8022" spans="10:13" ht="20.100000000000001" customHeight="1">
      <c r="J8022" s="427"/>
      <c r="M8022" s="469"/>
    </row>
    <row r="8023" spans="10:13" ht="20.100000000000001" customHeight="1">
      <c r="J8023" s="427"/>
      <c r="M8023" s="469"/>
    </row>
    <row r="8024" spans="10:13" ht="20.100000000000001" customHeight="1">
      <c r="J8024" s="427"/>
      <c r="M8024" s="469"/>
    </row>
    <row r="8025" spans="10:13" ht="20.100000000000001" customHeight="1">
      <c r="J8025" s="427"/>
      <c r="M8025" s="469"/>
    </row>
    <row r="8026" spans="10:13" ht="20.100000000000001" customHeight="1">
      <c r="J8026" s="427"/>
      <c r="M8026" s="469"/>
    </row>
    <row r="8027" spans="10:13" ht="20.100000000000001" customHeight="1">
      <c r="J8027" s="427"/>
      <c r="M8027" s="469"/>
    </row>
    <row r="8028" spans="10:13" ht="20.100000000000001" customHeight="1">
      <c r="J8028" s="427"/>
      <c r="M8028" s="469"/>
    </row>
    <row r="8029" spans="10:13" ht="20.100000000000001" customHeight="1">
      <c r="J8029" s="427"/>
      <c r="M8029" s="469"/>
    </row>
    <row r="8030" spans="10:13" ht="20.100000000000001" customHeight="1">
      <c r="J8030" s="427"/>
      <c r="M8030" s="469"/>
    </row>
    <row r="8031" spans="10:13" ht="20.100000000000001" customHeight="1">
      <c r="J8031" s="427"/>
      <c r="M8031" s="469"/>
    </row>
    <row r="8032" spans="10:13" ht="20.100000000000001" customHeight="1">
      <c r="J8032" s="427"/>
      <c r="M8032" s="469"/>
    </row>
    <row r="8033" spans="10:13" ht="20.100000000000001" customHeight="1">
      <c r="J8033" s="427"/>
      <c r="M8033" s="469"/>
    </row>
    <row r="8034" spans="10:13" ht="20.100000000000001" customHeight="1">
      <c r="J8034" s="427"/>
      <c r="M8034" s="469"/>
    </row>
    <row r="8035" spans="10:13" ht="20.100000000000001" customHeight="1">
      <c r="J8035" s="427"/>
      <c r="M8035" s="469"/>
    </row>
    <row r="8036" spans="10:13" ht="20.100000000000001" customHeight="1">
      <c r="J8036" s="427"/>
      <c r="M8036" s="469"/>
    </row>
    <row r="8037" spans="10:13" ht="20.100000000000001" customHeight="1">
      <c r="J8037" s="427"/>
      <c r="M8037" s="469"/>
    </row>
    <row r="8038" spans="10:13" ht="20.100000000000001" customHeight="1">
      <c r="J8038" s="427"/>
      <c r="M8038" s="469"/>
    </row>
    <row r="8039" spans="10:13" ht="20.100000000000001" customHeight="1">
      <c r="J8039" s="427"/>
      <c r="M8039" s="469"/>
    </row>
    <row r="8040" spans="10:13" ht="20.100000000000001" customHeight="1">
      <c r="J8040" s="427"/>
      <c r="M8040" s="469"/>
    </row>
    <row r="8041" spans="10:13" ht="20.100000000000001" customHeight="1">
      <c r="J8041" s="427"/>
      <c r="M8041" s="469"/>
    </row>
    <row r="8042" spans="10:13" ht="20.100000000000001" customHeight="1">
      <c r="J8042" s="427"/>
      <c r="M8042" s="469"/>
    </row>
    <row r="8043" spans="10:13" ht="20.100000000000001" customHeight="1">
      <c r="J8043" s="427"/>
      <c r="M8043" s="469"/>
    </row>
    <row r="8044" spans="10:13" ht="20.100000000000001" customHeight="1">
      <c r="J8044" s="427"/>
      <c r="M8044" s="469"/>
    </row>
    <row r="8045" spans="10:13" ht="20.100000000000001" customHeight="1">
      <c r="J8045" s="427"/>
      <c r="M8045" s="469"/>
    </row>
    <row r="8046" spans="10:13" ht="20.100000000000001" customHeight="1">
      <c r="J8046" s="427"/>
      <c r="M8046" s="469"/>
    </row>
    <row r="8047" spans="10:13" ht="20.100000000000001" customHeight="1">
      <c r="J8047" s="427"/>
      <c r="M8047" s="469"/>
    </row>
    <row r="8048" spans="10:13" ht="20.100000000000001" customHeight="1">
      <c r="J8048" s="427"/>
      <c r="M8048" s="469"/>
    </row>
    <row r="8049" spans="10:13" ht="20.100000000000001" customHeight="1">
      <c r="J8049" s="427"/>
      <c r="M8049" s="469"/>
    </row>
    <row r="8050" spans="10:13" ht="20.100000000000001" customHeight="1">
      <c r="J8050" s="427"/>
      <c r="M8050" s="469"/>
    </row>
    <row r="8051" spans="10:13" ht="20.100000000000001" customHeight="1">
      <c r="J8051" s="427"/>
      <c r="M8051" s="469"/>
    </row>
    <row r="8052" spans="10:13" ht="20.100000000000001" customHeight="1">
      <c r="J8052" s="427"/>
      <c r="M8052" s="469"/>
    </row>
    <row r="8053" spans="10:13" ht="20.100000000000001" customHeight="1">
      <c r="J8053" s="427"/>
      <c r="M8053" s="469"/>
    </row>
    <row r="8054" spans="10:13" ht="20.100000000000001" customHeight="1">
      <c r="J8054" s="427"/>
      <c r="M8054" s="469"/>
    </row>
    <row r="8055" spans="10:13" ht="20.100000000000001" customHeight="1">
      <c r="J8055" s="427"/>
      <c r="M8055" s="469"/>
    </row>
    <row r="8056" spans="10:13" ht="20.100000000000001" customHeight="1">
      <c r="J8056" s="427"/>
      <c r="M8056" s="469"/>
    </row>
    <row r="8057" spans="10:13" ht="20.100000000000001" customHeight="1">
      <c r="J8057" s="427"/>
      <c r="M8057" s="469"/>
    </row>
    <row r="8058" spans="10:13" ht="20.100000000000001" customHeight="1">
      <c r="J8058" s="427"/>
      <c r="M8058" s="469"/>
    </row>
    <row r="8059" spans="10:13" ht="20.100000000000001" customHeight="1">
      <c r="J8059" s="427"/>
      <c r="M8059" s="469"/>
    </row>
    <row r="8060" spans="10:13" ht="20.100000000000001" customHeight="1">
      <c r="J8060" s="427"/>
      <c r="M8060" s="469"/>
    </row>
    <row r="8061" spans="10:13" ht="20.100000000000001" customHeight="1">
      <c r="J8061" s="427"/>
      <c r="M8061" s="469"/>
    </row>
    <row r="8062" spans="10:13" ht="20.100000000000001" customHeight="1">
      <c r="J8062" s="427"/>
      <c r="M8062" s="469"/>
    </row>
    <row r="8063" spans="10:13" ht="20.100000000000001" customHeight="1">
      <c r="J8063" s="427"/>
      <c r="M8063" s="469"/>
    </row>
    <row r="8064" spans="10:13" ht="20.100000000000001" customHeight="1">
      <c r="J8064" s="427"/>
      <c r="M8064" s="469"/>
    </row>
    <row r="8065" spans="10:13" ht="20.100000000000001" customHeight="1">
      <c r="J8065" s="427"/>
      <c r="M8065" s="469"/>
    </row>
    <row r="8066" spans="10:13" ht="20.100000000000001" customHeight="1">
      <c r="J8066" s="427"/>
      <c r="M8066" s="469"/>
    </row>
    <row r="8067" spans="10:13" ht="20.100000000000001" customHeight="1">
      <c r="J8067" s="427"/>
      <c r="M8067" s="469"/>
    </row>
    <row r="8068" spans="10:13" ht="20.100000000000001" customHeight="1">
      <c r="J8068" s="427"/>
      <c r="M8068" s="469"/>
    </row>
    <row r="8069" spans="10:13" ht="20.100000000000001" customHeight="1">
      <c r="J8069" s="427"/>
      <c r="M8069" s="469"/>
    </row>
    <row r="8070" spans="10:13" ht="20.100000000000001" customHeight="1">
      <c r="J8070" s="427"/>
      <c r="M8070" s="469"/>
    </row>
    <row r="8071" spans="10:13" ht="20.100000000000001" customHeight="1">
      <c r="J8071" s="427"/>
      <c r="M8071" s="469"/>
    </row>
    <row r="8072" spans="10:13" ht="20.100000000000001" customHeight="1">
      <c r="J8072" s="427"/>
      <c r="M8072" s="469"/>
    </row>
    <row r="8073" spans="10:13" ht="20.100000000000001" customHeight="1">
      <c r="J8073" s="427"/>
      <c r="M8073" s="469"/>
    </row>
    <row r="8074" spans="10:13" ht="20.100000000000001" customHeight="1">
      <c r="J8074" s="427"/>
      <c r="M8074" s="469"/>
    </row>
    <row r="8075" spans="10:13" ht="20.100000000000001" customHeight="1">
      <c r="J8075" s="427"/>
      <c r="M8075" s="469"/>
    </row>
    <row r="8076" spans="10:13" ht="20.100000000000001" customHeight="1">
      <c r="J8076" s="427"/>
      <c r="M8076" s="469"/>
    </row>
    <row r="8077" spans="10:13" ht="20.100000000000001" customHeight="1">
      <c r="J8077" s="427"/>
      <c r="M8077" s="469"/>
    </row>
    <row r="8078" spans="10:13" ht="20.100000000000001" customHeight="1">
      <c r="J8078" s="427"/>
      <c r="M8078" s="469"/>
    </row>
    <row r="8079" spans="10:13" ht="20.100000000000001" customHeight="1">
      <c r="J8079" s="427"/>
      <c r="M8079" s="469"/>
    </row>
    <row r="8080" spans="10:13" ht="20.100000000000001" customHeight="1">
      <c r="J8080" s="427"/>
      <c r="M8080" s="469"/>
    </row>
    <row r="8081" spans="10:13" ht="20.100000000000001" customHeight="1">
      <c r="J8081" s="427"/>
      <c r="M8081" s="469"/>
    </row>
    <row r="8082" spans="10:13" ht="20.100000000000001" customHeight="1">
      <c r="J8082" s="427"/>
      <c r="M8082" s="469"/>
    </row>
    <row r="8083" spans="10:13" ht="20.100000000000001" customHeight="1">
      <c r="J8083" s="427"/>
      <c r="M8083" s="469"/>
    </row>
    <row r="8084" spans="10:13" ht="20.100000000000001" customHeight="1">
      <c r="J8084" s="427"/>
      <c r="M8084" s="469"/>
    </row>
    <row r="8085" spans="10:13" ht="20.100000000000001" customHeight="1">
      <c r="J8085" s="427"/>
      <c r="M8085" s="469"/>
    </row>
    <row r="8086" spans="10:13" ht="20.100000000000001" customHeight="1">
      <c r="J8086" s="427"/>
      <c r="M8086" s="469"/>
    </row>
    <row r="8087" spans="10:13" ht="20.100000000000001" customHeight="1">
      <c r="J8087" s="427"/>
      <c r="M8087" s="469"/>
    </row>
    <row r="8088" spans="10:13" ht="20.100000000000001" customHeight="1">
      <c r="J8088" s="427"/>
      <c r="M8088" s="469"/>
    </row>
    <row r="8089" spans="10:13" ht="20.100000000000001" customHeight="1">
      <c r="J8089" s="427"/>
      <c r="M8089" s="469"/>
    </row>
    <row r="8090" spans="10:13" ht="20.100000000000001" customHeight="1">
      <c r="J8090" s="427"/>
      <c r="M8090" s="469"/>
    </row>
    <row r="8091" spans="10:13" ht="20.100000000000001" customHeight="1">
      <c r="J8091" s="427"/>
      <c r="M8091" s="469"/>
    </row>
    <row r="8092" spans="10:13" ht="20.100000000000001" customHeight="1">
      <c r="J8092" s="427"/>
      <c r="M8092" s="469"/>
    </row>
    <row r="8093" spans="10:13" ht="20.100000000000001" customHeight="1">
      <c r="J8093" s="427"/>
      <c r="M8093" s="469"/>
    </row>
    <row r="8094" spans="10:13" ht="20.100000000000001" customHeight="1">
      <c r="J8094" s="427"/>
      <c r="M8094" s="469"/>
    </row>
    <row r="8095" spans="10:13" ht="20.100000000000001" customHeight="1">
      <c r="J8095" s="427"/>
      <c r="M8095" s="469"/>
    </row>
    <row r="8096" spans="10:13" ht="20.100000000000001" customHeight="1">
      <c r="J8096" s="427"/>
      <c r="M8096" s="469"/>
    </row>
    <row r="8097" spans="10:13" ht="20.100000000000001" customHeight="1">
      <c r="J8097" s="427"/>
      <c r="M8097" s="469"/>
    </row>
    <row r="8098" spans="10:13" ht="20.100000000000001" customHeight="1">
      <c r="J8098" s="427"/>
      <c r="M8098" s="469"/>
    </row>
    <row r="8099" spans="10:13" ht="20.100000000000001" customHeight="1">
      <c r="J8099" s="427"/>
      <c r="M8099" s="469"/>
    </row>
    <row r="8100" spans="10:13" ht="20.100000000000001" customHeight="1">
      <c r="J8100" s="427"/>
      <c r="M8100" s="469"/>
    </row>
    <row r="8101" spans="10:13" ht="20.100000000000001" customHeight="1">
      <c r="J8101" s="427"/>
      <c r="M8101" s="469"/>
    </row>
    <row r="8102" spans="10:13" ht="20.100000000000001" customHeight="1">
      <c r="J8102" s="427"/>
      <c r="M8102" s="469"/>
    </row>
    <row r="8103" spans="10:13" ht="20.100000000000001" customHeight="1">
      <c r="J8103" s="427"/>
      <c r="M8103" s="469"/>
    </row>
    <row r="8104" spans="10:13" ht="20.100000000000001" customHeight="1">
      <c r="J8104" s="427"/>
      <c r="M8104" s="469"/>
    </row>
    <row r="8105" spans="10:13" ht="20.100000000000001" customHeight="1">
      <c r="J8105" s="427"/>
      <c r="M8105" s="469"/>
    </row>
    <row r="8106" spans="10:13" ht="20.100000000000001" customHeight="1">
      <c r="J8106" s="427"/>
      <c r="M8106" s="469"/>
    </row>
    <row r="8107" spans="10:13" ht="20.100000000000001" customHeight="1">
      <c r="J8107" s="427"/>
      <c r="M8107" s="469"/>
    </row>
    <row r="8108" spans="10:13" ht="20.100000000000001" customHeight="1">
      <c r="J8108" s="427"/>
      <c r="M8108" s="469"/>
    </row>
    <row r="8109" spans="10:13" ht="20.100000000000001" customHeight="1">
      <c r="J8109" s="427"/>
      <c r="M8109" s="469"/>
    </row>
    <row r="8110" spans="10:13" ht="20.100000000000001" customHeight="1">
      <c r="J8110" s="427"/>
      <c r="M8110" s="469"/>
    </row>
    <row r="8111" spans="10:13" ht="20.100000000000001" customHeight="1">
      <c r="J8111" s="427"/>
      <c r="M8111" s="469"/>
    </row>
    <row r="8112" spans="10:13" ht="20.100000000000001" customHeight="1">
      <c r="J8112" s="427"/>
      <c r="M8112" s="469"/>
    </row>
    <row r="8113" spans="10:13" ht="20.100000000000001" customHeight="1">
      <c r="J8113" s="427"/>
      <c r="M8113" s="469"/>
    </row>
    <row r="8114" spans="10:13" ht="20.100000000000001" customHeight="1">
      <c r="J8114" s="427"/>
      <c r="M8114" s="469"/>
    </row>
    <row r="8115" spans="10:13" ht="20.100000000000001" customHeight="1">
      <c r="J8115" s="427"/>
      <c r="M8115" s="469"/>
    </row>
    <row r="8116" spans="10:13" ht="20.100000000000001" customHeight="1">
      <c r="J8116" s="427"/>
      <c r="M8116" s="469"/>
    </row>
    <row r="8117" spans="10:13" ht="20.100000000000001" customHeight="1">
      <c r="J8117" s="427"/>
      <c r="M8117" s="469"/>
    </row>
    <row r="8118" spans="10:13" ht="20.100000000000001" customHeight="1">
      <c r="J8118" s="427"/>
      <c r="M8118" s="469"/>
    </row>
    <row r="8119" spans="10:13" ht="20.100000000000001" customHeight="1">
      <c r="J8119" s="427"/>
      <c r="M8119" s="469"/>
    </row>
    <row r="8120" spans="10:13" ht="20.100000000000001" customHeight="1">
      <c r="J8120" s="427"/>
      <c r="M8120" s="469"/>
    </row>
    <row r="8121" spans="10:13" ht="20.100000000000001" customHeight="1">
      <c r="J8121" s="427"/>
      <c r="M8121" s="469"/>
    </row>
    <row r="8122" spans="10:13" ht="20.100000000000001" customHeight="1">
      <c r="J8122" s="427"/>
      <c r="M8122" s="469"/>
    </row>
    <row r="8123" spans="10:13" ht="20.100000000000001" customHeight="1">
      <c r="J8123" s="427"/>
      <c r="M8123" s="469"/>
    </row>
    <row r="8124" spans="10:13" ht="20.100000000000001" customHeight="1">
      <c r="J8124" s="427"/>
      <c r="M8124" s="469"/>
    </row>
    <row r="8125" spans="10:13" ht="20.100000000000001" customHeight="1">
      <c r="J8125" s="427"/>
      <c r="M8125" s="469"/>
    </row>
    <row r="8126" spans="10:13" ht="20.100000000000001" customHeight="1">
      <c r="J8126" s="427"/>
      <c r="M8126" s="469"/>
    </row>
    <row r="8127" spans="10:13" ht="20.100000000000001" customHeight="1">
      <c r="J8127" s="427"/>
      <c r="M8127" s="469"/>
    </row>
    <row r="8128" spans="10:13" ht="20.100000000000001" customHeight="1">
      <c r="J8128" s="427"/>
      <c r="M8128" s="469"/>
    </row>
    <row r="8129" spans="10:13" ht="20.100000000000001" customHeight="1">
      <c r="J8129" s="427"/>
      <c r="M8129" s="469"/>
    </row>
    <row r="8130" spans="10:13" ht="20.100000000000001" customHeight="1">
      <c r="J8130" s="427"/>
      <c r="M8130" s="469"/>
    </row>
    <row r="8131" spans="10:13" ht="20.100000000000001" customHeight="1">
      <c r="J8131" s="427"/>
      <c r="M8131" s="469"/>
    </row>
    <row r="8132" spans="10:13" ht="20.100000000000001" customHeight="1">
      <c r="J8132" s="427"/>
      <c r="M8132" s="469"/>
    </row>
    <row r="8133" spans="10:13" ht="20.100000000000001" customHeight="1">
      <c r="J8133" s="427"/>
      <c r="M8133" s="469"/>
    </row>
    <row r="8134" spans="10:13" ht="20.100000000000001" customHeight="1">
      <c r="J8134" s="427"/>
      <c r="M8134" s="469"/>
    </row>
    <row r="8135" spans="10:13" ht="20.100000000000001" customHeight="1">
      <c r="J8135" s="427"/>
      <c r="M8135" s="469"/>
    </row>
    <row r="8136" spans="10:13" ht="20.100000000000001" customHeight="1">
      <c r="J8136" s="427"/>
      <c r="M8136" s="469"/>
    </row>
    <row r="8137" spans="10:13" ht="20.100000000000001" customHeight="1">
      <c r="J8137" s="427"/>
      <c r="M8137" s="469"/>
    </row>
    <row r="8138" spans="10:13" ht="20.100000000000001" customHeight="1">
      <c r="J8138" s="427"/>
      <c r="M8138" s="469"/>
    </row>
    <row r="8139" spans="10:13" ht="20.100000000000001" customHeight="1">
      <c r="J8139" s="427"/>
      <c r="M8139" s="469"/>
    </row>
    <row r="8140" spans="10:13" ht="20.100000000000001" customHeight="1">
      <c r="J8140" s="427"/>
      <c r="M8140" s="469"/>
    </row>
    <row r="8141" spans="10:13" ht="20.100000000000001" customHeight="1">
      <c r="J8141" s="427"/>
      <c r="M8141" s="469"/>
    </row>
    <row r="8142" spans="10:13" ht="20.100000000000001" customHeight="1">
      <c r="J8142" s="427"/>
      <c r="M8142" s="469"/>
    </row>
    <row r="8143" spans="10:13" ht="20.100000000000001" customHeight="1">
      <c r="J8143" s="427"/>
      <c r="M8143" s="469"/>
    </row>
    <row r="8144" spans="10:13" ht="20.100000000000001" customHeight="1">
      <c r="J8144" s="427"/>
      <c r="M8144" s="469"/>
    </row>
    <row r="8145" spans="10:13" ht="20.100000000000001" customHeight="1">
      <c r="J8145" s="427"/>
      <c r="M8145" s="469"/>
    </row>
    <row r="8146" spans="10:13" ht="20.100000000000001" customHeight="1">
      <c r="J8146" s="427"/>
      <c r="M8146" s="469"/>
    </row>
    <row r="8147" spans="10:13" ht="20.100000000000001" customHeight="1">
      <c r="J8147" s="427"/>
      <c r="M8147" s="469"/>
    </row>
    <row r="8148" spans="10:13" ht="20.100000000000001" customHeight="1">
      <c r="J8148" s="427"/>
      <c r="M8148" s="469"/>
    </row>
    <row r="8149" spans="10:13" ht="20.100000000000001" customHeight="1">
      <c r="J8149" s="427"/>
      <c r="M8149" s="469"/>
    </row>
    <row r="8150" spans="10:13" ht="20.100000000000001" customHeight="1">
      <c r="J8150" s="427"/>
      <c r="M8150" s="469"/>
    </row>
    <row r="8151" spans="10:13" ht="20.100000000000001" customHeight="1">
      <c r="J8151" s="427"/>
      <c r="M8151" s="469"/>
    </row>
    <row r="8152" spans="10:13" ht="20.100000000000001" customHeight="1">
      <c r="J8152" s="427"/>
      <c r="M8152" s="469"/>
    </row>
    <row r="8153" spans="10:13" ht="20.100000000000001" customHeight="1">
      <c r="J8153" s="427"/>
      <c r="M8153" s="469"/>
    </row>
    <row r="8154" spans="10:13" ht="20.100000000000001" customHeight="1">
      <c r="J8154" s="427"/>
      <c r="M8154" s="469"/>
    </row>
    <row r="8155" spans="10:13" ht="20.100000000000001" customHeight="1">
      <c r="J8155" s="427"/>
      <c r="M8155" s="469"/>
    </row>
    <row r="8156" spans="10:13" ht="20.100000000000001" customHeight="1">
      <c r="J8156" s="427"/>
      <c r="M8156" s="469"/>
    </row>
    <row r="8157" spans="10:13" ht="20.100000000000001" customHeight="1">
      <c r="J8157" s="427"/>
      <c r="M8157" s="469"/>
    </row>
    <row r="8158" spans="10:13" ht="20.100000000000001" customHeight="1">
      <c r="J8158" s="427"/>
      <c r="M8158" s="469"/>
    </row>
    <row r="8159" spans="10:13" ht="20.100000000000001" customHeight="1">
      <c r="J8159" s="427"/>
      <c r="M8159" s="469"/>
    </row>
    <row r="8160" spans="10:13" ht="20.100000000000001" customHeight="1">
      <c r="J8160" s="427"/>
      <c r="M8160" s="469"/>
    </row>
    <row r="8161" spans="10:13" ht="20.100000000000001" customHeight="1">
      <c r="J8161" s="427"/>
      <c r="M8161" s="469"/>
    </row>
    <row r="8162" spans="10:13" ht="20.100000000000001" customHeight="1">
      <c r="J8162" s="427"/>
      <c r="M8162" s="469"/>
    </row>
    <row r="8163" spans="10:13" ht="20.100000000000001" customHeight="1">
      <c r="J8163" s="427"/>
      <c r="M8163" s="469"/>
    </row>
    <row r="8164" spans="10:13" ht="20.100000000000001" customHeight="1">
      <c r="J8164" s="427"/>
      <c r="M8164" s="469"/>
    </row>
    <row r="8165" spans="10:13" ht="20.100000000000001" customHeight="1">
      <c r="J8165" s="427"/>
      <c r="M8165" s="469"/>
    </row>
    <row r="8166" spans="10:13" ht="20.100000000000001" customHeight="1">
      <c r="J8166" s="427"/>
      <c r="M8166" s="469"/>
    </row>
    <row r="8167" spans="10:13" ht="20.100000000000001" customHeight="1">
      <c r="J8167" s="427"/>
      <c r="M8167" s="469"/>
    </row>
    <row r="8168" spans="10:13" ht="20.100000000000001" customHeight="1">
      <c r="J8168" s="427"/>
      <c r="M8168" s="469"/>
    </row>
    <row r="8169" spans="10:13" ht="20.100000000000001" customHeight="1">
      <c r="J8169" s="427"/>
      <c r="M8169" s="469"/>
    </row>
    <row r="8170" spans="10:13" ht="20.100000000000001" customHeight="1">
      <c r="J8170" s="427"/>
      <c r="M8170" s="469"/>
    </row>
    <row r="8171" spans="10:13" ht="20.100000000000001" customHeight="1">
      <c r="J8171" s="427"/>
      <c r="M8171" s="469"/>
    </row>
    <row r="8172" spans="10:13" ht="20.100000000000001" customHeight="1">
      <c r="J8172" s="427"/>
      <c r="M8172" s="469"/>
    </row>
    <row r="8173" spans="10:13" ht="20.100000000000001" customHeight="1">
      <c r="J8173" s="427"/>
      <c r="M8173" s="469"/>
    </row>
    <row r="8174" spans="10:13" ht="20.100000000000001" customHeight="1">
      <c r="J8174" s="427"/>
      <c r="M8174" s="469"/>
    </row>
    <row r="8175" spans="10:13" ht="20.100000000000001" customHeight="1">
      <c r="J8175" s="427"/>
      <c r="M8175" s="469"/>
    </row>
    <row r="8176" spans="10:13" ht="20.100000000000001" customHeight="1">
      <c r="J8176" s="427"/>
      <c r="M8176" s="469"/>
    </row>
    <row r="8177" spans="10:13" ht="20.100000000000001" customHeight="1">
      <c r="J8177" s="427"/>
      <c r="M8177" s="469"/>
    </row>
    <row r="8178" spans="10:13" ht="20.100000000000001" customHeight="1">
      <c r="J8178" s="427"/>
      <c r="M8178" s="469"/>
    </row>
    <row r="8179" spans="10:13" ht="20.100000000000001" customHeight="1">
      <c r="J8179" s="427"/>
      <c r="M8179" s="469"/>
    </row>
    <row r="8180" spans="10:13" ht="20.100000000000001" customHeight="1">
      <c r="J8180" s="427"/>
      <c r="M8180" s="469"/>
    </row>
    <row r="8181" spans="10:13" ht="20.100000000000001" customHeight="1">
      <c r="J8181" s="427"/>
      <c r="M8181" s="469"/>
    </row>
    <row r="8182" spans="10:13" ht="20.100000000000001" customHeight="1">
      <c r="J8182" s="427"/>
      <c r="M8182" s="469"/>
    </row>
    <row r="8183" spans="10:13" ht="20.100000000000001" customHeight="1">
      <c r="J8183" s="427"/>
      <c r="M8183" s="469"/>
    </row>
    <row r="8184" spans="10:13" ht="20.100000000000001" customHeight="1">
      <c r="J8184" s="427"/>
      <c r="M8184" s="469"/>
    </row>
    <row r="8185" spans="10:13" ht="20.100000000000001" customHeight="1">
      <c r="J8185" s="427"/>
      <c r="M8185" s="469"/>
    </row>
    <row r="8186" spans="10:13" ht="20.100000000000001" customHeight="1">
      <c r="J8186" s="427"/>
      <c r="M8186" s="469"/>
    </row>
    <row r="8187" spans="10:13" ht="20.100000000000001" customHeight="1">
      <c r="J8187" s="427"/>
      <c r="M8187" s="469"/>
    </row>
    <row r="8188" spans="10:13" ht="20.100000000000001" customHeight="1">
      <c r="J8188" s="427"/>
      <c r="M8188" s="469"/>
    </row>
    <row r="8189" spans="10:13" ht="20.100000000000001" customHeight="1">
      <c r="J8189" s="427"/>
      <c r="M8189" s="469"/>
    </row>
    <row r="8190" spans="10:13" ht="20.100000000000001" customHeight="1">
      <c r="J8190" s="427"/>
      <c r="M8190" s="469"/>
    </row>
    <row r="8191" spans="10:13" ht="20.100000000000001" customHeight="1">
      <c r="J8191" s="427"/>
      <c r="M8191" s="469"/>
    </row>
    <row r="8192" spans="10:13" ht="20.100000000000001" customHeight="1">
      <c r="J8192" s="427"/>
      <c r="M8192" s="469"/>
    </row>
    <row r="8193" spans="10:13" ht="20.100000000000001" customHeight="1">
      <c r="J8193" s="427"/>
      <c r="M8193" s="469"/>
    </row>
    <row r="8194" spans="10:13" ht="20.100000000000001" customHeight="1">
      <c r="J8194" s="427"/>
      <c r="M8194" s="469"/>
    </row>
    <row r="8195" spans="10:13" ht="20.100000000000001" customHeight="1">
      <c r="J8195" s="427"/>
      <c r="M8195" s="469"/>
    </row>
    <row r="8196" spans="10:13" ht="20.100000000000001" customHeight="1">
      <c r="J8196" s="427"/>
      <c r="M8196" s="469"/>
    </row>
    <row r="8197" spans="10:13" ht="20.100000000000001" customHeight="1">
      <c r="J8197" s="427"/>
      <c r="M8197" s="469"/>
    </row>
    <row r="8198" spans="10:13" ht="20.100000000000001" customHeight="1">
      <c r="J8198" s="427"/>
      <c r="M8198" s="469"/>
    </row>
    <row r="8199" spans="10:13" ht="20.100000000000001" customHeight="1">
      <c r="J8199" s="427"/>
      <c r="M8199" s="469"/>
    </row>
    <row r="8200" spans="10:13" ht="20.100000000000001" customHeight="1">
      <c r="J8200" s="427"/>
      <c r="M8200" s="469"/>
    </row>
    <row r="8201" spans="10:13" ht="20.100000000000001" customHeight="1">
      <c r="J8201" s="427"/>
      <c r="M8201" s="469"/>
    </row>
    <row r="8202" spans="10:13" ht="20.100000000000001" customHeight="1">
      <c r="J8202" s="427"/>
      <c r="M8202" s="469"/>
    </row>
    <row r="8203" spans="10:13" ht="20.100000000000001" customHeight="1">
      <c r="J8203" s="427"/>
      <c r="M8203" s="469"/>
    </row>
    <row r="8204" spans="10:13" ht="20.100000000000001" customHeight="1">
      <c r="J8204" s="427"/>
      <c r="M8204" s="469"/>
    </row>
    <row r="8205" spans="10:13" ht="20.100000000000001" customHeight="1">
      <c r="J8205" s="427"/>
      <c r="M8205" s="469"/>
    </row>
    <row r="8206" spans="10:13" ht="20.100000000000001" customHeight="1">
      <c r="J8206" s="427"/>
      <c r="M8206" s="469"/>
    </row>
    <row r="8207" spans="10:13" ht="20.100000000000001" customHeight="1">
      <c r="J8207" s="427"/>
      <c r="M8207" s="469"/>
    </row>
    <row r="8208" spans="10:13" ht="20.100000000000001" customHeight="1">
      <c r="J8208" s="427"/>
      <c r="M8208" s="469"/>
    </row>
    <row r="8209" spans="10:13" ht="20.100000000000001" customHeight="1">
      <c r="J8209" s="427"/>
      <c r="M8209" s="469"/>
    </row>
    <row r="8210" spans="10:13" ht="20.100000000000001" customHeight="1">
      <c r="J8210" s="427"/>
      <c r="M8210" s="469"/>
    </row>
    <row r="8211" spans="10:13" ht="20.100000000000001" customHeight="1">
      <c r="J8211" s="427"/>
      <c r="M8211" s="469"/>
    </row>
    <row r="8212" spans="10:13" ht="20.100000000000001" customHeight="1">
      <c r="J8212" s="427"/>
      <c r="M8212" s="469"/>
    </row>
    <row r="8213" spans="10:13" ht="20.100000000000001" customHeight="1">
      <c r="J8213" s="427"/>
      <c r="M8213" s="469"/>
    </row>
    <row r="8214" spans="10:13" ht="20.100000000000001" customHeight="1">
      <c r="J8214" s="427"/>
      <c r="M8214" s="469"/>
    </row>
    <row r="8215" spans="10:13" ht="20.100000000000001" customHeight="1">
      <c r="J8215" s="427"/>
      <c r="M8215" s="469"/>
    </row>
    <row r="8216" spans="10:13" ht="20.100000000000001" customHeight="1">
      <c r="J8216" s="427"/>
      <c r="M8216" s="469"/>
    </row>
    <row r="8217" spans="10:13" ht="20.100000000000001" customHeight="1">
      <c r="J8217" s="427"/>
      <c r="M8217" s="469"/>
    </row>
    <row r="8218" spans="10:13" ht="20.100000000000001" customHeight="1">
      <c r="J8218" s="427"/>
      <c r="M8218" s="469"/>
    </row>
    <row r="8219" spans="10:13" ht="20.100000000000001" customHeight="1">
      <c r="J8219" s="427"/>
      <c r="M8219" s="469"/>
    </row>
    <row r="8220" spans="10:13" ht="20.100000000000001" customHeight="1">
      <c r="J8220" s="427"/>
      <c r="M8220" s="469"/>
    </row>
    <row r="8221" spans="10:13" ht="20.100000000000001" customHeight="1">
      <c r="J8221" s="427"/>
      <c r="M8221" s="469"/>
    </row>
    <row r="8222" spans="10:13" ht="20.100000000000001" customHeight="1">
      <c r="J8222" s="427"/>
      <c r="M8222" s="469"/>
    </row>
    <row r="8223" spans="10:13" ht="20.100000000000001" customHeight="1">
      <c r="J8223" s="427"/>
      <c r="M8223" s="469"/>
    </row>
    <row r="8224" spans="10:13" ht="20.100000000000001" customHeight="1">
      <c r="J8224" s="427"/>
      <c r="M8224" s="469"/>
    </row>
    <row r="8225" spans="10:13" ht="20.100000000000001" customHeight="1">
      <c r="J8225" s="427"/>
      <c r="M8225" s="469"/>
    </row>
    <row r="8226" spans="10:13" ht="20.100000000000001" customHeight="1">
      <c r="J8226" s="427"/>
      <c r="M8226" s="469"/>
    </row>
    <row r="8227" spans="10:13" ht="20.100000000000001" customHeight="1">
      <c r="J8227" s="427"/>
      <c r="M8227" s="469"/>
    </row>
    <row r="8228" spans="10:13" ht="20.100000000000001" customHeight="1">
      <c r="J8228" s="427"/>
      <c r="M8228" s="469"/>
    </row>
    <row r="8229" spans="10:13" ht="20.100000000000001" customHeight="1">
      <c r="J8229" s="427"/>
      <c r="M8229" s="469"/>
    </row>
    <row r="8230" spans="10:13" ht="20.100000000000001" customHeight="1">
      <c r="J8230" s="427"/>
      <c r="M8230" s="469"/>
    </row>
    <row r="8231" spans="10:13" ht="20.100000000000001" customHeight="1">
      <c r="J8231" s="427"/>
      <c r="M8231" s="469"/>
    </row>
    <row r="8232" spans="10:13" ht="20.100000000000001" customHeight="1">
      <c r="J8232" s="427"/>
      <c r="M8232" s="469"/>
    </row>
    <row r="8233" spans="10:13" ht="20.100000000000001" customHeight="1">
      <c r="J8233" s="427"/>
      <c r="M8233" s="469"/>
    </row>
    <row r="8234" spans="10:13" ht="20.100000000000001" customHeight="1">
      <c r="J8234" s="427"/>
      <c r="M8234" s="469"/>
    </row>
    <row r="8235" spans="10:13" ht="20.100000000000001" customHeight="1">
      <c r="J8235" s="427"/>
      <c r="M8235" s="469"/>
    </row>
    <row r="8236" spans="10:13" ht="20.100000000000001" customHeight="1">
      <c r="J8236" s="427"/>
      <c r="M8236" s="469"/>
    </row>
    <row r="8237" spans="10:13" ht="20.100000000000001" customHeight="1">
      <c r="J8237" s="427"/>
      <c r="M8237" s="469"/>
    </row>
    <row r="8238" spans="10:13" ht="20.100000000000001" customHeight="1">
      <c r="J8238" s="427"/>
      <c r="M8238" s="469"/>
    </row>
    <row r="8239" spans="10:13" ht="20.100000000000001" customHeight="1">
      <c r="J8239" s="427"/>
      <c r="M8239" s="469"/>
    </row>
    <row r="8240" spans="10:13" ht="20.100000000000001" customHeight="1">
      <c r="J8240" s="427"/>
      <c r="M8240" s="469"/>
    </row>
    <row r="8241" spans="10:13" ht="20.100000000000001" customHeight="1">
      <c r="J8241" s="427"/>
      <c r="M8241" s="469"/>
    </row>
    <row r="8242" spans="10:13" ht="20.100000000000001" customHeight="1">
      <c r="J8242" s="427"/>
      <c r="M8242" s="469"/>
    </row>
    <row r="8243" spans="10:13" ht="20.100000000000001" customHeight="1">
      <c r="J8243" s="427"/>
      <c r="M8243" s="469"/>
    </row>
    <row r="8244" spans="10:13" ht="20.100000000000001" customHeight="1">
      <c r="J8244" s="427"/>
      <c r="M8244" s="469"/>
    </row>
    <row r="8245" spans="10:13" ht="20.100000000000001" customHeight="1">
      <c r="J8245" s="427"/>
      <c r="M8245" s="469"/>
    </row>
    <row r="8246" spans="10:13" ht="20.100000000000001" customHeight="1">
      <c r="J8246" s="427"/>
      <c r="M8246" s="469"/>
    </row>
    <row r="8247" spans="10:13" ht="20.100000000000001" customHeight="1">
      <c r="J8247" s="427"/>
      <c r="M8247" s="469"/>
    </row>
    <row r="8248" spans="10:13" ht="20.100000000000001" customHeight="1">
      <c r="J8248" s="427"/>
      <c r="M8248" s="469"/>
    </row>
    <row r="8249" spans="10:13" ht="20.100000000000001" customHeight="1">
      <c r="J8249" s="427"/>
      <c r="M8249" s="469"/>
    </row>
    <row r="8250" spans="10:13" ht="20.100000000000001" customHeight="1">
      <c r="J8250" s="427"/>
      <c r="M8250" s="469"/>
    </row>
    <row r="8251" spans="10:13" ht="20.100000000000001" customHeight="1">
      <c r="J8251" s="427"/>
      <c r="M8251" s="469"/>
    </row>
    <row r="8252" spans="10:13" ht="20.100000000000001" customHeight="1">
      <c r="J8252" s="427"/>
      <c r="M8252" s="469"/>
    </row>
    <row r="8253" spans="10:13" ht="20.100000000000001" customHeight="1">
      <c r="J8253" s="427"/>
      <c r="M8253" s="469"/>
    </row>
    <row r="8254" spans="10:13" ht="20.100000000000001" customHeight="1">
      <c r="J8254" s="427"/>
      <c r="M8254" s="469"/>
    </row>
    <row r="8255" spans="10:13" ht="20.100000000000001" customHeight="1">
      <c r="J8255" s="427"/>
      <c r="M8255" s="469"/>
    </row>
    <row r="8256" spans="10:13" ht="20.100000000000001" customHeight="1">
      <c r="J8256" s="427"/>
      <c r="M8256" s="469"/>
    </row>
    <row r="8257" spans="10:13" ht="20.100000000000001" customHeight="1">
      <c r="J8257" s="427"/>
      <c r="M8257" s="469"/>
    </row>
    <row r="8258" spans="10:13" ht="20.100000000000001" customHeight="1">
      <c r="J8258" s="427"/>
      <c r="M8258" s="469"/>
    </row>
    <row r="8259" spans="10:13" ht="20.100000000000001" customHeight="1">
      <c r="J8259" s="427"/>
      <c r="M8259" s="469"/>
    </row>
    <row r="8260" spans="10:13" ht="20.100000000000001" customHeight="1">
      <c r="J8260" s="427"/>
      <c r="M8260" s="469"/>
    </row>
    <row r="8261" spans="10:13" ht="20.100000000000001" customHeight="1">
      <c r="J8261" s="427"/>
      <c r="M8261" s="469"/>
    </row>
    <row r="8262" spans="10:13" ht="20.100000000000001" customHeight="1">
      <c r="J8262" s="427"/>
      <c r="M8262" s="469"/>
    </row>
    <row r="8263" spans="10:13" ht="20.100000000000001" customHeight="1">
      <c r="J8263" s="427"/>
      <c r="M8263" s="469"/>
    </row>
    <row r="8264" spans="10:13" ht="20.100000000000001" customHeight="1">
      <c r="J8264" s="427"/>
      <c r="M8264" s="469"/>
    </row>
    <row r="8265" spans="10:13" ht="20.100000000000001" customHeight="1">
      <c r="J8265" s="427"/>
      <c r="M8265" s="469"/>
    </row>
    <row r="8266" spans="10:13" ht="20.100000000000001" customHeight="1">
      <c r="J8266" s="427"/>
      <c r="M8266" s="469"/>
    </row>
    <row r="8267" spans="10:13" ht="20.100000000000001" customHeight="1">
      <c r="J8267" s="427"/>
      <c r="M8267" s="469"/>
    </row>
    <row r="8268" spans="10:13" ht="20.100000000000001" customHeight="1">
      <c r="J8268" s="427"/>
      <c r="M8268" s="469"/>
    </row>
    <row r="8269" spans="10:13" ht="20.100000000000001" customHeight="1">
      <c r="J8269" s="427"/>
      <c r="M8269" s="469"/>
    </row>
    <row r="8270" spans="10:13" ht="20.100000000000001" customHeight="1">
      <c r="J8270" s="427"/>
      <c r="M8270" s="469"/>
    </row>
    <row r="8271" spans="10:13" ht="20.100000000000001" customHeight="1">
      <c r="J8271" s="427"/>
      <c r="M8271" s="469"/>
    </row>
    <row r="8272" spans="10:13" ht="20.100000000000001" customHeight="1">
      <c r="J8272" s="427"/>
      <c r="M8272" s="469"/>
    </row>
    <row r="8273" spans="10:13" ht="20.100000000000001" customHeight="1">
      <c r="J8273" s="427"/>
      <c r="M8273" s="469"/>
    </row>
    <row r="8274" spans="10:13" ht="20.100000000000001" customHeight="1">
      <c r="J8274" s="427"/>
      <c r="M8274" s="469"/>
    </row>
    <row r="8275" spans="10:13" ht="20.100000000000001" customHeight="1">
      <c r="J8275" s="427"/>
      <c r="M8275" s="469"/>
    </row>
    <row r="8276" spans="10:13" ht="20.100000000000001" customHeight="1">
      <c r="J8276" s="427"/>
      <c r="M8276" s="469"/>
    </row>
    <row r="8277" spans="10:13" ht="20.100000000000001" customHeight="1">
      <c r="J8277" s="427"/>
      <c r="M8277" s="469"/>
    </row>
    <row r="8278" spans="10:13" ht="20.100000000000001" customHeight="1">
      <c r="J8278" s="427"/>
      <c r="M8278" s="469"/>
    </row>
    <row r="8279" spans="10:13" ht="20.100000000000001" customHeight="1">
      <c r="J8279" s="427"/>
      <c r="M8279" s="469"/>
    </row>
    <row r="8280" spans="10:13" ht="20.100000000000001" customHeight="1">
      <c r="J8280" s="427"/>
      <c r="M8280" s="469"/>
    </row>
    <row r="8281" spans="10:13" ht="20.100000000000001" customHeight="1">
      <c r="J8281" s="427"/>
      <c r="M8281" s="469"/>
    </row>
    <row r="8282" spans="10:13" ht="20.100000000000001" customHeight="1">
      <c r="J8282" s="427"/>
      <c r="M8282" s="469"/>
    </row>
    <row r="8283" spans="10:13" ht="20.100000000000001" customHeight="1">
      <c r="J8283" s="427"/>
      <c r="M8283" s="469"/>
    </row>
    <row r="8284" spans="10:13" ht="20.100000000000001" customHeight="1">
      <c r="J8284" s="427"/>
      <c r="M8284" s="469"/>
    </row>
    <row r="8285" spans="10:13" ht="20.100000000000001" customHeight="1">
      <c r="J8285" s="427"/>
      <c r="M8285" s="469"/>
    </row>
    <row r="8286" spans="10:13" ht="20.100000000000001" customHeight="1">
      <c r="J8286" s="427"/>
      <c r="M8286" s="469"/>
    </row>
    <row r="8287" spans="10:13" ht="20.100000000000001" customHeight="1">
      <c r="J8287" s="427"/>
      <c r="M8287" s="469"/>
    </row>
    <row r="8288" spans="10:13" ht="20.100000000000001" customHeight="1">
      <c r="J8288" s="427"/>
      <c r="M8288" s="469"/>
    </row>
    <row r="8289" spans="10:13" ht="20.100000000000001" customHeight="1">
      <c r="J8289" s="427"/>
      <c r="M8289" s="469"/>
    </row>
    <row r="8290" spans="10:13" ht="20.100000000000001" customHeight="1">
      <c r="J8290" s="427"/>
      <c r="M8290" s="469"/>
    </row>
    <row r="8291" spans="10:13" ht="20.100000000000001" customHeight="1">
      <c r="J8291" s="427"/>
      <c r="M8291" s="469"/>
    </row>
    <row r="8292" spans="10:13" ht="20.100000000000001" customHeight="1">
      <c r="J8292" s="427"/>
      <c r="M8292" s="469"/>
    </row>
    <row r="8293" spans="10:13" ht="20.100000000000001" customHeight="1">
      <c r="J8293" s="427"/>
      <c r="M8293" s="469"/>
    </row>
    <row r="8294" spans="10:13" ht="20.100000000000001" customHeight="1">
      <c r="J8294" s="427"/>
      <c r="M8294" s="469"/>
    </row>
    <row r="8295" spans="10:13" ht="20.100000000000001" customHeight="1">
      <c r="J8295" s="427"/>
      <c r="M8295" s="469"/>
    </row>
    <row r="8296" spans="10:13" ht="20.100000000000001" customHeight="1">
      <c r="J8296" s="427"/>
      <c r="M8296" s="469"/>
    </row>
    <row r="8297" spans="10:13" ht="20.100000000000001" customHeight="1">
      <c r="J8297" s="427"/>
      <c r="M8297" s="469"/>
    </row>
    <row r="8298" spans="10:13" ht="20.100000000000001" customHeight="1">
      <c r="J8298" s="427"/>
      <c r="M8298" s="469"/>
    </row>
    <row r="8299" spans="10:13" ht="20.100000000000001" customHeight="1">
      <c r="J8299" s="427"/>
      <c r="M8299" s="469"/>
    </row>
    <row r="8300" spans="10:13" ht="20.100000000000001" customHeight="1">
      <c r="J8300" s="427"/>
      <c r="M8300" s="469"/>
    </row>
    <row r="8301" spans="10:13" ht="20.100000000000001" customHeight="1">
      <c r="J8301" s="427"/>
      <c r="M8301" s="469"/>
    </row>
    <row r="8302" spans="10:13" ht="20.100000000000001" customHeight="1">
      <c r="J8302" s="427"/>
      <c r="M8302" s="469"/>
    </row>
    <row r="8303" spans="10:13" ht="20.100000000000001" customHeight="1">
      <c r="J8303" s="427"/>
      <c r="M8303" s="469"/>
    </row>
    <row r="8304" spans="10:13" ht="20.100000000000001" customHeight="1">
      <c r="J8304" s="427"/>
      <c r="M8304" s="469"/>
    </row>
    <row r="8305" spans="10:13" ht="20.100000000000001" customHeight="1">
      <c r="J8305" s="427"/>
      <c r="M8305" s="469"/>
    </row>
    <row r="8306" spans="10:13" ht="20.100000000000001" customHeight="1">
      <c r="J8306" s="427"/>
      <c r="M8306" s="469"/>
    </row>
    <row r="8307" spans="10:13" ht="20.100000000000001" customHeight="1">
      <c r="J8307" s="427"/>
      <c r="M8307" s="469"/>
    </row>
    <row r="8308" spans="10:13" ht="20.100000000000001" customHeight="1">
      <c r="J8308" s="427"/>
      <c r="M8308" s="469"/>
    </row>
    <row r="8309" spans="10:13" ht="20.100000000000001" customHeight="1">
      <c r="J8309" s="427"/>
      <c r="M8309" s="469"/>
    </row>
    <row r="8310" spans="10:13" ht="20.100000000000001" customHeight="1">
      <c r="J8310" s="427"/>
      <c r="M8310" s="469"/>
    </row>
    <row r="8311" spans="10:13" ht="20.100000000000001" customHeight="1">
      <c r="J8311" s="427"/>
      <c r="M8311" s="469"/>
    </row>
    <row r="8312" spans="10:13" ht="20.100000000000001" customHeight="1">
      <c r="J8312" s="427"/>
      <c r="M8312" s="469"/>
    </row>
    <row r="8313" spans="10:13" ht="20.100000000000001" customHeight="1">
      <c r="J8313" s="427"/>
      <c r="M8313" s="469"/>
    </row>
    <row r="8314" spans="10:13" ht="20.100000000000001" customHeight="1">
      <c r="J8314" s="427"/>
      <c r="M8314" s="469"/>
    </row>
    <row r="8315" spans="10:13" ht="20.100000000000001" customHeight="1">
      <c r="J8315" s="427"/>
      <c r="M8315" s="469"/>
    </row>
    <row r="8316" spans="10:13" ht="20.100000000000001" customHeight="1">
      <c r="J8316" s="427"/>
      <c r="M8316" s="469"/>
    </row>
    <row r="8317" spans="10:13" ht="20.100000000000001" customHeight="1">
      <c r="J8317" s="427"/>
      <c r="M8317" s="469"/>
    </row>
    <row r="8318" spans="10:13" ht="20.100000000000001" customHeight="1">
      <c r="J8318" s="427"/>
      <c r="M8318" s="469"/>
    </row>
    <row r="8319" spans="10:13" ht="20.100000000000001" customHeight="1">
      <c r="J8319" s="427"/>
      <c r="M8319" s="469"/>
    </row>
    <row r="8320" spans="10:13" ht="20.100000000000001" customHeight="1">
      <c r="J8320" s="427"/>
      <c r="M8320" s="469"/>
    </row>
    <row r="8321" spans="10:13" ht="20.100000000000001" customHeight="1">
      <c r="J8321" s="427"/>
      <c r="M8321" s="469"/>
    </row>
    <row r="8322" spans="10:13" ht="20.100000000000001" customHeight="1">
      <c r="J8322" s="427"/>
      <c r="M8322" s="469"/>
    </row>
    <row r="8323" spans="10:13" ht="20.100000000000001" customHeight="1">
      <c r="J8323" s="427"/>
      <c r="M8323" s="469"/>
    </row>
    <row r="8324" spans="10:13" ht="20.100000000000001" customHeight="1">
      <c r="J8324" s="427"/>
      <c r="M8324" s="469"/>
    </row>
    <row r="8325" spans="10:13" ht="20.100000000000001" customHeight="1">
      <c r="J8325" s="427"/>
      <c r="M8325" s="469"/>
    </row>
    <row r="8326" spans="10:13" ht="20.100000000000001" customHeight="1">
      <c r="J8326" s="427"/>
      <c r="M8326" s="469"/>
    </row>
    <row r="8327" spans="10:13" ht="20.100000000000001" customHeight="1">
      <c r="J8327" s="427"/>
      <c r="M8327" s="469"/>
    </row>
    <row r="8328" spans="10:13" ht="20.100000000000001" customHeight="1">
      <c r="J8328" s="427"/>
      <c r="M8328" s="469"/>
    </row>
    <row r="8329" spans="10:13" ht="20.100000000000001" customHeight="1">
      <c r="J8329" s="427"/>
      <c r="M8329" s="469"/>
    </row>
    <row r="8330" spans="10:13" ht="20.100000000000001" customHeight="1">
      <c r="J8330" s="427"/>
      <c r="M8330" s="469"/>
    </row>
    <row r="8331" spans="10:13" ht="20.100000000000001" customHeight="1">
      <c r="J8331" s="427"/>
      <c r="M8331" s="469"/>
    </row>
    <row r="8332" spans="10:13" ht="20.100000000000001" customHeight="1">
      <c r="J8332" s="427"/>
      <c r="M8332" s="469"/>
    </row>
    <row r="8333" spans="10:13" ht="20.100000000000001" customHeight="1">
      <c r="J8333" s="427"/>
      <c r="M8333" s="469"/>
    </row>
    <row r="8334" spans="10:13" ht="20.100000000000001" customHeight="1">
      <c r="J8334" s="427"/>
      <c r="M8334" s="469"/>
    </row>
    <row r="8335" spans="10:13" ht="20.100000000000001" customHeight="1">
      <c r="J8335" s="427"/>
      <c r="M8335" s="469"/>
    </row>
    <row r="8336" spans="10:13" ht="20.100000000000001" customHeight="1">
      <c r="J8336" s="427"/>
      <c r="M8336" s="469"/>
    </row>
    <row r="8337" spans="10:13" ht="20.100000000000001" customHeight="1">
      <c r="J8337" s="427"/>
      <c r="M8337" s="469"/>
    </row>
    <row r="8338" spans="10:13" ht="20.100000000000001" customHeight="1">
      <c r="J8338" s="427"/>
      <c r="M8338" s="469"/>
    </row>
    <row r="8339" spans="10:13" ht="20.100000000000001" customHeight="1">
      <c r="J8339" s="427"/>
      <c r="M8339" s="469"/>
    </row>
    <row r="8340" spans="10:13" ht="20.100000000000001" customHeight="1">
      <c r="J8340" s="427"/>
      <c r="M8340" s="469"/>
    </row>
    <row r="8341" spans="10:13" ht="20.100000000000001" customHeight="1">
      <c r="J8341" s="427"/>
      <c r="M8341" s="469"/>
    </row>
    <row r="8342" spans="10:13" ht="20.100000000000001" customHeight="1">
      <c r="J8342" s="427"/>
      <c r="M8342" s="469"/>
    </row>
    <row r="8343" spans="10:13" ht="20.100000000000001" customHeight="1">
      <c r="J8343" s="427"/>
      <c r="M8343" s="469"/>
    </row>
    <row r="8344" spans="10:13" ht="20.100000000000001" customHeight="1">
      <c r="J8344" s="427"/>
      <c r="M8344" s="469"/>
    </row>
    <row r="8345" spans="10:13" ht="20.100000000000001" customHeight="1">
      <c r="J8345" s="427"/>
      <c r="M8345" s="469"/>
    </row>
    <row r="8346" spans="10:13" ht="20.100000000000001" customHeight="1">
      <c r="J8346" s="427"/>
      <c r="M8346" s="469"/>
    </row>
    <row r="8347" spans="10:13" ht="20.100000000000001" customHeight="1">
      <c r="J8347" s="427"/>
      <c r="M8347" s="469"/>
    </row>
    <row r="8348" spans="10:13" ht="20.100000000000001" customHeight="1">
      <c r="J8348" s="427"/>
      <c r="M8348" s="469"/>
    </row>
    <row r="8349" spans="10:13" ht="20.100000000000001" customHeight="1">
      <c r="J8349" s="427"/>
      <c r="M8349" s="469"/>
    </row>
    <row r="8350" spans="10:13" ht="20.100000000000001" customHeight="1">
      <c r="J8350" s="427"/>
      <c r="M8350" s="469"/>
    </row>
    <row r="8351" spans="10:13" ht="20.100000000000001" customHeight="1">
      <c r="J8351" s="427"/>
      <c r="M8351" s="469"/>
    </row>
    <row r="8352" spans="10:13" ht="20.100000000000001" customHeight="1">
      <c r="J8352" s="427"/>
      <c r="M8352" s="469"/>
    </row>
    <row r="8353" spans="10:13" ht="20.100000000000001" customHeight="1">
      <c r="J8353" s="427"/>
      <c r="M8353" s="469"/>
    </row>
    <row r="8354" spans="10:13" ht="20.100000000000001" customHeight="1">
      <c r="J8354" s="427"/>
      <c r="M8354" s="469"/>
    </row>
    <row r="8355" spans="10:13" ht="20.100000000000001" customHeight="1">
      <c r="J8355" s="427"/>
      <c r="M8355" s="469"/>
    </row>
    <row r="8356" spans="10:13" ht="20.100000000000001" customHeight="1">
      <c r="J8356" s="427"/>
      <c r="M8356" s="469"/>
    </row>
    <row r="8357" spans="10:13" ht="20.100000000000001" customHeight="1">
      <c r="J8357" s="427"/>
      <c r="M8357" s="469"/>
    </row>
    <row r="8358" spans="10:13" ht="20.100000000000001" customHeight="1">
      <c r="J8358" s="427"/>
      <c r="M8358" s="469"/>
    </row>
    <row r="8359" spans="10:13" ht="20.100000000000001" customHeight="1">
      <c r="J8359" s="427"/>
      <c r="M8359" s="469"/>
    </row>
    <row r="8360" spans="10:13" ht="20.100000000000001" customHeight="1">
      <c r="J8360" s="427"/>
      <c r="M8360" s="469"/>
    </row>
    <row r="8361" spans="10:13" ht="20.100000000000001" customHeight="1">
      <c r="J8361" s="427"/>
      <c r="M8361" s="469"/>
    </row>
    <row r="8362" spans="10:13" ht="20.100000000000001" customHeight="1">
      <c r="J8362" s="427"/>
      <c r="M8362" s="469"/>
    </row>
    <row r="8363" spans="10:13" ht="20.100000000000001" customHeight="1">
      <c r="J8363" s="427"/>
      <c r="M8363" s="469"/>
    </row>
    <row r="8364" spans="10:13" ht="20.100000000000001" customHeight="1">
      <c r="J8364" s="427"/>
      <c r="M8364" s="469"/>
    </row>
    <row r="8365" spans="10:13" ht="20.100000000000001" customHeight="1">
      <c r="J8365" s="427"/>
      <c r="M8365" s="469"/>
    </row>
    <row r="8366" spans="10:13" ht="20.100000000000001" customHeight="1">
      <c r="J8366" s="427"/>
      <c r="M8366" s="469"/>
    </row>
    <row r="8367" spans="10:13" ht="20.100000000000001" customHeight="1">
      <c r="J8367" s="427"/>
      <c r="M8367" s="469"/>
    </row>
    <row r="8368" spans="10:13" ht="20.100000000000001" customHeight="1">
      <c r="J8368" s="427"/>
      <c r="M8368" s="469"/>
    </row>
    <row r="8369" spans="10:13" ht="20.100000000000001" customHeight="1">
      <c r="J8369" s="427"/>
      <c r="M8369" s="469"/>
    </row>
    <row r="8370" spans="10:13" ht="20.100000000000001" customHeight="1">
      <c r="J8370" s="427"/>
      <c r="M8370" s="469"/>
    </row>
    <row r="8371" spans="10:13" ht="20.100000000000001" customHeight="1">
      <c r="J8371" s="427"/>
      <c r="M8371" s="469"/>
    </row>
    <row r="8372" spans="10:13" ht="20.100000000000001" customHeight="1">
      <c r="J8372" s="427"/>
      <c r="M8372" s="469"/>
    </row>
    <row r="8373" spans="10:13" ht="20.100000000000001" customHeight="1">
      <c r="J8373" s="427"/>
      <c r="M8373" s="469"/>
    </row>
    <row r="8374" spans="10:13" ht="20.100000000000001" customHeight="1">
      <c r="J8374" s="427"/>
      <c r="M8374" s="469"/>
    </row>
    <row r="8375" spans="10:13" ht="20.100000000000001" customHeight="1">
      <c r="J8375" s="427"/>
      <c r="M8375" s="469"/>
    </row>
    <row r="8376" spans="10:13" ht="20.100000000000001" customHeight="1">
      <c r="J8376" s="427"/>
      <c r="M8376" s="469"/>
    </row>
    <row r="8377" spans="10:13" ht="20.100000000000001" customHeight="1">
      <c r="J8377" s="427"/>
      <c r="M8377" s="469"/>
    </row>
    <row r="8378" spans="10:13" ht="20.100000000000001" customHeight="1">
      <c r="J8378" s="427"/>
      <c r="M8378" s="469"/>
    </row>
    <row r="8379" spans="10:13" ht="20.100000000000001" customHeight="1">
      <c r="J8379" s="427"/>
      <c r="M8379" s="469"/>
    </row>
    <row r="8380" spans="10:13" ht="20.100000000000001" customHeight="1">
      <c r="J8380" s="427"/>
      <c r="M8380" s="469"/>
    </row>
    <row r="8381" spans="10:13" ht="20.100000000000001" customHeight="1">
      <c r="J8381" s="427"/>
      <c r="M8381" s="469"/>
    </row>
    <row r="8382" spans="10:13" ht="20.100000000000001" customHeight="1">
      <c r="J8382" s="427"/>
      <c r="M8382" s="469"/>
    </row>
    <row r="8383" spans="10:13" ht="20.100000000000001" customHeight="1">
      <c r="J8383" s="427"/>
      <c r="M8383" s="469"/>
    </row>
    <row r="8384" spans="10:13" ht="20.100000000000001" customHeight="1">
      <c r="J8384" s="427"/>
      <c r="M8384" s="469"/>
    </row>
    <row r="8385" spans="10:13" ht="20.100000000000001" customHeight="1">
      <c r="J8385" s="427"/>
      <c r="M8385" s="469"/>
    </row>
    <row r="8386" spans="10:13" ht="20.100000000000001" customHeight="1">
      <c r="J8386" s="427"/>
      <c r="M8386" s="469"/>
    </row>
    <row r="8387" spans="10:13" ht="20.100000000000001" customHeight="1">
      <c r="J8387" s="427"/>
      <c r="M8387" s="469"/>
    </row>
    <row r="8388" spans="10:13" ht="20.100000000000001" customHeight="1">
      <c r="J8388" s="427"/>
      <c r="M8388" s="469"/>
    </row>
    <row r="8389" spans="10:13" ht="20.100000000000001" customHeight="1">
      <c r="J8389" s="427"/>
      <c r="M8389" s="469"/>
    </row>
    <row r="8390" spans="10:13" ht="20.100000000000001" customHeight="1">
      <c r="J8390" s="427"/>
      <c r="M8390" s="469"/>
    </row>
    <row r="8391" spans="10:13" ht="20.100000000000001" customHeight="1">
      <c r="J8391" s="427"/>
      <c r="M8391" s="469"/>
    </row>
    <row r="8392" spans="10:13" ht="20.100000000000001" customHeight="1">
      <c r="J8392" s="427"/>
      <c r="M8392" s="469"/>
    </row>
    <row r="8393" spans="10:13" ht="20.100000000000001" customHeight="1">
      <c r="J8393" s="427"/>
      <c r="M8393" s="469"/>
    </row>
    <row r="8394" spans="10:13" ht="20.100000000000001" customHeight="1">
      <c r="J8394" s="427"/>
      <c r="M8394" s="469"/>
    </row>
    <row r="8395" spans="10:13" ht="20.100000000000001" customHeight="1">
      <c r="J8395" s="427"/>
      <c r="M8395" s="469"/>
    </row>
    <row r="8396" spans="10:13" ht="20.100000000000001" customHeight="1">
      <c r="J8396" s="427"/>
      <c r="M8396" s="469"/>
    </row>
    <row r="8397" spans="10:13" ht="20.100000000000001" customHeight="1">
      <c r="J8397" s="427"/>
      <c r="M8397" s="469"/>
    </row>
    <row r="8398" spans="10:13" ht="20.100000000000001" customHeight="1">
      <c r="J8398" s="427"/>
      <c r="M8398" s="469"/>
    </row>
    <row r="8399" spans="10:13" ht="20.100000000000001" customHeight="1">
      <c r="J8399" s="427"/>
      <c r="M8399" s="469"/>
    </row>
    <row r="8400" spans="10:13" ht="20.100000000000001" customHeight="1">
      <c r="J8400" s="427"/>
      <c r="M8400" s="469"/>
    </row>
    <row r="8401" spans="10:13" ht="20.100000000000001" customHeight="1">
      <c r="J8401" s="427"/>
      <c r="M8401" s="469"/>
    </row>
    <row r="8402" spans="10:13" ht="20.100000000000001" customHeight="1">
      <c r="J8402" s="427"/>
      <c r="M8402" s="469"/>
    </row>
    <row r="8403" spans="10:13" ht="20.100000000000001" customHeight="1">
      <c r="J8403" s="427"/>
      <c r="M8403" s="469"/>
    </row>
    <row r="8404" spans="10:13" ht="20.100000000000001" customHeight="1">
      <c r="J8404" s="427"/>
      <c r="M8404" s="469"/>
    </row>
    <row r="8405" spans="10:13" ht="20.100000000000001" customHeight="1">
      <c r="J8405" s="427"/>
      <c r="M8405" s="469"/>
    </row>
    <row r="8406" spans="10:13" ht="20.100000000000001" customHeight="1">
      <c r="J8406" s="427"/>
      <c r="M8406" s="469"/>
    </row>
    <row r="8407" spans="10:13" ht="20.100000000000001" customHeight="1">
      <c r="J8407" s="427"/>
      <c r="M8407" s="469"/>
    </row>
    <row r="8408" spans="10:13" ht="20.100000000000001" customHeight="1">
      <c r="J8408" s="427"/>
      <c r="M8408" s="469"/>
    </row>
    <row r="8409" spans="10:13" ht="20.100000000000001" customHeight="1">
      <c r="J8409" s="427"/>
      <c r="M8409" s="469"/>
    </row>
    <row r="8410" spans="10:13" ht="20.100000000000001" customHeight="1">
      <c r="J8410" s="427"/>
      <c r="M8410" s="469"/>
    </row>
    <row r="8411" spans="10:13" ht="20.100000000000001" customHeight="1">
      <c r="J8411" s="427"/>
      <c r="M8411" s="469"/>
    </row>
    <row r="8412" spans="10:13" ht="20.100000000000001" customHeight="1">
      <c r="J8412" s="427"/>
      <c r="M8412" s="469"/>
    </row>
    <row r="8413" spans="10:13" ht="20.100000000000001" customHeight="1">
      <c r="J8413" s="427"/>
      <c r="M8413" s="469"/>
    </row>
    <row r="8414" spans="10:13" ht="20.100000000000001" customHeight="1">
      <c r="J8414" s="427"/>
      <c r="M8414" s="469"/>
    </row>
    <row r="8415" spans="10:13" ht="20.100000000000001" customHeight="1">
      <c r="J8415" s="427"/>
      <c r="M8415" s="469"/>
    </row>
    <row r="8416" spans="10:13" ht="20.100000000000001" customHeight="1">
      <c r="J8416" s="427"/>
      <c r="M8416" s="469"/>
    </row>
    <row r="8417" spans="10:13" ht="20.100000000000001" customHeight="1">
      <c r="J8417" s="427"/>
      <c r="M8417" s="469"/>
    </row>
    <row r="8418" spans="10:13" ht="20.100000000000001" customHeight="1">
      <c r="J8418" s="427"/>
      <c r="M8418" s="469"/>
    </row>
    <row r="8419" spans="10:13" ht="20.100000000000001" customHeight="1">
      <c r="J8419" s="427"/>
      <c r="M8419" s="469"/>
    </row>
    <row r="8420" spans="10:13" ht="20.100000000000001" customHeight="1">
      <c r="J8420" s="427"/>
      <c r="M8420" s="469"/>
    </row>
    <row r="8421" spans="10:13" ht="20.100000000000001" customHeight="1">
      <c r="J8421" s="427"/>
      <c r="M8421" s="469"/>
    </row>
    <row r="8422" spans="10:13" ht="20.100000000000001" customHeight="1">
      <c r="J8422" s="427"/>
      <c r="M8422" s="469"/>
    </row>
    <row r="8423" spans="10:13" ht="20.100000000000001" customHeight="1">
      <c r="J8423" s="427"/>
      <c r="M8423" s="469"/>
    </row>
    <row r="8424" spans="10:13" ht="20.100000000000001" customHeight="1">
      <c r="J8424" s="427"/>
      <c r="M8424" s="469"/>
    </row>
    <row r="8425" spans="10:13" ht="20.100000000000001" customHeight="1">
      <c r="J8425" s="427"/>
      <c r="M8425" s="469"/>
    </row>
    <row r="8426" spans="10:13" ht="20.100000000000001" customHeight="1">
      <c r="J8426" s="427"/>
      <c r="M8426" s="469"/>
    </row>
    <row r="8427" spans="10:13" ht="20.100000000000001" customHeight="1">
      <c r="J8427" s="427"/>
      <c r="M8427" s="469"/>
    </row>
    <row r="8428" spans="10:13" ht="20.100000000000001" customHeight="1">
      <c r="J8428" s="427"/>
      <c r="M8428" s="469"/>
    </row>
    <row r="8429" spans="10:13" ht="20.100000000000001" customHeight="1">
      <c r="J8429" s="427"/>
      <c r="M8429" s="469"/>
    </row>
    <row r="8430" spans="10:13" ht="20.100000000000001" customHeight="1">
      <c r="J8430" s="427"/>
      <c r="M8430" s="469"/>
    </row>
    <row r="8431" spans="10:13" ht="20.100000000000001" customHeight="1">
      <c r="J8431" s="427"/>
      <c r="M8431" s="469"/>
    </row>
    <row r="8432" spans="10:13" ht="20.100000000000001" customHeight="1">
      <c r="J8432" s="427"/>
      <c r="M8432" s="469"/>
    </row>
    <row r="8433" spans="10:13" ht="20.100000000000001" customHeight="1">
      <c r="J8433" s="427"/>
      <c r="M8433" s="469"/>
    </row>
    <row r="8434" spans="10:13" ht="20.100000000000001" customHeight="1">
      <c r="J8434" s="427"/>
      <c r="M8434" s="469"/>
    </row>
    <row r="8435" spans="10:13" ht="20.100000000000001" customHeight="1">
      <c r="J8435" s="427"/>
      <c r="M8435" s="469"/>
    </row>
    <row r="8436" spans="10:13" ht="20.100000000000001" customHeight="1">
      <c r="J8436" s="427"/>
      <c r="M8436" s="469"/>
    </row>
    <row r="8437" spans="10:13" ht="20.100000000000001" customHeight="1">
      <c r="J8437" s="427"/>
      <c r="M8437" s="469"/>
    </row>
    <row r="8438" spans="10:13" ht="20.100000000000001" customHeight="1">
      <c r="J8438" s="427"/>
      <c r="M8438" s="469"/>
    </row>
    <row r="8439" spans="10:13" ht="20.100000000000001" customHeight="1">
      <c r="J8439" s="427"/>
      <c r="M8439" s="469"/>
    </row>
    <row r="8440" spans="10:13" ht="20.100000000000001" customHeight="1">
      <c r="J8440" s="427"/>
      <c r="M8440" s="469"/>
    </row>
    <row r="8441" spans="10:13" ht="20.100000000000001" customHeight="1">
      <c r="J8441" s="427"/>
      <c r="M8441" s="469"/>
    </row>
    <row r="8442" spans="10:13" ht="20.100000000000001" customHeight="1">
      <c r="J8442" s="427"/>
      <c r="M8442" s="469"/>
    </row>
    <row r="8443" spans="10:13" ht="20.100000000000001" customHeight="1">
      <c r="J8443" s="427"/>
      <c r="M8443" s="469"/>
    </row>
    <row r="8444" spans="10:13" ht="20.100000000000001" customHeight="1">
      <c r="J8444" s="427"/>
      <c r="M8444" s="469"/>
    </row>
    <row r="8445" spans="10:13" ht="20.100000000000001" customHeight="1">
      <c r="J8445" s="427"/>
      <c r="M8445" s="469"/>
    </row>
    <row r="8446" spans="10:13" ht="20.100000000000001" customHeight="1">
      <c r="J8446" s="427"/>
      <c r="M8446" s="469"/>
    </row>
    <row r="8447" spans="10:13" ht="20.100000000000001" customHeight="1">
      <c r="J8447" s="427"/>
      <c r="M8447" s="469"/>
    </row>
    <row r="8448" spans="10:13" ht="20.100000000000001" customHeight="1">
      <c r="J8448" s="427"/>
      <c r="M8448" s="469"/>
    </row>
    <row r="8449" spans="10:13" ht="20.100000000000001" customHeight="1">
      <c r="J8449" s="427"/>
      <c r="M8449" s="469"/>
    </row>
    <row r="8450" spans="10:13" ht="20.100000000000001" customHeight="1">
      <c r="J8450" s="427"/>
      <c r="M8450" s="469"/>
    </row>
    <row r="8451" spans="10:13" ht="20.100000000000001" customHeight="1">
      <c r="J8451" s="427"/>
      <c r="M8451" s="469"/>
    </row>
    <row r="8452" spans="10:13" ht="20.100000000000001" customHeight="1">
      <c r="J8452" s="427"/>
      <c r="M8452" s="469"/>
    </row>
    <row r="8453" spans="10:13" ht="20.100000000000001" customHeight="1">
      <c r="J8453" s="427"/>
      <c r="M8453" s="469"/>
    </row>
    <row r="8454" spans="10:13" ht="20.100000000000001" customHeight="1">
      <c r="J8454" s="427"/>
      <c r="M8454" s="469"/>
    </row>
    <row r="8455" spans="10:13" ht="20.100000000000001" customHeight="1">
      <c r="J8455" s="427"/>
      <c r="M8455" s="469"/>
    </row>
    <row r="8456" spans="10:13" ht="20.100000000000001" customHeight="1">
      <c r="J8456" s="427"/>
      <c r="M8456" s="469"/>
    </row>
    <row r="8457" spans="10:13" ht="20.100000000000001" customHeight="1">
      <c r="J8457" s="427"/>
      <c r="M8457" s="469"/>
    </row>
    <row r="8458" spans="10:13" ht="20.100000000000001" customHeight="1">
      <c r="J8458" s="427"/>
      <c r="M8458" s="469"/>
    </row>
    <row r="8459" spans="10:13" ht="20.100000000000001" customHeight="1">
      <c r="J8459" s="427"/>
      <c r="M8459" s="469"/>
    </row>
    <row r="8460" spans="10:13" ht="20.100000000000001" customHeight="1">
      <c r="J8460" s="427"/>
      <c r="M8460" s="469"/>
    </row>
    <row r="8461" spans="10:13" ht="20.100000000000001" customHeight="1">
      <c r="J8461" s="427"/>
      <c r="M8461" s="469"/>
    </row>
    <row r="8462" spans="10:13" ht="20.100000000000001" customHeight="1">
      <c r="J8462" s="427"/>
      <c r="M8462" s="469"/>
    </row>
    <row r="8463" spans="10:13" ht="20.100000000000001" customHeight="1">
      <c r="J8463" s="427"/>
      <c r="M8463" s="469"/>
    </row>
    <row r="8464" spans="10:13" ht="20.100000000000001" customHeight="1">
      <c r="J8464" s="427"/>
      <c r="M8464" s="469"/>
    </row>
    <row r="8465" spans="10:13" ht="20.100000000000001" customHeight="1">
      <c r="J8465" s="427"/>
      <c r="M8465" s="469"/>
    </row>
    <row r="8466" spans="10:13" ht="20.100000000000001" customHeight="1">
      <c r="J8466" s="427"/>
      <c r="M8466" s="469"/>
    </row>
    <row r="8467" spans="10:13" ht="20.100000000000001" customHeight="1">
      <c r="J8467" s="427"/>
      <c r="M8467" s="469"/>
    </row>
    <row r="8468" spans="10:13" ht="20.100000000000001" customHeight="1">
      <c r="J8468" s="427"/>
      <c r="M8468" s="469"/>
    </row>
    <row r="8469" spans="10:13" ht="20.100000000000001" customHeight="1">
      <c r="J8469" s="427"/>
      <c r="M8469" s="469"/>
    </row>
    <row r="8470" spans="10:13" ht="20.100000000000001" customHeight="1">
      <c r="J8470" s="427"/>
      <c r="M8470" s="469"/>
    </row>
    <row r="8471" spans="10:13" ht="20.100000000000001" customHeight="1">
      <c r="J8471" s="427"/>
      <c r="M8471" s="469"/>
    </row>
    <row r="8472" spans="10:13" ht="20.100000000000001" customHeight="1">
      <c r="J8472" s="427"/>
      <c r="M8472" s="469"/>
    </row>
    <row r="8473" spans="10:13" ht="20.100000000000001" customHeight="1">
      <c r="J8473" s="427"/>
      <c r="M8473" s="469"/>
    </row>
    <row r="8474" spans="10:13" ht="20.100000000000001" customHeight="1">
      <c r="J8474" s="427"/>
      <c r="M8474" s="469"/>
    </row>
    <row r="8475" spans="10:13" ht="20.100000000000001" customHeight="1">
      <c r="J8475" s="427"/>
      <c r="M8475" s="469"/>
    </row>
    <row r="8476" spans="10:13" ht="20.100000000000001" customHeight="1">
      <c r="J8476" s="427"/>
      <c r="M8476" s="469"/>
    </row>
    <row r="8477" spans="10:13" ht="20.100000000000001" customHeight="1">
      <c r="J8477" s="427"/>
      <c r="M8477" s="469"/>
    </row>
    <row r="8478" spans="10:13" ht="20.100000000000001" customHeight="1">
      <c r="J8478" s="427"/>
      <c r="M8478" s="469"/>
    </row>
    <row r="8479" spans="10:13" ht="20.100000000000001" customHeight="1">
      <c r="J8479" s="427"/>
      <c r="M8479" s="469"/>
    </row>
    <row r="8480" spans="10:13" ht="20.100000000000001" customHeight="1">
      <c r="J8480" s="427"/>
      <c r="M8480" s="469"/>
    </row>
    <row r="8481" spans="10:13" ht="20.100000000000001" customHeight="1">
      <c r="J8481" s="427"/>
      <c r="M8481" s="469"/>
    </row>
    <row r="8482" spans="10:13" ht="20.100000000000001" customHeight="1">
      <c r="J8482" s="427"/>
      <c r="M8482" s="469"/>
    </row>
    <row r="8483" spans="10:13" ht="20.100000000000001" customHeight="1">
      <c r="J8483" s="427"/>
      <c r="M8483" s="469"/>
    </row>
    <row r="8484" spans="10:13" ht="20.100000000000001" customHeight="1">
      <c r="J8484" s="427"/>
      <c r="M8484" s="469"/>
    </row>
    <row r="8485" spans="10:13" ht="20.100000000000001" customHeight="1">
      <c r="J8485" s="427"/>
      <c r="M8485" s="469"/>
    </row>
    <row r="8486" spans="10:13" ht="20.100000000000001" customHeight="1">
      <c r="J8486" s="427"/>
      <c r="M8486" s="469"/>
    </row>
    <row r="8487" spans="10:13" ht="20.100000000000001" customHeight="1">
      <c r="J8487" s="427"/>
      <c r="M8487" s="469"/>
    </row>
    <row r="8488" spans="10:13" ht="20.100000000000001" customHeight="1">
      <c r="J8488" s="427"/>
      <c r="M8488" s="469"/>
    </row>
    <row r="8489" spans="10:13" ht="20.100000000000001" customHeight="1">
      <c r="J8489" s="427"/>
      <c r="M8489" s="469"/>
    </row>
    <row r="8490" spans="10:13" ht="20.100000000000001" customHeight="1">
      <c r="J8490" s="427"/>
      <c r="M8490" s="469"/>
    </row>
    <row r="8491" spans="10:13" ht="20.100000000000001" customHeight="1">
      <c r="J8491" s="427"/>
      <c r="M8491" s="469"/>
    </row>
    <row r="8492" spans="10:13" ht="20.100000000000001" customHeight="1">
      <c r="J8492" s="427"/>
      <c r="M8492" s="469"/>
    </row>
    <row r="8493" spans="10:13" ht="20.100000000000001" customHeight="1">
      <c r="J8493" s="427"/>
      <c r="M8493" s="469"/>
    </row>
    <row r="8494" spans="10:13" ht="20.100000000000001" customHeight="1">
      <c r="J8494" s="427"/>
      <c r="M8494" s="469"/>
    </row>
    <row r="8495" spans="10:13" ht="20.100000000000001" customHeight="1">
      <c r="J8495" s="427"/>
      <c r="M8495" s="469"/>
    </row>
    <row r="8496" spans="10:13" ht="20.100000000000001" customHeight="1">
      <c r="J8496" s="427"/>
      <c r="M8496" s="469"/>
    </row>
    <row r="8497" spans="10:13" ht="20.100000000000001" customHeight="1">
      <c r="J8497" s="427"/>
      <c r="M8497" s="469"/>
    </row>
    <row r="8498" spans="10:13" ht="20.100000000000001" customHeight="1">
      <c r="J8498" s="427"/>
      <c r="M8498" s="469"/>
    </row>
    <row r="8499" spans="10:13" ht="20.100000000000001" customHeight="1">
      <c r="J8499" s="427"/>
      <c r="M8499" s="469"/>
    </row>
    <row r="8500" spans="10:13" ht="20.100000000000001" customHeight="1">
      <c r="J8500" s="427"/>
      <c r="M8500" s="469"/>
    </row>
    <row r="8501" spans="10:13" ht="20.100000000000001" customHeight="1">
      <c r="J8501" s="427"/>
      <c r="M8501" s="469"/>
    </row>
    <row r="8502" spans="10:13" ht="20.100000000000001" customHeight="1">
      <c r="J8502" s="427"/>
      <c r="M8502" s="469"/>
    </row>
    <row r="8503" spans="10:13" ht="20.100000000000001" customHeight="1">
      <c r="J8503" s="427"/>
      <c r="M8503" s="469"/>
    </row>
    <row r="8504" spans="10:13" ht="20.100000000000001" customHeight="1">
      <c r="J8504" s="427"/>
      <c r="M8504" s="469"/>
    </row>
    <row r="8505" spans="10:13" ht="20.100000000000001" customHeight="1">
      <c r="J8505" s="427"/>
      <c r="M8505" s="469"/>
    </row>
    <row r="8506" spans="10:13" ht="20.100000000000001" customHeight="1">
      <c r="J8506" s="427"/>
      <c r="M8506" s="469"/>
    </row>
    <row r="8507" spans="10:13" ht="20.100000000000001" customHeight="1">
      <c r="J8507" s="427"/>
      <c r="M8507" s="469"/>
    </row>
    <row r="8508" spans="10:13" ht="20.100000000000001" customHeight="1">
      <c r="J8508" s="427"/>
      <c r="M8508" s="469"/>
    </row>
    <row r="8509" spans="10:13" ht="20.100000000000001" customHeight="1">
      <c r="J8509" s="427"/>
      <c r="M8509" s="469"/>
    </row>
    <row r="8510" spans="10:13" ht="20.100000000000001" customHeight="1">
      <c r="J8510" s="427"/>
      <c r="M8510" s="469"/>
    </row>
    <row r="8511" spans="10:13" ht="20.100000000000001" customHeight="1">
      <c r="J8511" s="427"/>
      <c r="M8511" s="469"/>
    </row>
    <row r="8512" spans="10:13" ht="20.100000000000001" customHeight="1">
      <c r="J8512" s="427"/>
      <c r="M8512" s="469"/>
    </row>
    <row r="8513" spans="10:13" ht="20.100000000000001" customHeight="1">
      <c r="J8513" s="427"/>
      <c r="M8513" s="469"/>
    </row>
    <row r="8514" spans="10:13" ht="20.100000000000001" customHeight="1">
      <c r="J8514" s="427"/>
      <c r="M8514" s="469"/>
    </row>
    <row r="8515" spans="10:13" ht="20.100000000000001" customHeight="1">
      <c r="J8515" s="427"/>
      <c r="M8515" s="469"/>
    </row>
    <row r="8516" spans="10:13" ht="20.100000000000001" customHeight="1">
      <c r="J8516" s="427"/>
      <c r="M8516" s="469"/>
    </row>
    <row r="8517" spans="10:13" ht="20.100000000000001" customHeight="1">
      <c r="J8517" s="427"/>
      <c r="M8517" s="469"/>
    </row>
    <row r="8518" spans="10:13" ht="20.100000000000001" customHeight="1">
      <c r="J8518" s="427"/>
      <c r="M8518" s="469"/>
    </row>
    <row r="8519" spans="10:13" ht="20.100000000000001" customHeight="1">
      <c r="J8519" s="427"/>
      <c r="M8519" s="469"/>
    </row>
    <row r="8520" spans="10:13" ht="20.100000000000001" customHeight="1">
      <c r="J8520" s="427"/>
      <c r="M8520" s="469"/>
    </row>
    <row r="8521" spans="10:13" ht="20.100000000000001" customHeight="1">
      <c r="J8521" s="427"/>
      <c r="M8521" s="469"/>
    </row>
    <row r="8522" spans="10:13" ht="20.100000000000001" customHeight="1">
      <c r="J8522" s="427"/>
      <c r="M8522" s="469"/>
    </row>
    <row r="8523" spans="10:13" ht="20.100000000000001" customHeight="1">
      <c r="J8523" s="427"/>
      <c r="M8523" s="469"/>
    </row>
    <row r="8524" spans="10:13" ht="20.100000000000001" customHeight="1">
      <c r="J8524" s="427"/>
      <c r="M8524" s="469"/>
    </row>
    <row r="8525" spans="10:13" ht="20.100000000000001" customHeight="1">
      <c r="J8525" s="427"/>
      <c r="M8525" s="469"/>
    </row>
    <row r="8526" spans="10:13" ht="20.100000000000001" customHeight="1">
      <c r="J8526" s="427"/>
      <c r="M8526" s="469"/>
    </row>
    <row r="8527" spans="10:13" ht="20.100000000000001" customHeight="1">
      <c r="J8527" s="427"/>
      <c r="M8527" s="469"/>
    </row>
    <row r="8528" spans="10:13" ht="20.100000000000001" customHeight="1">
      <c r="J8528" s="427"/>
      <c r="M8528" s="469"/>
    </row>
    <row r="8529" spans="10:13" ht="20.100000000000001" customHeight="1">
      <c r="J8529" s="427"/>
      <c r="M8529" s="469"/>
    </row>
    <row r="8530" spans="10:13" ht="20.100000000000001" customHeight="1">
      <c r="J8530" s="427"/>
      <c r="M8530" s="469"/>
    </row>
    <row r="8531" spans="10:13" ht="20.100000000000001" customHeight="1">
      <c r="J8531" s="427"/>
      <c r="M8531" s="469"/>
    </row>
    <row r="8532" spans="10:13" ht="20.100000000000001" customHeight="1">
      <c r="J8532" s="427"/>
      <c r="M8532" s="469"/>
    </row>
    <row r="8533" spans="10:13" ht="20.100000000000001" customHeight="1">
      <c r="J8533" s="427"/>
      <c r="M8533" s="469"/>
    </row>
    <row r="8534" spans="10:13" ht="20.100000000000001" customHeight="1">
      <c r="J8534" s="427"/>
      <c r="M8534" s="469"/>
    </row>
    <row r="8535" spans="10:13" ht="20.100000000000001" customHeight="1">
      <c r="J8535" s="427"/>
      <c r="M8535" s="469"/>
    </row>
    <row r="8536" spans="10:13" ht="20.100000000000001" customHeight="1">
      <c r="J8536" s="427"/>
      <c r="M8536" s="469"/>
    </row>
    <row r="8537" spans="10:13" ht="20.100000000000001" customHeight="1">
      <c r="J8537" s="427"/>
      <c r="M8537" s="469"/>
    </row>
    <row r="8538" spans="10:13" ht="20.100000000000001" customHeight="1">
      <c r="J8538" s="427"/>
      <c r="M8538" s="469"/>
    </row>
    <row r="8539" spans="10:13" ht="20.100000000000001" customHeight="1">
      <c r="J8539" s="427"/>
      <c r="M8539" s="469"/>
    </row>
    <row r="8540" spans="10:13" ht="20.100000000000001" customHeight="1">
      <c r="J8540" s="427"/>
      <c r="M8540" s="469"/>
    </row>
    <row r="8541" spans="10:13" ht="20.100000000000001" customHeight="1">
      <c r="J8541" s="427"/>
      <c r="M8541" s="469"/>
    </row>
    <row r="8542" spans="10:13" ht="20.100000000000001" customHeight="1">
      <c r="J8542" s="427"/>
      <c r="M8542" s="469"/>
    </row>
    <row r="8543" spans="10:13" ht="20.100000000000001" customHeight="1">
      <c r="J8543" s="427"/>
      <c r="M8543" s="469"/>
    </row>
    <row r="8544" spans="10:13" ht="20.100000000000001" customHeight="1">
      <c r="J8544" s="427"/>
      <c r="M8544" s="469"/>
    </row>
    <row r="8545" spans="10:13" ht="20.100000000000001" customHeight="1">
      <c r="J8545" s="427"/>
      <c r="M8545" s="469"/>
    </row>
    <row r="8546" spans="10:13" ht="20.100000000000001" customHeight="1">
      <c r="J8546" s="427"/>
      <c r="M8546" s="469"/>
    </row>
    <row r="8547" spans="10:13" ht="20.100000000000001" customHeight="1">
      <c r="J8547" s="427"/>
      <c r="M8547" s="469"/>
    </row>
    <row r="8548" spans="10:13" ht="20.100000000000001" customHeight="1">
      <c r="J8548" s="427"/>
      <c r="M8548" s="469"/>
    </row>
    <row r="8549" spans="10:13" ht="20.100000000000001" customHeight="1">
      <c r="J8549" s="427"/>
      <c r="M8549" s="469"/>
    </row>
    <row r="8550" spans="10:13" ht="20.100000000000001" customHeight="1">
      <c r="J8550" s="427"/>
      <c r="M8550" s="469"/>
    </row>
    <row r="8551" spans="10:13" ht="20.100000000000001" customHeight="1">
      <c r="J8551" s="427"/>
      <c r="M8551" s="469"/>
    </row>
    <row r="8552" spans="10:13" ht="20.100000000000001" customHeight="1">
      <c r="J8552" s="427"/>
      <c r="M8552" s="469"/>
    </row>
    <row r="8553" spans="10:13" ht="20.100000000000001" customHeight="1">
      <c r="J8553" s="427"/>
      <c r="M8553" s="469"/>
    </row>
    <row r="8554" spans="10:13" ht="20.100000000000001" customHeight="1">
      <c r="J8554" s="427"/>
      <c r="M8554" s="469"/>
    </row>
    <row r="8555" spans="10:13" ht="20.100000000000001" customHeight="1">
      <c r="J8555" s="427"/>
      <c r="M8555" s="469"/>
    </row>
    <row r="8556" spans="10:13" ht="20.100000000000001" customHeight="1">
      <c r="J8556" s="427"/>
      <c r="M8556" s="469"/>
    </row>
    <row r="8557" spans="10:13" ht="20.100000000000001" customHeight="1">
      <c r="J8557" s="427"/>
      <c r="M8557" s="469"/>
    </row>
    <row r="8558" spans="10:13" ht="20.100000000000001" customHeight="1">
      <c r="J8558" s="427"/>
      <c r="M8558" s="469"/>
    </row>
    <row r="8559" spans="10:13" ht="20.100000000000001" customHeight="1">
      <c r="J8559" s="427"/>
      <c r="M8559" s="469"/>
    </row>
    <row r="8560" spans="10:13" ht="20.100000000000001" customHeight="1">
      <c r="J8560" s="427"/>
      <c r="M8560" s="469"/>
    </row>
    <row r="8561" spans="10:13" ht="20.100000000000001" customHeight="1">
      <c r="J8561" s="427"/>
      <c r="M8561" s="469"/>
    </row>
    <row r="8562" spans="10:13" ht="20.100000000000001" customHeight="1">
      <c r="J8562" s="427"/>
      <c r="M8562" s="469"/>
    </row>
    <row r="8563" spans="10:13" ht="20.100000000000001" customHeight="1">
      <c r="J8563" s="427"/>
      <c r="M8563" s="469"/>
    </row>
    <row r="8564" spans="10:13" ht="20.100000000000001" customHeight="1">
      <c r="J8564" s="427"/>
      <c r="M8564" s="469"/>
    </row>
    <row r="8565" spans="10:13" ht="20.100000000000001" customHeight="1">
      <c r="J8565" s="427"/>
      <c r="M8565" s="469"/>
    </row>
    <row r="8566" spans="10:13" ht="20.100000000000001" customHeight="1">
      <c r="J8566" s="427"/>
      <c r="M8566" s="469"/>
    </row>
    <row r="8567" spans="10:13" ht="20.100000000000001" customHeight="1">
      <c r="J8567" s="427"/>
      <c r="M8567" s="469"/>
    </row>
    <row r="8568" spans="10:13" ht="20.100000000000001" customHeight="1">
      <c r="J8568" s="427"/>
      <c r="M8568" s="469"/>
    </row>
    <row r="8569" spans="10:13" ht="20.100000000000001" customHeight="1">
      <c r="J8569" s="427"/>
      <c r="M8569" s="469"/>
    </row>
    <row r="8570" spans="10:13" ht="20.100000000000001" customHeight="1">
      <c r="J8570" s="427"/>
      <c r="M8570" s="469"/>
    </row>
    <row r="8571" spans="10:13" ht="20.100000000000001" customHeight="1">
      <c r="J8571" s="427"/>
      <c r="M8571" s="469"/>
    </row>
    <row r="8572" spans="10:13" ht="20.100000000000001" customHeight="1">
      <c r="J8572" s="427"/>
      <c r="M8572" s="469"/>
    </row>
    <row r="8573" spans="10:13" ht="20.100000000000001" customHeight="1">
      <c r="J8573" s="427"/>
      <c r="M8573" s="469"/>
    </row>
    <row r="8574" spans="10:13" ht="20.100000000000001" customHeight="1">
      <c r="J8574" s="427"/>
      <c r="M8574" s="469"/>
    </row>
    <row r="8575" spans="10:13" ht="20.100000000000001" customHeight="1">
      <c r="J8575" s="427"/>
      <c r="M8575" s="469"/>
    </row>
    <row r="8576" spans="10:13" ht="20.100000000000001" customHeight="1">
      <c r="J8576" s="427"/>
      <c r="M8576" s="469"/>
    </row>
    <row r="8577" spans="10:13" ht="20.100000000000001" customHeight="1">
      <c r="J8577" s="427"/>
      <c r="M8577" s="469"/>
    </row>
    <row r="8578" spans="10:13" ht="20.100000000000001" customHeight="1">
      <c r="J8578" s="427"/>
      <c r="M8578" s="469"/>
    </row>
    <row r="8579" spans="10:13" ht="20.100000000000001" customHeight="1">
      <c r="J8579" s="427"/>
      <c r="M8579" s="469"/>
    </row>
    <row r="8580" spans="10:13" ht="20.100000000000001" customHeight="1">
      <c r="J8580" s="427"/>
      <c r="M8580" s="469"/>
    </row>
    <row r="8581" spans="10:13" ht="20.100000000000001" customHeight="1">
      <c r="J8581" s="427"/>
      <c r="M8581" s="469"/>
    </row>
    <row r="8582" spans="10:13" ht="20.100000000000001" customHeight="1">
      <c r="J8582" s="427"/>
      <c r="M8582" s="469"/>
    </row>
    <row r="8583" spans="10:13" ht="20.100000000000001" customHeight="1">
      <c r="J8583" s="427"/>
      <c r="M8583" s="469"/>
    </row>
    <row r="8584" spans="10:13" ht="20.100000000000001" customHeight="1">
      <c r="J8584" s="427"/>
      <c r="M8584" s="469"/>
    </row>
    <row r="8585" spans="10:13" ht="20.100000000000001" customHeight="1">
      <c r="J8585" s="427"/>
      <c r="M8585" s="469"/>
    </row>
    <row r="8586" spans="10:13" ht="20.100000000000001" customHeight="1">
      <c r="J8586" s="427"/>
      <c r="M8586" s="469"/>
    </row>
    <row r="8587" spans="10:13" ht="20.100000000000001" customHeight="1">
      <c r="J8587" s="427"/>
      <c r="M8587" s="469"/>
    </row>
    <row r="8588" spans="10:13" ht="20.100000000000001" customHeight="1">
      <c r="J8588" s="427"/>
      <c r="M8588" s="469"/>
    </row>
    <row r="8589" spans="10:13" ht="20.100000000000001" customHeight="1">
      <c r="J8589" s="427"/>
      <c r="M8589" s="469"/>
    </row>
    <row r="8590" spans="10:13" ht="20.100000000000001" customHeight="1">
      <c r="J8590" s="427"/>
      <c r="M8590" s="469"/>
    </row>
    <row r="8591" spans="10:13" ht="20.100000000000001" customHeight="1">
      <c r="J8591" s="427"/>
      <c r="M8591" s="469"/>
    </row>
    <row r="8592" spans="10:13" ht="20.100000000000001" customHeight="1">
      <c r="J8592" s="427"/>
      <c r="M8592" s="469"/>
    </row>
    <row r="8593" spans="10:13" ht="20.100000000000001" customHeight="1">
      <c r="J8593" s="427"/>
      <c r="M8593" s="469"/>
    </row>
    <row r="8594" spans="10:13" ht="20.100000000000001" customHeight="1">
      <c r="J8594" s="427"/>
      <c r="M8594" s="469"/>
    </row>
    <row r="8595" spans="10:13" ht="20.100000000000001" customHeight="1">
      <c r="J8595" s="427"/>
      <c r="M8595" s="469"/>
    </row>
    <row r="8596" spans="10:13" ht="20.100000000000001" customHeight="1">
      <c r="J8596" s="427"/>
      <c r="M8596" s="469"/>
    </row>
    <row r="8597" spans="10:13" ht="20.100000000000001" customHeight="1">
      <c r="J8597" s="427"/>
      <c r="M8597" s="469"/>
    </row>
    <row r="8598" spans="10:13" ht="20.100000000000001" customHeight="1">
      <c r="J8598" s="427"/>
      <c r="M8598" s="469"/>
    </row>
    <row r="8599" spans="10:13" ht="20.100000000000001" customHeight="1">
      <c r="J8599" s="427"/>
      <c r="M8599" s="469"/>
    </row>
    <row r="8600" spans="10:13" ht="20.100000000000001" customHeight="1">
      <c r="J8600" s="427"/>
      <c r="M8600" s="469"/>
    </row>
    <row r="8601" spans="10:13" ht="20.100000000000001" customHeight="1">
      <c r="J8601" s="427"/>
      <c r="M8601" s="469"/>
    </row>
    <row r="8602" spans="10:13" ht="20.100000000000001" customHeight="1">
      <c r="J8602" s="427"/>
      <c r="M8602" s="469"/>
    </row>
    <row r="8603" spans="10:13" ht="20.100000000000001" customHeight="1">
      <c r="J8603" s="427"/>
      <c r="M8603" s="469"/>
    </row>
    <row r="8604" spans="10:13" ht="20.100000000000001" customHeight="1">
      <c r="J8604" s="427"/>
      <c r="M8604" s="469"/>
    </row>
    <row r="8605" spans="10:13" ht="20.100000000000001" customHeight="1">
      <c r="J8605" s="427"/>
      <c r="M8605" s="469"/>
    </row>
    <row r="8606" spans="10:13" ht="20.100000000000001" customHeight="1">
      <c r="J8606" s="427"/>
      <c r="M8606" s="469"/>
    </row>
    <row r="8607" spans="10:13" ht="20.100000000000001" customHeight="1">
      <c r="J8607" s="427"/>
      <c r="M8607" s="469"/>
    </row>
    <row r="8608" spans="10:13" ht="20.100000000000001" customHeight="1">
      <c r="J8608" s="427"/>
      <c r="M8608" s="469"/>
    </row>
    <row r="8609" spans="10:13" ht="20.100000000000001" customHeight="1">
      <c r="J8609" s="427"/>
      <c r="M8609" s="469"/>
    </row>
    <row r="8610" spans="10:13" ht="20.100000000000001" customHeight="1">
      <c r="J8610" s="427"/>
      <c r="M8610" s="469"/>
    </row>
    <row r="8611" spans="10:13" ht="20.100000000000001" customHeight="1">
      <c r="J8611" s="427"/>
      <c r="M8611" s="469"/>
    </row>
    <row r="8612" spans="10:13" ht="20.100000000000001" customHeight="1">
      <c r="J8612" s="427"/>
      <c r="M8612" s="469"/>
    </row>
    <row r="8613" spans="10:13" ht="20.100000000000001" customHeight="1">
      <c r="J8613" s="427"/>
      <c r="M8613" s="469"/>
    </row>
    <row r="8614" spans="10:13" ht="20.100000000000001" customHeight="1">
      <c r="J8614" s="427"/>
      <c r="M8614" s="469"/>
    </row>
    <row r="8615" spans="10:13" ht="20.100000000000001" customHeight="1">
      <c r="J8615" s="427"/>
      <c r="M8615" s="469"/>
    </row>
    <row r="8616" spans="10:13" ht="20.100000000000001" customHeight="1">
      <c r="J8616" s="427"/>
      <c r="M8616" s="469"/>
    </row>
    <row r="8617" spans="10:13" ht="20.100000000000001" customHeight="1">
      <c r="J8617" s="427"/>
      <c r="M8617" s="469"/>
    </row>
    <row r="8618" spans="10:13" ht="20.100000000000001" customHeight="1">
      <c r="J8618" s="427"/>
      <c r="M8618" s="469"/>
    </row>
    <row r="8619" spans="10:13" ht="20.100000000000001" customHeight="1">
      <c r="J8619" s="427"/>
      <c r="M8619" s="469"/>
    </row>
    <row r="8620" spans="10:13" ht="20.100000000000001" customHeight="1">
      <c r="J8620" s="427"/>
      <c r="M8620" s="469"/>
    </row>
    <row r="8621" spans="10:13" ht="20.100000000000001" customHeight="1">
      <c r="J8621" s="427"/>
      <c r="M8621" s="469"/>
    </row>
    <row r="8622" spans="10:13" ht="20.100000000000001" customHeight="1">
      <c r="J8622" s="427"/>
      <c r="M8622" s="469"/>
    </row>
    <row r="8623" spans="10:13" ht="20.100000000000001" customHeight="1">
      <c r="J8623" s="427"/>
      <c r="M8623" s="469"/>
    </row>
    <row r="8624" spans="10:13" ht="20.100000000000001" customHeight="1">
      <c r="J8624" s="427"/>
      <c r="M8624" s="469"/>
    </row>
    <row r="8625" spans="10:13" ht="20.100000000000001" customHeight="1">
      <c r="J8625" s="427"/>
      <c r="M8625" s="469"/>
    </row>
    <row r="8626" spans="10:13" ht="20.100000000000001" customHeight="1">
      <c r="J8626" s="427"/>
      <c r="M8626" s="469"/>
    </row>
    <row r="8627" spans="10:13" ht="20.100000000000001" customHeight="1">
      <c r="J8627" s="427"/>
      <c r="M8627" s="469"/>
    </row>
    <row r="8628" spans="10:13" ht="20.100000000000001" customHeight="1">
      <c r="J8628" s="427"/>
      <c r="M8628" s="469"/>
    </row>
    <row r="8629" spans="10:13" ht="20.100000000000001" customHeight="1">
      <c r="J8629" s="427"/>
      <c r="M8629" s="469"/>
    </row>
    <row r="8630" spans="10:13" ht="20.100000000000001" customHeight="1">
      <c r="J8630" s="427"/>
      <c r="M8630" s="469"/>
    </row>
    <row r="8631" spans="10:13" ht="20.100000000000001" customHeight="1">
      <c r="J8631" s="427"/>
      <c r="M8631" s="469"/>
    </row>
    <row r="8632" spans="10:13" ht="20.100000000000001" customHeight="1">
      <c r="J8632" s="427"/>
      <c r="M8632" s="469"/>
    </row>
    <row r="8633" spans="10:13" ht="20.100000000000001" customHeight="1">
      <c r="J8633" s="427"/>
      <c r="M8633" s="469"/>
    </row>
    <row r="8634" spans="10:13" ht="20.100000000000001" customHeight="1">
      <c r="J8634" s="427"/>
      <c r="M8634" s="469"/>
    </row>
    <row r="8635" spans="10:13" ht="20.100000000000001" customHeight="1">
      <c r="J8635" s="427"/>
      <c r="M8635" s="469"/>
    </row>
    <row r="8636" spans="10:13" ht="20.100000000000001" customHeight="1">
      <c r="J8636" s="427"/>
      <c r="M8636" s="469"/>
    </row>
    <row r="8637" spans="10:13" ht="20.100000000000001" customHeight="1">
      <c r="J8637" s="427"/>
      <c r="M8637" s="469"/>
    </row>
    <row r="8638" spans="10:13" ht="20.100000000000001" customHeight="1">
      <c r="J8638" s="427"/>
      <c r="M8638" s="469"/>
    </row>
    <row r="8639" spans="10:13" ht="20.100000000000001" customHeight="1">
      <c r="J8639" s="427"/>
      <c r="M8639" s="469"/>
    </row>
    <row r="8640" spans="10:13" ht="20.100000000000001" customHeight="1">
      <c r="J8640" s="427"/>
      <c r="M8640" s="469"/>
    </row>
    <row r="8641" spans="10:13" ht="20.100000000000001" customHeight="1">
      <c r="J8641" s="427"/>
      <c r="M8641" s="469"/>
    </row>
    <row r="8642" spans="10:13" ht="20.100000000000001" customHeight="1">
      <c r="J8642" s="427"/>
      <c r="M8642" s="469"/>
    </row>
    <row r="8643" spans="10:13" ht="20.100000000000001" customHeight="1">
      <c r="J8643" s="427"/>
      <c r="M8643" s="469"/>
    </row>
    <row r="8644" spans="10:13" ht="20.100000000000001" customHeight="1">
      <c r="J8644" s="427"/>
      <c r="M8644" s="469"/>
    </row>
    <row r="8645" spans="10:13" ht="20.100000000000001" customHeight="1">
      <c r="J8645" s="427"/>
      <c r="M8645" s="469"/>
    </row>
    <row r="8646" spans="10:13" ht="20.100000000000001" customHeight="1">
      <c r="J8646" s="427"/>
      <c r="M8646" s="469"/>
    </row>
    <row r="8647" spans="10:13" ht="20.100000000000001" customHeight="1">
      <c r="J8647" s="427"/>
      <c r="M8647" s="469"/>
    </row>
    <row r="8648" spans="10:13" ht="20.100000000000001" customHeight="1">
      <c r="J8648" s="427"/>
      <c r="M8648" s="469"/>
    </row>
    <row r="8649" spans="10:13" ht="20.100000000000001" customHeight="1">
      <c r="J8649" s="427"/>
      <c r="M8649" s="469"/>
    </row>
    <row r="8650" spans="10:13" ht="20.100000000000001" customHeight="1">
      <c r="J8650" s="427"/>
      <c r="M8650" s="469"/>
    </row>
    <row r="8651" spans="10:13" ht="20.100000000000001" customHeight="1">
      <c r="J8651" s="427"/>
      <c r="M8651" s="469"/>
    </row>
    <row r="8652" spans="10:13" ht="20.100000000000001" customHeight="1">
      <c r="J8652" s="427"/>
      <c r="M8652" s="469"/>
    </row>
    <row r="8653" spans="10:13" ht="20.100000000000001" customHeight="1">
      <c r="J8653" s="427"/>
      <c r="M8653" s="469"/>
    </row>
    <row r="8654" spans="10:13" ht="20.100000000000001" customHeight="1">
      <c r="J8654" s="427"/>
      <c r="M8654" s="469"/>
    </row>
    <row r="8655" spans="10:13" ht="20.100000000000001" customHeight="1">
      <c r="J8655" s="427"/>
      <c r="M8655" s="469"/>
    </row>
    <row r="8656" spans="10:13" ht="20.100000000000001" customHeight="1">
      <c r="J8656" s="427"/>
      <c r="M8656" s="469"/>
    </row>
    <row r="8657" spans="10:13" ht="20.100000000000001" customHeight="1">
      <c r="J8657" s="427"/>
      <c r="M8657" s="469"/>
    </row>
    <row r="8658" spans="10:13" ht="20.100000000000001" customHeight="1">
      <c r="J8658" s="427"/>
      <c r="M8658" s="469"/>
    </row>
    <row r="8659" spans="10:13" ht="20.100000000000001" customHeight="1">
      <c r="J8659" s="427"/>
      <c r="M8659" s="469"/>
    </row>
    <row r="8660" spans="10:13" ht="20.100000000000001" customHeight="1">
      <c r="J8660" s="427"/>
      <c r="M8660" s="469"/>
    </row>
    <row r="8661" spans="10:13" ht="20.100000000000001" customHeight="1">
      <c r="J8661" s="427"/>
      <c r="M8661" s="469"/>
    </row>
    <row r="8662" spans="10:13" ht="20.100000000000001" customHeight="1">
      <c r="J8662" s="427"/>
      <c r="M8662" s="469"/>
    </row>
    <row r="8663" spans="10:13" ht="20.100000000000001" customHeight="1">
      <c r="J8663" s="427"/>
      <c r="M8663" s="469"/>
    </row>
    <row r="8664" spans="10:13" ht="20.100000000000001" customHeight="1">
      <c r="J8664" s="427"/>
      <c r="M8664" s="469"/>
    </row>
    <row r="8665" spans="10:13" ht="20.100000000000001" customHeight="1">
      <c r="J8665" s="427"/>
      <c r="M8665" s="469"/>
    </row>
    <row r="8666" spans="10:13" ht="20.100000000000001" customHeight="1">
      <c r="J8666" s="427"/>
      <c r="M8666" s="469"/>
    </row>
    <row r="8667" spans="10:13" ht="20.100000000000001" customHeight="1">
      <c r="J8667" s="427"/>
      <c r="M8667" s="469"/>
    </row>
    <row r="8668" spans="10:13" ht="20.100000000000001" customHeight="1">
      <c r="J8668" s="427"/>
      <c r="M8668" s="469"/>
    </row>
    <row r="8669" spans="10:13" ht="20.100000000000001" customHeight="1">
      <c r="J8669" s="427"/>
      <c r="M8669" s="469"/>
    </row>
    <row r="8670" spans="10:13" ht="20.100000000000001" customHeight="1">
      <c r="J8670" s="427"/>
      <c r="M8670" s="469"/>
    </row>
    <row r="8671" spans="10:13" ht="20.100000000000001" customHeight="1">
      <c r="J8671" s="427"/>
      <c r="M8671" s="469"/>
    </row>
    <row r="8672" spans="10:13" ht="20.100000000000001" customHeight="1">
      <c r="J8672" s="427"/>
      <c r="M8672" s="469"/>
    </row>
    <row r="8673" spans="10:13" ht="20.100000000000001" customHeight="1">
      <c r="J8673" s="427"/>
      <c r="M8673" s="469"/>
    </row>
    <row r="8674" spans="10:13" ht="20.100000000000001" customHeight="1">
      <c r="J8674" s="427"/>
      <c r="M8674" s="469"/>
    </row>
    <row r="8675" spans="10:13" ht="20.100000000000001" customHeight="1">
      <c r="J8675" s="427"/>
      <c r="M8675" s="469"/>
    </row>
    <row r="8676" spans="10:13" ht="20.100000000000001" customHeight="1">
      <c r="J8676" s="427"/>
      <c r="M8676" s="469"/>
    </row>
    <row r="8677" spans="10:13" ht="20.100000000000001" customHeight="1">
      <c r="J8677" s="427"/>
      <c r="M8677" s="469"/>
    </row>
    <row r="8678" spans="10:13" ht="20.100000000000001" customHeight="1">
      <c r="J8678" s="427"/>
      <c r="M8678" s="469"/>
    </row>
    <row r="8679" spans="10:13" ht="20.100000000000001" customHeight="1">
      <c r="J8679" s="427"/>
      <c r="M8679" s="469"/>
    </row>
    <row r="8680" spans="10:13" ht="20.100000000000001" customHeight="1">
      <c r="J8680" s="427"/>
      <c r="M8680" s="469"/>
    </row>
    <row r="8681" spans="10:13" ht="20.100000000000001" customHeight="1">
      <c r="J8681" s="427"/>
      <c r="M8681" s="469"/>
    </row>
    <row r="8682" spans="10:13" ht="20.100000000000001" customHeight="1">
      <c r="J8682" s="427"/>
      <c r="M8682" s="469"/>
    </row>
    <row r="8683" spans="10:13" ht="20.100000000000001" customHeight="1">
      <c r="J8683" s="427"/>
      <c r="M8683" s="469"/>
    </row>
    <row r="8684" spans="10:13" ht="20.100000000000001" customHeight="1">
      <c r="J8684" s="427"/>
      <c r="M8684" s="469"/>
    </row>
    <row r="8685" spans="10:13" ht="20.100000000000001" customHeight="1">
      <c r="J8685" s="427"/>
      <c r="M8685" s="469"/>
    </row>
    <row r="8686" spans="10:13" ht="20.100000000000001" customHeight="1">
      <c r="J8686" s="427"/>
      <c r="M8686" s="469"/>
    </row>
    <row r="8687" spans="10:13" ht="20.100000000000001" customHeight="1">
      <c r="J8687" s="427"/>
      <c r="M8687" s="469"/>
    </row>
    <row r="8688" spans="10:13" ht="20.100000000000001" customHeight="1">
      <c r="J8688" s="427"/>
      <c r="M8688" s="469"/>
    </row>
    <row r="8689" spans="10:13" ht="20.100000000000001" customHeight="1">
      <c r="J8689" s="427"/>
      <c r="M8689" s="469"/>
    </row>
    <row r="8690" spans="10:13" ht="20.100000000000001" customHeight="1">
      <c r="J8690" s="427"/>
      <c r="M8690" s="469"/>
    </row>
    <row r="8691" spans="10:13" ht="20.100000000000001" customHeight="1">
      <c r="J8691" s="427"/>
      <c r="M8691" s="469"/>
    </row>
    <row r="8692" spans="10:13" ht="20.100000000000001" customHeight="1">
      <c r="J8692" s="427"/>
      <c r="M8692" s="469"/>
    </row>
    <row r="8693" spans="10:13" ht="20.100000000000001" customHeight="1">
      <c r="J8693" s="427"/>
      <c r="M8693" s="469"/>
    </row>
    <row r="8694" spans="10:13" ht="20.100000000000001" customHeight="1">
      <c r="J8694" s="427"/>
      <c r="M8694" s="469"/>
    </row>
    <row r="8695" spans="10:13" ht="20.100000000000001" customHeight="1">
      <c r="J8695" s="427"/>
      <c r="M8695" s="469"/>
    </row>
    <row r="8696" spans="10:13" ht="20.100000000000001" customHeight="1">
      <c r="J8696" s="427"/>
      <c r="M8696" s="469"/>
    </row>
    <row r="8697" spans="10:13" ht="20.100000000000001" customHeight="1">
      <c r="J8697" s="427"/>
      <c r="M8697" s="469"/>
    </row>
    <row r="8698" spans="10:13" ht="20.100000000000001" customHeight="1">
      <c r="J8698" s="427"/>
      <c r="M8698" s="469"/>
    </row>
    <row r="8699" spans="10:13" ht="20.100000000000001" customHeight="1">
      <c r="J8699" s="427"/>
      <c r="M8699" s="469"/>
    </row>
    <row r="8700" spans="10:13" ht="20.100000000000001" customHeight="1">
      <c r="J8700" s="427"/>
      <c r="M8700" s="469"/>
    </row>
    <row r="8701" spans="10:13" ht="20.100000000000001" customHeight="1">
      <c r="J8701" s="427"/>
      <c r="M8701" s="469"/>
    </row>
    <row r="8702" spans="10:13" ht="20.100000000000001" customHeight="1">
      <c r="J8702" s="427"/>
      <c r="M8702" s="469"/>
    </row>
    <row r="8703" spans="10:13" ht="20.100000000000001" customHeight="1">
      <c r="J8703" s="427"/>
      <c r="M8703" s="469"/>
    </row>
    <row r="8704" spans="10:13" ht="20.100000000000001" customHeight="1">
      <c r="J8704" s="427"/>
      <c r="M8704" s="469"/>
    </row>
    <row r="8705" spans="10:13" ht="20.100000000000001" customHeight="1">
      <c r="J8705" s="427"/>
      <c r="M8705" s="469"/>
    </row>
    <row r="8706" spans="10:13" ht="20.100000000000001" customHeight="1">
      <c r="J8706" s="427"/>
      <c r="M8706" s="469"/>
    </row>
    <row r="8707" spans="10:13" ht="20.100000000000001" customHeight="1">
      <c r="J8707" s="427"/>
      <c r="M8707" s="469"/>
    </row>
    <row r="8708" spans="10:13" ht="20.100000000000001" customHeight="1">
      <c r="J8708" s="427"/>
      <c r="M8708" s="469"/>
    </row>
    <row r="8709" spans="10:13" ht="20.100000000000001" customHeight="1">
      <c r="J8709" s="427"/>
      <c r="M8709" s="469"/>
    </row>
    <row r="8710" spans="10:13" ht="20.100000000000001" customHeight="1">
      <c r="J8710" s="427"/>
      <c r="M8710" s="469"/>
    </row>
    <row r="8711" spans="10:13" ht="20.100000000000001" customHeight="1">
      <c r="J8711" s="427"/>
      <c r="M8711" s="469"/>
    </row>
    <row r="8712" spans="10:13" ht="20.100000000000001" customHeight="1">
      <c r="J8712" s="427"/>
      <c r="M8712" s="469"/>
    </row>
    <row r="8713" spans="10:13" ht="20.100000000000001" customHeight="1">
      <c r="J8713" s="427"/>
      <c r="M8713" s="469"/>
    </row>
    <row r="8714" spans="10:13" ht="20.100000000000001" customHeight="1">
      <c r="J8714" s="427"/>
      <c r="M8714" s="469"/>
    </row>
    <row r="8715" spans="10:13" ht="20.100000000000001" customHeight="1">
      <c r="J8715" s="427"/>
      <c r="M8715" s="469"/>
    </row>
    <row r="8716" spans="10:13" ht="20.100000000000001" customHeight="1">
      <c r="J8716" s="427"/>
      <c r="M8716" s="469"/>
    </row>
    <row r="8717" spans="10:13" ht="20.100000000000001" customHeight="1">
      <c r="J8717" s="427"/>
      <c r="M8717" s="469"/>
    </row>
    <row r="8718" spans="10:13" ht="20.100000000000001" customHeight="1">
      <c r="J8718" s="427"/>
      <c r="M8718" s="469"/>
    </row>
    <row r="8719" spans="10:13" ht="20.100000000000001" customHeight="1">
      <c r="J8719" s="427"/>
      <c r="M8719" s="469"/>
    </row>
    <row r="8720" spans="10:13" ht="20.100000000000001" customHeight="1">
      <c r="J8720" s="427"/>
      <c r="M8720" s="469"/>
    </row>
    <row r="8721" spans="10:13" ht="20.100000000000001" customHeight="1">
      <c r="J8721" s="427"/>
      <c r="M8721" s="469"/>
    </row>
    <row r="8722" spans="10:13" ht="20.100000000000001" customHeight="1">
      <c r="J8722" s="427"/>
      <c r="M8722" s="469"/>
    </row>
    <row r="8723" spans="10:13" ht="20.100000000000001" customHeight="1">
      <c r="J8723" s="427"/>
      <c r="M8723" s="469"/>
    </row>
    <row r="8724" spans="10:13" ht="20.100000000000001" customHeight="1">
      <c r="J8724" s="427"/>
      <c r="M8724" s="469"/>
    </row>
    <row r="8725" spans="10:13" ht="20.100000000000001" customHeight="1">
      <c r="J8725" s="427"/>
      <c r="M8725" s="469"/>
    </row>
    <row r="8726" spans="10:13" ht="20.100000000000001" customHeight="1">
      <c r="J8726" s="427"/>
      <c r="M8726" s="469"/>
    </row>
    <row r="8727" spans="10:13" ht="20.100000000000001" customHeight="1">
      <c r="J8727" s="427"/>
      <c r="M8727" s="469"/>
    </row>
    <row r="8728" spans="10:13" ht="20.100000000000001" customHeight="1">
      <c r="J8728" s="427"/>
      <c r="M8728" s="469"/>
    </row>
    <row r="8729" spans="10:13" ht="20.100000000000001" customHeight="1">
      <c r="J8729" s="427"/>
      <c r="M8729" s="469"/>
    </row>
    <row r="8730" spans="10:13" ht="20.100000000000001" customHeight="1">
      <c r="J8730" s="427"/>
      <c r="M8730" s="469"/>
    </row>
    <row r="8731" spans="10:13" ht="20.100000000000001" customHeight="1">
      <c r="J8731" s="427"/>
      <c r="M8731" s="469"/>
    </row>
    <row r="8732" spans="10:13" ht="20.100000000000001" customHeight="1">
      <c r="J8732" s="427"/>
      <c r="M8732" s="469"/>
    </row>
    <row r="8733" spans="10:13" ht="20.100000000000001" customHeight="1">
      <c r="J8733" s="427"/>
      <c r="M8733" s="469"/>
    </row>
    <row r="8734" spans="10:13" ht="20.100000000000001" customHeight="1">
      <c r="J8734" s="427"/>
      <c r="M8734" s="469"/>
    </row>
    <row r="8735" spans="10:13" ht="20.100000000000001" customHeight="1">
      <c r="J8735" s="427"/>
      <c r="M8735" s="469"/>
    </row>
    <row r="8736" spans="10:13" ht="20.100000000000001" customHeight="1">
      <c r="J8736" s="427"/>
      <c r="M8736" s="469"/>
    </row>
    <row r="8737" spans="10:13" ht="20.100000000000001" customHeight="1">
      <c r="J8737" s="427"/>
      <c r="M8737" s="469"/>
    </row>
    <row r="8738" spans="10:13" ht="20.100000000000001" customHeight="1">
      <c r="J8738" s="427"/>
      <c r="M8738" s="469"/>
    </row>
    <row r="8739" spans="10:13" ht="20.100000000000001" customHeight="1">
      <c r="J8739" s="427"/>
      <c r="M8739" s="469"/>
    </row>
    <row r="8740" spans="10:13" ht="20.100000000000001" customHeight="1">
      <c r="J8740" s="427"/>
      <c r="M8740" s="469"/>
    </row>
    <row r="8741" spans="10:13" ht="20.100000000000001" customHeight="1">
      <c r="J8741" s="427"/>
      <c r="M8741" s="469"/>
    </row>
    <row r="8742" spans="10:13" ht="20.100000000000001" customHeight="1">
      <c r="J8742" s="427"/>
      <c r="M8742" s="469"/>
    </row>
    <row r="8743" spans="10:13" ht="20.100000000000001" customHeight="1">
      <c r="J8743" s="427"/>
      <c r="M8743" s="469"/>
    </row>
    <row r="8744" spans="10:13" ht="20.100000000000001" customHeight="1">
      <c r="J8744" s="427"/>
      <c r="M8744" s="469"/>
    </row>
    <row r="8745" spans="10:13" ht="20.100000000000001" customHeight="1">
      <c r="J8745" s="427"/>
      <c r="M8745" s="469"/>
    </row>
    <row r="8746" spans="10:13" ht="20.100000000000001" customHeight="1">
      <c r="J8746" s="427"/>
      <c r="M8746" s="469"/>
    </row>
    <row r="8747" spans="10:13" ht="20.100000000000001" customHeight="1">
      <c r="J8747" s="427"/>
      <c r="M8747" s="469"/>
    </row>
    <row r="8748" spans="10:13" ht="20.100000000000001" customHeight="1">
      <c r="J8748" s="427"/>
      <c r="M8748" s="469"/>
    </row>
    <row r="8749" spans="10:13" ht="20.100000000000001" customHeight="1">
      <c r="J8749" s="427"/>
      <c r="M8749" s="469"/>
    </row>
    <row r="8750" spans="10:13" ht="20.100000000000001" customHeight="1">
      <c r="J8750" s="427"/>
      <c r="M8750" s="469"/>
    </row>
    <row r="8751" spans="10:13" ht="20.100000000000001" customHeight="1">
      <c r="J8751" s="427"/>
      <c r="M8751" s="469"/>
    </row>
    <row r="8752" spans="10:13" ht="20.100000000000001" customHeight="1">
      <c r="J8752" s="427"/>
      <c r="M8752" s="469"/>
    </row>
    <row r="8753" spans="10:13" ht="20.100000000000001" customHeight="1">
      <c r="J8753" s="427"/>
      <c r="M8753" s="469"/>
    </row>
    <row r="8754" spans="10:13" ht="20.100000000000001" customHeight="1">
      <c r="J8754" s="427"/>
      <c r="M8754" s="469"/>
    </row>
    <row r="8755" spans="10:13" ht="20.100000000000001" customHeight="1">
      <c r="J8755" s="427"/>
      <c r="M8755" s="469"/>
    </row>
    <row r="8756" spans="10:13" ht="20.100000000000001" customHeight="1">
      <c r="J8756" s="427"/>
      <c r="M8756" s="469"/>
    </row>
    <row r="8757" spans="10:13" ht="20.100000000000001" customHeight="1">
      <c r="J8757" s="427"/>
      <c r="M8757" s="469"/>
    </row>
    <row r="8758" spans="10:13" ht="20.100000000000001" customHeight="1">
      <c r="J8758" s="427"/>
      <c r="M8758" s="469"/>
    </row>
    <row r="8759" spans="10:13" ht="20.100000000000001" customHeight="1">
      <c r="J8759" s="427"/>
      <c r="M8759" s="469"/>
    </row>
    <row r="8760" spans="10:13" ht="20.100000000000001" customHeight="1">
      <c r="J8760" s="427"/>
      <c r="M8760" s="469"/>
    </row>
    <row r="8761" spans="10:13" ht="20.100000000000001" customHeight="1">
      <c r="J8761" s="427"/>
      <c r="M8761" s="469"/>
    </row>
    <row r="8762" spans="10:13" ht="20.100000000000001" customHeight="1">
      <c r="J8762" s="427"/>
      <c r="M8762" s="469"/>
    </row>
    <row r="8763" spans="10:13" ht="20.100000000000001" customHeight="1">
      <c r="J8763" s="427"/>
      <c r="M8763" s="469"/>
    </row>
    <row r="8764" spans="10:13" ht="20.100000000000001" customHeight="1">
      <c r="J8764" s="427"/>
      <c r="M8764" s="469"/>
    </row>
    <row r="8765" spans="10:13" ht="20.100000000000001" customHeight="1">
      <c r="J8765" s="427"/>
      <c r="M8765" s="469"/>
    </row>
    <row r="8766" spans="10:13" ht="20.100000000000001" customHeight="1">
      <c r="J8766" s="427"/>
      <c r="M8766" s="469"/>
    </row>
    <row r="8767" spans="10:13" ht="20.100000000000001" customHeight="1">
      <c r="J8767" s="427"/>
      <c r="M8767" s="469"/>
    </row>
    <row r="8768" spans="10:13" ht="20.100000000000001" customHeight="1">
      <c r="J8768" s="427"/>
      <c r="M8768" s="469"/>
    </row>
    <row r="8769" spans="10:13" ht="20.100000000000001" customHeight="1">
      <c r="J8769" s="427"/>
      <c r="M8769" s="469"/>
    </row>
    <row r="8770" spans="10:13" ht="20.100000000000001" customHeight="1">
      <c r="J8770" s="427"/>
      <c r="M8770" s="469"/>
    </row>
    <row r="8771" spans="10:13" ht="20.100000000000001" customHeight="1">
      <c r="J8771" s="427"/>
      <c r="M8771" s="469"/>
    </row>
    <row r="8772" spans="10:13" ht="20.100000000000001" customHeight="1">
      <c r="J8772" s="427"/>
      <c r="M8772" s="469"/>
    </row>
    <row r="8773" spans="10:13" ht="20.100000000000001" customHeight="1">
      <c r="J8773" s="427"/>
      <c r="M8773" s="469"/>
    </row>
    <row r="8774" spans="10:13" ht="20.100000000000001" customHeight="1">
      <c r="J8774" s="427"/>
      <c r="M8774" s="469"/>
    </row>
    <row r="8775" spans="10:13" ht="20.100000000000001" customHeight="1">
      <c r="J8775" s="427"/>
      <c r="M8775" s="469"/>
    </row>
    <row r="8776" spans="10:13" ht="20.100000000000001" customHeight="1">
      <c r="J8776" s="427"/>
      <c r="M8776" s="469"/>
    </row>
    <row r="8777" spans="10:13" ht="20.100000000000001" customHeight="1">
      <c r="J8777" s="427"/>
      <c r="M8777" s="469"/>
    </row>
    <row r="8778" spans="10:13" ht="20.100000000000001" customHeight="1">
      <c r="J8778" s="427"/>
      <c r="M8778" s="469"/>
    </row>
    <row r="8779" spans="10:13" ht="20.100000000000001" customHeight="1">
      <c r="J8779" s="427"/>
      <c r="M8779" s="469"/>
    </row>
    <row r="8780" spans="10:13" ht="20.100000000000001" customHeight="1">
      <c r="J8780" s="427"/>
      <c r="M8780" s="469"/>
    </row>
    <row r="8781" spans="10:13" ht="20.100000000000001" customHeight="1">
      <c r="J8781" s="427"/>
      <c r="M8781" s="469"/>
    </row>
    <row r="8782" spans="10:13" ht="20.100000000000001" customHeight="1">
      <c r="J8782" s="427"/>
      <c r="M8782" s="469"/>
    </row>
    <row r="8783" spans="10:13" ht="20.100000000000001" customHeight="1">
      <c r="J8783" s="427"/>
      <c r="M8783" s="469"/>
    </row>
    <row r="8784" spans="10:13" ht="20.100000000000001" customHeight="1">
      <c r="J8784" s="427"/>
      <c r="M8784" s="469"/>
    </row>
    <row r="8785" spans="10:13" ht="20.100000000000001" customHeight="1">
      <c r="J8785" s="427"/>
      <c r="M8785" s="469"/>
    </row>
    <row r="8786" spans="10:13" ht="20.100000000000001" customHeight="1">
      <c r="J8786" s="427"/>
      <c r="M8786" s="469"/>
    </row>
    <row r="8787" spans="10:13" ht="20.100000000000001" customHeight="1">
      <c r="J8787" s="427"/>
      <c r="M8787" s="469"/>
    </row>
    <row r="8788" spans="10:13" ht="20.100000000000001" customHeight="1">
      <c r="J8788" s="427"/>
      <c r="M8788" s="469"/>
    </row>
    <row r="8789" spans="10:13" ht="20.100000000000001" customHeight="1">
      <c r="J8789" s="427"/>
      <c r="M8789" s="469"/>
    </row>
    <row r="8790" spans="10:13" ht="20.100000000000001" customHeight="1">
      <c r="J8790" s="427"/>
      <c r="M8790" s="469"/>
    </row>
    <row r="8791" spans="10:13" ht="20.100000000000001" customHeight="1">
      <c r="J8791" s="427"/>
      <c r="M8791" s="469"/>
    </row>
    <row r="8792" spans="10:13" ht="20.100000000000001" customHeight="1">
      <c r="J8792" s="427"/>
      <c r="M8792" s="469"/>
    </row>
    <row r="8793" spans="10:13" ht="20.100000000000001" customHeight="1">
      <c r="J8793" s="427"/>
      <c r="M8793" s="469"/>
    </row>
    <row r="8794" spans="10:13" ht="20.100000000000001" customHeight="1">
      <c r="J8794" s="427"/>
      <c r="M8794" s="469"/>
    </row>
    <row r="8795" spans="10:13" ht="20.100000000000001" customHeight="1">
      <c r="J8795" s="427"/>
      <c r="M8795" s="469"/>
    </row>
    <row r="8796" spans="10:13" ht="20.100000000000001" customHeight="1">
      <c r="J8796" s="427"/>
      <c r="M8796" s="469"/>
    </row>
    <row r="8797" spans="10:13" ht="20.100000000000001" customHeight="1">
      <c r="J8797" s="427"/>
      <c r="M8797" s="469"/>
    </row>
    <row r="8798" spans="10:13" ht="20.100000000000001" customHeight="1">
      <c r="J8798" s="427"/>
      <c r="M8798" s="469"/>
    </row>
    <row r="8799" spans="10:13" ht="20.100000000000001" customHeight="1">
      <c r="J8799" s="427"/>
      <c r="M8799" s="469"/>
    </row>
    <row r="8800" spans="10:13" ht="20.100000000000001" customHeight="1">
      <c r="J8800" s="427"/>
      <c r="M8800" s="469"/>
    </row>
    <row r="8801" spans="10:13" ht="20.100000000000001" customHeight="1">
      <c r="J8801" s="427"/>
      <c r="M8801" s="469"/>
    </row>
    <row r="8802" spans="10:13" ht="20.100000000000001" customHeight="1">
      <c r="J8802" s="427"/>
      <c r="M8802" s="469"/>
    </row>
    <row r="8803" spans="10:13" ht="20.100000000000001" customHeight="1">
      <c r="J8803" s="427"/>
      <c r="M8803" s="469"/>
    </row>
    <row r="8804" spans="10:13" ht="20.100000000000001" customHeight="1">
      <c r="J8804" s="427"/>
      <c r="M8804" s="469"/>
    </row>
    <row r="8805" spans="10:13" ht="20.100000000000001" customHeight="1">
      <c r="J8805" s="427"/>
      <c r="M8805" s="469"/>
    </row>
    <row r="8806" spans="10:13" ht="20.100000000000001" customHeight="1">
      <c r="J8806" s="427"/>
      <c r="M8806" s="469"/>
    </row>
    <row r="8807" spans="10:13" ht="20.100000000000001" customHeight="1">
      <c r="J8807" s="427"/>
      <c r="M8807" s="469"/>
    </row>
    <row r="8808" spans="10:13" ht="20.100000000000001" customHeight="1">
      <c r="J8808" s="427"/>
      <c r="M8808" s="469"/>
    </row>
    <row r="8809" spans="10:13" ht="20.100000000000001" customHeight="1">
      <c r="J8809" s="427"/>
      <c r="M8809" s="469"/>
    </row>
    <row r="8810" spans="10:13" ht="20.100000000000001" customHeight="1">
      <c r="J8810" s="427"/>
      <c r="M8810" s="469"/>
    </row>
    <row r="8811" spans="10:13" ht="20.100000000000001" customHeight="1">
      <c r="J8811" s="427"/>
      <c r="M8811" s="469"/>
    </row>
    <row r="8812" spans="10:13" ht="20.100000000000001" customHeight="1">
      <c r="J8812" s="427"/>
      <c r="M8812" s="469"/>
    </row>
    <row r="8813" spans="10:13" ht="20.100000000000001" customHeight="1">
      <c r="J8813" s="427"/>
      <c r="M8813" s="469"/>
    </row>
    <row r="8814" spans="10:13" ht="20.100000000000001" customHeight="1">
      <c r="J8814" s="427"/>
      <c r="M8814" s="469"/>
    </row>
    <row r="8815" spans="10:13" ht="20.100000000000001" customHeight="1">
      <c r="J8815" s="427"/>
      <c r="M8815" s="469"/>
    </row>
    <row r="8816" spans="10:13" ht="20.100000000000001" customHeight="1">
      <c r="J8816" s="427"/>
      <c r="M8816" s="469"/>
    </row>
    <row r="8817" spans="10:13" ht="20.100000000000001" customHeight="1">
      <c r="J8817" s="427"/>
      <c r="M8817" s="469"/>
    </row>
    <row r="8818" spans="10:13" ht="20.100000000000001" customHeight="1">
      <c r="J8818" s="427"/>
      <c r="M8818" s="469"/>
    </row>
    <row r="8819" spans="10:13" ht="20.100000000000001" customHeight="1">
      <c r="J8819" s="427"/>
      <c r="M8819" s="469"/>
    </row>
    <row r="8820" spans="10:13" ht="20.100000000000001" customHeight="1">
      <c r="J8820" s="427"/>
      <c r="M8820" s="469"/>
    </row>
    <row r="8821" spans="10:13" ht="20.100000000000001" customHeight="1">
      <c r="J8821" s="427"/>
      <c r="M8821" s="469"/>
    </row>
    <row r="8822" spans="10:13" ht="20.100000000000001" customHeight="1">
      <c r="J8822" s="427"/>
      <c r="M8822" s="469"/>
    </row>
    <row r="8823" spans="10:13" ht="20.100000000000001" customHeight="1">
      <c r="J8823" s="427"/>
      <c r="M8823" s="469"/>
    </row>
    <row r="8824" spans="10:13" ht="20.100000000000001" customHeight="1">
      <c r="J8824" s="427"/>
      <c r="M8824" s="469"/>
    </row>
    <row r="8825" spans="10:13" ht="20.100000000000001" customHeight="1">
      <c r="J8825" s="427"/>
      <c r="M8825" s="469"/>
    </row>
    <row r="8826" spans="10:13" ht="20.100000000000001" customHeight="1">
      <c r="J8826" s="427"/>
      <c r="M8826" s="469"/>
    </row>
    <row r="8827" spans="10:13" ht="20.100000000000001" customHeight="1">
      <c r="J8827" s="427"/>
      <c r="M8827" s="469"/>
    </row>
    <row r="8828" spans="10:13" ht="20.100000000000001" customHeight="1">
      <c r="J8828" s="427"/>
      <c r="M8828" s="469"/>
    </row>
    <row r="8829" spans="10:13" ht="20.100000000000001" customHeight="1">
      <c r="J8829" s="427"/>
      <c r="M8829" s="469"/>
    </row>
    <row r="8830" spans="10:13" ht="20.100000000000001" customHeight="1">
      <c r="J8830" s="427"/>
      <c r="M8830" s="469"/>
    </row>
    <row r="8831" spans="10:13" ht="20.100000000000001" customHeight="1">
      <c r="J8831" s="427"/>
      <c r="M8831" s="469"/>
    </row>
    <row r="8832" spans="10:13" ht="20.100000000000001" customHeight="1">
      <c r="J8832" s="427"/>
      <c r="M8832" s="469"/>
    </row>
    <row r="8833" spans="10:13" ht="20.100000000000001" customHeight="1">
      <c r="J8833" s="427"/>
      <c r="M8833" s="469"/>
    </row>
    <row r="8834" spans="10:13" ht="20.100000000000001" customHeight="1">
      <c r="J8834" s="427"/>
      <c r="M8834" s="469"/>
    </row>
    <row r="8835" spans="10:13" ht="20.100000000000001" customHeight="1">
      <c r="J8835" s="427"/>
      <c r="M8835" s="469"/>
    </row>
    <row r="8836" spans="10:13" ht="20.100000000000001" customHeight="1">
      <c r="J8836" s="427"/>
      <c r="M8836" s="469"/>
    </row>
    <row r="8837" spans="10:13" ht="20.100000000000001" customHeight="1">
      <c r="J8837" s="427"/>
      <c r="M8837" s="469"/>
    </row>
    <row r="8838" spans="10:13" ht="20.100000000000001" customHeight="1">
      <c r="J8838" s="427"/>
      <c r="M8838" s="469"/>
    </row>
    <row r="8839" spans="10:13" ht="20.100000000000001" customHeight="1">
      <c r="J8839" s="427"/>
      <c r="M8839" s="469"/>
    </row>
    <row r="8840" spans="10:13" ht="20.100000000000001" customHeight="1">
      <c r="J8840" s="427"/>
      <c r="M8840" s="469"/>
    </row>
    <row r="8841" spans="10:13" ht="20.100000000000001" customHeight="1">
      <c r="J8841" s="427"/>
      <c r="M8841" s="469"/>
    </row>
    <row r="8842" spans="10:13" ht="20.100000000000001" customHeight="1">
      <c r="J8842" s="427"/>
      <c r="M8842" s="469"/>
    </row>
    <row r="8843" spans="10:13" ht="20.100000000000001" customHeight="1">
      <c r="J8843" s="427"/>
      <c r="M8843" s="469"/>
    </row>
    <row r="8844" spans="10:13" ht="20.100000000000001" customHeight="1">
      <c r="J8844" s="427"/>
      <c r="M8844" s="469"/>
    </row>
    <row r="8845" spans="10:13" ht="20.100000000000001" customHeight="1">
      <c r="J8845" s="427"/>
      <c r="M8845" s="469"/>
    </row>
    <row r="8846" spans="10:13" ht="20.100000000000001" customHeight="1">
      <c r="J8846" s="427"/>
      <c r="M8846" s="469"/>
    </row>
    <row r="8847" spans="10:13" ht="20.100000000000001" customHeight="1">
      <c r="J8847" s="427"/>
      <c r="M8847" s="469"/>
    </row>
    <row r="8848" spans="10:13" ht="20.100000000000001" customHeight="1">
      <c r="J8848" s="427"/>
      <c r="M8848" s="469"/>
    </row>
    <row r="8849" spans="10:13" ht="20.100000000000001" customHeight="1">
      <c r="J8849" s="427"/>
      <c r="M8849" s="469"/>
    </row>
    <row r="8850" spans="10:13" ht="20.100000000000001" customHeight="1">
      <c r="J8850" s="427"/>
      <c r="M8850" s="469"/>
    </row>
    <row r="8851" spans="10:13" ht="20.100000000000001" customHeight="1">
      <c r="J8851" s="427"/>
      <c r="M8851" s="469"/>
    </row>
    <row r="8852" spans="10:13" ht="20.100000000000001" customHeight="1">
      <c r="J8852" s="427"/>
      <c r="M8852" s="469"/>
    </row>
    <row r="8853" spans="10:13" ht="20.100000000000001" customHeight="1">
      <c r="J8853" s="427"/>
      <c r="M8853" s="469"/>
    </row>
    <row r="8854" spans="10:13" ht="20.100000000000001" customHeight="1">
      <c r="J8854" s="427"/>
      <c r="M8854" s="469"/>
    </row>
    <row r="8855" spans="10:13" ht="20.100000000000001" customHeight="1">
      <c r="J8855" s="427"/>
      <c r="M8855" s="469"/>
    </row>
    <row r="8856" spans="10:13" ht="20.100000000000001" customHeight="1">
      <c r="J8856" s="427"/>
      <c r="M8856" s="469"/>
    </row>
    <row r="8857" spans="10:13" ht="20.100000000000001" customHeight="1">
      <c r="J8857" s="427"/>
      <c r="M8857" s="469"/>
    </row>
    <row r="8858" spans="10:13" ht="20.100000000000001" customHeight="1">
      <c r="J8858" s="427"/>
      <c r="M8858" s="469"/>
    </row>
    <row r="8859" spans="10:13" ht="20.100000000000001" customHeight="1">
      <c r="J8859" s="427"/>
      <c r="M8859" s="469"/>
    </row>
    <row r="8860" spans="10:13" ht="20.100000000000001" customHeight="1">
      <c r="J8860" s="427"/>
      <c r="M8860" s="469"/>
    </row>
    <row r="8861" spans="10:13" ht="20.100000000000001" customHeight="1">
      <c r="J8861" s="427"/>
      <c r="M8861" s="469"/>
    </row>
    <row r="8862" spans="10:13" ht="20.100000000000001" customHeight="1">
      <c r="J8862" s="427"/>
      <c r="M8862" s="469"/>
    </row>
    <row r="8863" spans="10:13" ht="20.100000000000001" customHeight="1">
      <c r="J8863" s="427"/>
      <c r="M8863" s="469"/>
    </row>
    <row r="8864" spans="10:13" ht="20.100000000000001" customHeight="1">
      <c r="J8864" s="427"/>
      <c r="M8864" s="469"/>
    </row>
    <row r="8865" spans="10:13" ht="20.100000000000001" customHeight="1">
      <c r="J8865" s="427"/>
      <c r="M8865" s="469"/>
    </row>
    <row r="8866" spans="10:13" ht="20.100000000000001" customHeight="1">
      <c r="J8866" s="427"/>
      <c r="M8866" s="469"/>
    </row>
    <row r="8867" spans="10:13" ht="20.100000000000001" customHeight="1">
      <c r="J8867" s="427"/>
      <c r="M8867" s="469"/>
    </row>
    <row r="8868" spans="10:13" ht="20.100000000000001" customHeight="1">
      <c r="J8868" s="427"/>
      <c r="M8868" s="469"/>
    </row>
    <row r="8869" spans="10:13" ht="20.100000000000001" customHeight="1">
      <c r="J8869" s="427"/>
      <c r="M8869" s="469"/>
    </row>
    <row r="8870" spans="10:13" ht="20.100000000000001" customHeight="1">
      <c r="J8870" s="427"/>
      <c r="M8870" s="469"/>
    </row>
    <row r="8871" spans="10:13" ht="20.100000000000001" customHeight="1">
      <c r="J8871" s="427"/>
      <c r="M8871" s="469"/>
    </row>
    <row r="8872" spans="10:13" ht="20.100000000000001" customHeight="1">
      <c r="J8872" s="427"/>
      <c r="M8872" s="469"/>
    </row>
    <row r="8873" spans="10:13" ht="20.100000000000001" customHeight="1">
      <c r="J8873" s="427"/>
      <c r="M8873" s="469"/>
    </row>
    <row r="8874" spans="10:13" ht="20.100000000000001" customHeight="1">
      <c r="J8874" s="427"/>
      <c r="M8874" s="469"/>
    </row>
    <row r="8875" spans="10:13" ht="20.100000000000001" customHeight="1">
      <c r="J8875" s="427"/>
      <c r="M8875" s="469"/>
    </row>
    <row r="8876" spans="10:13" ht="20.100000000000001" customHeight="1">
      <c r="J8876" s="427"/>
      <c r="M8876" s="469"/>
    </row>
    <row r="8877" spans="10:13" ht="20.100000000000001" customHeight="1">
      <c r="J8877" s="427"/>
      <c r="M8877" s="469"/>
    </row>
    <row r="8878" spans="10:13" ht="20.100000000000001" customHeight="1">
      <c r="J8878" s="427"/>
      <c r="M8878" s="469"/>
    </row>
    <row r="8879" spans="10:13" ht="20.100000000000001" customHeight="1">
      <c r="J8879" s="427"/>
      <c r="M8879" s="469"/>
    </row>
    <row r="8880" spans="10:13" ht="20.100000000000001" customHeight="1">
      <c r="J8880" s="427"/>
      <c r="M8880" s="469"/>
    </row>
    <row r="8881" spans="10:13" ht="20.100000000000001" customHeight="1">
      <c r="J8881" s="427"/>
      <c r="M8881" s="469"/>
    </row>
    <row r="8882" spans="10:13" ht="20.100000000000001" customHeight="1">
      <c r="J8882" s="427"/>
      <c r="M8882" s="469"/>
    </row>
    <row r="8883" spans="10:13" ht="20.100000000000001" customHeight="1">
      <c r="J8883" s="427"/>
      <c r="M8883" s="469"/>
    </row>
    <row r="8884" spans="10:13" ht="20.100000000000001" customHeight="1">
      <c r="J8884" s="427"/>
      <c r="M8884" s="469"/>
    </row>
    <row r="8885" spans="10:13" ht="20.100000000000001" customHeight="1">
      <c r="J8885" s="427"/>
      <c r="M8885" s="469"/>
    </row>
    <row r="8886" spans="10:13" ht="20.100000000000001" customHeight="1">
      <c r="J8886" s="427"/>
      <c r="M8886" s="469"/>
    </row>
    <row r="8887" spans="10:13" ht="20.100000000000001" customHeight="1">
      <c r="J8887" s="427"/>
      <c r="M8887" s="469"/>
    </row>
    <row r="8888" spans="10:13" ht="20.100000000000001" customHeight="1">
      <c r="J8888" s="427"/>
      <c r="M8888" s="469"/>
    </row>
    <row r="8889" spans="10:13" ht="20.100000000000001" customHeight="1">
      <c r="J8889" s="427"/>
      <c r="M8889" s="469"/>
    </row>
    <row r="8890" spans="10:13" ht="20.100000000000001" customHeight="1">
      <c r="J8890" s="427"/>
      <c r="M8890" s="469"/>
    </row>
    <row r="8891" spans="10:13" ht="20.100000000000001" customHeight="1">
      <c r="J8891" s="427"/>
      <c r="M8891" s="469"/>
    </row>
    <row r="8892" spans="10:13" ht="20.100000000000001" customHeight="1">
      <c r="J8892" s="427"/>
      <c r="M8892" s="469"/>
    </row>
    <row r="8893" spans="10:13" ht="20.100000000000001" customHeight="1">
      <c r="J8893" s="427"/>
      <c r="M8893" s="469"/>
    </row>
    <row r="8894" spans="10:13" ht="20.100000000000001" customHeight="1">
      <c r="J8894" s="427"/>
      <c r="M8894" s="469"/>
    </row>
    <row r="8895" spans="10:13" ht="20.100000000000001" customHeight="1">
      <c r="J8895" s="427"/>
      <c r="M8895" s="469"/>
    </row>
    <row r="8896" spans="10:13" ht="20.100000000000001" customHeight="1">
      <c r="J8896" s="427"/>
      <c r="M8896" s="469"/>
    </row>
    <row r="8897" spans="10:13" ht="20.100000000000001" customHeight="1">
      <c r="J8897" s="427"/>
      <c r="M8897" s="469"/>
    </row>
    <row r="8898" spans="10:13" ht="20.100000000000001" customHeight="1">
      <c r="J8898" s="427"/>
      <c r="M8898" s="469"/>
    </row>
    <row r="8899" spans="10:13" ht="20.100000000000001" customHeight="1">
      <c r="J8899" s="427"/>
      <c r="M8899" s="469"/>
    </row>
    <row r="8900" spans="10:13" ht="20.100000000000001" customHeight="1">
      <c r="J8900" s="427"/>
      <c r="M8900" s="469"/>
    </row>
    <row r="8901" spans="10:13" ht="20.100000000000001" customHeight="1">
      <c r="J8901" s="427"/>
      <c r="M8901" s="469"/>
    </row>
    <row r="8902" spans="10:13" ht="20.100000000000001" customHeight="1">
      <c r="J8902" s="427"/>
      <c r="M8902" s="469"/>
    </row>
    <row r="8903" spans="10:13" ht="20.100000000000001" customHeight="1">
      <c r="J8903" s="427"/>
      <c r="M8903" s="469"/>
    </row>
    <row r="8904" spans="10:13" ht="20.100000000000001" customHeight="1">
      <c r="J8904" s="427"/>
      <c r="M8904" s="469"/>
    </row>
    <row r="8905" spans="10:13" ht="20.100000000000001" customHeight="1">
      <c r="J8905" s="427"/>
      <c r="M8905" s="469"/>
    </row>
    <row r="8906" spans="10:13" ht="20.100000000000001" customHeight="1">
      <c r="J8906" s="427"/>
      <c r="M8906" s="469"/>
    </row>
    <row r="8907" spans="10:13" ht="20.100000000000001" customHeight="1">
      <c r="J8907" s="427"/>
      <c r="M8907" s="469"/>
    </row>
    <row r="8908" spans="10:13" ht="20.100000000000001" customHeight="1">
      <c r="J8908" s="427"/>
      <c r="M8908" s="469"/>
    </row>
    <row r="8909" spans="10:13" ht="20.100000000000001" customHeight="1">
      <c r="J8909" s="427"/>
      <c r="M8909" s="469"/>
    </row>
    <row r="8910" spans="10:13" ht="20.100000000000001" customHeight="1">
      <c r="J8910" s="427"/>
      <c r="M8910" s="469"/>
    </row>
    <row r="8911" spans="10:13" ht="20.100000000000001" customHeight="1">
      <c r="J8911" s="427"/>
      <c r="M8911" s="469"/>
    </row>
    <row r="8912" spans="10:13" ht="20.100000000000001" customHeight="1">
      <c r="J8912" s="427"/>
      <c r="M8912" s="469"/>
    </row>
    <row r="8913" spans="10:13" ht="20.100000000000001" customHeight="1">
      <c r="J8913" s="427"/>
      <c r="M8913" s="469"/>
    </row>
    <row r="8914" spans="10:13" ht="20.100000000000001" customHeight="1">
      <c r="J8914" s="427"/>
      <c r="M8914" s="469"/>
    </row>
    <row r="8915" spans="10:13" ht="20.100000000000001" customHeight="1">
      <c r="J8915" s="427"/>
      <c r="M8915" s="469"/>
    </row>
    <row r="8916" spans="10:13" ht="20.100000000000001" customHeight="1">
      <c r="J8916" s="427"/>
      <c r="M8916" s="469"/>
    </row>
    <row r="8917" spans="10:13" ht="20.100000000000001" customHeight="1">
      <c r="J8917" s="427"/>
      <c r="M8917" s="469"/>
    </row>
    <row r="8918" spans="10:13" ht="20.100000000000001" customHeight="1">
      <c r="J8918" s="427"/>
      <c r="M8918" s="469"/>
    </row>
    <row r="8919" spans="10:13" ht="20.100000000000001" customHeight="1">
      <c r="J8919" s="427"/>
      <c r="M8919" s="469"/>
    </row>
    <row r="8920" spans="10:13" ht="20.100000000000001" customHeight="1">
      <c r="J8920" s="427"/>
      <c r="M8920" s="469"/>
    </row>
    <row r="8921" spans="10:13" ht="20.100000000000001" customHeight="1">
      <c r="J8921" s="427"/>
      <c r="M8921" s="469"/>
    </row>
    <row r="8922" spans="10:13" ht="20.100000000000001" customHeight="1">
      <c r="J8922" s="427"/>
      <c r="M8922" s="469"/>
    </row>
    <row r="8923" spans="10:13" ht="20.100000000000001" customHeight="1">
      <c r="J8923" s="427"/>
      <c r="M8923" s="469"/>
    </row>
    <row r="8924" spans="10:13" ht="20.100000000000001" customHeight="1">
      <c r="J8924" s="427"/>
      <c r="M8924" s="469"/>
    </row>
    <row r="8925" spans="10:13" ht="20.100000000000001" customHeight="1">
      <c r="J8925" s="427"/>
      <c r="M8925" s="469"/>
    </row>
    <row r="8926" spans="10:13" ht="20.100000000000001" customHeight="1">
      <c r="J8926" s="427"/>
      <c r="M8926" s="469"/>
    </row>
    <row r="8927" spans="10:13" ht="20.100000000000001" customHeight="1">
      <c r="J8927" s="427"/>
      <c r="M8927" s="469"/>
    </row>
    <row r="8928" spans="10:13" ht="20.100000000000001" customHeight="1">
      <c r="J8928" s="427"/>
      <c r="M8928" s="469"/>
    </row>
    <row r="8929" spans="10:13" ht="20.100000000000001" customHeight="1">
      <c r="J8929" s="427"/>
      <c r="M8929" s="469"/>
    </row>
    <row r="8930" spans="10:13" ht="20.100000000000001" customHeight="1">
      <c r="J8930" s="427"/>
      <c r="M8930" s="469"/>
    </row>
    <row r="8931" spans="10:13" ht="20.100000000000001" customHeight="1">
      <c r="J8931" s="427"/>
      <c r="M8931" s="469"/>
    </row>
    <row r="8932" spans="10:13" ht="20.100000000000001" customHeight="1">
      <c r="J8932" s="427"/>
      <c r="M8932" s="469"/>
    </row>
    <row r="8933" spans="10:13" ht="20.100000000000001" customHeight="1">
      <c r="J8933" s="427"/>
      <c r="M8933" s="469"/>
    </row>
    <row r="8934" spans="10:13" ht="20.100000000000001" customHeight="1">
      <c r="J8934" s="427"/>
      <c r="M8934" s="469"/>
    </row>
    <row r="8935" spans="10:13" ht="20.100000000000001" customHeight="1">
      <c r="J8935" s="427"/>
      <c r="M8935" s="469"/>
    </row>
    <row r="8936" spans="10:13" ht="20.100000000000001" customHeight="1">
      <c r="J8936" s="427"/>
      <c r="M8936" s="469"/>
    </row>
    <row r="8937" spans="10:13" ht="20.100000000000001" customHeight="1">
      <c r="J8937" s="427"/>
      <c r="M8937" s="469"/>
    </row>
    <row r="8938" spans="10:13" ht="20.100000000000001" customHeight="1">
      <c r="J8938" s="427"/>
      <c r="M8938" s="469"/>
    </row>
    <row r="8939" spans="10:13" ht="20.100000000000001" customHeight="1">
      <c r="J8939" s="427"/>
      <c r="M8939" s="469"/>
    </row>
    <row r="8940" spans="10:13" ht="20.100000000000001" customHeight="1">
      <c r="J8940" s="427"/>
      <c r="M8940" s="469"/>
    </row>
    <row r="8941" spans="10:13" ht="20.100000000000001" customHeight="1">
      <c r="J8941" s="427"/>
      <c r="M8941" s="469"/>
    </row>
    <row r="8942" spans="10:13" ht="20.100000000000001" customHeight="1">
      <c r="J8942" s="427"/>
      <c r="M8942" s="469"/>
    </row>
    <row r="8943" spans="10:13" ht="20.100000000000001" customHeight="1">
      <c r="J8943" s="427"/>
      <c r="M8943" s="469"/>
    </row>
    <row r="8944" spans="10:13" ht="20.100000000000001" customHeight="1">
      <c r="J8944" s="427"/>
      <c r="M8944" s="469"/>
    </row>
    <row r="8945" spans="10:13" ht="20.100000000000001" customHeight="1">
      <c r="J8945" s="427"/>
      <c r="M8945" s="469"/>
    </row>
    <row r="8946" spans="10:13" ht="20.100000000000001" customHeight="1">
      <c r="J8946" s="427"/>
      <c r="M8946" s="469"/>
    </row>
    <row r="8947" spans="10:13" ht="20.100000000000001" customHeight="1">
      <c r="J8947" s="427"/>
      <c r="M8947" s="469"/>
    </row>
    <row r="8948" spans="10:13" ht="20.100000000000001" customHeight="1">
      <c r="J8948" s="427"/>
      <c r="M8948" s="469"/>
    </row>
    <row r="8949" spans="10:13" ht="20.100000000000001" customHeight="1">
      <c r="J8949" s="427"/>
      <c r="M8949" s="469"/>
    </row>
    <row r="8950" spans="10:13" ht="20.100000000000001" customHeight="1">
      <c r="J8950" s="427"/>
      <c r="M8950" s="469"/>
    </row>
    <row r="8951" spans="10:13" ht="20.100000000000001" customHeight="1">
      <c r="J8951" s="427"/>
      <c r="M8951" s="469"/>
    </row>
    <row r="8952" spans="10:13" ht="20.100000000000001" customHeight="1">
      <c r="J8952" s="427"/>
      <c r="M8952" s="469"/>
    </row>
    <row r="8953" spans="10:13" ht="20.100000000000001" customHeight="1">
      <c r="J8953" s="427"/>
      <c r="M8953" s="469"/>
    </row>
    <row r="8954" spans="10:13" ht="20.100000000000001" customHeight="1">
      <c r="J8954" s="427"/>
      <c r="M8954" s="469"/>
    </row>
    <row r="8955" spans="10:13" ht="20.100000000000001" customHeight="1">
      <c r="J8955" s="427"/>
      <c r="M8955" s="469"/>
    </row>
    <row r="8956" spans="10:13" ht="20.100000000000001" customHeight="1">
      <c r="J8956" s="427"/>
      <c r="M8956" s="469"/>
    </row>
    <row r="8957" spans="10:13" ht="20.100000000000001" customHeight="1">
      <c r="J8957" s="427"/>
      <c r="M8957" s="469"/>
    </row>
    <row r="8958" spans="10:13" ht="20.100000000000001" customHeight="1">
      <c r="J8958" s="427"/>
      <c r="M8958" s="469"/>
    </row>
    <row r="8959" spans="10:13" ht="20.100000000000001" customHeight="1">
      <c r="J8959" s="427"/>
      <c r="M8959" s="469"/>
    </row>
    <row r="8960" spans="10:13" ht="20.100000000000001" customHeight="1">
      <c r="J8960" s="427"/>
      <c r="M8960" s="469"/>
    </row>
    <row r="8961" spans="10:13" ht="20.100000000000001" customHeight="1">
      <c r="J8961" s="427"/>
      <c r="M8961" s="469"/>
    </row>
    <row r="8962" spans="10:13" ht="20.100000000000001" customHeight="1">
      <c r="J8962" s="427"/>
      <c r="M8962" s="469"/>
    </row>
    <row r="8963" spans="10:13" ht="20.100000000000001" customHeight="1">
      <c r="J8963" s="427"/>
      <c r="M8963" s="469"/>
    </row>
    <row r="8964" spans="10:13" ht="20.100000000000001" customHeight="1">
      <c r="J8964" s="427"/>
      <c r="M8964" s="469"/>
    </row>
    <row r="8965" spans="10:13" ht="20.100000000000001" customHeight="1">
      <c r="J8965" s="427"/>
      <c r="M8965" s="469"/>
    </row>
    <row r="8966" spans="10:13" ht="20.100000000000001" customHeight="1">
      <c r="J8966" s="427"/>
      <c r="M8966" s="469"/>
    </row>
    <row r="8967" spans="10:13" ht="20.100000000000001" customHeight="1">
      <c r="J8967" s="427"/>
      <c r="M8967" s="469"/>
    </row>
    <row r="8968" spans="10:13" ht="20.100000000000001" customHeight="1">
      <c r="J8968" s="427"/>
      <c r="M8968" s="469"/>
    </row>
    <row r="8969" spans="10:13" ht="20.100000000000001" customHeight="1">
      <c r="J8969" s="427"/>
      <c r="M8969" s="469"/>
    </row>
    <row r="8970" spans="10:13" ht="20.100000000000001" customHeight="1">
      <c r="J8970" s="427"/>
      <c r="M8970" s="469"/>
    </row>
    <row r="8971" spans="10:13" ht="20.100000000000001" customHeight="1">
      <c r="J8971" s="427"/>
      <c r="M8971" s="469"/>
    </row>
    <row r="8972" spans="10:13" ht="20.100000000000001" customHeight="1">
      <c r="J8972" s="427"/>
      <c r="M8972" s="469"/>
    </row>
    <row r="8973" spans="10:13" ht="20.100000000000001" customHeight="1">
      <c r="J8973" s="427"/>
      <c r="M8973" s="469"/>
    </row>
    <row r="8974" spans="10:13" ht="20.100000000000001" customHeight="1">
      <c r="J8974" s="427"/>
      <c r="M8974" s="469"/>
    </row>
    <row r="8975" spans="10:13" ht="20.100000000000001" customHeight="1">
      <c r="J8975" s="427"/>
      <c r="M8975" s="469"/>
    </row>
    <row r="8976" spans="10:13" ht="20.100000000000001" customHeight="1">
      <c r="J8976" s="427"/>
      <c r="M8976" s="469"/>
    </row>
    <row r="8977" spans="10:13" ht="20.100000000000001" customHeight="1">
      <c r="J8977" s="427"/>
      <c r="M8977" s="469"/>
    </row>
    <row r="8978" spans="10:13" ht="20.100000000000001" customHeight="1">
      <c r="J8978" s="427"/>
      <c r="M8978" s="469"/>
    </row>
    <row r="8979" spans="10:13" ht="20.100000000000001" customHeight="1">
      <c r="J8979" s="427"/>
      <c r="M8979" s="469"/>
    </row>
    <row r="8980" spans="10:13" ht="20.100000000000001" customHeight="1">
      <c r="J8980" s="427"/>
      <c r="M8980" s="469"/>
    </row>
    <row r="8981" spans="10:13" ht="20.100000000000001" customHeight="1">
      <c r="J8981" s="427"/>
      <c r="M8981" s="469"/>
    </row>
    <row r="8982" spans="10:13" ht="20.100000000000001" customHeight="1">
      <c r="J8982" s="427"/>
      <c r="M8982" s="469"/>
    </row>
    <row r="8983" spans="10:13" ht="20.100000000000001" customHeight="1">
      <c r="J8983" s="427"/>
      <c r="M8983" s="469"/>
    </row>
    <row r="8984" spans="10:13" ht="20.100000000000001" customHeight="1">
      <c r="J8984" s="427"/>
      <c r="M8984" s="469"/>
    </row>
    <row r="8985" spans="10:13" ht="20.100000000000001" customHeight="1">
      <c r="J8985" s="427"/>
      <c r="M8985" s="469"/>
    </row>
    <row r="8986" spans="10:13" ht="20.100000000000001" customHeight="1">
      <c r="J8986" s="427"/>
      <c r="M8986" s="469"/>
    </row>
    <row r="8987" spans="10:13" ht="20.100000000000001" customHeight="1">
      <c r="J8987" s="427"/>
      <c r="M8987" s="469"/>
    </row>
    <row r="8988" spans="10:13" ht="20.100000000000001" customHeight="1">
      <c r="J8988" s="427"/>
      <c r="M8988" s="469"/>
    </row>
    <row r="8989" spans="10:13" ht="20.100000000000001" customHeight="1">
      <c r="J8989" s="427"/>
      <c r="M8989" s="469"/>
    </row>
    <row r="8990" spans="10:13" ht="20.100000000000001" customHeight="1">
      <c r="J8990" s="427"/>
      <c r="M8990" s="469"/>
    </row>
    <row r="8991" spans="10:13" ht="20.100000000000001" customHeight="1">
      <c r="J8991" s="427"/>
      <c r="M8991" s="469"/>
    </row>
    <row r="8992" spans="10:13" ht="20.100000000000001" customHeight="1">
      <c r="J8992" s="427"/>
      <c r="M8992" s="469"/>
    </row>
    <row r="8993" spans="10:13" ht="20.100000000000001" customHeight="1">
      <c r="J8993" s="427"/>
      <c r="M8993" s="469"/>
    </row>
    <row r="8994" spans="10:13" ht="20.100000000000001" customHeight="1">
      <c r="J8994" s="427"/>
      <c r="M8994" s="469"/>
    </row>
    <row r="8995" spans="10:13" ht="20.100000000000001" customHeight="1">
      <c r="J8995" s="427"/>
      <c r="M8995" s="469"/>
    </row>
    <row r="8996" spans="10:13" ht="20.100000000000001" customHeight="1">
      <c r="J8996" s="427"/>
      <c r="M8996" s="469"/>
    </row>
    <row r="8997" spans="10:13" ht="20.100000000000001" customHeight="1">
      <c r="J8997" s="427"/>
      <c r="M8997" s="469"/>
    </row>
    <row r="8998" spans="10:13" ht="20.100000000000001" customHeight="1">
      <c r="J8998" s="427"/>
      <c r="M8998" s="469"/>
    </row>
    <row r="8999" spans="10:13" ht="20.100000000000001" customHeight="1">
      <c r="J8999" s="427"/>
      <c r="M8999" s="469"/>
    </row>
    <row r="9000" spans="10:13" ht="20.100000000000001" customHeight="1">
      <c r="J9000" s="427"/>
      <c r="M9000" s="469"/>
    </row>
    <row r="9001" spans="10:13" ht="20.100000000000001" customHeight="1">
      <c r="J9001" s="427"/>
      <c r="M9001" s="469"/>
    </row>
    <row r="9002" spans="10:13" ht="20.100000000000001" customHeight="1">
      <c r="J9002" s="427"/>
      <c r="M9002" s="469"/>
    </row>
    <row r="9003" spans="10:13" ht="20.100000000000001" customHeight="1">
      <c r="J9003" s="427"/>
      <c r="M9003" s="469"/>
    </row>
    <row r="9004" spans="10:13" ht="20.100000000000001" customHeight="1">
      <c r="J9004" s="427"/>
      <c r="M9004" s="469"/>
    </row>
    <row r="9005" spans="10:13" ht="20.100000000000001" customHeight="1">
      <c r="J9005" s="427"/>
      <c r="M9005" s="469"/>
    </row>
    <row r="9006" spans="10:13" ht="20.100000000000001" customHeight="1">
      <c r="J9006" s="427"/>
      <c r="M9006" s="469"/>
    </row>
    <row r="9007" spans="10:13" ht="20.100000000000001" customHeight="1">
      <c r="J9007" s="427"/>
      <c r="M9007" s="469"/>
    </row>
    <row r="9008" spans="10:13" ht="20.100000000000001" customHeight="1">
      <c r="J9008" s="427"/>
      <c r="M9008" s="469"/>
    </row>
    <row r="9009" spans="10:13" ht="20.100000000000001" customHeight="1">
      <c r="J9009" s="427"/>
      <c r="M9009" s="469"/>
    </row>
    <row r="9010" spans="10:13" ht="20.100000000000001" customHeight="1">
      <c r="J9010" s="427"/>
      <c r="M9010" s="469"/>
    </row>
    <row r="9011" spans="10:13" ht="20.100000000000001" customHeight="1">
      <c r="J9011" s="427"/>
      <c r="M9011" s="469"/>
    </row>
    <row r="9012" spans="10:13" ht="20.100000000000001" customHeight="1">
      <c r="J9012" s="427"/>
      <c r="M9012" s="469"/>
    </row>
    <row r="9013" spans="10:13" ht="20.100000000000001" customHeight="1">
      <c r="J9013" s="427"/>
      <c r="M9013" s="469"/>
    </row>
    <row r="9014" spans="10:13" ht="20.100000000000001" customHeight="1">
      <c r="J9014" s="427"/>
      <c r="M9014" s="469"/>
    </row>
    <row r="9015" spans="10:13" ht="20.100000000000001" customHeight="1">
      <c r="J9015" s="427"/>
      <c r="M9015" s="469"/>
    </row>
    <row r="9016" spans="10:13" ht="20.100000000000001" customHeight="1">
      <c r="J9016" s="427"/>
      <c r="M9016" s="469"/>
    </row>
    <row r="9017" spans="10:13" ht="20.100000000000001" customHeight="1">
      <c r="J9017" s="427"/>
      <c r="M9017" s="469"/>
    </row>
    <row r="9018" spans="10:13" ht="20.100000000000001" customHeight="1">
      <c r="J9018" s="427"/>
      <c r="M9018" s="469"/>
    </row>
    <row r="9019" spans="10:13" ht="20.100000000000001" customHeight="1">
      <c r="J9019" s="427"/>
      <c r="M9019" s="469"/>
    </row>
    <row r="9020" spans="10:13" ht="20.100000000000001" customHeight="1">
      <c r="J9020" s="427"/>
      <c r="M9020" s="469"/>
    </row>
    <row r="9021" spans="10:13" ht="20.100000000000001" customHeight="1">
      <c r="J9021" s="427"/>
      <c r="M9021" s="469"/>
    </row>
    <row r="9022" spans="10:13" ht="20.100000000000001" customHeight="1">
      <c r="J9022" s="427"/>
      <c r="M9022" s="469"/>
    </row>
    <row r="9023" spans="10:13" ht="20.100000000000001" customHeight="1">
      <c r="J9023" s="427"/>
      <c r="M9023" s="469"/>
    </row>
    <row r="9024" spans="10:13" ht="20.100000000000001" customHeight="1">
      <c r="J9024" s="427"/>
      <c r="M9024" s="469"/>
    </row>
    <row r="9025" spans="10:13" ht="20.100000000000001" customHeight="1">
      <c r="J9025" s="427"/>
      <c r="M9025" s="469"/>
    </row>
    <row r="9026" spans="10:13" ht="20.100000000000001" customHeight="1">
      <c r="J9026" s="427"/>
      <c r="M9026" s="469"/>
    </row>
    <row r="9027" spans="10:13" ht="20.100000000000001" customHeight="1">
      <c r="J9027" s="427"/>
      <c r="M9027" s="469"/>
    </row>
    <row r="9028" spans="10:13" ht="20.100000000000001" customHeight="1">
      <c r="J9028" s="427"/>
      <c r="M9028" s="469"/>
    </row>
    <row r="9029" spans="10:13" ht="20.100000000000001" customHeight="1">
      <c r="J9029" s="427"/>
      <c r="M9029" s="469"/>
    </row>
    <row r="9030" spans="10:13" ht="20.100000000000001" customHeight="1">
      <c r="J9030" s="427"/>
      <c r="M9030" s="469"/>
    </row>
    <row r="9031" spans="10:13" ht="20.100000000000001" customHeight="1">
      <c r="J9031" s="427"/>
      <c r="M9031" s="469"/>
    </row>
    <row r="9032" spans="10:13" ht="20.100000000000001" customHeight="1">
      <c r="J9032" s="427"/>
      <c r="M9032" s="469"/>
    </row>
    <row r="9033" spans="10:13" ht="20.100000000000001" customHeight="1">
      <c r="J9033" s="427"/>
      <c r="M9033" s="469"/>
    </row>
    <row r="9034" spans="10:13" ht="20.100000000000001" customHeight="1">
      <c r="J9034" s="427"/>
      <c r="M9034" s="469"/>
    </row>
    <row r="9035" spans="10:13" ht="20.100000000000001" customHeight="1">
      <c r="J9035" s="427"/>
      <c r="M9035" s="469"/>
    </row>
    <row r="9036" spans="10:13" ht="20.100000000000001" customHeight="1">
      <c r="J9036" s="427"/>
      <c r="M9036" s="469"/>
    </row>
    <row r="9037" spans="10:13" ht="20.100000000000001" customHeight="1">
      <c r="J9037" s="427"/>
      <c r="M9037" s="469"/>
    </row>
    <row r="9038" spans="10:13" ht="20.100000000000001" customHeight="1">
      <c r="J9038" s="427"/>
      <c r="M9038" s="469"/>
    </row>
    <row r="9039" spans="10:13" ht="20.100000000000001" customHeight="1">
      <c r="J9039" s="427"/>
      <c r="M9039" s="469"/>
    </row>
    <row r="9040" spans="10:13" ht="20.100000000000001" customHeight="1">
      <c r="J9040" s="427"/>
      <c r="M9040" s="469"/>
    </row>
    <row r="9041" spans="10:13" ht="20.100000000000001" customHeight="1">
      <c r="J9041" s="427"/>
      <c r="M9041" s="469"/>
    </row>
    <row r="9042" spans="10:13" ht="20.100000000000001" customHeight="1">
      <c r="J9042" s="427"/>
      <c r="M9042" s="469"/>
    </row>
    <row r="9043" spans="10:13" ht="20.100000000000001" customHeight="1">
      <c r="J9043" s="427"/>
      <c r="M9043" s="469"/>
    </row>
    <row r="9044" spans="10:13" ht="20.100000000000001" customHeight="1">
      <c r="J9044" s="427"/>
      <c r="M9044" s="469"/>
    </row>
    <row r="9045" spans="10:13" ht="20.100000000000001" customHeight="1">
      <c r="J9045" s="427"/>
      <c r="M9045" s="469"/>
    </row>
    <row r="9046" spans="10:13" ht="20.100000000000001" customHeight="1">
      <c r="J9046" s="427"/>
      <c r="M9046" s="469"/>
    </row>
    <row r="9047" spans="10:13" ht="20.100000000000001" customHeight="1">
      <c r="J9047" s="427"/>
      <c r="M9047" s="469"/>
    </row>
    <row r="9048" spans="10:13" ht="20.100000000000001" customHeight="1">
      <c r="J9048" s="427"/>
      <c r="M9048" s="469"/>
    </row>
    <row r="9049" spans="10:13" ht="20.100000000000001" customHeight="1">
      <c r="J9049" s="427"/>
      <c r="M9049" s="469"/>
    </row>
    <row r="9050" spans="10:13" ht="20.100000000000001" customHeight="1">
      <c r="J9050" s="427"/>
      <c r="M9050" s="469"/>
    </row>
    <row r="9051" spans="10:13" ht="20.100000000000001" customHeight="1">
      <c r="J9051" s="427"/>
      <c r="M9051" s="469"/>
    </row>
    <row r="9052" spans="10:13" ht="20.100000000000001" customHeight="1">
      <c r="J9052" s="427"/>
      <c r="M9052" s="469"/>
    </row>
    <row r="9053" spans="10:13" ht="20.100000000000001" customHeight="1">
      <c r="J9053" s="427"/>
      <c r="M9053" s="469"/>
    </row>
    <row r="9054" spans="10:13" ht="20.100000000000001" customHeight="1">
      <c r="J9054" s="427"/>
      <c r="M9054" s="469"/>
    </row>
    <row r="9055" spans="10:13" ht="20.100000000000001" customHeight="1">
      <c r="J9055" s="427"/>
      <c r="M9055" s="469"/>
    </row>
    <row r="9056" spans="10:13" ht="20.100000000000001" customHeight="1">
      <c r="J9056" s="427"/>
      <c r="M9056" s="469"/>
    </row>
    <row r="9057" spans="10:13" ht="20.100000000000001" customHeight="1">
      <c r="J9057" s="427"/>
      <c r="M9057" s="469"/>
    </row>
    <row r="9058" spans="10:13" ht="20.100000000000001" customHeight="1">
      <c r="J9058" s="427"/>
      <c r="M9058" s="469"/>
    </row>
    <row r="9059" spans="10:13" ht="20.100000000000001" customHeight="1">
      <c r="J9059" s="427"/>
      <c r="M9059" s="469"/>
    </row>
    <row r="9060" spans="10:13" ht="20.100000000000001" customHeight="1">
      <c r="J9060" s="427"/>
      <c r="M9060" s="469"/>
    </row>
    <row r="9061" spans="10:13" ht="20.100000000000001" customHeight="1">
      <c r="J9061" s="427"/>
      <c r="M9061" s="469"/>
    </row>
    <row r="9062" spans="10:13" ht="20.100000000000001" customHeight="1">
      <c r="J9062" s="427"/>
      <c r="M9062" s="469"/>
    </row>
    <row r="9063" spans="10:13" ht="20.100000000000001" customHeight="1">
      <c r="J9063" s="427"/>
      <c r="M9063" s="469"/>
    </row>
    <row r="9064" spans="10:13" ht="20.100000000000001" customHeight="1">
      <c r="J9064" s="427"/>
      <c r="M9064" s="469"/>
    </row>
    <row r="9065" spans="10:13" ht="20.100000000000001" customHeight="1">
      <c r="J9065" s="427"/>
      <c r="M9065" s="469"/>
    </row>
    <row r="9066" spans="10:13" ht="20.100000000000001" customHeight="1">
      <c r="J9066" s="427"/>
      <c r="M9066" s="469"/>
    </row>
    <row r="9067" spans="10:13" ht="20.100000000000001" customHeight="1">
      <c r="J9067" s="427"/>
      <c r="M9067" s="469"/>
    </row>
    <row r="9068" spans="10:13" ht="20.100000000000001" customHeight="1">
      <c r="J9068" s="427"/>
      <c r="M9068" s="469"/>
    </row>
    <row r="9069" spans="10:13" ht="20.100000000000001" customHeight="1">
      <c r="J9069" s="427"/>
      <c r="M9069" s="469"/>
    </row>
    <row r="9070" spans="10:13" ht="20.100000000000001" customHeight="1">
      <c r="J9070" s="427"/>
      <c r="M9070" s="469"/>
    </row>
    <row r="9071" spans="10:13" ht="20.100000000000001" customHeight="1">
      <c r="J9071" s="427"/>
      <c r="M9071" s="469"/>
    </row>
    <row r="9072" spans="10:13" ht="20.100000000000001" customHeight="1">
      <c r="J9072" s="427"/>
      <c r="M9072" s="469"/>
    </row>
    <row r="9073" spans="10:13" ht="20.100000000000001" customHeight="1">
      <c r="J9073" s="427"/>
      <c r="M9073" s="469"/>
    </row>
    <row r="9074" spans="10:13" ht="20.100000000000001" customHeight="1">
      <c r="J9074" s="427"/>
      <c r="M9074" s="469"/>
    </row>
    <row r="9075" spans="10:13" ht="20.100000000000001" customHeight="1">
      <c r="J9075" s="427"/>
      <c r="M9075" s="469"/>
    </row>
    <row r="9076" spans="10:13" ht="20.100000000000001" customHeight="1">
      <c r="J9076" s="427"/>
      <c r="M9076" s="469"/>
    </row>
    <row r="9077" spans="10:13" ht="20.100000000000001" customHeight="1">
      <c r="J9077" s="427"/>
      <c r="M9077" s="469"/>
    </row>
    <row r="9078" spans="10:13" ht="20.100000000000001" customHeight="1">
      <c r="J9078" s="427"/>
      <c r="M9078" s="469"/>
    </row>
    <row r="9079" spans="10:13" ht="20.100000000000001" customHeight="1">
      <c r="J9079" s="427"/>
      <c r="M9079" s="469"/>
    </row>
    <row r="9080" spans="10:13" ht="20.100000000000001" customHeight="1">
      <c r="J9080" s="427"/>
      <c r="M9080" s="469"/>
    </row>
    <row r="9081" spans="10:13" ht="20.100000000000001" customHeight="1">
      <c r="J9081" s="427"/>
      <c r="M9081" s="469"/>
    </row>
    <row r="9082" spans="10:13" ht="20.100000000000001" customHeight="1">
      <c r="J9082" s="427"/>
      <c r="M9082" s="469"/>
    </row>
    <row r="9083" spans="10:13" ht="20.100000000000001" customHeight="1">
      <c r="J9083" s="427"/>
      <c r="M9083" s="469"/>
    </row>
    <row r="9084" spans="10:13" ht="20.100000000000001" customHeight="1">
      <c r="J9084" s="427"/>
      <c r="M9084" s="469"/>
    </row>
    <row r="9085" spans="10:13" ht="20.100000000000001" customHeight="1">
      <c r="J9085" s="427"/>
      <c r="M9085" s="469"/>
    </row>
    <row r="9086" spans="10:13" ht="20.100000000000001" customHeight="1">
      <c r="J9086" s="427"/>
      <c r="M9086" s="469"/>
    </row>
    <row r="9087" spans="10:13" ht="20.100000000000001" customHeight="1">
      <c r="J9087" s="427"/>
      <c r="M9087" s="469"/>
    </row>
    <row r="9088" spans="10:13" ht="20.100000000000001" customHeight="1">
      <c r="J9088" s="427"/>
      <c r="M9088" s="469"/>
    </row>
    <row r="9089" spans="10:13" ht="20.100000000000001" customHeight="1">
      <c r="J9089" s="427"/>
      <c r="M9089" s="469"/>
    </row>
    <row r="9090" spans="10:13" ht="20.100000000000001" customHeight="1">
      <c r="J9090" s="427"/>
      <c r="M9090" s="469"/>
    </row>
    <row r="9091" spans="10:13" ht="20.100000000000001" customHeight="1">
      <c r="J9091" s="427"/>
      <c r="M9091" s="469"/>
    </row>
    <row r="9092" spans="10:13" ht="20.100000000000001" customHeight="1">
      <c r="J9092" s="427"/>
      <c r="M9092" s="469"/>
    </row>
    <row r="9093" spans="10:13" ht="20.100000000000001" customHeight="1">
      <c r="J9093" s="427"/>
      <c r="M9093" s="469"/>
    </row>
    <row r="9094" spans="10:13" ht="20.100000000000001" customHeight="1">
      <c r="J9094" s="427"/>
      <c r="M9094" s="469"/>
    </row>
    <row r="9095" spans="10:13" ht="20.100000000000001" customHeight="1">
      <c r="J9095" s="427"/>
      <c r="M9095" s="469"/>
    </row>
    <row r="9096" spans="10:13" ht="20.100000000000001" customHeight="1">
      <c r="J9096" s="427"/>
      <c r="M9096" s="469"/>
    </row>
    <row r="9097" spans="10:13" ht="20.100000000000001" customHeight="1">
      <c r="J9097" s="427"/>
      <c r="M9097" s="469"/>
    </row>
    <row r="9098" spans="10:13" ht="20.100000000000001" customHeight="1">
      <c r="J9098" s="427"/>
      <c r="M9098" s="469"/>
    </row>
    <row r="9099" spans="10:13" ht="20.100000000000001" customHeight="1">
      <c r="J9099" s="427"/>
      <c r="M9099" s="469"/>
    </row>
    <row r="9100" spans="10:13" ht="20.100000000000001" customHeight="1">
      <c r="J9100" s="427"/>
      <c r="M9100" s="469"/>
    </row>
    <row r="9101" spans="10:13" ht="20.100000000000001" customHeight="1">
      <c r="J9101" s="427"/>
      <c r="M9101" s="469"/>
    </row>
    <row r="9102" spans="10:13" ht="20.100000000000001" customHeight="1">
      <c r="J9102" s="427"/>
      <c r="M9102" s="469"/>
    </row>
    <row r="9103" spans="10:13" ht="20.100000000000001" customHeight="1">
      <c r="J9103" s="427"/>
      <c r="M9103" s="469"/>
    </row>
    <row r="9104" spans="10:13" ht="20.100000000000001" customHeight="1">
      <c r="J9104" s="427"/>
      <c r="M9104" s="469"/>
    </row>
    <row r="9105" spans="10:13" ht="20.100000000000001" customHeight="1">
      <c r="J9105" s="427"/>
      <c r="M9105" s="469"/>
    </row>
    <row r="9106" spans="10:13" ht="20.100000000000001" customHeight="1">
      <c r="J9106" s="427"/>
      <c r="M9106" s="469"/>
    </row>
    <row r="9107" spans="10:13" ht="20.100000000000001" customHeight="1">
      <c r="J9107" s="427"/>
      <c r="M9107" s="469"/>
    </row>
    <row r="9108" spans="10:13" ht="20.100000000000001" customHeight="1">
      <c r="J9108" s="427"/>
      <c r="M9108" s="469"/>
    </row>
    <row r="9109" spans="10:13" ht="20.100000000000001" customHeight="1">
      <c r="J9109" s="427"/>
      <c r="M9109" s="469"/>
    </row>
    <row r="9110" spans="10:13" ht="20.100000000000001" customHeight="1">
      <c r="J9110" s="427"/>
      <c r="M9110" s="469"/>
    </row>
    <row r="9111" spans="10:13" ht="20.100000000000001" customHeight="1">
      <c r="J9111" s="427"/>
      <c r="M9111" s="469"/>
    </row>
    <row r="9112" spans="10:13" ht="20.100000000000001" customHeight="1">
      <c r="J9112" s="427"/>
      <c r="M9112" s="469"/>
    </row>
    <row r="9113" spans="10:13" ht="20.100000000000001" customHeight="1">
      <c r="J9113" s="427"/>
      <c r="M9113" s="469"/>
    </row>
    <row r="9114" spans="10:13" ht="20.100000000000001" customHeight="1">
      <c r="J9114" s="427"/>
      <c r="M9114" s="469"/>
    </row>
    <row r="9115" spans="10:13" ht="20.100000000000001" customHeight="1">
      <c r="J9115" s="427"/>
      <c r="M9115" s="469"/>
    </row>
    <row r="9116" spans="10:13" ht="20.100000000000001" customHeight="1">
      <c r="J9116" s="427"/>
      <c r="M9116" s="469"/>
    </row>
    <row r="9117" spans="10:13" ht="20.100000000000001" customHeight="1">
      <c r="J9117" s="427"/>
      <c r="M9117" s="469"/>
    </row>
    <row r="9118" spans="10:13" ht="20.100000000000001" customHeight="1">
      <c r="J9118" s="427"/>
      <c r="M9118" s="469"/>
    </row>
    <row r="9119" spans="10:13" ht="20.100000000000001" customHeight="1">
      <c r="J9119" s="427"/>
      <c r="M9119" s="469"/>
    </row>
    <row r="9120" spans="10:13" ht="20.100000000000001" customHeight="1">
      <c r="J9120" s="427"/>
      <c r="M9120" s="469"/>
    </row>
    <row r="9121" spans="10:13" ht="20.100000000000001" customHeight="1">
      <c r="J9121" s="427"/>
      <c r="M9121" s="469"/>
    </row>
    <row r="9122" spans="10:13" ht="20.100000000000001" customHeight="1">
      <c r="J9122" s="427"/>
      <c r="M9122" s="469"/>
    </row>
    <row r="9123" spans="10:13" ht="20.100000000000001" customHeight="1">
      <c r="J9123" s="427"/>
      <c r="M9123" s="469"/>
    </row>
    <row r="9124" spans="10:13" ht="20.100000000000001" customHeight="1">
      <c r="J9124" s="427"/>
      <c r="M9124" s="469"/>
    </row>
    <row r="9125" spans="10:13" ht="20.100000000000001" customHeight="1">
      <c r="J9125" s="427"/>
      <c r="M9125" s="469"/>
    </row>
    <row r="9126" spans="10:13" ht="20.100000000000001" customHeight="1">
      <c r="J9126" s="427"/>
      <c r="M9126" s="469"/>
    </row>
    <row r="9127" spans="10:13" ht="20.100000000000001" customHeight="1">
      <c r="J9127" s="427"/>
      <c r="M9127" s="469"/>
    </row>
    <row r="9128" spans="10:13" ht="20.100000000000001" customHeight="1">
      <c r="J9128" s="427"/>
      <c r="M9128" s="469"/>
    </row>
    <row r="9129" spans="10:13" ht="20.100000000000001" customHeight="1">
      <c r="J9129" s="427"/>
      <c r="M9129" s="469"/>
    </row>
    <row r="9130" spans="10:13" ht="20.100000000000001" customHeight="1">
      <c r="J9130" s="427"/>
      <c r="M9130" s="469"/>
    </row>
    <row r="9131" spans="10:13" ht="20.100000000000001" customHeight="1">
      <c r="J9131" s="427"/>
      <c r="M9131" s="469"/>
    </row>
    <row r="9132" spans="10:13" ht="20.100000000000001" customHeight="1">
      <c r="J9132" s="427"/>
      <c r="M9132" s="469"/>
    </row>
    <row r="9133" spans="10:13" ht="20.100000000000001" customHeight="1">
      <c r="J9133" s="427"/>
      <c r="M9133" s="469"/>
    </row>
    <row r="9134" spans="10:13" ht="20.100000000000001" customHeight="1">
      <c r="J9134" s="427"/>
      <c r="M9134" s="469"/>
    </row>
    <row r="9135" spans="10:13" ht="20.100000000000001" customHeight="1">
      <c r="J9135" s="427"/>
      <c r="M9135" s="469"/>
    </row>
    <row r="9136" spans="10:13" ht="20.100000000000001" customHeight="1">
      <c r="J9136" s="427"/>
      <c r="M9136" s="469"/>
    </row>
    <row r="9137" spans="10:13" ht="20.100000000000001" customHeight="1">
      <c r="J9137" s="427"/>
      <c r="M9137" s="469"/>
    </row>
    <row r="9138" spans="10:13" ht="20.100000000000001" customHeight="1">
      <c r="J9138" s="427"/>
      <c r="M9138" s="469"/>
    </row>
    <row r="9139" spans="10:13" ht="20.100000000000001" customHeight="1">
      <c r="J9139" s="427"/>
      <c r="M9139" s="469"/>
    </row>
    <row r="9140" spans="10:13" ht="20.100000000000001" customHeight="1">
      <c r="J9140" s="427"/>
      <c r="M9140" s="469"/>
    </row>
    <row r="9141" spans="10:13" ht="20.100000000000001" customHeight="1">
      <c r="J9141" s="427"/>
      <c r="M9141" s="469"/>
    </row>
    <row r="9142" spans="10:13" ht="20.100000000000001" customHeight="1">
      <c r="J9142" s="427"/>
      <c r="M9142" s="469"/>
    </row>
    <row r="9143" spans="10:13" ht="20.100000000000001" customHeight="1">
      <c r="J9143" s="427"/>
      <c r="M9143" s="469"/>
    </row>
    <row r="9144" spans="10:13" ht="20.100000000000001" customHeight="1">
      <c r="J9144" s="427"/>
      <c r="M9144" s="469"/>
    </row>
    <row r="9145" spans="10:13" ht="20.100000000000001" customHeight="1">
      <c r="J9145" s="427"/>
      <c r="M9145" s="469"/>
    </row>
    <row r="9146" spans="10:13" ht="20.100000000000001" customHeight="1">
      <c r="J9146" s="427"/>
      <c r="M9146" s="469"/>
    </row>
    <row r="9147" spans="10:13" ht="20.100000000000001" customHeight="1">
      <c r="J9147" s="427"/>
      <c r="M9147" s="469"/>
    </row>
    <row r="9148" spans="10:13" ht="20.100000000000001" customHeight="1">
      <c r="J9148" s="427"/>
      <c r="M9148" s="469"/>
    </row>
    <row r="9149" spans="10:13" ht="20.100000000000001" customHeight="1">
      <c r="J9149" s="427"/>
      <c r="M9149" s="469"/>
    </row>
    <row r="9150" spans="10:13" ht="20.100000000000001" customHeight="1">
      <c r="J9150" s="427"/>
      <c r="M9150" s="469"/>
    </row>
    <row r="9151" spans="10:13" ht="20.100000000000001" customHeight="1">
      <c r="J9151" s="427"/>
      <c r="M9151" s="469"/>
    </row>
    <row r="9152" spans="10:13" ht="20.100000000000001" customHeight="1">
      <c r="J9152" s="427"/>
      <c r="M9152" s="469"/>
    </row>
    <row r="9153" spans="10:13" ht="20.100000000000001" customHeight="1">
      <c r="J9153" s="427"/>
      <c r="M9153" s="469"/>
    </row>
    <row r="9154" spans="10:13" ht="20.100000000000001" customHeight="1">
      <c r="J9154" s="427"/>
      <c r="M9154" s="469"/>
    </row>
    <row r="9155" spans="10:13" ht="20.100000000000001" customHeight="1">
      <c r="J9155" s="427"/>
      <c r="M9155" s="469"/>
    </row>
    <row r="9156" spans="10:13" ht="20.100000000000001" customHeight="1">
      <c r="J9156" s="427"/>
      <c r="M9156" s="469"/>
    </row>
    <row r="9157" spans="10:13" ht="20.100000000000001" customHeight="1">
      <c r="J9157" s="427"/>
      <c r="M9157" s="469"/>
    </row>
    <row r="9158" spans="10:13" ht="20.100000000000001" customHeight="1">
      <c r="J9158" s="427"/>
      <c r="M9158" s="469"/>
    </row>
    <row r="9159" spans="10:13" ht="20.100000000000001" customHeight="1">
      <c r="J9159" s="427"/>
      <c r="M9159" s="469"/>
    </row>
    <row r="9160" spans="10:13" ht="20.100000000000001" customHeight="1">
      <c r="J9160" s="427"/>
      <c r="M9160" s="469"/>
    </row>
    <row r="9161" spans="10:13" ht="20.100000000000001" customHeight="1">
      <c r="J9161" s="427"/>
      <c r="M9161" s="469"/>
    </row>
    <row r="9162" spans="10:13" ht="20.100000000000001" customHeight="1">
      <c r="J9162" s="427"/>
      <c r="M9162" s="469"/>
    </row>
    <row r="9163" spans="10:13" ht="20.100000000000001" customHeight="1">
      <c r="J9163" s="427"/>
      <c r="M9163" s="469"/>
    </row>
    <row r="9164" spans="10:13" ht="20.100000000000001" customHeight="1">
      <c r="J9164" s="427"/>
      <c r="M9164" s="469"/>
    </row>
    <row r="9165" spans="10:13" ht="20.100000000000001" customHeight="1">
      <c r="J9165" s="427"/>
      <c r="M9165" s="469"/>
    </row>
    <row r="9166" spans="10:13" ht="20.100000000000001" customHeight="1">
      <c r="J9166" s="427"/>
      <c r="M9166" s="469"/>
    </row>
    <row r="9167" spans="10:13" ht="20.100000000000001" customHeight="1">
      <c r="J9167" s="427"/>
      <c r="M9167" s="469"/>
    </row>
    <row r="9168" spans="10:13" ht="20.100000000000001" customHeight="1">
      <c r="J9168" s="427"/>
      <c r="M9168" s="469"/>
    </row>
    <row r="9169" spans="10:13" ht="20.100000000000001" customHeight="1">
      <c r="J9169" s="427"/>
      <c r="M9169" s="469"/>
    </row>
    <row r="9170" spans="10:13" ht="20.100000000000001" customHeight="1">
      <c r="J9170" s="427"/>
      <c r="M9170" s="469"/>
    </row>
    <row r="9171" spans="10:13" ht="20.100000000000001" customHeight="1">
      <c r="J9171" s="427"/>
      <c r="M9171" s="469"/>
    </row>
    <row r="9172" spans="10:13" ht="20.100000000000001" customHeight="1">
      <c r="J9172" s="427"/>
      <c r="M9172" s="469"/>
    </row>
    <row r="9173" spans="10:13" ht="20.100000000000001" customHeight="1">
      <c r="J9173" s="427"/>
      <c r="M9173" s="469"/>
    </row>
    <row r="9174" spans="10:13" ht="20.100000000000001" customHeight="1">
      <c r="J9174" s="427"/>
      <c r="M9174" s="469"/>
    </row>
    <row r="9175" spans="10:13" ht="20.100000000000001" customHeight="1">
      <c r="J9175" s="427"/>
      <c r="M9175" s="469"/>
    </row>
    <row r="9176" spans="10:13" ht="20.100000000000001" customHeight="1">
      <c r="J9176" s="427"/>
      <c r="M9176" s="469"/>
    </row>
    <row r="9177" spans="10:13" ht="20.100000000000001" customHeight="1">
      <c r="J9177" s="427"/>
      <c r="M9177" s="469"/>
    </row>
    <row r="9178" spans="10:13" ht="20.100000000000001" customHeight="1">
      <c r="J9178" s="427"/>
      <c r="M9178" s="469"/>
    </row>
    <row r="9179" spans="10:13" ht="20.100000000000001" customHeight="1">
      <c r="J9179" s="427"/>
      <c r="M9179" s="469"/>
    </row>
    <row r="9180" spans="10:13" ht="20.100000000000001" customHeight="1">
      <c r="J9180" s="427"/>
      <c r="M9180" s="469"/>
    </row>
    <row r="9181" spans="10:13" ht="20.100000000000001" customHeight="1">
      <c r="J9181" s="427"/>
      <c r="M9181" s="469"/>
    </row>
    <row r="9182" spans="10:13" ht="20.100000000000001" customHeight="1">
      <c r="J9182" s="427"/>
      <c r="M9182" s="469"/>
    </row>
    <row r="9183" spans="10:13" ht="20.100000000000001" customHeight="1">
      <c r="J9183" s="427"/>
      <c r="M9183" s="469"/>
    </row>
    <row r="9184" spans="10:13" ht="20.100000000000001" customHeight="1">
      <c r="J9184" s="427"/>
      <c r="M9184" s="469"/>
    </row>
    <row r="9185" spans="10:13" ht="20.100000000000001" customHeight="1">
      <c r="J9185" s="427"/>
      <c r="M9185" s="469"/>
    </row>
    <row r="9186" spans="10:13" ht="20.100000000000001" customHeight="1">
      <c r="J9186" s="427"/>
      <c r="M9186" s="469"/>
    </row>
    <row r="9187" spans="10:13" ht="20.100000000000001" customHeight="1">
      <c r="J9187" s="427"/>
      <c r="M9187" s="469"/>
    </row>
    <row r="9188" spans="10:13" ht="20.100000000000001" customHeight="1">
      <c r="J9188" s="427"/>
      <c r="M9188" s="469"/>
    </row>
    <row r="9189" spans="10:13" ht="20.100000000000001" customHeight="1">
      <c r="J9189" s="427"/>
      <c r="M9189" s="469"/>
    </row>
    <row r="9190" spans="10:13" ht="20.100000000000001" customHeight="1">
      <c r="J9190" s="427"/>
      <c r="M9190" s="469"/>
    </row>
    <row r="9191" spans="10:13" ht="20.100000000000001" customHeight="1">
      <c r="J9191" s="427"/>
      <c r="M9191" s="469"/>
    </row>
    <row r="9192" spans="10:13" ht="20.100000000000001" customHeight="1">
      <c r="J9192" s="427"/>
      <c r="M9192" s="469"/>
    </row>
    <row r="9193" spans="10:13" ht="20.100000000000001" customHeight="1">
      <c r="J9193" s="427"/>
      <c r="M9193" s="469"/>
    </row>
    <row r="9194" spans="10:13" ht="20.100000000000001" customHeight="1">
      <c r="J9194" s="427"/>
      <c r="M9194" s="469"/>
    </row>
    <row r="9195" spans="10:13" ht="20.100000000000001" customHeight="1">
      <c r="J9195" s="427"/>
      <c r="M9195" s="469"/>
    </row>
    <row r="9196" spans="10:13" ht="20.100000000000001" customHeight="1">
      <c r="J9196" s="427"/>
      <c r="M9196" s="469"/>
    </row>
    <row r="9197" spans="10:13" ht="20.100000000000001" customHeight="1">
      <c r="J9197" s="427"/>
      <c r="M9197" s="469"/>
    </row>
    <row r="9198" spans="10:13" ht="20.100000000000001" customHeight="1">
      <c r="J9198" s="427"/>
      <c r="M9198" s="469"/>
    </row>
    <row r="9199" spans="10:13" ht="20.100000000000001" customHeight="1">
      <c r="J9199" s="427"/>
      <c r="M9199" s="469"/>
    </row>
    <row r="9200" spans="10:13" ht="20.100000000000001" customHeight="1">
      <c r="J9200" s="427"/>
      <c r="M9200" s="469"/>
    </row>
    <row r="9201" spans="10:13" ht="20.100000000000001" customHeight="1">
      <c r="J9201" s="427"/>
      <c r="M9201" s="469"/>
    </row>
    <row r="9202" spans="10:13" ht="20.100000000000001" customHeight="1">
      <c r="J9202" s="427"/>
      <c r="M9202" s="469"/>
    </row>
    <row r="9203" spans="10:13" ht="20.100000000000001" customHeight="1">
      <c r="J9203" s="427"/>
      <c r="M9203" s="469"/>
    </row>
    <row r="9204" spans="10:13" ht="20.100000000000001" customHeight="1">
      <c r="J9204" s="427"/>
      <c r="M9204" s="469"/>
    </row>
    <row r="9205" spans="10:13" ht="20.100000000000001" customHeight="1">
      <c r="J9205" s="427"/>
      <c r="M9205" s="469"/>
    </row>
    <row r="9206" spans="10:13" ht="20.100000000000001" customHeight="1">
      <c r="J9206" s="427"/>
      <c r="M9206" s="469"/>
    </row>
    <row r="9207" spans="10:13" ht="20.100000000000001" customHeight="1">
      <c r="J9207" s="427"/>
      <c r="M9207" s="469"/>
    </row>
    <row r="9208" spans="10:13" ht="20.100000000000001" customHeight="1">
      <c r="J9208" s="427"/>
      <c r="M9208" s="469"/>
    </row>
    <row r="9209" spans="10:13" ht="20.100000000000001" customHeight="1">
      <c r="J9209" s="427"/>
      <c r="M9209" s="469"/>
    </row>
    <row r="9210" spans="10:13" ht="20.100000000000001" customHeight="1">
      <c r="J9210" s="427"/>
      <c r="M9210" s="469"/>
    </row>
    <row r="9211" spans="10:13" ht="20.100000000000001" customHeight="1">
      <c r="J9211" s="427"/>
      <c r="M9211" s="469"/>
    </row>
    <row r="9212" spans="10:13" ht="20.100000000000001" customHeight="1">
      <c r="J9212" s="427"/>
      <c r="M9212" s="469"/>
    </row>
    <row r="9213" spans="10:13" ht="20.100000000000001" customHeight="1">
      <c r="J9213" s="427"/>
      <c r="M9213" s="469"/>
    </row>
    <row r="9214" spans="10:13" ht="20.100000000000001" customHeight="1">
      <c r="J9214" s="427"/>
      <c r="M9214" s="469"/>
    </row>
    <row r="9215" spans="10:13" ht="20.100000000000001" customHeight="1">
      <c r="J9215" s="427"/>
      <c r="M9215" s="469"/>
    </row>
    <row r="9216" spans="10:13" ht="20.100000000000001" customHeight="1">
      <c r="J9216" s="427"/>
      <c r="M9216" s="469"/>
    </row>
    <row r="9217" spans="10:13" ht="20.100000000000001" customHeight="1">
      <c r="J9217" s="427"/>
      <c r="M9217" s="469"/>
    </row>
    <row r="9218" spans="10:13" ht="20.100000000000001" customHeight="1">
      <c r="J9218" s="427"/>
      <c r="M9218" s="469"/>
    </row>
    <row r="9219" spans="10:13" ht="20.100000000000001" customHeight="1">
      <c r="J9219" s="427"/>
      <c r="M9219" s="469"/>
    </row>
    <row r="9220" spans="10:13" ht="20.100000000000001" customHeight="1">
      <c r="J9220" s="427"/>
      <c r="M9220" s="469"/>
    </row>
    <row r="9221" spans="10:13" ht="20.100000000000001" customHeight="1">
      <c r="J9221" s="427"/>
      <c r="M9221" s="469"/>
    </row>
    <row r="9222" spans="10:13" ht="20.100000000000001" customHeight="1">
      <c r="J9222" s="427"/>
      <c r="M9222" s="469"/>
    </row>
    <row r="9223" spans="10:13" ht="20.100000000000001" customHeight="1">
      <c r="J9223" s="427"/>
      <c r="M9223" s="469"/>
    </row>
    <row r="9224" spans="10:13" ht="20.100000000000001" customHeight="1">
      <c r="J9224" s="427"/>
      <c r="M9224" s="469"/>
    </row>
    <row r="9225" spans="10:13" ht="20.100000000000001" customHeight="1">
      <c r="J9225" s="427"/>
      <c r="M9225" s="469"/>
    </row>
    <row r="9226" spans="10:13" ht="20.100000000000001" customHeight="1">
      <c r="J9226" s="427"/>
      <c r="M9226" s="469"/>
    </row>
    <row r="9227" spans="10:13" ht="20.100000000000001" customHeight="1">
      <c r="J9227" s="427"/>
      <c r="M9227" s="469"/>
    </row>
    <row r="9228" spans="10:13" ht="20.100000000000001" customHeight="1">
      <c r="J9228" s="427"/>
      <c r="M9228" s="469"/>
    </row>
    <row r="9229" spans="10:13" ht="20.100000000000001" customHeight="1">
      <c r="J9229" s="427"/>
      <c r="M9229" s="469"/>
    </row>
    <row r="9230" spans="10:13" ht="20.100000000000001" customHeight="1">
      <c r="J9230" s="427"/>
      <c r="M9230" s="469"/>
    </row>
    <row r="9231" spans="10:13" ht="20.100000000000001" customHeight="1">
      <c r="J9231" s="427"/>
      <c r="M9231" s="469"/>
    </row>
    <row r="9232" spans="10:13" ht="20.100000000000001" customHeight="1">
      <c r="J9232" s="427"/>
      <c r="M9232" s="469"/>
    </row>
    <row r="9233" spans="10:13" ht="20.100000000000001" customHeight="1">
      <c r="J9233" s="427"/>
      <c r="M9233" s="469"/>
    </row>
    <row r="9234" spans="10:13" ht="20.100000000000001" customHeight="1">
      <c r="J9234" s="427"/>
      <c r="M9234" s="469"/>
    </row>
    <row r="9235" spans="10:13" ht="20.100000000000001" customHeight="1">
      <c r="J9235" s="427"/>
      <c r="M9235" s="469"/>
    </row>
    <row r="9236" spans="10:13" ht="20.100000000000001" customHeight="1">
      <c r="J9236" s="427"/>
      <c r="M9236" s="469"/>
    </row>
    <row r="9237" spans="10:13" ht="20.100000000000001" customHeight="1">
      <c r="J9237" s="427"/>
      <c r="M9237" s="469"/>
    </row>
    <row r="9238" spans="10:13" ht="20.100000000000001" customHeight="1">
      <c r="J9238" s="427"/>
      <c r="M9238" s="469"/>
    </row>
    <row r="9239" spans="10:13" ht="20.100000000000001" customHeight="1">
      <c r="J9239" s="427"/>
      <c r="M9239" s="469"/>
    </row>
    <row r="9240" spans="10:13" ht="20.100000000000001" customHeight="1">
      <c r="J9240" s="427"/>
      <c r="M9240" s="469"/>
    </row>
    <row r="9241" spans="10:13" ht="20.100000000000001" customHeight="1">
      <c r="J9241" s="427"/>
      <c r="M9241" s="469"/>
    </row>
    <row r="9242" spans="10:13" ht="20.100000000000001" customHeight="1">
      <c r="J9242" s="427"/>
      <c r="M9242" s="469"/>
    </row>
    <row r="9243" spans="10:13" ht="20.100000000000001" customHeight="1">
      <c r="J9243" s="427"/>
      <c r="M9243" s="469"/>
    </row>
    <row r="9244" spans="10:13" ht="20.100000000000001" customHeight="1">
      <c r="J9244" s="427"/>
      <c r="M9244" s="469"/>
    </row>
    <row r="9245" spans="10:13" ht="20.100000000000001" customHeight="1">
      <c r="J9245" s="427"/>
      <c r="M9245" s="469"/>
    </row>
    <row r="9246" spans="10:13" ht="20.100000000000001" customHeight="1">
      <c r="J9246" s="427"/>
      <c r="M9246" s="469"/>
    </row>
    <row r="9247" spans="10:13" ht="20.100000000000001" customHeight="1">
      <c r="J9247" s="427"/>
      <c r="M9247" s="469"/>
    </row>
    <row r="9248" spans="10:13" ht="20.100000000000001" customHeight="1">
      <c r="J9248" s="427"/>
      <c r="M9248" s="469"/>
    </row>
    <row r="9249" spans="10:13" ht="20.100000000000001" customHeight="1">
      <c r="J9249" s="427"/>
      <c r="M9249" s="469"/>
    </row>
    <row r="9250" spans="10:13" ht="20.100000000000001" customHeight="1">
      <c r="J9250" s="427"/>
      <c r="M9250" s="469"/>
    </row>
    <row r="9251" spans="10:13" ht="20.100000000000001" customHeight="1">
      <c r="J9251" s="427"/>
      <c r="M9251" s="469"/>
    </row>
    <row r="9252" spans="10:13" ht="20.100000000000001" customHeight="1">
      <c r="J9252" s="427"/>
      <c r="M9252" s="469"/>
    </row>
    <row r="9253" spans="10:13" ht="20.100000000000001" customHeight="1">
      <c r="J9253" s="427"/>
      <c r="M9253" s="469"/>
    </row>
    <row r="9254" spans="10:13" ht="20.100000000000001" customHeight="1">
      <c r="J9254" s="427"/>
      <c r="M9254" s="469"/>
    </row>
    <row r="9255" spans="10:13" ht="20.100000000000001" customHeight="1">
      <c r="J9255" s="427"/>
      <c r="M9255" s="469"/>
    </row>
    <row r="9256" spans="10:13" ht="20.100000000000001" customHeight="1">
      <c r="J9256" s="427"/>
      <c r="M9256" s="469"/>
    </row>
    <row r="9257" spans="10:13" ht="20.100000000000001" customHeight="1">
      <c r="J9257" s="427"/>
      <c r="M9257" s="469"/>
    </row>
    <row r="9258" spans="10:13" ht="20.100000000000001" customHeight="1">
      <c r="J9258" s="427"/>
      <c r="M9258" s="469"/>
    </row>
    <row r="9259" spans="10:13" ht="20.100000000000001" customHeight="1">
      <c r="J9259" s="427"/>
      <c r="M9259" s="469"/>
    </row>
    <row r="9260" spans="10:13" ht="20.100000000000001" customHeight="1">
      <c r="J9260" s="427"/>
      <c r="M9260" s="469"/>
    </row>
    <row r="9261" spans="10:13" ht="20.100000000000001" customHeight="1">
      <c r="J9261" s="427"/>
      <c r="M9261" s="469"/>
    </row>
    <row r="9262" spans="10:13" ht="20.100000000000001" customHeight="1">
      <c r="J9262" s="427"/>
      <c r="M9262" s="469"/>
    </row>
    <row r="9263" spans="10:13" ht="20.100000000000001" customHeight="1">
      <c r="J9263" s="427"/>
      <c r="M9263" s="469"/>
    </row>
    <row r="9264" spans="10:13" ht="20.100000000000001" customHeight="1">
      <c r="J9264" s="427"/>
      <c r="M9264" s="469"/>
    </row>
    <row r="9265" spans="10:13" ht="20.100000000000001" customHeight="1">
      <c r="J9265" s="427"/>
      <c r="M9265" s="469"/>
    </row>
    <row r="9266" spans="10:13" ht="20.100000000000001" customHeight="1">
      <c r="J9266" s="427"/>
      <c r="M9266" s="469"/>
    </row>
    <row r="9267" spans="10:13" ht="20.100000000000001" customHeight="1">
      <c r="J9267" s="427"/>
      <c r="M9267" s="469"/>
    </row>
    <row r="9268" spans="10:13" ht="20.100000000000001" customHeight="1">
      <c r="J9268" s="427"/>
      <c r="M9268" s="469"/>
    </row>
    <row r="9269" spans="10:13" ht="20.100000000000001" customHeight="1">
      <c r="J9269" s="427"/>
      <c r="M9269" s="469"/>
    </row>
    <row r="9270" spans="10:13" ht="20.100000000000001" customHeight="1">
      <c r="J9270" s="427"/>
      <c r="M9270" s="469"/>
    </row>
    <row r="9271" spans="10:13" ht="20.100000000000001" customHeight="1">
      <c r="J9271" s="427"/>
      <c r="M9271" s="469"/>
    </row>
    <row r="9272" spans="10:13" ht="20.100000000000001" customHeight="1">
      <c r="J9272" s="427"/>
      <c r="M9272" s="469"/>
    </row>
    <row r="9273" spans="10:13" ht="20.100000000000001" customHeight="1">
      <c r="J9273" s="427"/>
      <c r="M9273" s="469"/>
    </row>
    <row r="9274" spans="10:13" ht="20.100000000000001" customHeight="1">
      <c r="J9274" s="427"/>
      <c r="M9274" s="469"/>
    </row>
    <row r="9275" spans="10:13" ht="20.100000000000001" customHeight="1">
      <c r="J9275" s="427"/>
      <c r="M9275" s="469"/>
    </row>
    <row r="9276" spans="10:13" ht="20.100000000000001" customHeight="1">
      <c r="J9276" s="427"/>
      <c r="M9276" s="469"/>
    </row>
    <row r="9277" spans="10:13" ht="20.100000000000001" customHeight="1">
      <c r="J9277" s="427"/>
      <c r="M9277" s="469"/>
    </row>
    <row r="9278" spans="10:13" ht="20.100000000000001" customHeight="1">
      <c r="J9278" s="427"/>
      <c r="M9278" s="469"/>
    </row>
    <row r="9279" spans="10:13" ht="20.100000000000001" customHeight="1">
      <c r="J9279" s="427"/>
      <c r="M9279" s="469"/>
    </row>
    <row r="9280" spans="10:13" ht="20.100000000000001" customHeight="1">
      <c r="J9280" s="427"/>
      <c r="M9280" s="469"/>
    </row>
    <row r="9281" spans="10:13" ht="20.100000000000001" customHeight="1">
      <c r="J9281" s="427"/>
      <c r="M9281" s="469"/>
    </row>
    <row r="9282" spans="10:13" ht="20.100000000000001" customHeight="1">
      <c r="J9282" s="427"/>
      <c r="M9282" s="469"/>
    </row>
    <row r="9283" spans="10:13" ht="20.100000000000001" customHeight="1">
      <c r="J9283" s="427"/>
      <c r="M9283" s="469"/>
    </row>
    <row r="9284" spans="10:13" ht="20.100000000000001" customHeight="1">
      <c r="J9284" s="427"/>
      <c r="M9284" s="469"/>
    </row>
    <row r="9285" spans="10:13" ht="20.100000000000001" customHeight="1">
      <c r="J9285" s="427"/>
      <c r="M9285" s="469"/>
    </row>
    <row r="9286" spans="10:13" ht="20.100000000000001" customHeight="1">
      <c r="J9286" s="427"/>
      <c r="M9286" s="469"/>
    </row>
    <row r="9287" spans="10:13" ht="20.100000000000001" customHeight="1">
      <c r="J9287" s="427"/>
      <c r="M9287" s="469"/>
    </row>
    <row r="9288" spans="10:13" ht="20.100000000000001" customHeight="1">
      <c r="J9288" s="427"/>
      <c r="M9288" s="469"/>
    </row>
    <row r="9289" spans="10:13" ht="20.100000000000001" customHeight="1">
      <c r="J9289" s="427"/>
      <c r="M9289" s="469"/>
    </row>
    <row r="9290" spans="10:13" ht="20.100000000000001" customHeight="1">
      <c r="J9290" s="427"/>
      <c r="M9290" s="469"/>
    </row>
    <row r="9291" spans="10:13" ht="20.100000000000001" customHeight="1">
      <c r="J9291" s="427"/>
      <c r="M9291" s="469"/>
    </row>
    <row r="9292" spans="10:13" ht="20.100000000000001" customHeight="1">
      <c r="J9292" s="427"/>
      <c r="M9292" s="469"/>
    </row>
    <row r="9293" spans="10:13" ht="20.100000000000001" customHeight="1">
      <c r="J9293" s="427"/>
      <c r="M9293" s="469"/>
    </row>
    <row r="9294" spans="10:13" ht="20.100000000000001" customHeight="1">
      <c r="J9294" s="427"/>
      <c r="M9294" s="469"/>
    </row>
    <row r="9295" spans="10:13" ht="20.100000000000001" customHeight="1">
      <c r="J9295" s="427"/>
      <c r="M9295" s="469"/>
    </row>
    <row r="9296" spans="10:13" ht="20.100000000000001" customHeight="1">
      <c r="J9296" s="427"/>
      <c r="M9296" s="469"/>
    </row>
    <row r="9297" spans="10:13" ht="20.100000000000001" customHeight="1">
      <c r="J9297" s="427"/>
      <c r="M9297" s="469"/>
    </row>
    <row r="9298" spans="10:13" ht="20.100000000000001" customHeight="1">
      <c r="J9298" s="427"/>
      <c r="M9298" s="469"/>
    </row>
    <row r="9299" spans="10:13" ht="20.100000000000001" customHeight="1">
      <c r="J9299" s="427"/>
      <c r="M9299" s="469"/>
    </row>
    <row r="9300" spans="10:13" ht="20.100000000000001" customHeight="1">
      <c r="J9300" s="427"/>
      <c r="M9300" s="469"/>
    </row>
    <row r="9301" spans="10:13" ht="20.100000000000001" customHeight="1">
      <c r="J9301" s="427"/>
      <c r="M9301" s="469"/>
    </row>
    <row r="9302" spans="10:13" ht="20.100000000000001" customHeight="1">
      <c r="J9302" s="427"/>
      <c r="M9302" s="469"/>
    </row>
    <row r="9303" spans="10:13" ht="20.100000000000001" customHeight="1">
      <c r="J9303" s="427"/>
      <c r="M9303" s="469"/>
    </row>
    <row r="9304" spans="10:13" ht="20.100000000000001" customHeight="1">
      <c r="J9304" s="427"/>
      <c r="M9304" s="469"/>
    </row>
    <row r="9305" spans="10:13" ht="20.100000000000001" customHeight="1">
      <c r="J9305" s="427"/>
      <c r="M9305" s="469"/>
    </row>
    <row r="9306" spans="10:13" ht="20.100000000000001" customHeight="1">
      <c r="J9306" s="427"/>
      <c r="M9306" s="469"/>
    </row>
    <row r="9307" spans="10:13" ht="20.100000000000001" customHeight="1">
      <c r="J9307" s="427"/>
      <c r="M9307" s="469"/>
    </row>
    <row r="9308" spans="10:13" ht="20.100000000000001" customHeight="1">
      <c r="J9308" s="427"/>
      <c r="M9308" s="469"/>
    </row>
    <row r="9309" spans="10:13" ht="20.100000000000001" customHeight="1">
      <c r="J9309" s="427"/>
      <c r="M9309" s="469"/>
    </row>
    <row r="9310" spans="10:13" ht="20.100000000000001" customHeight="1">
      <c r="J9310" s="427"/>
      <c r="M9310" s="469"/>
    </row>
    <row r="9311" spans="10:13" ht="20.100000000000001" customHeight="1">
      <c r="J9311" s="427"/>
      <c r="M9311" s="469"/>
    </row>
    <row r="9312" spans="10:13" ht="20.100000000000001" customHeight="1">
      <c r="J9312" s="427"/>
      <c r="M9312" s="469"/>
    </row>
    <row r="9313" spans="10:13" ht="20.100000000000001" customHeight="1">
      <c r="J9313" s="427"/>
      <c r="M9313" s="469"/>
    </row>
    <row r="9314" spans="10:13" ht="20.100000000000001" customHeight="1">
      <c r="J9314" s="427"/>
      <c r="M9314" s="469"/>
    </row>
    <row r="9315" spans="10:13" ht="20.100000000000001" customHeight="1">
      <c r="J9315" s="427"/>
      <c r="M9315" s="469"/>
    </row>
    <row r="9316" spans="10:13" ht="20.100000000000001" customHeight="1">
      <c r="J9316" s="427"/>
      <c r="M9316" s="469"/>
    </row>
    <row r="9317" spans="10:13" ht="20.100000000000001" customHeight="1">
      <c r="J9317" s="427"/>
      <c r="M9317" s="469"/>
    </row>
    <row r="9318" spans="10:13" ht="20.100000000000001" customHeight="1">
      <c r="J9318" s="427"/>
      <c r="M9318" s="469"/>
    </row>
    <row r="9319" spans="10:13" ht="20.100000000000001" customHeight="1">
      <c r="J9319" s="427"/>
      <c r="M9319" s="469"/>
    </row>
    <row r="9320" spans="10:13" ht="20.100000000000001" customHeight="1">
      <c r="J9320" s="427"/>
      <c r="M9320" s="469"/>
    </row>
    <row r="9321" spans="10:13" ht="20.100000000000001" customHeight="1">
      <c r="J9321" s="427"/>
      <c r="M9321" s="469"/>
    </row>
    <row r="9322" spans="10:13" ht="20.100000000000001" customHeight="1">
      <c r="J9322" s="427"/>
      <c r="M9322" s="469"/>
    </row>
    <row r="9323" spans="10:13" ht="20.100000000000001" customHeight="1">
      <c r="J9323" s="427"/>
      <c r="M9323" s="469"/>
    </row>
    <row r="9324" spans="10:13" ht="20.100000000000001" customHeight="1">
      <c r="J9324" s="427"/>
      <c r="M9324" s="469"/>
    </row>
    <row r="9325" spans="10:13" ht="20.100000000000001" customHeight="1">
      <c r="J9325" s="427"/>
      <c r="M9325" s="469"/>
    </row>
    <row r="9326" spans="10:13" ht="20.100000000000001" customHeight="1">
      <c r="J9326" s="427"/>
      <c r="M9326" s="469"/>
    </row>
    <row r="9327" spans="10:13" ht="20.100000000000001" customHeight="1">
      <c r="J9327" s="427"/>
      <c r="M9327" s="469"/>
    </row>
    <row r="9328" spans="10:13" ht="20.100000000000001" customHeight="1">
      <c r="J9328" s="427"/>
      <c r="M9328" s="469"/>
    </row>
    <row r="9329" spans="10:13" ht="20.100000000000001" customHeight="1">
      <c r="J9329" s="427"/>
      <c r="M9329" s="469"/>
    </row>
    <row r="9330" spans="10:13" ht="20.100000000000001" customHeight="1">
      <c r="J9330" s="427"/>
      <c r="M9330" s="469"/>
    </row>
    <row r="9331" spans="10:13" ht="20.100000000000001" customHeight="1">
      <c r="J9331" s="427"/>
      <c r="M9331" s="469"/>
    </row>
    <row r="9332" spans="10:13" ht="20.100000000000001" customHeight="1">
      <c r="J9332" s="427"/>
      <c r="M9332" s="469"/>
    </row>
    <row r="9333" spans="10:13" ht="20.100000000000001" customHeight="1">
      <c r="J9333" s="427"/>
      <c r="M9333" s="469"/>
    </row>
    <row r="9334" spans="10:13" ht="20.100000000000001" customHeight="1">
      <c r="J9334" s="427"/>
      <c r="M9334" s="469"/>
    </row>
    <row r="9335" spans="10:13" ht="20.100000000000001" customHeight="1">
      <c r="J9335" s="427"/>
      <c r="M9335" s="469"/>
    </row>
    <row r="9336" spans="10:13" ht="20.100000000000001" customHeight="1">
      <c r="J9336" s="427"/>
      <c r="M9336" s="469"/>
    </row>
    <row r="9337" spans="10:13" ht="20.100000000000001" customHeight="1">
      <c r="J9337" s="427"/>
      <c r="M9337" s="469"/>
    </row>
    <row r="9338" spans="10:13" ht="20.100000000000001" customHeight="1">
      <c r="J9338" s="427"/>
      <c r="M9338" s="469"/>
    </row>
    <row r="9339" spans="10:13" ht="20.100000000000001" customHeight="1">
      <c r="J9339" s="427"/>
      <c r="M9339" s="469"/>
    </row>
    <row r="9340" spans="10:13" ht="20.100000000000001" customHeight="1">
      <c r="J9340" s="427"/>
      <c r="M9340" s="469"/>
    </row>
    <row r="9341" spans="10:13" ht="20.100000000000001" customHeight="1">
      <c r="J9341" s="427"/>
      <c r="M9341" s="469"/>
    </row>
    <row r="9342" spans="10:13" ht="20.100000000000001" customHeight="1">
      <c r="J9342" s="427"/>
      <c r="M9342" s="469"/>
    </row>
    <row r="9343" spans="10:13" ht="20.100000000000001" customHeight="1">
      <c r="J9343" s="427"/>
      <c r="M9343" s="469"/>
    </row>
    <row r="9344" spans="10:13" ht="20.100000000000001" customHeight="1">
      <c r="J9344" s="427"/>
      <c r="M9344" s="469"/>
    </row>
    <row r="9345" spans="10:13" ht="20.100000000000001" customHeight="1">
      <c r="J9345" s="427"/>
      <c r="M9345" s="469"/>
    </row>
    <row r="9346" spans="10:13" ht="20.100000000000001" customHeight="1">
      <c r="J9346" s="427"/>
      <c r="M9346" s="469"/>
    </row>
    <row r="9347" spans="10:13" ht="20.100000000000001" customHeight="1">
      <c r="J9347" s="427"/>
      <c r="M9347" s="469"/>
    </row>
    <row r="9348" spans="10:13" ht="20.100000000000001" customHeight="1">
      <c r="J9348" s="427"/>
      <c r="M9348" s="469"/>
    </row>
    <row r="9349" spans="10:13" ht="20.100000000000001" customHeight="1">
      <c r="J9349" s="427"/>
      <c r="M9349" s="469"/>
    </row>
    <row r="9350" spans="10:13" ht="20.100000000000001" customHeight="1">
      <c r="J9350" s="427"/>
      <c r="M9350" s="469"/>
    </row>
    <row r="9351" spans="10:13" ht="20.100000000000001" customHeight="1">
      <c r="J9351" s="427"/>
      <c r="M9351" s="469"/>
    </row>
    <row r="9352" spans="10:13" ht="20.100000000000001" customHeight="1">
      <c r="J9352" s="427"/>
      <c r="M9352" s="469"/>
    </row>
    <row r="9353" spans="10:13" ht="20.100000000000001" customHeight="1">
      <c r="J9353" s="427"/>
      <c r="M9353" s="469"/>
    </row>
    <row r="9354" spans="10:13" ht="20.100000000000001" customHeight="1">
      <c r="J9354" s="427"/>
      <c r="M9354" s="469"/>
    </row>
    <row r="9355" spans="10:13" ht="20.100000000000001" customHeight="1">
      <c r="J9355" s="427"/>
      <c r="M9355" s="469"/>
    </row>
    <row r="9356" spans="10:13" ht="20.100000000000001" customHeight="1">
      <c r="J9356" s="427"/>
      <c r="M9356" s="469"/>
    </row>
    <row r="9357" spans="10:13" ht="20.100000000000001" customHeight="1">
      <c r="J9357" s="427"/>
      <c r="M9357" s="469"/>
    </row>
    <row r="9358" spans="10:13" ht="20.100000000000001" customHeight="1">
      <c r="J9358" s="427"/>
      <c r="M9358" s="469"/>
    </row>
    <row r="9359" spans="10:13" ht="20.100000000000001" customHeight="1">
      <c r="J9359" s="427"/>
      <c r="M9359" s="469"/>
    </row>
    <row r="9360" spans="10:13" ht="20.100000000000001" customHeight="1">
      <c r="J9360" s="427"/>
      <c r="M9360" s="469"/>
    </row>
    <row r="9361" spans="10:13" ht="20.100000000000001" customHeight="1">
      <c r="J9361" s="427"/>
      <c r="M9361" s="469"/>
    </row>
    <row r="9362" spans="10:13" ht="20.100000000000001" customHeight="1">
      <c r="J9362" s="427"/>
      <c r="M9362" s="469"/>
    </row>
    <row r="9363" spans="10:13" ht="20.100000000000001" customHeight="1">
      <c r="J9363" s="427"/>
      <c r="M9363" s="469"/>
    </row>
    <row r="9364" spans="10:13" ht="20.100000000000001" customHeight="1">
      <c r="J9364" s="427"/>
      <c r="M9364" s="469"/>
    </row>
    <row r="9365" spans="10:13" ht="20.100000000000001" customHeight="1">
      <c r="J9365" s="427"/>
      <c r="M9365" s="469"/>
    </row>
    <row r="9366" spans="10:13" ht="20.100000000000001" customHeight="1">
      <c r="J9366" s="427"/>
      <c r="M9366" s="469"/>
    </row>
    <row r="9367" spans="10:13" ht="20.100000000000001" customHeight="1">
      <c r="J9367" s="427"/>
      <c r="M9367" s="469"/>
    </row>
    <row r="9368" spans="10:13" ht="20.100000000000001" customHeight="1">
      <c r="J9368" s="427"/>
      <c r="M9368" s="469"/>
    </row>
    <row r="9369" spans="10:13" ht="20.100000000000001" customHeight="1">
      <c r="J9369" s="427"/>
      <c r="M9369" s="469"/>
    </row>
    <row r="9370" spans="10:13" ht="20.100000000000001" customHeight="1">
      <c r="J9370" s="427"/>
      <c r="M9370" s="469"/>
    </row>
    <row r="9371" spans="10:13" ht="20.100000000000001" customHeight="1">
      <c r="J9371" s="427"/>
      <c r="M9371" s="469"/>
    </row>
    <row r="9372" spans="10:13" ht="20.100000000000001" customHeight="1">
      <c r="J9372" s="427"/>
      <c r="M9372" s="469"/>
    </row>
    <row r="9373" spans="10:13" ht="20.100000000000001" customHeight="1">
      <c r="J9373" s="427"/>
      <c r="M9373" s="469"/>
    </row>
    <row r="9374" spans="10:13" ht="20.100000000000001" customHeight="1">
      <c r="J9374" s="427"/>
      <c r="M9374" s="469"/>
    </row>
    <row r="9375" spans="10:13" ht="20.100000000000001" customHeight="1">
      <c r="J9375" s="427"/>
      <c r="M9375" s="469"/>
    </row>
    <row r="9376" spans="10:13" ht="20.100000000000001" customHeight="1">
      <c r="J9376" s="427"/>
      <c r="M9376" s="469"/>
    </row>
    <row r="9377" spans="10:13" ht="20.100000000000001" customHeight="1">
      <c r="J9377" s="427"/>
      <c r="M9377" s="469"/>
    </row>
    <row r="9378" spans="10:13" ht="20.100000000000001" customHeight="1">
      <c r="J9378" s="427"/>
      <c r="M9378" s="469"/>
    </row>
    <row r="9379" spans="10:13" ht="20.100000000000001" customHeight="1">
      <c r="J9379" s="427"/>
      <c r="M9379" s="469"/>
    </row>
    <row r="9380" spans="10:13" ht="20.100000000000001" customHeight="1">
      <c r="J9380" s="427"/>
      <c r="M9380" s="469"/>
    </row>
    <row r="9381" spans="10:13" ht="20.100000000000001" customHeight="1">
      <c r="J9381" s="427"/>
      <c r="M9381" s="469"/>
    </row>
    <row r="9382" spans="10:13" ht="20.100000000000001" customHeight="1">
      <c r="J9382" s="427"/>
      <c r="M9382" s="469"/>
    </row>
    <row r="9383" spans="10:13" ht="20.100000000000001" customHeight="1">
      <c r="J9383" s="427"/>
      <c r="M9383" s="469"/>
    </row>
    <row r="9384" spans="10:13" ht="20.100000000000001" customHeight="1">
      <c r="J9384" s="427"/>
      <c r="M9384" s="469"/>
    </row>
    <row r="9385" spans="10:13" ht="20.100000000000001" customHeight="1">
      <c r="J9385" s="427"/>
      <c r="M9385" s="469"/>
    </row>
    <row r="9386" spans="10:13" ht="20.100000000000001" customHeight="1">
      <c r="J9386" s="427"/>
      <c r="M9386" s="469"/>
    </row>
    <row r="9387" spans="10:13" ht="20.100000000000001" customHeight="1">
      <c r="J9387" s="427"/>
      <c r="M9387" s="469"/>
    </row>
    <row r="9388" spans="10:13" ht="20.100000000000001" customHeight="1">
      <c r="J9388" s="427"/>
      <c r="M9388" s="469"/>
    </row>
    <row r="9389" spans="10:13" ht="20.100000000000001" customHeight="1">
      <c r="J9389" s="427"/>
      <c r="M9389" s="469"/>
    </row>
    <row r="9390" spans="10:13" ht="20.100000000000001" customHeight="1">
      <c r="J9390" s="427"/>
      <c r="M9390" s="469"/>
    </row>
    <row r="9391" spans="10:13" ht="20.100000000000001" customHeight="1">
      <c r="J9391" s="427"/>
      <c r="M9391" s="469"/>
    </row>
    <row r="9392" spans="10:13" ht="20.100000000000001" customHeight="1">
      <c r="J9392" s="427"/>
      <c r="M9392" s="469"/>
    </row>
    <row r="9393" spans="10:13" ht="20.100000000000001" customHeight="1">
      <c r="J9393" s="427"/>
      <c r="M9393" s="469"/>
    </row>
    <row r="9394" spans="10:13" ht="20.100000000000001" customHeight="1">
      <c r="J9394" s="427"/>
      <c r="M9394" s="469"/>
    </row>
    <row r="9395" spans="10:13" ht="20.100000000000001" customHeight="1">
      <c r="J9395" s="427"/>
      <c r="M9395" s="469"/>
    </row>
    <row r="9396" spans="10:13" ht="20.100000000000001" customHeight="1">
      <c r="J9396" s="427"/>
      <c r="M9396" s="469"/>
    </row>
    <row r="9397" spans="10:13" ht="20.100000000000001" customHeight="1">
      <c r="J9397" s="427"/>
      <c r="M9397" s="469"/>
    </row>
    <row r="9398" spans="10:13" ht="20.100000000000001" customHeight="1">
      <c r="J9398" s="427"/>
      <c r="M9398" s="469"/>
    </row>
    <row r="9399" spans="10:13" ht="20.100000000000001" customHeight="1">
      <c r="J9399" s="427"/>
      <c r="M9399" s="469"/>
    </row>
    <row r="9400" spans="10:13" ht="20.100000000000001" customHeight="1">
      <c r="J9400" s="427"/>
      <c r="M9400" s="469"/>
    </row>
    <row r="9401" spans="10:13" ht="20.100000000000001" customHeight="1">
      <c r="J9401" s="427"/>
      <c r="M9401" s="469"/>
    </row>
    <row r="9402" spans="10:13" ht="20.100000000000001" customHeight="1">
      <c r="J9402" s="427"/>
      <c r="M9402" s="469"/>
    </row>
    <row r="9403" spans="10:13" ht="20.100000000000001" customHeight="1">
      <c r="J9403" s="427"/>
      <c r="M9403" s="469"/>
    </row>
    <row r="9404" spans="10:13" ht="20.100000000000001" customHeight="1">
      <c r="J9404" s="427"/>
      <c r="M9404" s="469"/>
    </row>
    <row r="9405" spans="10:13" ht="20.100000000000001" customHeight="1">
      <c r="J9405" s="427"/>
      <c r="M9405" s="469"/>
    </row>
    <row r="9406" spans="10:13" ht="20.100000000000001" customHeight="1">
      <c r="J9406" s="427"/>
      <c r="M9406" s="469"/>
    </row>
    <row r="9407" spans="10:13" ht="20.100000000000001" customHeight="1">
      <c r="J9407" s="427"/>
      <c r="M9407" s="469"/>
    </row>
    <row r="9408" spans="10:13" ht="20.100000000000001" customHeight="1">
      <c r="J9408" s="427"/>
      <c r="M9408" s="469"/>
    </row>
    <row r="9409" spans="10:13" ht="20.100000000000001" customHeight="1">
      <c r="J9409" s="427"/>
      <c r="M9409" s="469"/>
    </row>
    <row r="9410" spans="10:13" ht="20.100000000000001" customHeight="1">
      <c r="J9410" s="427"/>
      <c r="M9410" s="469"/>
    </row>
    <row r="9411" spans="10:13" ht="20.100000000000001" customHeight="1">
      <c r="J9411" s="427"/>
      <c r="M9411" s="469"/>
    </row>
    <row r="9412" spans="10:13" ht="20.100000000000001" customHeight="1">
      <c r="J9412" s="427"/>
      <c r="M9412" s="469"/>
    </row>
    <row r="9413" spans="10:13" ht="20.100000000000001" customHeight="1">
      <c r="J9413" s="427"/>
      <c r="M9413" s="469"/>
    </row>
    <row r="9414" spans="10:13" ht="20.100000000000001" customHeight="1">
      <c r="J9414" s="427"/>
      <c r="M9414" s="469"/>
    </row>
    <row r="9415" spans="10:13" ht="20.100000000000001" customHeight="1">
      <c r="J9415" s="427"/>
      <c r="M9415" s="469"/>
    </row>
    <row r="9416" spans="10:13" ht="20.100000000000001" customHeight="1">
      <c r="J9416" s="427"/>
      <c r="M9416" s="469"/>
    </row>
    <row r="9417" spans="10:13" ht="20.100000000000001" customHeight="1">
      <c r="J9417" s="427"/>
      <c r="M9417" s="469"/>
    </row>
    <row r="9418" spans="10:13" ht="20.100000000000001" customHeight="1">
      <c r="J9418" s="427"/>
      <c r="M9418" s="469"/>
    </row>
    <row r="9419" spans="10:13" ht="20.100000000000001" customHeight="1">
      <c r="J9419" s="427"/>
      <c r="M9419" s="469"/>
    </row>
    <row r="9420" spans="10:13" ht="20.100000000000001" customHeight="1">
      <c r="J9420" s="427"/>
      <c r="M9420" s="469"/>
    </row>
    <row r="9421" spans="10:13" ht="20.100000000000001" customHeight="1">
      <c r="J9421" s="427"/>
      <c r="M9421" s="469"/>
    </row>
    <row r="9422" spans="10:13" ht="20.100000000000001" customHeight="1">
      <c r="J9422" s="427"/>
      <c r="M9422" s="469"/>
    </row>
    <row r="9423" spans="10:13" ht="20.100000000000001" customHeight="1">
      <c r="J9423" s="427"/>
      <c r="M9423" s="469"/>
    </row>
    <row r="9424" spans="10:13" ht="20.100000000000001" customHeight="1">
      <c r="J9424" s="427"/>
      <c r="M9424" s="469"/>
    </row>
    <row r="9425" spans="10:13" ht="20.100000000000001" customHeight="1">
      <c r="J9425" s="427"/>
      <c r="M9425" s="469"/>
    </row>
    <row r="9426" spans="10:13" ht="20.100000000000001" customHeight="1">
      <c r="J9426" s="427"/>
      <c r="M9426" s="469"/>
    </row>
    <row r="9427" spans="10:13" ht="20.100000000000001" customHeight="1">
      <c r="J9427" s="427"/>
      <c r="M9427" s="469"/>
    </row>
    <row r="9428" spans="10:13" ht="20.100000000000001" customHeight="1">
      <c r="J9428" s="427"/>
      <c r="M9428" s="469"/>
    </row>
    <row r="9429" spans="10:13" ht="20.100000000000001" customHeight="1">
      <c r="J9429" s="427"/>
      <c r="M9429" s="469"/>
    </row>
    <row r="9430" spans="10:13" ht="20.100000000000001" customHeight="1">
      <c r="J9430" s="427"/>
      <c r="M9430" s="469"/>
    </row>
    <row r="9431" spans="10:13" ht="20.100000000000001" customHeight="1">
      <c r="J9431" s="427"/>
      <c r="M9431" s="469"/>
    </row>
    <row r="9432" spans="10:13" ht="20.100000000000001" customHeight="1">
      <c r="J9432" s="427"/>
      <c r="M9432" s="469"/>
    </row>
    <row r="9433" spans="10:13" ht="20.100000000000001" customHeight="1">
      <c r="J9433" s="427"/>
      <c r="M9433" s="469"/>
    </row>
    <row r="9434" spans="10:13" ht="20.100000000000001" customHeight="1">
      <c r="J9434" s="427"/>
      <c r="M9434" s="469"/>
    </row>
    <row r="9435" spans="10:13" ht="20.100000000000001" customHeight="1">
      <c r="J9435" s="427"/>
      <c r="M9435" s="469"/>
    </row>
    <row r="9436" spans="10:13" ht="20.100000000000001" customHeight="1">
      <c r="J9436" s="427"/>
      <c r="M9436" s="469"/>
    </row>
    <row r="9437" spans="10:13" ht="20.100000000000001" customHeight="1">
      <c r="J9437" s="427"/>
      <c r="M9437" s="469"/>
    </row>
    <row r="9438" spans="10:13" ht="20.100000000000001" customHeight="1">
      <c r="J9438" s="427"/>
      <c r="M9438" s="469"/>
    </row>
    <row r="9439" spans="10:13" ht="20.100000000000001" customHeight="1">
      <c r="J9439" s="427"/>
      <c r="M9439" s="469"/>
    </row>
    <row r="9440" spans="10:13" ht="20.100000000000001" customHeight="1">
      <c r="J9440" s="427"/>
      <c r="M9440" s="469"/>
    </row>
    <row r="9441" spans="10:13" ht="20.100000000000001" customHeight="1">
      <c r="J9441" s="427"/>
      <c r="M9441" s="469"/>
    </row>
    <row r="9442" spans="10:13" ht="20.100000000000001" customHeight="1">
      <c r="J9442" s="427"/>
      <c r="M9442" s="469"/>
    </row>
    <row r="9443" spans="10:13" ht="20.100000000000001" customHeight="1">
      <c r="J9443" s="427"/>
      <c r="M9443" s="469"/>
    </row>
    <row r="9444" spans="10:13" ht="20.100000000000001" customHeight="1">
      <c r="J9444" s="427"/>
      <c r="M9444" s="469"/>
    </row>
    <row r="9445" spans="10:13" ht="20.100000000000001" customHeight="1">
      <c r="J9445" s="427"/>
      <c r="M9445" s="469"/>
    </row>
    <row r="9446" spans="10:13" ht="20.100000000000001" customHeight="1">
      <c r="J9446" s="427"/>
      <c r="M9446" s="469"/>
    </row>
    <row r="9447" spans="10:13" ht="20.100000000000001" customHeight="1">
      <c r="J9447" s="427"/>
      <c r="M9447" s="469"/>
    </row>
    <row r="9448" spans="10:13" ht="20.100000000000001" customHeight="1">
      <c r="J9448" s="427"/>
      <c r="M9448" s="469"/>
    </row>
    <row r="9449" spans="10:13" ht="20.100000000000001" customHeight="1">
      <c r="J9449" s="427"/>
      <c r="M9449" s="469"/>
    </row>
    <row r="9450" spans="10:13" ht="20.100000000000001" customHeight="1">
      <c r="J9450" s="427"/>
      <c r="M9450" s="469"/>
    </row>
    <row r="9451" spans="10:13" ht="20.100000000000001" customHeight="1">
      <c r="J9451" s="427"/>
      <c r="M9451" s="469"/>
    </row>
    <row r="9452" spans="10:13" ht="20.100000000000001" customHeight="1">
      <c r="J9452" s="427"/>
      <c r="M9452" s="469"/>
    </row>
    <row r="9453" spans="10:13" ht="20.100000000000001" customHeight="1">
      <c r="J9453" s="427"/>
      <c r="M9453" s="469"/>
    </row>
    <row r="9454" spans="10:13" ht="20.100000000000001" customHeight="1">
      <c r="J9454" s="427"/>
      <c r="M9454" s="469"/>
    </row>
    <row r="9455" spans="10:13" ht="20.100000000000001" customHeight="1">
      <c r="J9455" s="427"/>
      <c r="M9455" s="469"/>
    </row>
    <row r="9456" spans="10:13" ht="20.100000000000001" customHeight="1">
      <c r="J9456" s="427"/>
      <c r="M9456" s="469"/>
    </row>
    <row r="9457" spans="10:13" ht="20.100000000000001" customHeight="1">
      <c r="J9457" s="427"/>
      <c r="M9457" s="469"/>
    </row>
    <row r="9458" spans="10:13" ht="20.100000000000001" customHeight="1">
      <c r="J9458" s="427"/>
      <c r="M9458" s="469"/>
    </row>
    <row r="9459" spans="10:13" ht="20.100000000000001" customHeight="1">
      <c r="J9459" s="427"/>
      <c r="M9459" s="469"/>
    </row>
    <row r="9460" spans="10:13" ht="20.100000000000001" customHeight="1">
      <c r="J9460" s="427"/>
      <c r="M9460" s="469"/>
    </row>
    <row r="9461" spans="10:13" ht="20.100000000000001" customHeight="1">
      <c r="J9461" s="427"/>
      <c r="M9461" s="469"/>
    </row>
    <row r="9462" spans="10:13" ht="20.100000000000001" customHeight="1">
      <c r="J9462" s="427"/>
      <c r="M9462" s="469"/>
    </row>
    <row r="9463" spans="10:13" ht="20.100000000000001" customHeight="1">
      <c r="J9463" s="427"/>
      <c r="M9463" s="469"/>
    </row>
    <row r="9464" spans="10:13" ht="20.100000000000001" customHeight="1">
      <c r="J9464" s="427"/>
      <c r="M9464" s="469"/>
    </row>
    <row r="9465" spans="10:13" ht="20.100000000000001" customHeight="1">
      <c r="J9465" s="427"/>
      <c r="M9465" s="469"/>
    </row>
    <row r="9466" spans="10:13" ht="20.100000000000001" customHeight="1">
      <c r="J9466" s="427"/>
      <c r="M9466" s="469"/>
    </row>
    <row r="9467" spans="10:13" ht="20.100000000000001" customHeight="1">
      <c r="J9467" s="427"/>
      <c r="M9467" s="469"/>
    </row>
    <row r="9468" spans="10:13" ht="20.100000000000001" customHeight="1">
      <c r="J9468" s="427"/>
      <c r="M9468" s="469"/>
    </row>
    <row r="9469" spans="10:13" ht="20.100000000000001" customHeight="1">
      <c r="J9469" s="427"/>
      <c r="M9469" s="469"/>
    </row>
    <row r="9470" spans="10:13" ht="20.100000000000001" customHeight="1">
      <c r="J9470" s="427"/>
      <c r="M9470" s="469"/>
    </row>
    <row r="9471" spans="10:13" ht="20.100000000000001" customHeight="1">
      <c r="J9471" s="427"/>
      <c r="M9471" s="469"/>
    </row>
    <row r="9472" spans="10:13" ht="20.100000000000001" customHeight="1">
      <c r="J9472" s="427"/>
      <c r="M9472" s="469"/>
    </row>
    <row r="9473" spans="10:13" ht="20.100000000000001" customHeight="1">
      <c r="J9473" s="427"/>
      <c r="M9473" s="469"/>
    </row>
    <row r="9474" spans="10:13" ht="20.100000000000001" customHeight="1">
      <c r="J9474" s="427"/>
      <c r="M9474" s="469"/>
    </row>
    <row r="9475" spans="10:13" ht="20.100000000000001" customHeight="1">
      <c r="J9475" s="427"/>
      <c r="M9475" s="469"/>
    </row>
    <row r="9476" spans="10:13" ht="20.100000000000001" customHeight="1">
      <c r="J9476" s="427"/>
      <c r="M9476" s="469"/>
    </row>
    <row r="9477" spans="10:13" ht="20.100000000000001" customHeight="1">
      <c r="J9477" s="427"/>
      <c r="M9477" s="469"/>
    </row>
    <row r="9478" spans="10:13" ht="20.100000000000001" customHeight="1">
      <c r="J9478" s="427"/>
      <c r="M9478" s="469"/>
    </row>
    <row r="9479" spans="10:13" ht="20.100000000000001" customHeight="1">
      <c r="J9479" s="427"/>
      <c r="M9479" s="469"/>
    </row>
    <row r="9480" spans="10:13" ht="20.100000000000001" customHeight="1">
      <c r="J9480" s="427"/>
      <c r="M9480" s="469"/>
    </row>
    <row r="9481" spans="10:13" ht="20.100000000000001" customHeight="1">
      <c r="J9481" s="427"/>
      <c r="M9481" s="469"/>
    </row>
    <row r="9482" spans="10:13" ht="20.100000000000001" customHeight="1">
      <c r="J9482" s="427"/>
      <c r="M9482" s="469"/>
    </row>
    <row r="9483" spans="10:13" ht="20.100000000000001" customHeight="1">
      <c r="J9483" s="427"/>
      <c r="M9483" s="469"/>
    </row>
    <row r="9484" spans="10:13" ht="20.100000000000001" customHeight="1">
      <c r="J9484" s="427"/>
      <c r="M9484" s="469"/>
    </row>
    <row r="9485" spans="10:13" ht="20.100000000000001" customHeight="1">
      <c r="J9485" s="427"/>
      <c r="M9485" s="469"/>
    </row>
    <row r="9486" spans="10:13" ht="20.100000000000001" customHeight="1">
      <c r="J9486" s="427"/>
      <c r="M9486" s="469"/>
    </row>
    <row r="9487" spans="10:13" ht="20.100000000000001" customHeight="1">
      <c r="J9487" s="427"/>
      <c r="M9487" s="469"/>
    </row>
    <row r="9488" spans="10:13" ht="20.100000000000001" customHeight="1">
      <c r="J9488" s="427"/>
      <c r="M9488" s="469"/>
    </row>
    <row r="9489" spans="10:13" ht="20.100000000000001" customHeight="1">
      <c r="J9489" s="427"/>
      <c r="M9489" s="469"/>
    </row>
    <row r="9490" spans="10:13" ht="20.100000000000001" customHeight="1">
      <c r="J9490" s="427"/>
      <c r="M9490" s="469"/>
    </row>
    <row r="9491" spans="10:13" ht="20.100000000000001" customHeight="1">
      <c r="J9491" s="427"/>
      <c r="M9491" s="469"/>
    </row>
    <row r="9492" spans="10:13" ht="20.100000000000001" customHeight="1">
      <c r="J9492" s="427"/>
      <c r="M9492" s="469"/>
    </row>
    <row r="9493" spans="10:13" ht="20.100000000000001" customHeight="1">
      <c r="J9493" s="427"/>
      <c r="M9493" s="469"/>
    </row>
    <row r="9494" spans="10:13" ht="20.100000000000001" customHeight="1">
      <c r="J9494" s="427"/>
      <c r="M9494" s="469"/>
    </row>
    <row r="9495" spans="10:13" ht="20.100000000000001" customHeight="1">
      <c r="J9495" s="427"/>
      <c r="M9495" s="469"/>
    </row>
    <row r="9496" spans="10:13" ht="20.100000000000001" customHeight="1">
      <c r="J9496" s="427"/>
      <c r="M9496" s="469"/>
    </row>
    <row r="9497" spans="10:13" ht="20.100000000000001" customHeight="1">
      <c r="J9497" s="427"/>
      <c r="M9497" s="469"/>
    </row>
    <row r="9498" spans="10:13" ht="20.100000000000001" customHeight="1">
      <c r="J9498" s="427"/>
      <c r="M9498" s="469"/>
    </row>
    <row r="9499" spans="10:13" ht="20.100000000000001" customHeight="1">
      <c r="J9499" s="427"/>
      <c r="M9499" s="469"/>
    </row>
    <row r="9500" spans="10:13" ht="20.100000000000001" customHeight="1">
      <c r="J9500" s="427"/>
      <c r="M9500" s="469"/>
    </row>
    <row r="9501" spans="10:13" ht="20.100000000000001" customHeight="1">
      <c r="J9501" s="427"/>
      <c r="M9501" s="469"/>
    </row>
    <row r="9502" spans="10:13" ht="20.100000000000001" customHeight="1">
      <c r="J9502" s="427"/>
      <c r="M9502" s="469"/>
    </row>
    <row r="9503" spans="10:13" ht="20.100000000000001" customHeight="1">
      <c r="J9503" s="427"/>
      <c r="M9503" s="469"/>
    </row>
    <row r="9504" spans="10:13" ht="20.100000000000001" customHeight="1">
      <c r="J9504" s="427"/>
      <c r="M9504" s="469"/>
    </row>
    <row r="9505" spans="10:13" ht="20.100000000000001" customHeight="1">
      <c r="J9505" s="427"/>
      <c r="M9505" s="469"/>
    </row>
    <row r="9506" spans="10:13" ht="20.100000000000001" customHeight="1">
      <c r="J9506" s="427"/>
      <c r="M9506" s="469"/>
    </row>
    <row r="9507" spans="10:13" ht="20.100000000000001" customHeight="1">
      <c r="J9507" s="427"/>
      <c r="M9507" s="469"/>
    </row>
    <row r="9508" spans="10:13" ht="20.100000000000001" customHeight="1">
      <c r="J9508" s="427"/>
      <c r="M9508" s="469"/>
    </row>
    <row r="9509" spans="10:13" ht="20.100000000000001" customHeight="1">
      <c r="J9509" s="427"/>
      <c r="M9509" s="469"/>
    </row>
    <row r="9510" spans="10:13" ht="20.100000000000001" customHeight="1">
      <c r="J9510" s="427"/>
      <c r="M9510" s="469"/>
    </row>
    <row r="9511" spans="10:13" ht="20.100000000000001" customHeight="1">
      <c r="J9511" s="427"/>
      <c r="M9511" s="469"/>
    </row>
    <row r="9512" spans="10:13" ht="20.100000000000001" customHeight="1">
      <c r="J9512" s="427"/>
      <c r="M9512" s="469"/>
    </row>
    <row r="9513" spans="10:13" ht="20.100000000000001" customHeight="1">
      <c r="J9513" s="427"/>
      <c r="M9513" s="469"/>
    </row>
    <row r="9514" spans="10:13" ht="20.100000000000001" customHeight="1">
      <c r="J9514" s="427"/>
      <c r="M9514" s="469"/>
    </row>
    <row r="9515" spans="10:13" ht="20.100000000000001" customHeight="1">
      <c r="J9515" s="427"/>
      <c r="M9515" s="469"/>
    </row>
    <row r="9516" spans="10:13" ht="20.100000000000001" customHeight="1">
      <c r="J9516" s="427"/>
      <c r="M9516" s="469"/>
    </row>
    <row r="9517" spans="10:13" ht="20.100000000000001" customHeight="1">
      <c r="J9517" s="427"/>
      <c r="M9517" s="469"/>
    </row>
    <row r="9518" spans="10:13" ht="20.100000000000001" customHeight="1">
      <c r="J9518" s="427"/>
      <c r="M9518" s="469"/>
    </row>
    <row r="9519" spans="10:13" ht="20.100000000000001" customHeight="1">
      <c r="J9519" s="427"/>
      <c r="M9519" s="469"/>
    </row>
    <row r="9520" spans="10:13" ht="20.100000000000001" customHeight="1">
      <c r="J9520" s="427"/>
      <c r="M9520" s="469"/>
    </row>
    <row r="9521" spans="10:13" ht="20.100000000000001" customHeight="1">
      <c r="J9521" s="427"/>
      <c r="M9521" s="469"/>
    </row>
    <row r="9522" spans="10:13" ht="20.100000000000001" customHeight="1">
      <c r="J9522" s="427"/>
      <c r="M9522" s="469"/>
    </row>
    <row r="9523" spans="10:13" ht="20.100000000000001" customHeight="1">
      <c r="J9523" s="427"/>
      <c r="M9523" s="469"/>
    </row>
    <row r="9524" spans="10:13" ht="20.100000000000001" customHeight="1">
      <c r="J9524" s="427"/>
      <c r="M9524" s="469"/>
    </row>
    <row r="9525" spans="10:13" ht="20.100000000000001" customHeight="1">
      <c r="J9525" s="427"/>
      <c r="M9525" s="469"/>
    </row>
    <row r="9526" spans="10:13" ht="20.100000000000001" customHeight="1">
      <c r="J9526" s="427"/>
      <c r="M9526" s="469"/>
    </row>
    <row r="9527" spans="10:13" ht="20.100000000000001" customHeight="1">
      <c r="J9527" s="427"/>
      <c r="M9527" s="469"/>
    </row>
    <row r="9528" spans="10:13" ht="20.100000000000001" customHeight="1">
      <c r="J9528" s="427"/>
      <c r="M9528" s="469"/>
    </row>
    <row r="9529" spans="10:13" ht="20.100000000000001" customHeight="1">
      <c r="J9529" s="427"/>
      <c r="M9529" s="469"/>
    </row>
    <row r="9530" spans="10:13" ht="20.100000000000001" customHeight="1">
      <c r="J9530" s="427"/>
      <c r="M9530" s="469"/>
    </row>
    <row r="9531" spans="10:13" ht="20.100000000000001" customHeight="1">
      <c r="J9531" s="427"/>
      <c r="M9531" s="469"/>
    </row>
    <row r="9532" spans="10:13" ht="20.100000000000001" customHeight="1">
      <c r="J9532" s="427"/>
      <c r="M9532" s="469"/>
    </row>
    <row r="9533" spans="10:13" ht="20.100000000000001" customHeight="1">
      <c r="J9533" s="427"/>
      <c r="M9533" s="469"/>
    </row>
    <row r="9534" spans="10:13" ht="20.100000000000001" customHeight="1">
      <c r="J9534" s="427"/>
      <c r="M9534" s="469"/>
    </row>
    <row r="9535" spans="10:13" ht="20.100000000000001" customHeight="1">
      <c r="J9535" s="427"/>
      <c r="M9535" s="469"/>
    </row>
    <row r="9536" spans="10:13" ht="20.100000000000001" customHeight="1">
      <c r="J9536" s="427"/>
      <c r="M9536" s="469"/>
    </row>
    <row r="9537" spans="10:13" ht="20.100000000000001" customHeight="1">
      <c r="J9537" s="427"/>
      <c r="M9537" s="469"/>
    </row>
    <row r="9538" spans="10:13" ht="20.100000000000001" customHeight="1">
      <c r="J9538" s="427"/>
      <c r="M9538" s="469"/>
    </row>
    <row r="9539" spans="10:13" ht="20.100000000000001" customHeight="1">
      <c r="J9539" s="427"/>
      <c r="M9539" s="469"/>
    </row>
    <row r="9540" spans="10:13" ht="20.100000000000001" customHeight="1">
      <c r="J9540" s="427"/>
      <c r="M9540" s="469"/>
    </row>
    <row r="9541" spans="10:13" ht="20.100000000000001" customHeight="1">
      <c r="J9541" s="427"/>
      <c r="M9541" s="469"/>
    </row>
    <row r="9542" spans="10:13" ht="20.100000000000001" customHeight="1">
      <c r="J9542" s="427"/>
      <c r="M9542" s="469"/>
    </row>
    <row r="9543" spans="10:13" ht="20.100000000000001" customHeight="1">
      <c r="J9543" s="427"/>
      <c r="M9543" s="469"/>
    </row>
    <row r="9544" spans="10:13" ht="20.100000000000001" customHeight="1">
      <c r="J9544" s="427"/>
      <c r="M9544" s="469"/>
    </row>
    <row r="9545" spans="10:13" ht="20.100000000000001" customHeight="1">
      <c r="J9545" s="427"/>
      <c r="M9545" s="469"/>
    </row>
    <row r="9546" spans="10:13" ht="20.100000000000001" customHeight="1">
      <c r="J9546" s="427"/>
      <c r="M9546" s="469"/>
    </row>
    <row r="9547" spans="10:13" ht="20.100000000000001" customHeight="1">
      <c r="J9547" s="427"/>
      <c r="M9547" s="469"/>
    </row>
    <row r="9548" spans="10:13" ht="20.100000000000001" customHeight="1">
      <c r="J9548" s="427"/>
      <c r="M9548" s="469"/>
    </row>
    <row r="9549" spans="10:13" ht="20.100000000000001" customHeight="1">
      <c r="J9549" s="427"/>
      <c r="M9549" s="469"/>
    </row>
    <row r="9550" spans="10:13" ht="20.100000000000001" customHeight="1">
      <c r="J9550" s="427"/>
      <c r="M9550" s="469"/>
    </row>
    <row r="9551" spans="10:13" ht="20.100000000000001" customHeight="1">
      <c r="J9551" s="427"/>
      <c r="M9551" s="469"/>
    </row>
    <row r="9552" spans="10:13" ht="20.100000000000001" customHeight="1">
      <c r="J9552" s="427"/>
      <c r="M9552" s="469"/>
    </row>
    <row r="9553" spans="10:13" ht="20.100000000000001" customHeight="1">
      <c r="J9553" s="427"/>
      <c r="M9553" s="469"/>
    </row>
    <row r="9554" spans="10:13" ht="20.100000000000001" customHeight="1">
      <c r="J9554" s="427"/>
      <c r="M9554" s="469"/>
    </row>
    <row r="9555" spans="10:13" ht="20.100000000000001" customHeight="1">
      <c r="J9555" s="427"/>
      <c r="M9555" s="469"/>
    </row>
    <row r="9556" spans="10:13" ht="20.100000000000001" customHeight="1">
      <c r="J9556" s="427"/>
      <c r="M9556" s="469"/>
    </row>
    <row r="9557" spans="10:13" ht="20.100000000000001" customHeight="1">
      <c r="J9557" s="427"/>
      <c r="M9557" s="469"/>
    </row>
    <row r="9558" spans="10:13" ht="20.100000000000001" customHeight="1">
      <c r="J9558" s="427"/>
      <c r="M9558" s="469"/>
    </row>
    <row r="9559" spans="10:13" ht="20.100000000000001" customHeight="1">
      <c r="J9559" s="427"/>
      <c r="M9559" s="469"/>
    </row>
    <row r="9560" spans="10:13" ht="20.100000000000001" customHeight="1">
      <c r="J9560" s="427"/>
      <c r="M9560" s="469"/>
    </row>
    <row r="9561" spans="10:13" ht="20.100000000000001" customHeight="1">
      <c r="J9561" s="427"/>
      <c r="M9561" s="469"/>
    </row>
    <row r="9562" spans="10:13" ht="20.100000000000001" customHeight="1">
      <c r="J9562" s="427"/>
      <c r="M9562" s="469"/>
    </row>
    <row r="9563" spans="10:13" ht="20.100000000000001" customHeight="1">
      <c r="J9563" s="427"/>
      <c r="M9563" s="469"/>
    </row>
    <row r="9564" spans="10:13" ht="20.100000000000001" customHeight="1">
      <c r="J9564" s="427"/>
      <c r="M9564" s="469"/>
    </row>
    <row r="9565" spans="10:13" ht="20.100000000000001" customHeight="1">
      <c r="J9565" s="427"/>
      <c r="M9565" s="469"/>
    </row>
    <row r="9566" spans="10:13" ht="20.100000000000001" customHeight="1">
      <c r="J9566" s="427"/>
      <c r="M9566" s="469"/>
    </row>
    <row r="9567" spans="10:13" ht="20.100000000000001" customHeight="1">
      <c r="J9567" s="427"/>
      <c r="M9567" s="469"/>
    </row>
    <row r="9568" spans="10:13" ht="20.100000000000001" customHeight="1">
      <c r="J9568" s="427"/>
      <c r="M9568" s="469"/>
    </row>
    <row r="9569" spans="10:13" ht="20.100000000000001" customHeight="1">
      <c r="J9569" s="427"/>
      <c r="M9569" s="469"/>
    </row>
    <row r="9570" spans="10:13" ht="20.100000000000001" customHeight="1">
      <c r="J9570" s="427"/>
      <c r="M9570" s="469"/>
    </row>
    <row r="9571" spans="10:13" ht="20.100000000000001" customHeight="1">
      <c r="J9571" s="427"/>
      <c r="M9571" s="469"/>
    </row>
    <row r="9572" spans="10:13" ht="20.100000000000001" customHeight="1">
      <c r="J9572" s="427"/>
      <c r="M9572" s="469"/>
    </row>
    <row r="9573" spans="10:13" ht="20.100000000000001" customHeight="1">
      <c r="J9573" s="427"/>
      <c r="M9573" s="469"/>
    </row>
    <row r="9574" spans="10:13" ht="20.100000000000001" customHeight="1">
      <c r="J9574" s="427"/>
      <c r="M9574" s="469"/>
    </row>
    <row r="9575" spans="10:13" ht="20.100000000000001" customHeight="1">
      <c r="J9575" s="427"/>
      <c r="M9575" s="469"/>
    </row>
    <row r="9576" spans="10:13" ht="20.100000000000001" customHeight="1">
      <c r="J9576" s="427"/>
      <c r="M9576" s="469"/>
    </row>
    <row r="9577" spans="10:13" ht="20.100000000000001" customHeight="1">
      <c r="J9577" s="427"/>
      <c r="M9577" s="469"/>
    </row>
    <row r="9578" spans="10:13" ht="20.100000000000001" customHeight="1">
      <c r="J9578" s="427"/>
      <c r="M9578" s="469"/>
    </row>
    <row r="9579" spans="10:13" ht="20.100000000000001" customHeight="1">
      <c r="J9579" s="427"/>
      <c r="M9579" s="469"/>
    </row>
    <row r="9580" spans="10:13" ht="20.100000000000001" customHeight="1">
      <c r="J9580" s="427"/>
      <c r="M9580" s="469"/>
    </row>
    <row r="9581" spans="10:13" ht="20.100000000000001" customHeight="1">
      <c r="J9581" s="427"/>
      <c r="M9581" s="469"/>
    </row>
    <row r="9582" spans="10:13" ht="20.100000000000001" customHeight="1">
      <c r="J9582" s="427"/>
      <c r="M9582" s="469"/>
    </row>
    <row r="9583" spans="10:13" ht="20.100000000000001" customHeight="1">
      <c r="J9583" s="427"/>
      <c r="M9583" s="469"/>
    </row>
    <row r="9584" spans="10:13" ht="20.100000000000001" customHeight="1">
      <c r="J9584" s="427"/>
      <c r="M9584" s="469"/>
    </row>
    <row r="9585" spans="10:13" ht="20.100000000000001" customHeight="1">
      <c r="J9585" s="427"/>
      <c r="M9585" s="469"/>
    </row>
    <row r="9586" spans="10:13" ht="20.100000000000001" customHeight="1">
      <c r="J9586" s="427"/>
      <c r="M9586" s="469"/>
    </row>
    <row r="9587" spans="10:13" ht="20.100000000000001" customHeight="1">
      <c r="J9587" s="427"/>
      <c r="M9587" s="469"/>
    </row>
    <row r="9588" spans="10:13" ht="20.100000000000001" customHeight="1">
      <c r="J9588" s="427"/>
      <c r="M9588" s="469"/>
    </row>
    <row r="9589" spans="10:13" ht="20.100000000000001" customHeight="1">
      <c r="J9589" s="427"/>
      <c r="M9589" s="469"/>
    </row>
    <row r="9590" spans="10:13" ht="20.100000000000001" customHeight="1">
      <c r="J9590" s="427"/>
      <c r="M9590" s="469"/>
    </row>
    <row r="9591" spans="10:13" ht="20.100000000000001" customHeight="1">
      <c r="J9591" s="427"/>
      <c r="M9591" s="469"/>
    </row>
    <row r="9592" spans="10:13" ht="20.100000000000001" customHeight="1">
      <c r="J9592" s="427"/>
      <c r="M9592" s="469"/>
    </row>
    <row r="9593" spans="10:13" ht="20.100000000000001" customHeight="1">
      <c r="J9593" s="427"/>
      <c r="M9593" s="469"/>
    </row>
    <row r="9594" spans="10:13" ht="20.100000000000001" customHeight="1">
      <c r="J9594" s="427"/>
      <c r="M9594" s="469"/>
    </row>
    <row r="9595" spans="10:13" ht="20.100000000000001" customHeight="1">
      <c r="J9595" s="427"/>
      <c r="M9595" s="469"/>
    </row>
    <row r="9596" spans="10:13" ht="20.100000000000001" customHeight="1">
      <c r="J9596" s="427"/>
      <c r="M9596" s="469"/>
    </row>
    <row r="9597" spans="10:13" ht="20.100000000000001" customHeight="1">
      <c r="J9597" s="427"/>
      <c r="M9597" s="469"/>
    </row>
    <row r="9598" spans="10:13" ht="20.100000000000001" customHeight="1">
      <c r="J9598" s="427"/>
      <c r="M9598" s="469"/>
    </row>
    <row r="9599" spans="10:13" ht="20.100000000000001" customHeight="1">
      <c r="J9599" s="427"/>
      <c r="M9599" s="469"/>
    </row>
    <row r="9600" spans="10:13" ht="20.100000000000001" customHeight="1">
      <c r="J9600" s="427"/>
      <c r="M9600" s="469"/>
    </row>
    <row r="9601" spans="10:13" ht="20.100000000000001" customHeight="1">
      <c r="J9601" s="427"/>
      <c r="M9601" s="469"/>
    </row>
    <row r="9602" spans="10:13" ht="20.100000000000001" customHeight="1">
      <c r="J9602" s="427"/>
      <c r="M9602" s="469"/>
    </row>
    <row r="9603" spans="10:13" ht="20.100000000000001" customHeight="1">
      <c r="J9603" s="427"/>
      <c r="M9603" s="469"/>
    </row>
    <row r="9604" spans="10:13" ht="20.100000000000001" customHeight="1">
      <c r="J9604" s="427"/>
      <c r="M9604" s="469"/>
    </row>
    <row r="9605" spans="10:13" ht="20.100000000000001" customHeight="1">
      <c r="J9605" s="427"/>
      <c r="M9605" s="469"/>
    </row>
    <row r="9606" spans="10:13" ht="20.100000000000001" customHeight="1">
      <c r="J9606" s="427"/>
      <c r="M9606" s="469"/>
    </row>
    <row r="9607" spans="10:13" ht="20.100000000000001" customHeight="1">
      <c r="J9607" s="427"/>
      <c r="M9607" s="469"/>
    </row>
    <row r="9608" spans="10:13" ht="20.100000000000001" customHeight="1">
      <c r="J9608" s="427"/>
      <c r="M9608" s="469"/>
    </row>
    <row r="9609" spans="10:13" ht="20.100000000000001" customHeight="1">
      <c r="J9609" s="427"/>
      <c r="M9609" s="469"/>
    </row>
    <row r="9610" spans="10:13" ht="20.100000000000001" customHeight="1">
      <c r="J9610" s="427"/>
      <c r="M9610" s="469"/>
    </row>
    <row r="9611" spans="10:13" ht="20.100000000000001" customHeight="1">
      <c r="J9611" s="427"/>
      <c r="M9611" s="469"/>
    </row>
    <row r="9612" spans="10:13" ht="20.100000000000001" customHeight="1">
      <c r="J9612" s="427"/>
      <c r="M9612" s="469"/>
    </row>
    <row r="9613" spans="10:13" ht="20.100000000000001" customHeight="1">
      <c r="J9613" s="427"/>
      <c r="M9613" s="469"/>
    </row>
    <row r="9614" spans="10:13" ht="20.100000000000001" customHeight="1">
      <c r="J9614" s="427"/>
      <c r="M9614" s="469"/>
    </row>
    <row r="9615" spans="10:13" ht="20.100000000000001" customHeight="1">
      <c r="J9615" s="427"/>
      <c r="M9615" s="469"/>
    </row>
    <row r="9616" spans="10:13" ht="20.100000000000001" customHeight="1">
      <c r="J9616" s="427"/>
      <c r="M9616" s="469"/>
    </row>
    <row r="9617" spans="10:13" ht="20.100000000000001" customHeight="1">
      <c r="J9617" s="427"/>
      <c r="M9617" s="469"/>
    </row>
    <row r="9618" spans="10:13" ht="20.100000000000001" customHeight="1">
      <c r="J9618" s="427"/>
      <c r="M9618" s="469"/>
    </row>
    <row r="9619" spans="10:13" ht="20.100000000000001" customHeight="1">
      <c r="J9619" s="427"/>
      <c r="M9619" s="469"/>
    </row>
    <row r="9620" spans="10:13" ht="20.100000000000001" customHeight="1">
      <c r="J9620" s="427"/>
      <c r="M9620" s="469"/>
    </row>
    <row r="9621" spans="10:13" ht="20.100000000000001" customHeight="1">
      <c r="J9621" s="427"/>
      <c r="M9621" s="469"/>
    </row>
    <row r="9622" spans="10:13" ht="20.100000000000001" customHeight="1">
      <c r="J9622" s="427"/>
      <c r="M9622" s="469"/>
    </row>
    <row r="9623" spans="10:13" ht="20.100000000000001" customHeight="1">
      <c r="J9623" s="427"/>
      <c r="M9623" s="469"/>
    </row>
    <row r="9624" spans="10:13" ht="20.100000000000001" customHeight="1">
      <c r="J9624" s="427"/>
      <c r="M9624" s="469"/>
    </row>
    <row r="9625" spans="10:13" ht="20.100000000000001" customHeight="1">
      <c r="J9625" s="427"/>
      <c r="M9625" s="469"/>
    </row>
    <row r="9626" spans="10:13" ht="20.100000000000001" customHeight="1">
      <c r="J9626" s="427"/>
      <c r="M9626" s="469"/>
    </row>
    <row r="9627" spans="10:13" ht="20.100000000000001" customHeight="1">
      <c r="J9627" s="427"/>
      <c r="M9627" s="469"/>
    </row>
    <row r="9628" spans="10:13" ht="20.100000000000001" customHeight="1">
      <c r="J9628" s="427"/>
      <c r="M9628" s="469"/>
    </row>
    <row r="9629" spans="10:13" ht="20.100000000000001" customHeight="1">
      <c r="J9629" s="427"/>
      <c r="M9629" s="469"/>
    </row>
    <row r="9630" spans="10:13" ht="20.100000000000001" customHeight="1">
      <c r="J9630" s="427"/>
      <c r="M9630" s="469"/>
    </row>
    <row r="9631" spans="10:13" ht="20.100000000000001" customHeight="1">
      <c r="J9631" s="427"/>
      <c r="M9631" s="469"/>
    </row>
    <row r="9632" spans="10:13" ht="20.100000000000001" customHeight="1">
      <c r="J9632" s="427"/>
      <c r="M9632" s="469"/>
    </row>
    <row r="9633" spans="10:13" ht="20.100000000000001" customHeight="1">
      <c r="J9633" s="427"/>
      <c r="M9633" s="469"/>
    </row>
    <row r="9634" spans="10:13" ht="20.100000000000001" customHeight="1">
      <c r="J9634" s="427"/>
      <c r="M9634" s="469"/>
    </row>
    <row r="9635" spans="10:13" ht="20.100000000000001" customHeight="1">
      <c r="J9635" s="427"/>
      <c r="M9635" s="469"/>
    </row>
    <row r="9636" spans="10:13" ht="20.100000000000001" customHeight="1">
      <c r="J9636" s="427"/>
      <c r="M9636" s="469"/>
    </row>
    <row r="9637" spans="10:13" ht="20.100000000000001" customHeight="1">
      <c r="J9637" s="427"/>
      <c r="M9637" s="469"/>
    </row>
    <row r="9638" spans="10:13" ht="20.100000000000001" customHeight="1">
      <c r="J9638" s="427"/>
      <c r="M9638" s="469"/>
    </row>
    <row r="9639" spans="10:13" ht="20.100000000000001" customHeight="1">
      <c r="J9639" s="427"/>
      <c r="M9639" s="469"/>
    </row>
    <row r="9640" spans="10:13" ht="20.100000000000001" customHeight="1">
      <c r="J9640" s="427"/>
      <c r="M9640" s="469"/>
    </row>
    <row r="9641" spans="10:13" ht="20.100000000000001" customHeight="1">
      <c r="J9641" s="427"/>
      <c r="M9641" s="469"/>
    </row>
    <row r="9642" spans="10:13" ht="20.100000000000001" customHeight="1">
      <c r="J9642" s="427"/>
      <c r="M9642" s="469"/>
    </row>
    <row r="9643" spans="10:13" ht="20.100000000000001" customHeight="1">
      <c r="J9643" s="427"/>
      <c r="M9643" s="469"/>
    </row>
    <row r="9644" spans="10:13" ht="20.100000000000001" customHeight="1">
      <c r="J9644" s="427"/>
      <c r="M9644" s="469"/>
    </row>
    <row r="9645" spans="10:13" ht="20.100000000000001" customHeight="1">
      <c r="J9645" s="427"/>
      <c r="M9645" s="469"/>
    </row>
    <row r="9646" spans="10:13" ht="20.100000000000001" customHeight="1">
      <c r="J9646" s="427"/>
      <c r="M9646" s="469"/>
    </row>
    <row r="9647" spans="10:13" ht="20.100000000000001" customHeight="1">
      <c r="J9647" s="427"/>
      <c r="M9647" s="469"/>
    </row>
    <row r="9648" spans="10:13" ht="20.100000000000001" customHeight="1">
      <c r="J9648" s="427"/>
      <c r="M9648" s="469"/>
    </row>
    <row r="9649" spans="10:13" ht="20.100000000000001" customHeight="1">
      <c r="J9649" s="427"/>
      <c r="M9649" s="469"/>
    </row>
    <row r="9650" spans="10:13" ht="20.100000000000001" customHeight="1">
      <c r="J9650" s="427"/>
      <c r="M9650" s="469"/>
    </row>
    <row r="9651" spans="10:13" ht="20.100000000000001" customHeight="1">
      <c r="J9651" s="427"/>
      <c r="M9651" s="469"/>
    </row>
    <row r="9652" spans="10:13" ht="20.100000000000001" customHeight="1">
      <c r="J9652" s="427"/>
      <c r="M9652" s="469"/>
    </row>
    <row r="9653" spans="10:13" ht="20.100000000000001" customHeight="1">
      <c r="J9653" s="427"/>
      <c r="M9653" s="469"/>
    </row>
    <row r="9654" spans="10:13" ht="20.100000000000001" customHeight="1">
      <c r="J9654" s="427"/>
      <c r="M9654" s="469"/>
    </row>
    <row r="9655" spans="10:13" ht="20.100000000000001" customHeight="1">
      <c r="J9655" s="427"/>
      <c r="M9655" s="469"/>
    </row>
    <row r="9656" spans="10:13" ht="20.100000000000001" customHeight="1">
      <c r="J9656" s="427"/>
      <c r="M9656" s="469"/>
    </row>
    <row r="9657" spans="10:13" ht="20.100000000000001" customHeight="1">
      <c r="J9657" s="427"/>
      <c r="M9657" s="469"/>
    </row>
    <row r="9658" spans="10:13" ht="20.100000000000001" customHeight="1">
      <c r="J9658" s="427"/>
      <c r="M9658" s="469"/>
    </row>
    <row r="9659" spans="10:13" ht="20.100000000000001" customHeight="1">
      <c r="J9659" s="427"/>
      <c r="M9659" s="469"/>
    </row>
    <row r="9660" spans="10:13" ht="20.100000000000001" customHeight="1">
      <c r="J9660" s="427"/>
      <c r="M9660" s="469"/>
    </row>
    <row r="9661" spans="10:13" ht="20.100000000000001" customHeight="1">
      <c r="J9661" s="427"/>
      <c r="M9661" s="469"/>
    </row>
    <row r="9662" spans="10:13" ht="20.100000000000001" customHeight="1">
      <c r="J9662" s="427"/>
      <c r="M9662" s="469"/>
    </row>
    <row r="9663" spans="10:13" ht="20.100000000000001" customHeight="1">
      <c r="J9663" s="427"/>
      <c r="M9663" s="469"/>
    </row>
    <row r="9664" spans="10:13" ht="20.100000000000001" customHeight="1">
      <c r="J9664" s="427"/>
      <c r="M9664" s="469"/>
    </row>
    <row r="9665" spans="10:13" ht="20.100000000000001" customHeight="1">
      <c r="J9665" s="427"/>
      <c r="M9665" s="469"/>
    </row>
    <row r="9666" spans="10:13" ht="20.100000000000001" customHeight="1">
      <c r="J9666" s="427"/>
      <c r="M9666" s="469"/>
    </row>
    <row r="9667" spans="10:13" ht="20.100000000000001" customHeight="1">
      <c r="J9667" s="427"/>
      <c r="M9667" s="469"/>
    </row>
    <row r="9668" spans="10:13" ht="20.100000000000001" customHeight="1">
      <c r="J9668" s="427"/>
      <c r="M9668" s="469"/>
    </row>
    <row r="9669" spans="10:13" ht="20.100000000000001" customHeight="1">
      <c r="J9669" s="427"/>
      <c r="M9669" s="469"/>
    </row>
    <row r="9670" spans="10:13" ht="20.100000000000001" customHeight="1">
      <c r="J9670" s="427"/>
      <c r="M9670" s="469"/>
    </row>
    <row r="9671" spans="10:13" ht="20.100000000000001" customHeight="1">
      <c r="J9671" s="427"/>
      <c r="M9671" s="469"/>
    </row>
    <row r="9672" spans="10:13" ht="20.100000000000001" customHeight="1">
      <c r="J9672" s="427"/>
      <c r="M9672" s="469"/>
    </row>
    <row r="9673" spans="10:13" ht="20.100000000000001" customHeight="1">
      <c r="J9673" s="427"/>
      <c r="M9673" s="469"/>
    </row>
    <row r="9674" spans="10:13" ht="20.100000000000001" customHeight="1">
      <c r="J9674" s="427"/>
      <c r="M9674" s="469"/>
    </row>
    <row r="9675" spans="10:13" ht="20.100000000000001" customHeight="1">
      <c r="J9675" s="427"/>
      <c r="M9675" s="469"/>
    </row>
    <row r="9676" spans="10:13" ht="20.100000000000001" customHeight="1">
      <c r="J9676" s="427"/>
      <c r="M9676" s="469"/>
    </row>
    <row r="9677" spans="10:13" ht="20.100000000000001" customHeight="1">
      <c r="J9677" s="427"/>
      <c r="M9677" s="469"/>
    </row>
    <row r="9678" spans="10:13" ht="20.100000000000001" customHeight="1">
      <c r="J9678" s="427"/>
      <c r="M9678" s="469"/>
    </row>
    <row r="9679" spans="10:13" ht="20.100000000000001" customHeight="1">
      <c r="J9679" s="427"/>
      <c r="M9679" s="469"/>
    </row>
    <row r="9680" spans="10:13" ht="20.100000000000001" customHeight="1">
      <c r="J9680" s="427"/>
      <c r="M9680" s="469"/>
    </row>
    <row r="9681" spans="10:13" ht="20.100000000000001" customHeight="1">
      <c r="J9681" s="427"/>
      <c r="M9681" s="469"/>
    </row>
    <row r="9682" spans="10:13" ht="20.100000000000001" customHeight="1">
      <c r="J9682" s="427"/>
      <c r="M9682" s="469"/>
    </row>
    <row r="9683" spans="10:13" ht="20.100000000000001" customHeight="1">
      <c r="J9683" s="427"/>
      <c r="M9683" s="469"/>
    </row>
    <row r="9684" spans="10:13" ht="20.100000000000001" customHeight="1">
      <c r="J9684" s="427"/>
      <c r="M9684" s="469"/>
    </row>
    <row r="9685" spans="10:13" ht="20.100000000000001" customHeight="1">
      <c r="J9685" s="427"/>
      <c r="M9685" s="469"/>
    </row>
    <row r="9686" spans="10:13" ht="20.100000000000001" customHeight="1">
      <c r="J9686" s="427"/>
      <c r="M9686" s="469"/>
    </row>
    <row r="9687" spans="10:13" ht="20.100000000000001" customHeight="1">
      <c r="J9687" s="427"/>
      <c r="M9687" s="469"/>
    </row>
    <row r="9688" spans="10:13" ht="20.100000000000001" customHeight="1">
      <c r="J9688" s="427"/>
      <c r="M9688" s="469"/>
    </row>
    <row r="9689" spans="10:13" ht="20.100000000000001" customHeight="1">
      <c r="J9689" s="427"/>
      <c r="M9689" s="469"/>
    </row>
    <row r="9690" spans="10:13" ht="20.100000000000001" customHeight="1">
      <c r="J9690" s="427"/>
      <c r="M9690" s="469"/>
    </row>
    <row r="9691" spans="10:13" ht="20.100000000000001" customHeight="1">
      <c r="J9691" s="427"/>
      <c r="M9691" s="469"/>
    </row>
    <row r="9692" spans="10:13" ht="20.100000000000001" customHeight="1">
      <c r="J9692" s="427"/>
      <c r="M9692" s="469"/>
    </row>
    <row r="9693" spans="10:13" ht="20.100000000000001" customHeight="1">
      <c r="J9693" s="427"/>
      <c r="M9693" s="469"/>
    </row>
    <row r="9694" spans="10:13" ht="20.100000000000001" customHeight="1">
      <c r="J9694" s="427"/>
      <c r="M9694" s="469"/>
    </row>
    <row r="9695" spans="10:13" ht="20.100000000000001" customHeight="1">
      <c r="J9695" s="427"/>
      <c r="M9695" s="469"/>
    </row>
    <row r="9696" spans="10:13" ht="20.100000000000001" customHeight="1">
      <c r="J9696" s="427"/>
      <c r="M9696" s="469"/>
    </row>
    <row r="9697" spans="10:13" ht="20.100000000000001" customHeight="1">
      <c r="J9697" s="427"/>
      <c r="M9697" s="469"/>
    </row>
    <row r="9698" spans="10:13" ht="20.100000000000001" customHeight="1">
      <c r="J9698" s="427"/>
      <c r="M9698" s="469"/>
    </row>
    <row r="9699" spans="10:13" ht="20.100000000000001" customHeight="1">
      <c r="J9699" s="427"/>
      <c r="M9699" s="469"/>
    </row>
    <row r="9700" spans="10:13" ht="20.100000000000001" customHeight="1">
      <c r="J9700" s="427"/>
      <c r="M9700" s="469"/>
    </row>
    <row r="9701" spans="10:13" ht="20.100000000000001" customHeight="1">
      <c r="J9701" s="427"/>
      <c r="M9701" s="469"/>
    </row>
    <row r="9702" spans="10:13" ht="20.100000000000001" customHeight="1">
      <c r="J9702" s="427"/>
      <c r="M9702" s="469"/>
    </row>
    <row r="9703" spans="10:13" ht="20.100000000000001" customHeight="1">
      <c r="J9703" s="427"/>
      <c r="M9703" s="469"/>
    </row>
    <row r="9704" spans="10:13" ht="20.100000000000001" customHeight="1">
      <c r="J9704" s="427"/>
      <c r="M9704" s="469"/>
    </row>
    <row r="9705" spans="10:13" ht="20.100000000000001" customHeight="1">
      <c r="J9705" s="427"/>
      <c r="M9705" s="469"/>
    </row>
    <row r="9706" spans="10:13" ht="20.100000000000001" customHeight="1">
      <c r="J9706" s="427"/>
      <c r="M9706" s="469"/>
    </row>
    <row r="9707" spans="10:13" ht="20.100000000000001" customHeight="1">
      <c r="J9707" s="427"/>
      <c r="M9707" s="469"/>
    </row>
    <row r="9708" spans="10:13" ht="20.100000000000001" customHeight="1">
      <c r="J9708" s="427"/>
      <c r="M9708" s="469"/>
    </row>
    <row r="9709" spans="10:13" ht="20.100000000000001" customHeight="1">
      <c r="J9709" s="427"/>
      <c r="M9709" s="469"/>
    </row>
    <row r="9710" spans="10:13" ht="20.100000000000001" customHeight="1">
      <c r="J9710" s="427"/>
      <c r="M9710" s="469"/>
    </row>
    <row r="9711" spans="10:13" ht="20.100000000000001" customHeight="1">
      <c r="J9711" s="427"/>
      <c r="M9711" s="469"/>
    </row>
    <row r="9712" spans="10:13" ht="20.100000000000001" customHeight="1">
      <c r="J9712" s="427"/>
      <c r="M9712" s="469"/>
    </row>
    <row r="9713" spans="10:13" ht="20.100000000000001" customHeight="1">
      <c r="J9713" s="427"/>
      <c r="M9713" s="469"/>
    </row>
    <row r="9714" spans="10:13" ht="20.100000000000001" customHeight="1">
      <c r="J9714" s="427"/>
      <c r="M9714" s="469"/>
    </row>
    <row r="9715" spans="10:13" ht="20.100000000000001" customHeight="1">
      <c r="J9715" s="427"/>
      <c r="M9715" s="469"/>
    </row>
    <row r="9716" spans="10:13" ht="20.100000000000001" customHeight="1">
      <c r="J9716" s="427"/>
      <c r="M9716" s="469"/>
    </row>
    <row r="9717" spans="10:13" ht="20.100000000000001" customHeight="1">
      <c r="J9717" s="427"/>
      <c r="M9717" s="469"/>
    </row>
    <row r="9718" spans="10:13" ht="20.100000000000001" customHeight="1">
      <c r="J9718" s="427"/>
      <c r="M9718" s="469"/>
    </row>
    <row r="9719" spans="10:13" ht="20.100000000000001" customHeight="1">
      <c r="J9719" s="427"/>
      <c r="M9719" s="469"/>
    </row>
    <row r="9720" spans="10:13" ht="20.100000000000001" customHeight="1">
      <c r="J9720" s="427"/>
      <c r="M9720" s="469"/>
    </row>
    <row r="9721" spans="10:13" ht="20.100000000000001" customHeight="1">
      <c r="J9721" s="427"/>
      <c r="M9721" s="469"/>
    </row>
    <row r="9722" spans="10:13" ht="20.100000000000001" customHeight="1">
      <c r="J9722" s="427"/>
      <c r="M9722" s="469"/>
    </row>
    <row r="9723" spans="10:13" ht="20.100000000000001" customHeight="1">
      <c r="J9723" s="427"/>
      <c r="M9723" s="469"/>
    </row>
    <row r="9724" spans="10:13" ht="20.100000000000001" customHeight="1">
      <c r="J9724" s="427"/>
      <c r="M9724" s="469"/>
    </row>
    <row r="9725" spans="10:13" ht="20.100000000000001" customHeight="1">
      <c r="J9725" s="427"/>
      <c r="M9725" s="469"/>
    </row>
    <row r="9726" spans="10:13" ht="20.100000000000001" customHeight="1">
      <c r="J9726" s="427"/>
      <c r="M9726" s="469"/>
    </row>
    <row r="9727" spans="10:13" ht="20.100000000000001" customHeight="1">
      <c r="J9727" s="427"/>
      <c r="M9727" s="469"/>
    </row>
    <row r="9728" spans="10:13" ht="20.100000000000001" customHeight="1">
      <c r="J9728" s="427"/>
      <c r="M9728" s="469"/>
    </row>
    <row r="9729" spans="10:13" ht="20.100000000000001" customHeight="1">
      <c r="J9729" s="427"/>
      <c r="M9729" s="469"/>
    </row>
    <row r="9730" spans="10:13" ht="20.100000000000001" customHeight="1">
      <c r="J9730" s="427"/>
      <c r="M9730" s="469"/>
    </row>
    <row r="9731" spans="10:13" ht="20.100000000000001" customHeight="1">
      <c r="J9731" s="427"/>
      <c r="M9731" s="469"/>
    </row>
    <row r="9732" spans="10:13" ht="20.100000000000001" customHeight="1">
      <c r="J9732" s="427"/>
      <c r="M9732" s="469"/>
    </row>
    <row r="9733" spans="10:13" ht="20.100000000000001" customHeight="1">
      <c r="J9733" s="427"/>
      <c r="M9733" s="469"/>
    </row>
    <row r="9734" spans="10:13" ht="20.100000000000001" customHeight="1">
      <c r="J9734" s="427"/>
      <c r="M9734" s="469"/>
    </row>
    <row r="9735" spans="10:13" ht="20.100000000000001" customHeight="1">
      <c r="J9735" s="427"/>
      <c r="M9735" s="469"/>
    </row>
    <row r="9736" spans="10:13" ht="20.100000000000001" customHeight="1">
      <c r="J9736" s="427"/>
      <c r="M9736" s="469"/>
    </row>
    <row r="9737" spans="10:13" ht="20.100000000000001" customHeight="1">
      <c r="J9737" s="427"/>
      <c r="M9737" s="469"/>
    </row>
    <row r="9738" spans="10:13" ht="20.100000000000001" customHeight="1">
      <c r="J9738" s="427"/>
      <c r="M9738" s="469"/>
    </row>
    <row r="9739" spans="10:13" ht="20.100000000000001" customHeight="1">
      <c r="J9739" s="427"/>
      <c r="M9739" s="469"/>
    </row>
    <row r="9740" spans="10:13" ht="20.100000000000001" customHeight="1">
      <c r="J9740" s="427"/>
      <c r="M9740" s="469"/>
    </row>
    <row r="9741" spans="10:13" ht="20.100000000000001" customHeight="1">
      <c r="J9741" s="427"/>
      <c r="M9741" s="469"/>
    </row>
    <row r="9742" spans="10:13" ht="20.100000000000001" customHeight="1">
      <c r="J9742" s="427"/>
      <c r="M9742" s="469"/>
    </row>
    <row r="9743" spans="10:13" ht="20.100000000000001" customHeight="1">
      <c r="J9743" s="427"/>
      <c r="M9743" s="469"/>
    </row>
    <row r="9744" spans="10:13" ht="20.100000000000001" customHeight="1">
      <c r="J9744" s="427"/>
      <c r="M9744" s="469"/>
    </row>
    <row r="9745" spans="10:13" ht="20.100000000000001" customHeight="1">
      <c r="J9745" s="427"/>
      <c r="M9745" s="469"/>
    </row>
    <row r="9746" spans="10:13" ht="20.100000000000001" customHeight="1">
      <c r="J9746" s="427"/>
      <c r="M9746" s="469"/>
    </row>
    <row r="9747" spans="10:13" ht="20.100000000000001" customHeight="1">
      <c r="J9747" s="427"/>
      <c r="M9747" s="469"/>
    </row>
    <row r="9748" spans="10:13" ht="20.100000000000001" customHeight="1">
      <c r="J9748" s="427"/>
      <c r="M9748" s="469"/>
    </row>
    <row r="9749" spans="10:13" ht="20.100000000000001" customHeight="1">
      <c r="J9749" s="427"/>
      <c r="M9749" s="469"/>
    </row>
    <row r="9750" spans="10:13" ht="20.100000000000001" customHeight="1">
      <c r="J9750" s="427"/>
      <c r="M9750" s="469"/>
    </row>
    <row r="9751" spans="10:13" ht="20.100000000000001" customHeight="1">
      <c r="J9751" s="427"/>
      <c r="M9751" s="469"/>
    </row>
    <row r="9752" spans="10:13" ht="20.100000000000001" customHeight="1">
      <c r="J9752" s="427"/>
      <c r="M9752" s="469"/>
    </row>
    <row r="9753" spans="10:13" ht="20.100000000000001" customHeight="1">
      <c r="J9753" s="427"/>
      <c r="M9753" s="469"/>
    </row>
    <row r="9754" spans="10:13" ht="20.100000000000001" customHeight="1">
      <c r="J9754" s="427"/>
      <c r="M9754" s="469"/>
    </row>
    <row r="9755" spans="10:13" ht="20.100000000000001" customHeight="1">
      <c r="J9755" s="427"/>
      <c r="M9755" s="469"/>
    </row>
    <row r="9756" spans="10:13" ht="20.100000000000001" customHeight="1">
      <c r="J9756" s="427"/>
      <c r="M9756" s="469"/>
    </row>
    <row r="9757" spans="10:13" ht="20.100000000000001" customHeight="1">
      <c r="J9757" s="427"/>
      <c r="M9757" s="469"/>
    </row>
    <row r="9758" spans="10:13" ht="20.100000000000001" customHeight="1">
      <c r="J9758" s="427"/>
      <c r="M9758" s="469"/>
    </row>
    <row r="9759" spans="10:13" ht="20.100000000000001" customHeight="1">
      <c r="J9759" s="427"/>
      <c r="M9759" s="469"/>
    </row>
    <row r="9760" spans="10:13" ht="20.100000000000001" customHeight="1">
      <c r="J9760" s="427"/>
      <c r="M9760" s="469"/>
    </row>
    <row r="9761" spans="10:13" ht="20.100000000000001" customHeight="1">
      <c r="J9761" s="427"/>
      <c r="M9761" s="469"/>
    </row>
    <row r="9762" spans="10:13" ht="20.100000000000001" customHeight="1">
      <c r="J9762" s="427"/>
      <c r="M9762" s="469"/>
    </row>
    <row r="9763" spans="10:13" ht="20.100000000000001" customHeight="1">
      <c r="J9763" s="427"/>
      <c r="M9763" s="469"/>
    </row>
    <row r="9764" spans="10:13" ht="20.100000000000001" customHeight="1">
      <c r="J9764" s="427"/>
      <c r="M9764" s="469"/>
    </row>
    <row r="9765" spans="10:13" ht="20.100000000000001" customHeight="1">
      <c r="J9765" s="427"/>
      <c r="M9765" s="469"/>
    </row>
    <row r="9766" spans="10:13" ht="20.100000000000001" customHeight="1">
      <c r="J9766" s="427"/>
      <c r="M9766" s="469"/>
    </row>
    <row r="9767" spans="10:13" ht="20.100000000000001" customHeight="1">
      <c r="J9767" s="427"/>
      <c r="M9767" s="469"/>
    </row>
    <row r="9768" spans="10:13" ht="20.100000000000001" customHeight="1">
      <c r="J9768" s="427"/>
      <c r="M9768" s="469"/>
    </row>
    <row r="9769" spans="10:13" ht="20.100000000000001" customHeight="1">
      <c r="J9769" s="427"/>
      <c r="M9769" s="469"/>
    </row>
    <row r="9770" spans="10:13" ht="20.100000000000001" customHeight="1">
      <c r="J9770" s="427"/>
      <c r="M9770" s="469"/>
    </row>
    <row r="9771" spans="10:13" ht="20.100000000000001" customHeight="1">
      <c r="J9771" s="427"/>
      <c r="M9771" s="469"/>
    </row>
    <row r="9772" spans="10:13" ht="20.100000000000001" customHeight="1">
      <c r="J9772" s="427"/>
      <c r="M9772" s="469"/>
    </row>
    <row r="9773" spans="10:13" ht="20.100000000000001" customHeight="1">
      <c r="J9773" s="427"/>
      <c r="M9773" s="469"/>
    </row>
    <row r="9774" spans="10:13" ht="20.100000000000001" customHeight="1">
      <c r="J9774" s="427"/>
      <c r="M9774" s="469"/>
    </row>
    <row r="9775" spans="10:13" ht="20.100000000000001" customHeight="1">
      <c r="J9775" s="427"/>
      <c r="M9775" s="469"/>
    </row>
    <row r="9776" spans="10:13" ht="20.100000000000001" customHeight="1">
      <c r="J9776" s="427"/>
      <c r="M9776" s="469"/>
    </row>
    <row r="9777" spans="10:13" ht="20.100000000000001" customHeight="1">
      <c r="J9777" s="427"/>
      <c r="M9777" s="469"/>
    </row>
    <row r="9778" spans="10:13" ht="20.100000000000001" customHeight="1">
      <c r="J9778" s="427"/>
      <c r="M9778" s="469"/>
    </row>
    <row r="9779" spans="10:13" ht="20.100000000000001" customHeight="1">
      <c r="J9779" s="427"/>
      <c r="M9779" s="469"/>
    </row>
    <row r="9780" spans="10:13" ht="20.100000000000001" customHeight="1">
      <c r="J9780" s="427"/>
      <c r="M9780" s="469"/>
    </row>
    <row r="9781" spans="10:13" ht="20.100000000000001" customHeight="1">
      <c r="J9781" s="427"/>
      <c r="M9781" s="469"/>
    </row>
    <row r="9782" spans="10:13" ht="20.100000000000001" customHeight="1">
      <c r="J9782" s="427"/>
      <c r="M9782" s="469"/>
    </row>
    <row r="9783" spans="10:13" ht="20.100000000000001" customHeight="1">
      <c r="J9783" s="427"/>
      <c r="M9783" s="469"/>
    </row>
    <row r="9784" spans="10:13" ht="20.100000000000001" customHeight="1">
      <c r="J9784" s="427"/>
      <c r="M9784" s="469"/>
    </row>
    <row r="9785" spans="10:13" ht="20.100000000000001" customHeight="1">
      <c r="J9785" s="427"/>
      <c r="M9785" s="469"/>
    </row>
    <row r="9786" spans="10:13" ht="20.100000000000001" customHeight="1">
      <c r="J9786" s="427"/>
      <c r="M9786" s="469"/>
    </row>
    <row r="9787" spans="10:13" ht="20.100000000000001" customHeight="1">
      <c r="J9787" s="427"/>
      <c r="M9787" s="469"/>
    </row>
    <row r="9788" spans="10:13" ht="20.100000000000001" customHeight="1">
      <c r="J9788" s="427"/>
      <c r="M9788" s="469"/>
    </row>
    <row r="9789" spans="10:13" ht="20.100000000000001" customHeight="1">
      <c r="J9789" s="427"/>
      <c r="M9789" s="469"/>
    </row>
    <row r="9790" spans="10:13" ht="20.100000000000001" customHeight="1">
      <c r="J9790" s="427"/>
      <c r="M9790" s="469"/>
    </row>
    <row r="9791" spans="10:13" ht="20.100000000000001" customHeight="1">
      <c r="J9791" s="427"/>
      <c r="M9791" s="469"/>
    </row>
    <row r="9792" spans="10:13" ht="20.100000000000001" customHeight="1">
      <c r="J9792" s="427"/>
      <c r="M9792" s="469"/>
    </row>
    <row r="9793" spans="10:13" ht="20.100000000000001" customHeight="1">
      <c r="J9793" s="427"/>
      <c r="M9793" s="469"/>
    </row>
    <row r="9794" spans="10:13" ht="20.100000000000001" customHeight="1">
      <c r="J9794" s="427"/>
      <c r="M9794" s="469"/>
    </row>
    <row r="9795" spans="10:13" ht="20.100000000000001" customHeight="1">
      <c r="J9795" s="427"/>
      <c r="M9795" s="469"/>
    </row>
    <row r="9796" spans="10:13" ht="20.100000000000001" customHeight="1">
      <c r="J9796" s="427"/>
      <c r="M9796" s="469"/>
    </row>
    <row r="9797" spans="10:13" ht="20.100000000000001" customHeight="1">
      <c r="J9797" s="427"/>
      <c r="M9797" s="469"/>
    </row>
    <row r="9798" spans="10:13" ht="20.100000000000001" customHeight="1">
      <c r="J9798" s="427"/>
      <c r="M9798" s="469"/>
    </row>
    <row r="9799" spans="10:13" ht="20.100000000000001" customHeight="1">
      <c r="J9799" s="427"/>
      <c r="M9799" s="469"/>
    </row>
    <row r="9800" spans="10:13" ht="20.100000000000001" customHeight="1">
      <c r="J9800" s="427"/>
      <c r="M9800" s="469"/>
    </row>
    <row r="9801" spans="10:13" ht="20.100000000000001" customHeight="1">
      <c r="J9801" s="427"/>
      <c r="M9801" s="469"/>
    </row>
    <row r="9802" spans="10:13" ht="20.100000000000001" customHeight="1">
      <c r="J9802" s="427"/>
      <c r="M9802" s="469"/>
    </row>
    <row r="9803" spans="10:13" ht="20.100000000000001" customHeight="1">
      <c r="J9803" s="427"/>
      <c r="M9803" s="469"/>
    </row>
    <row r="9804" spans="10:13" ht="20.100000000000001" customHeight="1">
      <c r="J9804" s="427"/>
      <c r="M9804" s="469"/>
    </row>
    <row r="9805" spans="10:13" ht="20.100000000000001" customHeight="1">
      <c r="J9805" s="427"/>
      <c r="M9805" s="469"/>
    </row>
    <row r="9806" spans="10:13" ht="20.100000000000001" customHeight="1">
      <c r="J9806" s="427"/>
      <c r="M9806" s="469"/>
    </row>
    <row r="9807" spans="10:13" ht="20.100000000000001" customHeight="1">
      <c r="J9807" s="427"/>
      <c r="M9807" s="469"/>
    </row>
    <row r="9808" spans="10:13" ht="20.100000000000001" customHeight="1">
      <c r="J9808" s="427"/>
      <c r="M9808" s="469"/>
    </row>
    <row r="9809" spans="10:13" ht="20.100000000000001" customHeight="1">
      <c r="J9809" s="427"/>
      <c r="M9809" s="469"/>
    </row>
    <row r="9810" spans="10:13" ht="20.100000000000001" customHeight="1">
      <c r="J9810" s="427"/>
      <c r="M9810" s="469"/>
    </row>
    <row r="9811" spans="10:13" ht="20.100000000000001" customHeight="1">
      <c r="J9811" s="427"/>
      <c r="M9811" s="469"/>
    </row>
    <row r="9812" spans="10:13" ht="20.100000000000001" customHeight="1">
      <c r="J9812" s="427"/>
      <c r="M9812" s="469"/>
    </row>
    <row r="9813" spans="10:13" ht="20.100000000000001" customHeight="1">
      <c r="J9813" s="427"/>
      <c r="M9813" s="469"/>
    </row>
    <row r="9814" spans="10:13" ht="20.100000000000001" customHeight="1">
      <c r="J9814" s="427"/>
      <c r="M9814" s="469"/>
    </row>
    <row r="9815" spans="10:13" ht="20.100000000000001" customHeight="1">
      <c r="J9815" s="427"/>
      <c r="M9815" s="469"/>
    </row>
    <row r="9816" spans="10:13" ht="20.100000000000001" customHeight="1">
      <c r="J9816" s="427"/>
      <c r="M9816" s="469"/>
    </row>
    <row r="9817" spans="10:13" ht="20.100000000000001" customHeight="1">
      <c r="J9817" s="427"/>
      <c r="M9817" s="469"/>
    </row>
    <row r="9818" spans="10:13" ht="20.100000000000001" customHeight="1">
      <c r="J9818" s="427"/>
      <c r="M9818" s="469"/>
    </row>
    <row r="9819" spans="10:13" ht="20.100000000000001" customHeight="1">
      <c r="J9819" s="427"/>
      <c r="M9819" s="469"/>
    </row>
    <row r="9820" spans="10:13" ht="20.100000000000001" customHeight="1">
      <c r="J9820" s="427"/>
      <c r="M9820" s="469"/>
    </row>
    <row r="9821" spans="10:13" ht="20.100000000000001" customHeight="1">
      <c r="J9821" s="427"/>
      <c r="M9821" s="469"/>
    </row>
    <row r="9822" spans="10:13" ht="20.100000000000001" customHeight="1">
      <c r="J9822" s="427"/>
      <c r="M9822" s="469"/>
    </row>
    <row r="9823" spans="10:13" ht="20.100000000000001" customHeight="1">
      <c r="J9823" s="427"/>
      <c r="M9823" s="469"/>
    </row>
    <row r="9824" spans="10:13" ht="20.100000000000001" customHeight="1">
      <c r="J9824" s="427"/>
      <c r="M9824" s="469"/>
    </row>
    <row r="9825" spans="10:13" ht="20.100000000000001" customHeight="1">
      <c r="J9825" s="427"/>
      <c r="M9825" s="469"/>
    </row>
    <row r="9826" spans="10:13" ht="20.100000000000001" customHeight="1">
      <c r="J9826" s="427"/>
      <c r="M9826" s="469"/>
    </row>
    <row r="9827" spans="10:13" ht="20.100000000000001" customHeight="1">
      <c r="J9827" s="427"/>
      <c r="M9827" s="469"/>
    </row>
    <row r="9828" spans="10:13" ht="20.100000000000001" customHeight="1">
      <c r="J9828" s="427"/>
      <c r="M9828" s="469"/>
    </row>
    <row r="9829" spans="10:13" ht="20.100000000000001" customHeight="1">
      <c r="J9829" s="427"/>
      <c r="M9829" s="469"/>
    </row>
    <row r="9830" spans="10:13" ht="20.100000000000001" customHeight="1">
      <c r="J9830" s="427"/>
      <c r="M9830" s="469"/>
    </row>
    <row r="9831" spans="10:13" ht="20.100000000000001" customHeight="1">
      <c r="J9831" s="427"/>
      <c r="M9831" s="469"/>
    </row>
    <row r="9832" spans="10:13" ht="20.100000000000001" customHeight="1">
      <c r="J9832" s="427"/>
      <c r="M9832" s="469"/>
    </row>
    <row r="9833" spans="10:13" ht="20.100000000000001" customHeight="1">
      <c r="J9833" s="427"/>
      <c r="M9833" s="469"/>
    </row>
    <row r="9834" spans="10:13" ht="20.100000000000001" customHeight="1">
      <c r="J9834" s="427"/>
      <c r="M9834" s="469"/>
    </row>
    <row r="9835" spans="10:13" ht="20.100000000000001" customHeight="1">
      <c r="J9835" s="427"/>
      <c r="M9835" s="469"/>
    </row>
    <row r="9836" spans="10:13" ht="20.100000000000001" customHeight="1">
      <c r="J9836" s="427"/>
      <c r="M9836" s="469"/>
    </row>
    <row r="9837" spans="10:13" ht="20.100000000000001" customHeight="1">
      <c r="J9837" s="427"/>
      <c r="M9837" s="469"/>
    </row>
    <row r="9838" spans="10:13" ht="20.100000000000001" customHeight="1">
      <c r="J9838" s="427"/>
      <c r="M9838" s="469"/>
    </row>
    <row r="9839" spans="10:13" ht="20.100000000000001" customHeight="1">
      <c r="J9839" s="427"/>
      <c r="M9839" s="469"/>
    </row>
    <row r="9840" spans="10:13" ht="20.100000000000001" customHeight="1">
      <c r="J9840" s="427"/>
      <c r="M9840" s="469"/>
    </row>
    <row r="9841" spans="10:13" ht="20.100000000000001" customHeight="1">
      <c r="J9841" s="427"/>
      <c r="M9841" s="469"/>
    </row>
    <row r="9842" spans="10:13" ht="20.100000000000001" customHeight="1">
      <c r="J9842" s="427"/>
      <c r="M9842" s="469"/>
    </row>
    <row r="9843" spans="10:13" ht="20.100000000000001" customHeight="1">
      <c r="J9843" s="427"/>
      <c r="M9843" s="469"/>
    </row>
    <row r="9844" spans="10:13" ht="20.100000000000001" customHeight="1">
      <c r="J9844" s="427"/>
      <c r="M9844" s="469"/>
    </row>
    <row r="9845" spans="10:13" ht="20.100000000000001" customHeight="1">
      <c r="J9845" s="427"/>
      <c r="M9845" s="469"/>
    </row>
    <row r="9846" spans="10:13" ht="20.100000000000001" customHeight="1">
      <c r="J9846" s="427"/>
      <c r="M9846" s="469"/>
    </row>
    <row r="9847" spans="10:13" ht="20.100000000000001" customHeight="1">
      <c r="J9847" s="427"/>
      <c r="M9847" s="469"/>
    </row>
    <row r="9848" spans="10:13" ht="20.100000000000001" customHeight="1">
      <c r="J9848" s="427"/>
      <c r="M9848" s="469"/>
    </row>
    <row r="9849" spans="10:13" ht="20.100000000000001" customHeight="1">
      <c r="J9849" s="427"/>
      <c r="M9849" s="469"/>
    </row>
    <row r="9850" spans="10:13" ht="20.100000000000001" customHeight="1">
      <c r="J9850" s="427"/>
      <c r="M9850" s="469"/>
    </row>
    <row r="9851" spans="10:13" ht="20.100000000000001" customHeight="1">
      <c r="J9851" s="427"/>
      <c r="M9851" s="469"/>
    </row>
    <row r="9852" spans="10:13" ht="20.100000000000001" customHeight="1">
      <c r="J9852" s="427"/>
      <c r="M9852" s="469"/>
    </row>
    <row r="9853" spans="10:13" ht="20.100000000000001" customHeight="1">
      <c r="J9853" s="427"/>
      <c r="M9853" s="469"/>
    </row>
    <row r="9854" spans="10:13" ht="20.100000000000001" customHeight="1">
      <c r="J9854" s="427"/>
      <c r="M9854" s="469"/>
    </row>
    <row r="9855" spans="10:13" ht="20.100000000000001" customHeight="1">
      <c r="J9855" s="427"/>
      <c r="M9855" s="469"/>
    </row>
    <row r="9856" spans="10:13" ht="20.100000000000001" customHeight="1">
      <c r="J9856" s="427"/>
      <c r="M9856" s="469"/>
    </row>
    <row r="9857" spans="10:13" ht="20.100000000000001" customHeight="1">
      <c r="J9857" s="427"/>
      <c r="M9857" s="469"/>
    </row>
    <row r="9858" spans="10:13" ht="20.100000000000001" customHeight="1">
      <c r="J9858" s="427"/>
      <c r="M9858" s="469"/>
    </row>
    <row r="9859" spans="10:13" ht="20.100000000000001" customHeight="1">
      <c r="J9859" s="427"/>
      <c r="M9859" s="469"/>
    </row>
    <row r="9860" spans="10:13" ht="20.100000000000001" customHeight="1">
      <c r="J9860" s="427"/>
      <c r="M9860" s="469"/>
    </row>
    <row r="9861" spans="10:13" ht="20.100000000000001" customHeight="1">
      <c r="J9861" s="427"/>
      <c r="M9861" s="469"/>
    </row>
    <row r="9862" spans="10:13" ht="20.100000000000001" customHeight="1">
      <c r="J9862" s="427"/>
      <c r="M9862" s="469"/>
    </row>
    <row r="9863" spans="10:13" ht="20.100000000000001" customHeight="1">
      <c r="J9863" s="427"/>
      <c r="M9863" s="469"/>
    </row>
    <row r="9864" spans="10:13" ht="20.100000000000001" customHeight="1">
      <c r="J9864" s="427"/>
      <c r="M9864" s="469"/>
    </row>
    <row r="9865" spans="10:13" ht="20.100000000000001" customHeight="1">
      <c r="J9865" s="427"/>
      <c r="M9865" s="469"/>
    </row>
    <row r="9866" spans="10:13" ht="20.100000000000001" customHeight="1">
      <c r="J9866" s="427"/>
      <c r="M9866" s="469"/>
    </row>
    <row r="9867" spans="10:13" ht="20.100000000000001" customHeight="1">
      <c r="J9867" s="427"/>
      <c r="M9867" s="469"/>
    </row>
    <row r="9868" spans="10:13" ht="20.100000000000001" customHeight="1">
      <c r="J9868" s="427"/>
      <c r="M9868" s="469"/>
    </row>
    <row r="9869" spans="10:13" ht="20.100000000000001" customHeight="1">
      <c r="J9869" s="427"/>
      <c r="M9869" s="469"/>
    </row>
    <row r="9870" spans="10:13" ht="20.100000000000001" customHeight="1">
      <c r="J9870" s="427"/>
      <c r="M9870" s="469"/>
    </row>
    <row r="9871" spans="10:13" ht="20.100000000000001" customHeight="1">
      <c r="J9871" s="427"/>
      <c r="M9871" s="469"/>
    </row>
    <row r="9872" spans="10:13" ht="20.100000000000001" customHeight="1">
      <c r="J9872" s="427"/>
      <c r="M9872" s="469"/>
    </row>
    <row r="9873" spans="10:13" ht="20.100000000000001" customHeight="1">
      <c r="J9873" s="427"/>
      <c r="M9873" s="469"/>
    </row>
    <row r="9874" spans="10:13" ht="20.100000000000001" customHeight="1">
      <c r="J9874" s="427"/>
      <c r="M9874" s="469"/>
    </row>
    <row r="9875" spans="10:13" ht="20.100000000000001" customHeight="1">
      <c r="J9875" s="427"/>
      <c r="M9875" s="469"/>
    </row>
    <row r="9876" spans="10:13" ht="20.100000000000001" customHeight="1">
      <c r="J9876" s="427"/>
      <c r="M9876" s="469"/>
    </row>
    <row r="9877" spans="10:13" ht="20.100000000000001" customHeight="1">
      <c r="J9877" s="427"/>
      <c r="M9877" s="469"/>
    </row>
    <row r="9878" spans="10:13" ht="20.100000000000001" customHeight="1">
      <c r="J9878" s="427"/>
      <c r="M9878" s="469"/>
    </row>
    <row r="9879" spans="10:13" ht="20.100000000000001" customHeight="1">
      <c r="J9879" s="427"/>
      <c r="M9879" s="469"/>
    </row>
    <row r="9880" spans="10:13" ht="20.100000000000001" customHeight="1">
      <c r="J9880" s="427"/>
      <c r="M9880" s="469"/>
    </row>
    <row r="9881" spans="10:13" ht="20.100000000000001" customHeight="1">
      <c r="J9881" s="427"/>
      <c r="M9881" s="469"/>
    </row>
    <row r="9882" spans="10:13" ht="20.100000000000001" customHeight="1">
      <c r="J9882" s="427"/>
      <c r="M9882" s="469"/>
    </row>
    <row r="9883" spans="10:13" ht="20.100000000000001" customHeight="1">
      <c r="J9883" s="427"/>
      <c r="M9883" s="469"/>
    </row>
    <row r="9884" spans="10:13" ht="20.100000000000001" customHeight="1">
      <c r="J9884" s="427"/>
      <c r="M9884" s="469"/>
    </row>
    <row r="9885" spans="10:13" ht="20.100000000000001" customHeight="1">
      <c r="J9885" s="427"/>
      <c r="M9885" s="469"/>
    </row>
    <row r="9886" spans="10:13" ht="20.100000000000001" customHeight="1">
      <c r="J9886" s="427"/>
      <c r="M9886" s="469"/>
    </row>
    <row r="9887" spans="10:13" ht="20.100000000000001" customHeight="1">
      <c r="J9887" s="427"/>
      <c r="M9887" s="469"/>
    </row>
    <row r="9888" spans="10:13" ht="20.100000000000001" customHeight="1">
      <c r="J9888" s="427"/>
      <c r="M9888" s="469"/>
    </row>
    <row r="9889" spans="10:13" ht="20.100000000000001" customHeight="1">
      <c r="J9889" s="427"/>
      <c r="M9889" s="469"/>
    </row>
    <row r="9890" spans="10:13" ht="20.100000000000001" customHeight="1">
      <c r="J9890" s="427"/>
      <c r="M9890" s="469"/>
    </row>
    <row r="9891" spans="10:13" ht="20.100000000000001" customHeight="1">
      <c r="J9891" s="427"/>
      <c r="M9891" s="469"/>
    </row>
    <row r="9892" spans="10:13" ht="20.100000000000001" customHeight="1">
      <c r="J9892" s="427"/>
      <c r="M9892" s="469"/>
    </row>
    <row r="9893" spans="10:13" ht="20.100000000000001" customHeight="1">
      <c r="J9893" s="427"/>
      <c r="M9893" s="469"/>
    </row>
    <row r="9894" spans="10:13" ht="20.100000000000001" customHeight="1">
      <c r="J9894" s="427"/>
      <c r="M9894" s="469"/>
    </row>
    <row r="9895" spans="10:13" ht="20.100000000000001" customHeight="1">
      <c r="J9895" s="427"/>
      <c r="M9895" s="469"/>
    </row>
    <row r="9896" spans="10:13" ht="20.100000000000001" customHeight="1">
      <c r="J9896" s="427"/>
      <c r="M9896" s="469"/>
    </row>
    <row r="9897" spans="10:13" ht="20.100000000000001" customHeight="1">
      <c r="J9897" s="427"/>
      <c r="M9897" s="469"/>
    </row>
    <row r="9898" spans="10:13" ht="20.100000000000001" customHeight="1">
      <c r="J9898" s="427"/>
      <c r="M9898" s="469"/>
    </row>
    <row r="9899" spans="10:13" ht="20.100000000000001" customHeight="1">
      <c r="J9899" s="427"/>
      <c r="M9899" s="469"/>
    </row>
    <row r="9900" spans="10:13" ht="20.100000000000001" customHeight="1">
      <c r="J9900" s="427"/>
      <c r="M9900" s="469"/>
    </row>
    <row r="9901" spans="10:13" ht="20.100000000000001" customHeight="1">
      <c r="J9901" s="427"/>
      <c r="M9901" s="469"/>
    </row>
    <row r="9902" spans="10:13" ht="20.100000000000001" customHeight="1">
      <c r="J9902" s="427"/>
      <c r="M9902" s="469"/>
    </row>
    <row r="9903" spans="10:13" ht="20.100000000000001" customHeight="1">
      <c r="J9903" s="427"/>
      <c r="M9903" s="469"/>
    </row>
    <row r="9904" spans="10:13" ht="20.100000000000001" customHeight="1">
      <c r="J9904" s="427"/>
      <c r="M9904" s="469"/>
    </row>
    <row r="9905" spans="10:13" ht="20.100000000000001" customHeight="1">
      <c r="J9905" s="427"/>
      <c r="M9905" s="469"/>
    </row>
    <row r="9906" spans="10:13" ht="20.100000000000001" customHeight="1">
      <c r="J9906" s="427"/>
      <c r="M9906" s="469"/>
    </row>
    <row r="9907" spans="10:13" ht="20.100000000000001" customHeight="1">
      <c r="J9907" s="427"/>
      <c r="M9907" s="469"/>
    </row>
    <row r="9908" spans="10:13" ht="20.100000000000001" customHeight="1">
      <c r="J9908" s="427"/>
      <c r="M9908" s="469"/>
    </row>
    <row r="9909" spans="10:13" ht="20.100000000000001" customHeight="1">
      <c r="J9909" s="427"/>
      <c r="M9909" s="469"/>
    </row>
    <row r="9910" spans="10:13" ht="20.100000000000001" customHeight="1">
      <c r="J9910" s="427"/>
      <c r="M9910" s="469"/>
    </row>
    <row r="9911" spans="10:13" ht="20.100000000000001" customHeight="1">
      <c r="J9911" s="427"/>
      <c r="M9911" s="469"/>
    </row>
    <row r="9912" spans="10:13" ht="20.100000000000001" customHeight="1">
      <c r="J9912" s="427"/>
      <c r="M9912" s="469"/>
    </row>
    <row r="9913" spans="10:13" ht="20.100000000000001" customHeight="1">
      <c r="J9913" s="427"/>
      <c r="M9913" s="469"/>
    </row>
    <row r="9914" spans="10:13" ht="20.100000000000001" customHeight="1">
      <c r="J9914" s="427"/>
      <c r="M9914" s="469"/>
    </row>
    <row r="9915" spans="10:13" ht="20.100000000000001" customHeight="1">
      <c r="J9915" s="427"/>
      <c r="M9915" s="469"/>
    </row>
    <row r="9916" spans="10:13" ht="20.100000000000001" customHeight="1">
      <c r="J9916" s="427"/>
      <c r="M9916" s="469"/>
    </row>
    <row r="9917" spans="10:13" ht="20.100000000000001" customHeight="1">
      <c r="J9917" s="427"/>
      <c r="M9917" s="469"/>
    </row>
    <row r="9918" spans="10:13" ht="20.100000000000001" customHeight="1">
      <c r="J9918" s="427"/>
      <c r="M9918" s="469"/>
    </row>
    <row r="9919" spans="10:13" ht="20.100000000000001" customHeight="1">
      <c r="J9919" s="427"/>
      <c r="M9919" s="469"/>
    </row>
    <row r="9920" spans="10:13" ht="20.100000000000001" customHeight="1">
      <c r="J9920" s="427"/>
      <c r="M9920" s="469"/>
    </row>
    <row r="9921" spans="10:13" ht="20.100000000000001" customHeight="1">
      <c r="J9921" s="427"/>
      <c r="M9921" s="469"/>
    </row>
    <row r="9922" spans="10:13" ht="20.100000000000001" customHeight="1">
      <c r="J9922" s="427"/>
      <c r="M9922" s="469"/>
    </row>
    <row r="9923" spans="10:13" ht="20.100000000000001" customHeight="1">
      <c r="J9923" s="427"/>
      <c r="M9923" s="469"/>
    </row>
    <row r="9924" spans="10:13" ht="20.100000000000001" customHeight="1">
      <c r="J9924" s="427"/>
      <c r="M9924" s="469"/>
    </row>
    <row r="9925" spans="10:13" ht="20.100000000000001" customHeight="1">
      <c r="J9925" s="427"/>
      <c r="M9925" s="469"/>
    </row>
    <row r="9926" spans="10:13" ht="20.100000000000001" customHeight="1">
      <c r="J9926" s="427"/>
      <c r="M9926" s="469"/>
    </row>
    <row r="9927" spans="10:13" ht="20.100000000000001" customHeight="1">
      <c r="J9927" s="427"/>
      <c r="M9927" s="469"/>
    </row>
    <row r="9928" spans="10:13" ht="20.100000000000001" customHeight="1">
      <c r="J9928" s="427"/>
      <c r="M9928" s="469"/>
    </row>
    <row r="9929" spans="10:13" ht="20.100000000000001" customHeight="1">
      <c r="J9929" s="427"/>
      <c r="M9929" s="469"/>
    </row>
    <row r="9930" spans="10:13" ht="20.100000000000001" customHeight="1">
      <c r="J9930" s="427"/>
      <c r="M9930" s="469"/>
    </row>
    <row r="9931" spans="10:13" ht="20.100000000000001" customHeight="1">
      <c r="J9931" s="427"/>
      <c r="M9931" s="469"/>
    </row>
    <row r="9932" spans="10:13" ht="20.100000000000001" customHeight="1">
      <c r="J9932" s="427"/>
      <c r="M9932" s="469"/>
    </row>
    <row r="9933" spans="10:13" ht="20.100000000000001" customHeight="1">
      <c r="J9933" s="427"/>
      <c r="M9933" s="469"/>
    </row>
    <row r="9934" spans="10:13" ht="20.100000000000001" customHeight="1">
      <c r="J9934" s="427"/>
      <c r="M9934" s="469"/>
    </row>
    <row r="9935" spans="10:13" ht="20.100000000000001" customHeight="1">
      <c r="J9935" s="427"/>
      <c r="M9935" s="469"/>
    </row>
    <row r="9936" spans="10:13" ht="20.100000000000001" customHeight="1">
      <c r="J9936" s="427"/>
      <c r="M9936" s="469"/>
    </row>
    <row r="9937" spans="10:13" ht="20.100000000000001" customHeight="1">
      <c r="J9937" s="427"/>
      <c r="M9937" s="469"/>
    </row>
    <row r="9938" spans="10:13" ht="20.100000000000001" customHeight="1">
      <c r="J9938" s="427"/>
      <c r="M9938" s="469"/>
    </row>
    <row r="9939" spans="10:13" ht="20.100000000000001" customHeight="1">
      <c r="J9939" s="427"/>
      <c r="M9939" s="469"/>
    </row>
    <row r="9940" spans="10:13" ht="20.100000000000001" customHeight="1">
      <c r="J9940" s="427"/>
      <c r="M9940" s="469"/>
    </row>
    <row r="9941" spans="10:13" ht="20.100000000000001" customHeight="1">
      <c r="J9941" s="427"/>
      <c r="M9941" s="469"/>
    </row>
    <row r="9942" spans="10:13" ht="20.100000000000001" customHeight="1">
      <c r="J9942" s="427"/>
      <c r="M9942" s="469"/>
    </row>
    <row r="9943" spans="10:13" ht="20.100000000000001" customHeight="1">
      <c r="J9943" s="427"/>
      <c r="M9943" s="469"/>
    </row>
    <row r="9944" spans="10:13" ht="20.100000000000001" customHeight="1">
      <c r="J9944" s="427"/>
      <c r="M9944" s="469"/>
    </row>
    <row r="9945" spans="10:13" ht="20.100000000000001" customHeight="1">
      <c r="J9945" s="427"/>
      <c r="M9945" s="469"/>
    </row>
    <row r="9946" spans="10:13" ht="20.100000000000001" customHeight="1">
      <c r="J9946" s="427"/>
      <c r="M9946" s="469"/>
    </row>
    <row r="9947" spans="10:13" ht="20.100000000000001" customHeight="1">
      <c r="J9947" s="427"/>
      <c r="M9947" s="469"/>
    </row>
    <row r="9948" spans="10:13" ht="20.100000000000001" customHeight="1">
      <c r="J9948" s="427"/>
      <c r="M9948" s="469"/>
    </row>
    <row r="9949" spans="10:13" ht="20.100000000000001" customHeight="1">
      <c r="J9949" s="427"/>
      <c r="M9949" s="469"/>
    </row>
    <row r="9950" spans="10:13" ht="20.100000000000001" customHeight="1">
      <c r="J9950" s="427"/>
      <c r="M9950" s="469"/>
    </row>
    <row r="9951" spans="10:13" ht="20.100000000000001" customHeight="1">
      <c r="J9951" s="427"/>
      <c r="M9951" s="469"/>
    </row>
    <row r="9952" spans="10:13" ht="20.100000000000001" customHeight="1">
      <c r="J9952" s="427"/>
      <c r="M9952" s="469"/>
    </row>
    <row r="9953" spans="10:13" ht="20.100000000000001" customHeight="1">
      <c r="J9953" s="427"/>
      <c r="M9953" s="469"/>
    </row>
    <row r="9954" spans="10:13" ht="20.100000000000001" customHeight="1">
      <c r="J9954" s="427"/>
      <c r="M9954" s="469"/>
    </row>
    <row r="9955" spans="10:13" ht="20.100000000000001" customHeight="1">
      <c r="J9955" s="427"/>
      <c r="M9955" s="469"/>
    </row>
    <row r="9956" spans="10:13" ht="20.100000000000001" customHeight="1">
      <c r="J9956" s="427"/>
      <c r="M9956" s="469"/>
    </row>
    <row r="9957" spans="10:13" ht="20.100000000000001" customHeight="1">
      <c r="J9957" s="427"/>
      <c r="M9957" s="469"/>
    </row>
    <row r="9958" spans="10:13" ht="20.100000000000001" customHeight="1">
      <c r="J9958" s="427"/>
      <c r="M9958" s="469"/>
    </row>
    <row r="9959" spans="10:13" ht="20.100000000000001" customHeight="1">
      <c r="J9959" s="427"/>
      <c r="M9959" s="469"/>
    </row>
    <row r="9960" spans="10:13" ht="20.100000000000001" customHeight="1">
      <c r="J9960" s="427"/>
      <c r="M9960" s="469"/>
    </row>
    <row r="9961" spans="10:13" ht="20.100000000000001" customHeight="1">
      <c r="J9961" s="427"/>
      <c r="M9961" s="469"/>
    </row>
    <row r="9962" spans="10:13" ht="20.100000000000001" customHeight="1">
      <c r="J9962" s="427"/>
      <c r="M9962" s="469"/>
    </row>
    <row r="9963" spans="10:13" ht="20.100000000000001" customHeight="1">
      <c r="J9963" s="427"/>
      <c r="M9963" s="469"/>
    </row>
    <row r="9964" spans="10:13" ht="20.100000000000001" customHeight="1">
      <c r="J9964" s="427"/>
      <c r="M9964" s="469"/>
    </row>
    <row r="9965" spans="10:13" ht="20.100000000000001" customHeight="1">
      <c r="J9965" s="427"/>
      <c r="M9965" s="469"/>
    </row>
    <row r="9966" spans="10:13" ht="20.100000000000001" customHeight="1">
      <c r="J9966" s="427"/>
      <c r="M9966" s="469"/>
    </row>
    <row r="9967" spans="10:13" ht="20.100000000000001" customHeight="1">
      <c r="J9967" s="427"/>
      <c r="M9967" s="469"/>
    </row>
    <row r="9968" spans="10:13" ht="20.100000000000001" customHeight="1">
      <c r="J9968" s="427"/>
      <c r="M9968" s="469"/>
    </row>
    <row r="9969" spans="10:13" ht="20.100000000000001" customHeight="1">
      <c r="J9969" s="427"/>
      <c r="M9969" s="469"/>
    </row>
    <row r="9970" spans="10:13" ht="20.100000000000001" customHeight="1">
      <c r="J9970" s="427"/>
      <c r="M9970" s="469"/>
    </row>
    <row r="9971" spans="10:13" ht="20.100000000000001" customHeight="1">
      <c r="J9971" s="427"/>
      <c r="M9971" s="469"/>
    </row>
    <row r="9972" spans="10:13" ht="20.100000000000001" customHeight="1">
      <c r="J9972" s="427"/>
      <c r="M9972" s="469"/>
    </row>
    <row r="9973" spans="10:13" ht="20.100000000000001" customHeight="1">
      <c r="J9973" s="427"/>
      <c r="M9973" s="469"/>
    </row>
    <row r="9974" spans="10:13" ht="20.100000000000001" customHeight="1">
      <c r="J9974" s="427"/>
      <c r="M9974" s="469"/>
    </row>
    <row r="9975" spans="10:13" ht="20.100000000000001" customHeight="1">
      <c r="J9975" s="427"/>
      <c r="M9975" s="469"/>
    </row>
    <row r="9976" spans="10:13" ht="20.100000000000001" customHeight="1">
      <c r="J9976" s="427"/>
      <c r="M9976" s="469"/>
    </row>
    <row r="9977" spans="10:13" ht="20.100000000000001" customHeight="1">
      <c r="J9977" s="427"/>
      <c r="M9977" s="469"/>
    </row>
    <row r="9978" spans="10:13" ht="20.100000000000001" customHeight="1">
      <c r="J9978" s="427"/>
      <c r="M9978" s="469"/>
    </row>
    <row r="9979" spans="10:13" ht="20.100000000000001" customHeight="1">
      <c r="J9979" s="427"/>
      <c r="M9979" s="469"/>
    </row>
    <row r="9980" spans="10:13" ht="20.100000000000001" customHeight="1">
      <c r="J9980" s="427"/>
      <c r="M9980" s="469"/>
    </row>
    <row r="9981" spans="10:13" ht="20.100000000000001" customHeight="1">
      <c r="J9981" s="427"/>
      <c r="M9981" s="469"/>
    </row>
    <row r="9982" spans="10:13" ht="20.100000000000001" customHeight="1">
      <c r="J9982" s="427"/>
      <c r="M9982" s="469"/>
    </row>
    <row r="9983" spans="10:13" ht="20.100000000000001" customHeight="1">
      <c r="J9983" s="427"/>
      <c r="M9983" s="469"/>
    </row>
    <row r="9984" spans="10:13" ht="20.100000000000001" customHeight="1">
      <c r="J9984" s="427"/>
      <c r="M9984" s="469"/>
    </row>
    <row r="9985" spans="10:13" ht="20.100000000000001" customHeight="1">
      <c r="J9985" s="427"/>
      <c r="M9985" s="469"/>
    </row>
    <row r="9986" spans="10:13" ht="20.100000000000001" customHeight="1">
      <c r="J9986" s="427"/>
      <c r="M9986" s="469"/>
    </row>
    <row r="9987" spans="10:13" ht="20.100000000000001" customHeight="1">
      <c r="J9987" s="427"/>
      <c r="M9987" s="469"/>
    </row>
    <row r="9988" spans="10:13" ht="20.100000000000001" customHeight="1">
      <c r="J9988" s="427"/>
      <c r="M9988" s="469"/>
    </row>
    <row r="9989" spans="10:13" ht="20.100000000000001" customHeight="1">
      <c r="J9989" s="427"/>
      <c r="M9989" s="469"/>
    </row>
    <row r="9990" spans="10:13" ht="20.100000000000001" customHeight="1">
      <c r="J9990" s="427"/>
      <c r="M9990" s="469"/>
    </row>
    <row r="9991" spans="10:13" ht="20.100000000000001" customHeight="1">
      <c r="J9991" s="427"/>
      <c r="M9991" s="469"/>
    </row>
    <row r="9992" spans="10:13" ht="20.100000000000001" customHeight="1">
      <c r="J9992" s="427"/>
      <c r="M9992" s="469"/>
    </row>
    <row r="9993" spans="10:13" ht="20.100000000000001" customHeight="1">
      <c r="J9993" s="427"/>
      <c r="M9993" s="469"/>
    </row>
    <row r="9994" spans="10:13" ht="20.100000000000001" customHeight="1">
      <c r="J9994" s="427"/>
      <c r="M9994" s="469"/>
    </row>
    <row r="9995" spans="10:13" ht="20.100000000000001" customHeight="1">
      <c r="J9995" s="427"/>
      <c r="M9995" s="469"/>
    </row>
    <row r="9996" spans="10:13" ht="20.100000000000001" customHeight="1">
      <c r="J9996" s="427"/>
      <c r="M9996" s="469"/>
    </row>
    <row r="9997" spans="10:13" ht="20.100000000000001" customHeight="1">
      <c r="J9997" s="427"/>
      <c r="M9997" s="469"/>
    </row>
    <row r="9998" spans="10:13" ht="20.100000000000001" customHeight="1">
      <c r="J9998" s="427"/>
      <c r="M9998" s="469"/>
    </row>
    <row r="9999" spans="10:13" ht="20.100000000000001" customHeight="1">
      <c r="J9999" s="427"/>
      <c r="M9999" s="469"/>
    </row>
    <row r="10000" spans="10:13" ht="20.100000000000001" customHeight="1">
      <c r="J10000" s="427"/>
      <c r="M10000" s="469"/>
    </row>
    <row r="10001" spans="10:13" ht="20.100000000000001" customHeight="1">
      <c r="J10001" s="427"/>
      <c r="M10001" s="469"/>
    </row>
  </sheetData>
  <phoneticPr fontId="33" type="noConversion"/>
  <conditionalFormatting sqref="AA8">
    <cfRule type="duplicateValues" dxfId="7" priority="12"/>
  </conditionalFormatting>
  <conditionalFormatting sqref="DC2">
    <cfRule type="duplicateValues" dxfId="6" priority="9"/>
  </conditionalFormatting>
  <conditionalFormatting sqref="DC7:DC8">
    <cfRule type="duplicateValues" dxfId="5" priority="6"/>
  </conditionalFormatting>
  <conditionalFormatting sqref="DY8">
    <cfRule type="duplicateValues" dxfId="4" priority="5"/>
  </conditionalFormatting>
  <conditionalFormatting sqref="EY2">
    <cfRule type="duplicateValues" dxfId="3" priority="4"/>
  </conditionalFormatting>
  <conditionalFormatting sqref="EY1">
    <cfRule type="duplicateValues" dxfId="2" priority="3"/>
  </conditionalFormatting>
  <conditionalFormatting sqref="EY4">
    <cfRule type="duplicateValues" dxfId="1" priority="2"/>
  </conditionalFormatting>
  <conditionalFormatting sqref="FI2">
    <cfRule type="duplicateValues" dxfId="0" priority="1"/>
  </conditionalFormatting>
  <pageMargins left="0.23622047244094491" right="0.23622047244094491" top="0.74803149606299213" bottom="0.74803149606299213" header="0.31496062992125984" footer="0.31496062992125984"/>
  <pageSetup paperSize="8" scale="10" fitToHeight="0" orientation="landscape" horizontalDpi="1200" verticalDpi="1200" r:id="rId1"/>
  <headerFooter scaleWithDoc="0">
    <oddHeader xml:space="preserve">&amp;R&amp;"arial,Standaard"&amp;1&amp;K000000#
</oddHeader>
  </headerFooter>
  <drawing r:id="rId2"/>
  <tableParts count="3">
    <tablePart r:id="rId3"/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67D71-9488-4614-B559-9FC4982E3221}">
  <sheetPr codeName="Sheet26"/>
  <dimension ref="A1"/>
  <sheetViews>
    <sheetView workbookViewId="0"/>
  </sheetViews>
  <sheetFormatPr defaultRowHeight="12.75"/>
  <sheetData/>
  <pageMargins left="0.7" right="0.7" top="0.75" bottom="0.75" header="0.3" footer="0.3"/>
  <headerFooter>
    <oddHeader>&amp;R&amp;"arial"&amp;8&amp;K000000 KONE Internal&amp;1#_x000D_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1D3E0-4804-4B5D-BA98-9D62EDDCA310}">
  <sheetPr codeName="Sheet19"/>
  <dimension ref="A1:Q52"/>
  <sheetViews>
    <sheetView workbookViewId="0">
      <selection activeCell="A2" sqref="A2:Q4"/>
    </sheetView>
  </sheetViews>
  <sheetFormatPr defaultColWidth="25.7109375" defaultRowHeight="13.9" customHeight="1"/>
  <sheetData>
    <row r="1" spans="1:17" ht="13.9" customHeight="1" thickBot="1">
      <c r="A1" s="212" t="s">
        <v>1711</v>
      </c>
      <c r="B1" s="213" t="s">
        <v>1</v>
      </c>
      <c r="C1" s="214" t="s">
        <v>2</v>
      </c>
      <c r="D1" s="214" t="s">
        <v>1600</v>
      </c>
      <c r="E1" s="214" t="s">
        <v>1364</v>
      </c>
      <c r="F1" s="214" t="s">
        <v>1712</v>
      </c>
      <c r="G1" s="214" t="s">
        <v>1597</v>
      </c>
      <c r="H1" s="215" t="s">
        <v>1542</v>
      </c>
      <c r="I1" s="215" t="s">
        <v>13</v>
      </c>
      <c r="J1" s="214" t="s">
        <v>1543</v>
      </c>
      <c r="K1" s="214" t="s">
        <v>1544</v>
      </c>
      <c r="L1" s="214" t="s">
        <v>1631</v>
      </c>
      <c r="M1" s="214" t="s">
        <v>1713</v>
      </c>
      <c r="N1" s="215" t="s">
        <v>17</v>
      </c>
      <c r="O1" s="214" t="s">
        <v>1363</v>
      </c>
      <c r="P1" s="216" t="s">
        <v>1601</v>
      </c>
      <c r="Q1" s="214" t="s">
        <v>1714</v>
      </c>
    </row>
    <row r="2" spans="1:17" ht="13.9" customHeight="1" thickBot="1">
      <c r="A2" s="76" t="str">
        <f>IF(Table6[[#This Row],[Onderwijs Nr]]="","",Table6[[#This Row],[Chart Nr]]&amp;"-"&amp;Table6[[#This Row],[Onderwijs Nr]]&amp;UPPER(LEFT(Table6[[#This Row],[Voornaam]],4)))</f>
        <v>1176-154OUMA</v>
      </c>
      <c r="B2" s="181">
        <v>1176</v>
      </c>
      <c r="C2" s="181">
        <v>154</v>
      </c>
      <c r="D2" s="182" t="s">
        <v>451</v>
      </c>
      <c r="E2" s="182" t="s">
        <v>803</v>
      </c>
      <c r="F2" s="182"/>
      <c r="G2" s="182" t="s">
        <v>48</v>
      </c>
      <c r="H2" s="183">
        <v>40069</v>
      </c>
      <c r="I2" s="183" t="s">
        <v>155</v>
      </c>
      <c r="J2" s="184"/>
      <c r="K2" s="182" t="s">
        <v>58</v>
      </c>
      <c r="L2" s="182" t="s">
        <v>59</v>
      </c>
      <c r="M2" s="185"/>
      <c r="N2" s="183"/>
      <c r="O2" s="182" t="s">
        <v>1096</v>
      </c>
      <c r="P2" s="185"/>
      <c r="Q2" s="210"/>
    </row>
    <row r="3" spans="1:17" ht="13.9" customHeight="1" thickBot="1">
      <c r="A3" s="76" t="str">
        <f>IF(Table6[[#This Row],[Onderwijs Nr]]="","",Table6[[#This Row],[Chart Nr]]&amp;"-"&amp;Table6[[#This Row],[Onderwijs Nr]]&amp;UPPER(LEFT(Table6[[#This Row],[Voornaam]],4)))</f>
        <v>250-172SARA</v>
      </c>
      <c r="B3" s="186">
        <v>250</v>
      </c>
      <c r="C3" s="186">
        <v>172</v>
      </c>
      <c r="D3" s="187" t="s">
        <v>886</v>
      </c>
      <c r="E3" s="187" t="s">
        <v>887</v>
      </c>
      <c r="F3" s="187"/>
      <c r="G3" s="187" t="s">
        <v>48</v>
      </c>
      <c r="H3" s="188">
        <v>43128</v>
      </c>
      <c r="I3" s="188" t="s">
        <v>49</v>
      </c>
      <c r="J3" s="180"/>
      <c r="K3" s="187" t="s">
        <v>41</v>
      </c>
      <c r="L3" s="187" t="s">
        <v>59</v>
      </c>
      <c r="M3" s="189"/>
      <c r="N3" s="188">
        <v>45388</v>
      </c>
      <c r="O3" s="187" t="s">
        <v>1096</v>
      </c>
      <c r="P3" s="189"/>
      <c r="Q3" s="211"/>
    </row>
    <row r="4" spans="1:17" ht="13.9" customHeight="1">
      <c r="A4" s="76"/>
      <c r="D4" s="76"/>
    </row>
    <row r="15" spans="1:17" ht="13.9" customHeight="1">
      <c r="B15" s="209" t="s">
        <v>1852</v>
      </c>
    </row>
    <row r="22" spans="3:3" ht="13.9" customHeight="1">
      <c r="C22" t="s">
        <v>1853</v>
      </c>
    </row>
    <row r="24" spans="3:3" ht="13.9" customHeight="1">
      <c r="C24" t="s">
        <v>1854</v>
      </c>
    </row>
    <row r="25" spans="3:3" ht="13.9" customHeight="1">
      <c r="C25" t="s">
        <v>1855</v>
      </c>
    </row>
    <row r="26" spans="3:3" ht="13.9" customHeight="1">
      <c r="C26" t="s">
        <v>1856</v>
      </c>
    </row>
    <row r="27" spans="3:3" ht="13.9" customHeight="1">
      <c r="C27" t="s">
        <v>1857</v>
      </c>
    </row>
    <row r="28" spans="3:3" ht="13.9" customHeight="1">
      <c r="C28" t="s">
        <v>1858</v>
      </c>
    </row>
    <row r="29" spans="3:3" ht="13.9" customHeight="1">
      <c r="C29" s="76" t="s">
        <v>1868</v>
      </c>
    </row>
    <row r="30" spans="3:3" ht="13.9" customHeight="1">
      <c r="C30" s="76" t="s">
        <v>1869</v>
      </c>
    </row>
    <row r="31" spans="3:3" ht="13.9" customHeight="1">
      <c r="C31" s="76" t="s">
        <v>1870</v>
      </c>
    </row>
    <row r="42" spans="3:3" ht="13.9" customHeight="1">
      <c r="C42" t="s">
        <v>1859</v>
      </c>
    </row>
    <row r="43" spans="3:3" ht="13.9" customHeight="1">
      <c r="C43" t="s">
        <v>1860</v>
      </c>
    </row>
    <row r="45" spans="3:3" ht="13.9" customHeight="1">
      <c r="C45" t="s">
        <v>1861</v>
      </c>
    </row>
    <row r="47" spans="3:3" ht="13.9" customHeight="1">
      <c r="C47" t="s">
        <v>1862</v>
      </c>
    </row>
    <row r="48" spans="3:3" ht="13.9" customHeight="1">
      <c r="C48" t="s">
        <v>1863</v>
      </c>
    </row>
    <row r="49" spans="3:3" ht="13.9" customHeight="1">
      <c r="C49" t="s">
        <v>1864</v>
      </c>
    </row>
    <row r="50" spans="3:3" ht="13.9" customHeight="1">
      <c r="C50" t="s">
        <v>1865</v>
      </c>
    </row>
    <row r="51" spans="3:3" ht="13.9" customHeight="1">
      <c r="C51" t="s">
        <v>1866</v>
      </c>
    </row>
    <row r="52" spans="3:3" ht="13.9" customHeight="1">
      <c r="C52" t="s">
        <v>1867</v>
      </c>
    </row>
  </sheetData>
  <pageMargins left="0.7" right="0.7" top="0.75" bottom="0.75" header="0.3" footer="0.3"/>
  <headerFooter>
    <oddHeader>&amp;R&amp;"arial"&amp;8&amp;K000000 KONE Internal&amp;1#_x000D_</oddHead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49F77-BF64-4AE0-9F36-E63E589B73D9}">
  <sheetPr codeName="Sheet24"/>
  <dimension ref="A1:CJ418"/>
  <sheetViews>
    <sheetView topLeftCell="A295" workbookViewId="0">
      <selection activeCell="Z141" sqref="Z141"/>
    </sheetView>
  </sheetViews>
  <sheetFormatPr defaultColWidth="12.5703125" defaultRowHeight="14.25"/>
  <cols>
    <col min="1" max="1" width="19" style="48" bestFit="1" customWidth="1"/>
    <col min="2" max="2" width="8.85546875" style="48" bestFit="1" customWidth="1"/>
    <col min="3" max="3" width="15.85546875" style="48" bestFit="1" customWidth="1"/>
    <col min="4" max="4" width="19" style="48" bestFit="1" customWidth="1"/>
    <col min="5" max="5" width="24.85546875" style="48" bestFit="1" customWidth="1"/>
    <col min="6" max="7" width="30.7109375" style="48" hidden="1" customWidth="1"/>
    <col min="8" max="8" width="16.7109375" style="48" bestFit="1" customWidth="1"/>
    <col min="9" max="10" width="0" hidden="1" customWidth="1"/>
    <col min="11" max="11" width="14.42578125" style="48" hidden="1" customWidth="1"/>
    <col min="12" max="12" width="12.140625" style="48" hidden="1" customWidth="1"/>
    <col min="13" max="14" width="32.140625" style="48" hidden="1" customWidth="1"/>
    <col min="15" max="15" width="32.28515625" style="48" hidden="1" customWidth="1"/>
    <col min="16" max="16" width="19.7109375" style="48" hidden="1" customWidth="1"/>
    <col min="17" max="17" width="26.5703125" style="48" hidden="1" customWidth="1"/>
    <col min="18" max="18" width="9.5703125" style="48" hidden="1" customWidth="1"/>
    <col min="19" max="19" width="20.28515625" style="48" bestFit="1" customWidth="1"/>
    <col min="20" max="21" width="22.85546875" style="48" bestFit="1" customWidth="1"/>
    <col min="22" max="22" width="13" style="48" bestFit="1" customWidth="1"/>
    <col min="23" max="23" width="14.5703125" style="48" bestFit="1" customWidth="1"/>
    <col min="24" max="24" width="8.28515625" style="61" bestFit="1" customWidth="1"/>
    <col min="25" max="25" width="8.85546875" style="48" bestFit="1" customWidth="1"/>
    <col min="26" max="26" width="11.5703125" style="48" bestFit="1" customWidth="1"/>
    <col min="27" max="27" width="24.7109375" style="48" bestFit="1" customWidth="1"/>
    <col min="28" max="30" width="11.5703125" style="48" bestFit="1" customWidth="1"/>
    <col min="31" max="38" width="10.42578125" style="48" bestFit="1" customWidth="1"/>
    <col min="39" max="44" width="11.5703125" style="48" bestFit="1" customWidth="1"/>
    <col min="45" max="47" width="10.42578125" style="48" bestFit="1" customWidth="1"/>
    <col min="48" max="53" width="11.5703125" style="48" bestFit="1" customWidth="1"/>
    <col min="54" max="56" width="10.42578125" style="48" bestFit="1" customWidth="1"/>
    <col min="57" max="62" width="11.5703125" style="48" bestFit="1" customWidth="1"/>
    <col min="63" max="64" width="9.28515625" style="48" bestFit="1" customWidth="1"/>
    <col min="65" max="70" width="10.42578125" style="48" bestFit="1" customWidth="1"/>
    <col min="71" max="74" width="9.28515625" style="48" bestFit="1" customWidth="1"/>
    <col min="75" max="78" width="10.42578125" style="48" bestFit="1" customWidth="1"/>
    <col min="79" max="82" width="9.28515625" style="48" bestFit="1" customWidth="1"/>
    <col min="83" max="88" width="10.42578125" style="48" bestFit="1" customWidth="1"/>
    <col min="89" max="16384" width="12.5703125" style="48"/>
  </cols>
  <sheetData>
    <row r="1" spans="1:88" ht="15" thickBot="1">
      <c r="A1" s="191" t="s">
        <v>0</v>
      </c>
      <c r="B1" s="192" t="s">
        <v>1</v>
      </c>
      <c r="C1" s="192" t="s">
        <v>2</v>
      </c>
      <c r="D1" s="191" t="s">
        <v>3</v>
      </c>
      <c r="E1" s="191" t="s">
        <v>5</v>
      </c>
      <c r="F1" s="191" t="s">
        <v>6</v>
      </c>
      <c r="G1" s="191"/>
      <c r="H1" s="191" t="s">
        <v>1395</v>
      </c>
      <c r="K1" s="191" t="s">
        <v>7</v>
      </c>
      <c r="L1" s="191" t="s">
        <v>8</v>
      </c>
      <c r="M1" s="191" t="s">
        <v>1551</v>
      </c>
      <c r="N1" s="191" t="s">
        <v>1552</v>
      </c>
      <c r="O1" s="191" t="s">
        <v>10</v>
      </c>
      <c r="P1" s="191" t="s">
        <v>11</v>
      </c>
      <c r="Q1" s="191" t="s">
        <v>12</v>
      </c>
      <c r="R1" s="191" t="s">
        <v>13</v>
      </c>
      <c r="S1" s="191" t="s">
        <v>14</v>
      </c>
      <c r="T1" s="191" t="s">
        <v>15</v>
      </c>
      <c r="U1" s="191" t="s">
        <v>16</v>
      </c>
      <c r="V1" s="191" t="s">
        <v>17</v>
      </c>
      <c r="W1" s="191" t="s">
        <v>18</v>
      </c>
      <c r="X1" s="193" t="s">
        <v>19</v>
      </c>
      <c r="Y1" s="191" t="s">
        <v>20</v>
      </c>
      <c r="Z1" s="191" t="s">
        <v>21</v>
      </c>
      <c r="AA1" s="191" t="s">
        <v>1363</v>
      </c>
      <c r="AB1" s="194">
        <v>45541</v>
      </c>
      <c r="AC1" s="194">
        <v>45542</v>
      </c>
      <c r="AD1" s="194">
        <v>45543</v>
      </c>
      <c r="AE1" s="178">
        <v>45549</v>
      </c>
      <c r="AF1" s="178">
        <v>45550</v>
      </c>
      <c r="AG1" s="178">
        <v>45556</v>
      </c>
      <c r="AH1" s="178">
        <v>45557</v>
      </c>
      <c r="AI1" s="178">
        <v>45563</v>
      </c>
      <c r="AJ1" s="178">
        <v>45564</v>
      </c>
      <c r="AK1" s="178">
        <v>45570</v>
      </c>
      <c r="AL1" s="178">
        <v>45571</v>
      </c>
      <c r="AM1" s="178">
        <v>45577</v>
      </c>
      <c r="AN1" s="178">
        <v>45578</v>
      </c>
      <c r="AO1" s="178">
        <v>45584</v>
      </c>
      <c r="AP1" s="178">
        <v>45585</v>
      </c>
      <c r="AQ1" s="178">
        <v>45591</v>
      </c>
      <c r="AR1" s="178">
        <v>45592</v>
      </c>
      <c r="AS1" s="178">
        <v>45598</v>
      </c>
      <c r="AT1" s="178">
        <v>45599</v>
      </c>
      <c r="AU1" s="178">
        <v>45605</v>
      </c>
      <c r="AV1" s="178">
        <v>45606</v>
      </c>
      <c r="AW1" s="178">
        <v>45612</v>
      </c>
      <c r="AX1" s="178">
        <v>45613</v>
      </c>
      <c r="AY1" s="178">
        <v>45619</v>
      </c>
      <c r="AZ1" s="178">
        <v>45620</v>
      </c>
      <c r="BA1" s="178">
        <v>45626</v>
      </c>
      <c r="BB1" s="178">
        <v>45627</v>
      </c>
      <c r="BC1" s="178">
        <v>45633</v>
      </c>
      <c r="BD1" s="178">
        <v>45634</v>
      </c>
      <c r="BE1" s="178">
        <v>45640</v>
      </c>
      <c r="BF1" s="178">
        <v>45641</v>
      </c>
      <c r="BG1" s="178">
        <v>45647</v>
      </c>
      <c r="BH1" s="178">
        <v>45648</v>
      </c>
      <c r="BI1" s="178">
        <v>45654</v>
      </c>
      <c r="BJ1" s="178">
        <v>45655</v>
      </c>
      <c r="BK1" s="178">
        <v>45661</v>
      </c>
      <c r="BL1" s="178">
        <v>45662</v>
      </c>
      <c r="BM1" s="178">
        <v>45668</v>
      </c>
      <c r="BN1" s="178">
        <v>45669</v>
      </c>
      <c r="BO1" s="178">
        <v>45675</v>
      </c>
      <c r="BP1" s="178">
        <v>45676</v>
      </c>
      <c r="BQ1" s="178">
        <v>45682</v>
      </c>
      <c r="BR1" s="178">
        <v>45683</v>
      </c>
      <c r="BS1" s="178">
        <v>45689</v>
      </c>
      <c r="BT1" s="178">
        <v>45689</v>
      </c>
      <c r="BU1" s="178">
        <v>45696</v>
      </c>
      <c r="BV1" s="178">
        <v>45697</v>
      </c>
      <c r="BW1" s="178">
        <v>45703</v>
      </c>
      <c r="BX1" s="178">
        <v>45704</v>
      </c>
      <c r="BY1" s="178">
        <v>45710</v>
      </c>
      <c r="BZ1" s="178">
        <v>45711</v>
      </c>
      <c r="CA1" s="178">
        <v>45717</v>
      </c>
      <c r="CB1" s="178">
        <v>45718</v>
      </c>
      <c r="CC1" s="178">
        <v>45724</v>
      </c>
      <c r="CD1" s="178">
        <v>45725</v>
      </c>
      <c r="CE1" s="178">
        <v>45731</v>
      </c>
      <c r="CF1" s="178">
        <v>45732</v>
      </c>
      <c r="CG1" s="178">
        <v>45738</v>
      </c>
      <c r="CH1" s="178">
        <v>45739</v>
      </c>
      <c r="CI1" s="178">
        <v>45745</v>
      </c>
      <c r="CJ1" s="178">
        <v>45746</v>
      </c>
    </row>
    <row r="2" spans="1:88" ht="15" thickBot="1">
      <c r="A2" s="38">
        <v>45444.685115740744</v>
      </c>
      <c r="B2" s="39">
        <v>130</v>
      </c>
      <c r="C2" s="39">
        <v>1</v>
      </c>
      <c r="D2" s="40" t="s">
        <v>22</v>
      </c>
      <c r="E2" s="40" t="s">
        <v>24</v>
      </c>
      <c r="F2" s="40" t="s">
        <v>25</v>
      </c>
      <c r="G2" s="40" t="s">
        <v>26</v>
      </c>
      <c r="H2" s="40" t="s">
        <v>23</v>
      </c>
      <c r="K2" s="40" t="s">
        <v>26</v>
      </c>
      <c r="L2" s="40" t="s">
        <v>27</v>
      </c>
      <c r="M2" s="40">
        <v>687586009</v>
      </c>
      <c r="N2" s="40"/>
      <c r="O2" s="40"/>
      <c r="P2" s="40" t="s">
        <v>29</v>
      </c>
      <c r="Q2" s="41">
        <v>42052</v>
      </c>
      <c r="R2" s="40"/>
      <c r="S2" s="40" t="s">
        <v>30</v>
      </c>
      <c r="T2" s="40" t="s">
        <v>115</v>
      </c>
      <c r="U2" s="40" t="s">
        <v>31</v>
      </c>
      <c r="V2" s="42">
        <v>44625</v>
      </c>
      <c r="W2" s="40" t="s">
        <v>32</v>
      </c>
      <c r="X2" s="60">
        <v>115</v>
      </c>
      <c r="Y2" s="43" t="s">
        <v>1723</v>
      </c>
      <c r="Z2" s="42">
        <v>45557</v>
      </c>
      <c r="AA2" s="43">
        <v>0</v>
      </c>
      <c r="AB2" s="43"/>
      <c r="AC2" s="40"/>
      <c r="AD2" s="40"/>
    </row>
    <row r="3" spans="1:88" ht="15" thickBot="1">
      <c r="A3" s="38">
        <v>45444.685115740744</v>
      </c>
      <c r="B3" s="39">
        <v>130</v>
      </c>
      <c r="C3" s="39">
        <v>1</v>
      </c>
      <c r="D3" s="40" t="s">
        <v>22</v>
      </c>
      <c r="E3" s="40" t="s">
        <v>24</v>
      </c>
      <c r="F3" s="40" t="s">
        <v>25</v>
      </c>
      <c r="G3" s="40" t="s">
        <v>26</v>
      </c>
      <c r="H3" s="40" t="s">
        <v>33</v>
      </c>
      <c r="K3" s="40" t="s">
        <v>26</v>
      </c>
      <c r="L3" s="40" t="s">
        <v>27</v>
      </c>
      <c r="M3" s="40">
        <v>687586009</v>
      </c>
      <c r="N3" s="40"/>
      <c r="O3" s="40"/>
      <c r="P3" s="40" t="s">
        <v>29</v>
      </c>
      <c r="Q3" s="41">
        <v>43071</v>
      </c>
      <c r="R3" s="40"/>
      <c r="S3" s="49" t="s">
        <v>34</v>
      </c>
      <c r="T3" s="40"/>
      <c r="U3" s="40" t="s">
        <v>35</v>
      </c>
      <c r="V3" s="42">
        <v>45213</v>
      </c>
      <c r="W3" s="40" t="s">
        <v>32</v>
      </c>
      <c r="X3" s="60">
        <v>115</v>
      </c>
      <c r="Y3" s="43" t="s">
        <v>1723</v>
      </c>
      <c r="Z3" s="42">
        <v>45557</v>
      </c>
      <c r="AA3" s="43">
        <v>0</v>
      </c>
      <c r="AB3" s="43"/>
      <c r="AC3" s="40"/>
      <c r="AD3" s="40"/>
    </row>
    <row r="4" spans="1:88" ht="15" thickBot="1">
      <c r="A4" s="38">
        <v>45319.598796296297</v>
      </c>
      <c r="B4" s="39">
        <v>725</v>
      </c>
      <c r="C4" s="39">
        <v>2</v>
      </c>
      <c r="D4" s="40" t="s">
        <v>136</v>
      </c>
      <c r="E4" s="40" t="s">
        <v>1058</v>
      </c>
      <c r="F4" s="40" t="s">
        <v>1059</v>
      </c>
      <c r="G4" s="40" t="s">
        <v>26</v>
      </c>
      <c r="H4" s="40" t="s">
        <v>1380</v>
      </c>
      <c r="K4" s="40" t="s">
        <v>26</v>
      </c>
      <c r="L4" s="40" t="s">
        <v>570</v>
      </c>
      <c r="M4" s="40">
        <v>640004467</v>
      </c>
      <c r="N4" s="40"/>
      <c r="O4" s="40"/>
      <c r="P4" s="40" t="s">
        <v>48</v>
      </c>
      <c r="Q4" s="42">
        <v>42700</v>
      </c>
      <c r="R4" s="40" t="s">
        <v>49</v>
      </c>
      <c r="S4" s="40" t="s">
        <v>65</v>
      </c>
      <c r="T4" s="40" t="s">
        <v>123</v>
      </c>
      <c r="U4" s="40" t="s">
        <v>31</v>
      </c>
      <c r="V4" s="40"/>
      <c r="W4" s="40" t="s">
        <v>32</v>
      </c>
      <c r="X4" s="60">
        <v>115</v>
      </c>
      <c r="Y4" s="43" t="s">
        <v>1723</v>
      </c>
      <c r="Z4" s="42">
        <v>45606</v>
      </c>
      <c r="AA4" s="43">
        <v>0</v>
      </c>
      <c r="AB4" s="43"/>
      <c r="AC4" s="40"/>
      <c r="AD4" s="40"/>
    </row>
    <row r="5" spans="1:88" ht="15" thickBot="1">
      <c r="A5" s="38">
        <v>45319.598796296297</v>
      </c>
      <c r="B5" s="39">
        <v>725</v>
      </c>
      <c r="C5" s="39">
        <v>2</v>
      </c>
      <c r="D5" s="40" t="s">
        <v>136</v>
      </c>
      <c r="E5" s="40" t="s">
        <v>1058</v>
      </c>
      <c r="F5" s="40" t="s">
        <v>1059</v>
      </c>
      <c r="G5" s="40" t="s">
        <v>26</v>
      </c>
      <c r="H5" s="40" t="s">
        <v>886</v>
      </c>
      <c r="K5" s="40" t="s">
        <v>26</v>
      </c>
      <c r="L5" s="40" t="s">
        <v>570</v>
      </c>
      <c r="M5" s="40">
        <v>640004467</v>
      </c>
      <c r="N5" s="40"/>
      <c r="O5" s="40"/>
      <c r="P5" s="40" t="s">
        <v>48</v>
      </c>
      <c r="Q5" s="42">
        <v>42700</v>
      </c>
      <c r="R5" s="40" t="s">
        <v>49</v>
      </c>
      <c r="S5" s="40" t="s">
        <v>114</v>
      </c>
      <c r="T5" s="40" t="s">
        <v>41</v>
      </c>
      <c r="U5" s="40" t="s">
        <v>31</v>
      </c>
      <c r="V5" s="42">
        <v>45304</v>
      </c>
      <c r="W5" s="40" t="s">
        <v>32</v>
      </c>
      <c r="X5" s="60">
        <v>115</v>
      </c>
      <c r="Y5" s="43" t="s">
        <v>1723</v>
      </c>
      <c r="Z5" s="42">
        <v>45542</v>
      </c>
      <c r="AA5" s="43">
        <v>0</v>
      </c>
      <c r="AB5" s="43"/>
      <c r="AC5" s="40"/>
      <c r="AD5" s="40"/>
    </row>
    <row r="6" spans="1:88" ht="15" thickBot="1">
      <c r="A6" s="38">
        <v>44926.695370370369</v>
      </c>
      <c r="B6" s="39">
        <v>600</v>
      </c>
      <c r="C6" s="39">
        <v>3</v>
      </c>
      <c r="D6" s="40" t="s">
        <v>42</v>
      </c>
      <c r="E6" s="40" t="s">
        <v>44</v>
      </c>
      <c r="F6" s="40" t="s">
        <v>45</v>
      </c>
      <c r="G6" s="40" t="s">
        <v>26</v>
      </c>
      <c r="H6" s="40" t="s">
        <v>43</v>
      </c>
      <c r="K6" s="40" t="s">
        <v>26</v>
      </c>
      <c r="L6" s="40" t="s">
        <v>46</v>
      </c>
      <c r="M6" s="40">
        <v>610171625</v>
      </c>
      <c r="N6" s="40"/>
      <c r="O6" s="40"/>
      <c r="P6" s="40" t="s">
        <v>48</v>
      </c>
      <c r="Q6" s="42">
        <v>41940</v>
      </c>
      <c r="R6" s="40" t="s">
        <v>49</v>
      </c>
      <c r="S6" s="40" t="s">
        <v>30</v>
      </c>
      <c r="T6" s="40" t="s">
        <v>115</v>
      </c>
      <c r="U6" s="40" t="s">
        <v>35</v>
      </c>
      <c r="V6" s="42">
        <v>44870</v>
      </c>
      <c r="W6" s="40" t="s">
        <v>32</v>
      </c>
      <c r="X6" s="60">
        <v>115</v>
      </c>
      <c r="Y6" s="43" t="s">
        <v>1723</v>
      </c>
      <c r="Z6" s="42">
        <v>45724</v>
      </c>
      <c r="AA6" s="43">
        <v>0</v>
      </c>
      <c r="AB6" s="43"/>
      <c r="AC6" s="40"/>
      <c r="AD6" s="40"/>
    </row>
    <row r="7" spans="1:88" ht="15" thickBot="1">
      <c r="A7" s="38">
        <v>44934.818981481483</v>
      </c>
      <c r="B7" s="39">
        <v>536</v>
      </c>
      <c r="C7" s="39">
        <v>6</v>
      </c>
      <c r="D7" s="40" t="s">
        <v>1005</v>
      </c>
      <c r="E7" s="40" t="s">
        <v>242</v>
      </c>
      <c r="F7" s="40" t="s">
        <v>1002</v>
      </c>
      <c r="G7" s="40" t="s">
        <v>26</v>
      </c>
      <c r="H7" s="40" t="s">
        <v>1397</v>
      </c>
      <c r="K7" s="40" t="s">
        <v>26</v>
      </c>
      <c r="L7" s="40" t="s">
        <v>868</v>
      </c>
      <c r="M7" s="40">
        <v>644341789</v>
      </c>
      <c r="N7" s="40"/>
      <c r="O7" s="40"/>
      <c r="P7" s="40" t="s">
        <v>48</v>
      </c>
      <c r="Q7" s="42">
        <v>40290</v>
      </c>
      <c r="R7" s="40" t="s">
        <v>152</v>
      </c>
      <c r="S7" s="40" t="s">
        <v>122</v>
      </c>
      <c r="T7" s="40" t="s">
        <v>145</v>
      </c>
      <c r="U7" s="40" t="s">
        <v>35</v>
      </c>
      <c r="V7" s="40"/>
      <c r="W7" s="40" t="s">
        <v>32</v>
      </c>
      <c r="X7" s="60">
        <v>115</v>
      </c>
      <c r="Y7" s="43">
        <v>0</v>
      </c>
      <c r="Z7" s="42">
        <v>45566</v>
      </c>
      <c r="AA7" s="43">
        <v>0</v>
      </c>
      <c r="AB7" s="43"/>
      <c r="AC7" s="40"/>
      <c r="AD7" s="40"/>
    </row>
    <row r="8" spans="1:88" ht="15" thickBot="1">
      <c r="A8" s="38">
        <v>44934.812511574077</v>
      </c>
      <c r="B8" s="39">
        <v>536</v>
      </c>
      <c r="C8" s="39">
        <v>6</v>
      </c>
      <c r="D8" s="40" t="s">
        <v>1005</v>
      </c>
      <c r="E8" s="40" t="s">
        <v>242</v>
      </c>
      <c r="F8" s="40" t="s">
        <v>1002</v>
      </c>
      <c r="G8" s="40" t="s">
        <v>26</v>
      </c>
      <c r="H8" s="40" t="s">
        <v>263</v>
      </c>
      <c r="K8" s="40" t="s">
        <v>26</v>
      </c>
      <c r="L8" s="40" t="s">
        <v>868</v>
      </c>
      <c r="M8" s="40">
        <v>644341789</v>
      </c>
      <c r="N8" s="40"/>
      <c r="O8" s="40"/>
      <c r="P8" s="40" t="s">
        <v>48</v>
      </c>
      <c r="Q8" s="42">
        <v>40840</v>
      </c>
      <c r="R8" s="40" t="s">
        <v>152</v>
      </c>
      <c r="S8" s="40" t="s">
        <v>57</v>
      </c>
      <c r="T8" s="40" t="s">
        <v>58</v>
      </c>
      <c r="U8" s="40" t="s">
        <v>59</v>
      </c>
      <c r="V8" s="40"/>
      <c r="W8" s="40" t="s">
        <v>32</v>
      </c>
      <c r="X8" s="60">
        <v>115</v>
      </c>
      <c r="Y8" s="43">
        <v>0</v>
      </c>
      <c r="Z8" s="42">
        <v>45566</v>
      </c>
      <c r="AA8" s="43">
        <v>0</v>
      </c>
      <c r="AB8" s="43"/>
      <c r="AC8" s="40"/>
      <c r="AD8" s="40"/>
    </row>
    <row r="9" spans="1:88" ht="15" thickBot="1">
      <c r="A9" s="38">
        <v>45003.657546296294</v>
      </c>
      <c r="B9" s="39">
        <v>536</v>
      </c>
      <c r="C9" s="39">
        <v>6</v>
      </c>
      <c r="D9" s="40" t="s">
        <v>1005</v>
      </c>
      <c r="E9" s="40" t="s">
        <v>242</v>
      </c>
      <c r="F9" s="40" t="s">
        <v>1002</v>
      </c>
      <c r="G9" s="40" t="s">
        <v>26</v>
      </c>
      <c r="H9" s="40" t="s">
        <v>1001</v>
      </c>
      <c r="K9" s="40" t="s">
        <v>26</v>
      </c>
      <c r="L9" s="40" t="s">
        <v>1003</v>
      </c>
      <c r="M9" s="40">
        <v>644341789</v>
      </c>
      <c r="N9" s="40"/>
      <c r="O9" s="40"/>
      <c r="P9" s="40" t="s">
        <v>29</v>
      </c>
      <c r="Q9" s="42">
        <v>43079</v>
      </c>
      <c r="R9" s="40" t="s">
        <v>49</v>
      </c>
      <c r="S9" s="40" t="s">
        <v>122</v>
      </c>
      <c r="T9" s="40" t="s">
        <v>145</v>
      </c>
      <c r="U9" s="40" t="s">
        <v>35</v>
      </c>
      <c r="V9" s="42">
        <v>44989</v>
      </c>
      <c r="W9" s="40" t="s">
        <v>32</v>
      </c>
      <c r="X9" s="60">
        <v>115</v>
      </c>
      <c r="Y9" s="43">
        <v>0</v>
      </c>
      <c r="Z9" s="42">
        <v>45566</v>
      </c>
      <c r="AA9" s="43">
        <v>0</v>
      </c>
      <c r="AB9" s="43"/>
      <c r="AC9" s="40"/>
      <c r="AD9" s="40"/>
    </row>
    <row r="10" spans="1:88" ht="15" thickBot="1">
      <c r="A10" s="38">
        <v>44927.655833333331</v>
      </c>
      <c r="B10" s="39">
        <v>279</v>
      </c>
      <c r="C10" s="39">
        <v>7</v>
      </c>
      <c r="D10" s="40" t="s">
        <v>36</v>
      </c>
      <c r="E10" s="40" t="s">
        <v>1388</v>
      </c>
      <c r="F10" s="40" t="s">
        <v>1378</v>
      </c>
      <c r="G10" s="40" t="s">
        <v>26</v>
      </c>
      <c r="H10" s="40" t="s">
        <v>65</v>
      </c>
      <c r="K10" s="40" t="s">
        <v>26</v>
      </c>
      <c r="L10" s="40" t="s">
        <v>1022</v>
      </c>
      <c r="M10" s="40">
        <v>647629144</v>
      </c>
      <c r="N10" s="40"/>
      <c r="O10" s="40"/>
      <c r="P10" s="40" t="s">
        <v>29</v>
      </c>
      <c r="Q10" s="42">
        <v>42406</v>
      </c>
      <c r="R10" s="40" t="s">
        <v>49</v>
      </c>
      <c r="S10" s="40" t="s">
        <v>65</v>
      </c>
      <c r="T10" s="40" t="s">
        <v>123</v>
      </c>
      <c r="U10" s="40" t="s">
        <v>31</v>
      </c>
      <c r="V10" s="42">
        <v>44625</v>
      </c>
      <c r="W10" s="40" t="s">
        <v>32</v>
      </c>
      <c r="X10" s="60">
        <v>115</v>
      </c>
      <c r="Y10" s="43" t="s">
        <v>1723</v>
      </c>
      <c r="Z10" s="42">
        <v>45542</v>
      </c>
      <c r="AA10" s="43">
        <v>0</v>
      </c>
      <c r="AB10" s="43"/>
      <c r="AC10" s="40"/>
      <c r="AD10" s="40"/>
    </row>
    <row r="11" spans="1:88" ht="15" thickBot="1">
      <c r="A11" s="38">
        <v>44948.658483796295</v>
      </c>
      <c r="B11" s="39">
        <v>327</v>
      </c>
      <c r="C11" s="39">
        <v>8</v>
      </c>
      <c r="D11" s="40" t="s">
        <v>72</v>
      </c>
      <c r="E11" s="40" t="s">
        <v>74</v>
      </c>
      <c r="F11" s="40" t="s">
        <v>75</v>
      </c>
      <c r="G11" s="40" t="s">
        <v>26</v>
      </c>
      <c r="H11" s="40" t="s">
        <v>1284</v>
      </c>
      <c r="K11" s="40" t="s">
        <v>26</v>
      </c>
      <c r="L11" s="40" t="s">
        <v>76</v>
      </c>
      <c r="M11" s="40">
        <v>625126767</v>
      </c>
      <c r="N11" s="40"/>
      <c r="O11" s="40"/>
      <c r="P11" s="40" t="s">
        <v>48</v>
      </c>
      <c r="Q11" s="42">
        <v>41230</v>
      </c>
      <c r="R11" s="40" t="s">
        <v>39</v>
      </c>
      <c r="S11" s="40" t="s">
        <v>30</v>
      </c>
      <c r="T11" s="40" t="s">
        <v>115</v>
      </c>
      <c r="U11" s="40" t="s">
        <v>35</v>
      </c>
      <c r="V11" s="42">
        <v>44948</v>
      </c>
      <c r="W11" s="40"/>
      <c r="X11" s="60">
        <v>115</v>
      </c>
      <c r="Y11" s="43">
        <v>0</v>
      </c>
      <c r="Z11" s="42">
        <v>45717</v>
      </c>
      <c r="AA11" s="43">
        <v>0</v>
      </c>
      <c r="AB11" s="43"/>
      <c r="AC11" s="40"/>
      <c r="AD11" s="40"/>
    </row>
    <row r="12" spans="1:88" ht="15" thickBot="1">
      <c r="A12" s="38"/>
      <c r="B12" s="39">
        <v>327</v>
      </c>
      <c r="C12" s="39">
        <v>8</v>
      </c>
      <c r="D12" s="40" t="s">
        <v>72</v>
      </c>
      <c r="E12" s="40" t="s">
        <v>74</v>
      </c>
      <c r="F12" s="40" t="s">
        <v>75</v>
      </c>
      <c r="G12" s="40" t="s">
        <v>26</v>
      </c>
      <c r="H12" s="40" t="s">
        <v>1445</v>
      </c>
      <c r="K12" s="40" t="s">
        <v>26</v>
      </c>
      <c r="L12" s="40" t="s">
        <v>76</v>
      </c>
      <c r="M12" s="40">
        <v>625126767</v>
      </c>
      <c r="N12" s="40"/>
      <c r="O12" s="40"/>
      <c r="P12" s="40" t="s">
        <v>29</v>
      </c>
      <c r="Q12" s="42"/>
      <c r="R12" s="40" t="s">
        <v>39</v>
      </c>
      <c r="S12" s="40" t="s">
        <v>114</v>
      </c>
      <c r="T12" s="40" t="s">
        <v>41</v>
      </c>
      <c r="U12" s="40" t="s">
        <v>31</v>
      </c>
      <c r="V12" s="42"/>
      <c r="W12" s="40"/>
      <c r="X12" s="60">
        <v>70</v>
      </c>
      <c r="Y12" s="43">
        <v>0</v>
      </c>
      <c r="Z12" s="42">
        <v>45717</v>
      </c>
      <c r="AA12" s="43">
        <v>0</v>
      </c>
      <c r="AB12" s="43"/>
      <c r="AC12" s="40"/>
      <c r="AD12" s="40"/>
    </row>
    <row r="13" spans="1:88" ht="15" thickBot="1">
      <c r="A13" s="38">
        <v>44948.658483796295</v>
      </c>
      <c r="B13" s="39">
        <v>327</v>
      </c>
      <c r="C13" s="39">
        <v>8</v>
      </c>
      <c r="D13" s="40" t="s">
        <v>72</v>
      </c>
      <c r="E13" s="40" t="s">
        <v>74</v>
      </c>
      <c r="F13" s="40" t="s">
        <v>75</v>
      </c>
      <c r="G13" s="40" t="s">
        <v>26</v>
      </c>
      <c r="H13" s="40" t="s">
        <v>80</v>
      </c>
      <c r="K13" s="40" t="s">
        <v>26</v>
      </c>
      <c r="L13" s="40" t="s">
        <v>76</v>
      </c>
      <c r="M13" s="40">
        <v>625126767</v>
      </c>
      <c r="N13" s="40"/>
      <c r="O13" s="40"/>
      <c r="P13" s="40" t="s">
        <v>29</v>
      </c>
      <c r="Q13" s="42">
        <v>40523</v>
      </c>
      <c r="R13" s="40" t="s">
        <v>39</v>
      </c>
      <c r="S13" s="40" t="s">
        <v>65</v>
      </c>
      <c r="T13" s="40" t="s">
        <v>123</v>
      </c>
      <c r="U13" s="40" t="s">
        <v>35</v>
      </c>
      <c r="V13" s="42">
        <v>44948</v>
      </c>
      <c r="W13" s="40"/>
      <c r="X13" s="60">
        <v>115</v>
      </c>
      <c r="Y13" s="43">
        <v>0</v>
      </c>
      <c r="Z13" s="42">
        <v>45717</v>
      </c>
      <c r="AA13" s="43">
        <v>0</v>
      </c>
      <c r="AB13" s="43"/>
      <c r="AC13" s="40"/>
      <c r="AD13" s="40"/>
    </row>
    <row r="14" spans="1:88" ht="15" thickBot="1">
      <c r="A14" s="38">
        <v>44975.599050925928</v>
      </c>
      <c r="B14" s="39">
        <v>782</v>
      </c>
      <c r="C14" s="39">
        <v>10</v>
      </c>
      <c r="D14" s="40" t="s">
        <v>84</v>
      </c>
      <c r="E14" s="40" t="s">
        <v>86</v>
      </c>
      <c r="F14" s="40" t="s">
        <v>87</v>
      </c>
      <c r="G14" s="40" t="s">
        <v>26</v>
      </c>
      <c r="H14" s="40" t="s">
        <v>85</v>
      </c>
      <c r="K14" s="40" t="s">
        <v>26</v>
      </c>
      <c r="L14" s="40" t="s">
        <v>88</v>
      </c>
      <c r="M14" s="40">
        <v>617972582</v>
      </c>
      <c r="N14" s="40"/>
      <c r="O14" s="40"/>
      <c r="P14" s="40" t="s">
        <v>29</v>
      </c>
      <c r="Q14" s="42">
        <v>41786</v>
      </c>
      <c r="R14" s="40" t="s">
        <v>39</v>
      </c>
      <c r="S14" s="40" t="s">
        <v>90</v>
      </c>
      <c r="T14" s="40" t="s">
        <v>145</v>
      </c>
      <c r="U14" s="40" t="s">
        <v>31</v>
      </c>
      <c r="V14" s="42">
        <v>44479</v>
      </c>
      <c r="W14" s="40" t="s">
        <v>32</v>
      </c>
      <c r="X14" s="60">
        <v>100</v>
      </c>
      <c r="Y14" s="43">
        <v>15</v>
      </c>
      <c r="Z14" s="42">
        <v>45669</v>
      </c>
      <c r="AA14" s="43">
        <v>0</v>
      </c>
      <c r="AB14" s="43"/>
      <c r="AC14" s="40"/>
      <c r="AD14" s="40"/>
    </row>
    <row r="15" spans="1:88" ht="15" thickBot="1">
      <c r="A15" s="38">
        <v>44989.637685185182</v>
      </c>
      <c r="B15" s="39">
        <v>109</v>
      </c>
      <c r="C15" s="39">
        <v>11</v>
      </c>
      <c r="D15" s="40" t="s">
        <v>53</v>
      </c>
      <c r="E15" s="40" t="s">
        <v>92</v>
      </c>
      <c r="F15" s="40" t="s">
        <v>93</v>
      </c>
      <c r="G15" s="40" t="s">
        <v>26</v>
      </c>
      <c r="H15" s="40" t="s">
        <v>91</v>
      </c>
      <c r="K15" s="40" t="s">
        <v>94</v>
      </c>
      <c r="L15" s="40" t="s">
        <v>95</v>
      </c>
      <c r="M15" s="40">
        <v>685036066</v>
      </c>
      <c r="N15" s="40"/>
      <c r="O15" s="40"/>
      <c r="P15" s="40" t="s">
        <v>48</v>
      </c>
      <c r="Q15" s="42">
        <v>41579</v>
      </c>
      <c r="R15" s="40" t="s">
        <v>39</v>
      </c>
      <c r="S15" s="40" t="s">
        <v>65</v>
      </c>
      <c r="T15" s="40" t="s">
        <v>123</v>
      </c>
      <c r="U15" s="40" t="s">
        <v>35</v>
      </c>
      <c r="V15" s="42">
        <v>44961</v>
      </c>
      <c r="W15" s="40" t="s">
        <v>32</v>
      </c>
      <c r="X15" s="60">
        <v>0</v>
      </c>
      <c r="Y15" s="43">
        <v>0</v>
      </c>
      <c r="Z15" s="43">
        <v>0</v>
      </c>
      <c r="AA15" s="43">
        <v>0</v>
      </c>
      <c r="AB15" s="43"/>
      <c r="AC15" s="40"/>
      <c r="AD15" s="40"/>
    </row>
    <row r="16" spans="1:88" ht="15" thickBot="1">
      <c r="A16" s="38">
        <v>45032.645868055559</v>
      </c>
      <c r="B16" s="39">
        <v>814</v>
      </c>
      <c r="C16" s="39">
        <v>12</v>
      </c>
      <c r="D16" s="40" t="s">
        <v>97</v>
      </c>
      <c r="E16" s="40" t="s">
        <v>99</v>
      </c>
      <c r="F16" s="40" t="s">
        <v>100</v>
      </c>
      <c r="G16" s="40" t="s">
        <v>26</v>
      </c>
      <c r="H16" s="40" t="s">
        <v>98</v>
      </c>
      <c r="K16" s="40" t="s">
        <v>26</v>
      </c>
      <c r="L16" s="40" t="s">
        <v>101</v>
      </c>
      <c r="M16" s="40">
        <v>643582561</v>
      </c>
      <c r="N16" s="40"/>
      <c r="O16" s="40"/>
      <c r="P16" s="40" t="s">
        <v>48</v>
      </c>
      <c r="Q16" s="42">
        <v>41430</v>
      </c>
      <c r="R16" s="40" t="s">
        <v>56</v>
      </c>
      <c r="S16" s="40" t="s">
        <v>57</v>
      </c>
      <c r="T16" s="40" t="s">
        <v>58</v>
      </c>
      <c r="U16" s="40" t="s">
        <v>59</v>
      </c>
      <c r="V16" s="42">
        <v>44961</v>
      </c>
      <c r="W16" s="40" t="s">
        <v>32</v>
      </c>
      <c r="X16" s="60">
        <v>115</v>
      </c>
      <c r="Y16" s="43" t="s">
        <v>1723</v>
      </c>
      <c r="Z16" s="42">
        <v>45634</v>
      </c>
      <c r="AA16" s="43">
        <v>0</v>
      </c>
      <c r="AB16" s="43"/>
      <c r="AC16" s="40"/>
      <c r="AD16" s="40"/>
    </row>
    <row r="17" spans="1:30" ht="15" thickBot="1">
      <c r="A17" s="38">
        <v>45375.605185185188</v>
      </c>
      <c r="B17" s="39">
        <v>566</v>
      </c>
      <c r="C17" s="39">
        <v>13</v>
      </c>
      <c r="D17" s="40" t="s">
        <v>103</v>
      </c>
      <c r="E17" s="40" t="s">
        <v>105</v>
      </c>
      <c r="F17" s="40"/>
      <c r="G17" s="40" t="s">
        <v>26</v>
      </c>
      <c r="H17" s="40" t="s">
        <v>104</v>
      </c>
      <c r="K17" s="40" t="s">
        <v>26</v>
      </c>
      <c r="L17" s="40"/>
      <c r="M17" s="40">
        <v>624432866</v>
      </c>
      <c r="N17" s="40"/>
      <c r="O17" s="40"/>
      <c r="P17" s="40" t="s">
        <v>48</v>
      </c>
      <c r="Q17" s="40"/>
      <c r="R17" s="40"/>
      <c r="S17" s="40" t="s">
        <v>53</v>
      </c>
      <c r="T17" s="40" t="s">
        <v>41</v>
      </c>
      <c r="U17" s="40" t="s">
        <v>78</v>
      </c>
      <c r="V17" s="42">
        <v>44485</v>
      </c>
      <c r="W17" s="40" t="s">
        <v>32</v>
      </c>
      <c r="X17" s="60">
        <v>115</v>
      </c>
      <c r="Y17" s="43">
        <v>0</v>
      </c>
      <c r="Z17" s="42">
        <v>45717</v>
      </c>
      <c r="AA17" s="43">
        <v>0</v>
      </c>
      <c r="AB17" s="43"/>
      <c r="AC17" s="40"/>
      <c r="AD17" s="40"/>
    </row>
    <row r="18" spans="1:30" ht="15" thickBot="1">
      <c r="A18" s="38">
        <v>44975.622233796297</v>
      </c>
      <c r="B18" s="39">
        <v>806</v>
      </c>
      <c r="C18" s="39">
        <v>14</v>
      </c>
      <c r="D18" s="40" t="s">
        <v>107</v>
      </c>
      <c r="E18" s="40" t="s">
        <v>109</v>
      </c>
      <c r="F18" s="40" t="s">
        <v>110</v>
      </c>
      <c r="G18" s="40" t="s">
        <v>26</v>
      </c>
      <c r="H18" s="40" t="s">
        <v>108</v>
      </c>
      <c r="K18" s="40" t="s">
        <v>54</v>
      </c>
      <c r="L18" s="40" t="s">
        <v>111</v>
      </c>
      <c r="M18" s="40">
        <v>616441678</v>
      </c>
      <c r="N18" s="40"/>
      <c r="O18" s="40"/>
      <c r="P18" s="40" t="s">
        <v>29</v>
      </c>
      <c r="Q18" s="42">
        <v>41250</v>
      </c>
      <c r="R18" s="40" t="s">
        <v>39</v>
      </c>
      <c r="S18" s="40" t="s">
        <v>53</v>
      </c>
      <c r="T18" s="40" t="s">
        <v>41</v>
      </c>
      <c r="U18" s="40" t="s">
        <v>78</v>
      </c>
      <c r="V18" s="40"/>
      <c r="W18" s="40" t="s">
        <v>32</v>
      </c>
      <c r="X18" s="60">
        <v>115</v>
      </c>
      <c r="Y18" s="43" t="s">
        <v>1723</v>
      </c>
      <c r="Z18" s="42">
        <v>45542</v>
      </c>
      <c r="AA18" s="43">
        <v>0</v>
      </c>
      <c r="AB18" s="43"/>
      <c r="AC18" s="40"/>
      <c r="AD18" s="40"/>
    </row>
    <row r="19" spans="1:30" ht="15" thickBot="1">
      <c r="A19" s="38">
        <v>44975.622233796297</v>
      </c>
      <c r="B19" s="39">
        <v>806</v>
      </c>
      <c r="C19" s="39">
        <v>14</v>
      </c>
      <c r="D19" s="40" t="s">
        <v>107</v>
      </c>
      <c r="E19" s="40" t="s">
        <v>109</v>
      </c>
      <c r="F19" s="40" t="s">
        <v>110</v>
      </c>
      <c r="G19" s="40" t="s">
        <v>26</v>
      </c>
      <c r="H19" s="40" t="s">
        <v>136</v>
      </c>
      <c r="K19" s="40" t="s">
        <v>54</v>
      </c>
      <c r="L19" s="40" t="s">
        <v>111</v>
      </c>
      <c r="M19" s="40">
        <v>616441678</v>
      </c>
      <c r="N19" s="40"/>
      <c r="O19" s="40"/>
      <c r="P19" s="40" t="s">
        <v>29</v>
      </c>
      <c r="Q19" s="42">
        <v>41250</v>
      </c>
      <c r="R19" s="40" t="s">
        <v>39</v>
      </c>
      <c r="S19" s="40" t="s">
        <v>114</v>
      </c>
      <c r="T19" s="40" t="s">
        <v>41</v>
      </c>
      <c r="U19" s="40" t="s">
        <v>78</v>
      </c>
      <c r="V19" s="40"/>
      <c r="W19" s="40" t="s">
        <v>32</v>
      </c>
      <c r="X19" s="60">
        <v>60</v>
      </c>
      <c r="Y19" s="43" t="s">
        <v>1723</v>
      </c>
      <c r="Z19" s="42">
        <v>45669</v>
      </c>
      <c r="AA19" s="43">
        <v>0</v>
      </c>
      <c r="AB19" s="43"/>
      <c r="AC19" s="40"/>
      <c r="AD19" s="40"/>
    </row>
    <row r="20" spans="1:30" ht="15" thickBot="1">
      <c r="A20" s="38">
        <v>44927.580972222226</v>
      </c>
      <c r="B20" s="39">
        <v>806</v>
      </c>
      <c r="C20" s="39">
        <v>14</v>
      </c>
      <c r="D20" s="40" t="s">
        <v>107</v>
      </c>
      <c r="E20" s="40" t="s">
        <v>109</v>
      </c>
      <c r="F20" s="40" t="s">
        <v>110</v>
      </c>
      <c r="G20" s="40" t="s">
        <v>26</v>
      </c>
      <c r="H20" s="40" t="s">
        <v>113</v>
      </c>
      <c r="K20" s="40" t="s">
        <v>54</v>
      </c>
      <c r="L20" s="40" t="s">
        <v>111</v>
      </c>
      <c r="M20" s="40">
        <v>616441678</v>
      </c>
      <c r="N20" s="40"/>
      <c r="O20" s="40"/>
      <c r="P20" s="40" t="s">
        <v>48</v>
      </c>
      <c r="Q20" s="42">
        <v>42306</v>
      </c>
      <c r="R20" s="40" t="s">
        <v>49</v>
      </c>
      <c r="S20" s="40" t="s">
        <v>114</v>
      </c>
      <c r="T20" s="40" t="s">
        <v>115</v>
      </c>
      <c r="U20" s="40" t="s">
        <v>78</v>
      </c>
      <c r="V20" s="42">
        <v>44870</v>
      </c>
      <c r="W20" s="40" t="s">
        <v>32</v>
      </c>
      <c r="X20" s="60">
        <v>115</v>
      </c>
      <c r="Y20" s="43" t="s">
        <v>1723</v>
      </c>
      <c r="Z20" s="42">
        <v>45542</v>
      </c>
      <c r="AA20" s="43">
        <v>0</v>
      </c>
      <c r="AB20" s="43"/>
      <c r="AC20" s="40"/>
      <c r="AD20" s="40"/>
    </row>
    <row r="21" spans="1:30" ht="15" thickBot="1">
      <c r="A21" s="38">
        <v>45003.653298611112</v>
      </c>
      <c r="B21" s="39">
        <v>82</v>
      </c>
      <c r="C21" s="39">
        <v>15</v>
      </c>
      <c r="D21" s="40" t="s">
        <v>116</v>
      </c>
      <c r="E21" s="40" t="s">
        <v>118</v>
      </c>
      <c r="F21" s="40" t="s">
        <v>119</v>
      </c>
      <c r="G21" s="40" t="s">
        <v>26</v>
      </c>
      <c r="H21" s="40" t="s">
        <v>117</v>
      </c>
      <c r="K21" s="40" t="s">
        <v>26</v>
      </c>
      <c r="L21" s="40" t="s">
        <v>120</v>
      </c>
      <c r="M21" s="40">
        <v>687514326</v>
      </c>
      <c r="N21" s="40"/>
      <c r="O21" s="40"/>
      <c r="P21" s="40" t="s">
        <v>48</v>
      </c>
      <c r="Q21" s="42">
        <v>42651</v>
      </c>
      <c r="R21" s="40" t="s">
        <v>49</v>
      </c>
      <c r="S21" s="40" t="s">
        <v>122</v>
      </c>
      <c r="T21" s="40" t="s">
        <v>145</v>
      </c>
      <c r="U21" s="40" t="s">
        <v>35</v>
      </c>
      <c r="V21" s="42">
        <v>44989</v>
      </c>
      <c r="W21" s="40" t="s">
        <v>32</v>
      </c>
      <c r="X21" s="60">
        <v>115</v>
      </c>
      <c r="Y21" s="43" t="s">
        <v>1723</v>
      </c>
      <c r="Z21" s="42">
        <v>45550</v>
      </c>
      <c r="AA21" s="43">
        <v>0</v>
      </c>
      <c r="AB21" s="43"/>
      <c r="AC21" s="40"/>
      <c r="AD21" s="40"/>
    </row>
    <row r="22" spans="1:30" ht="15" thickBot="1">
      <c r="A22" s="38">
        <v>44927.599641203706</v>
      </c>
      <c r="B22" s="39">
        <v>1123</v>
      </c>
      <c r="C22" s="39">
        <v>16</v>
      </c>
      <c r="D22" s="40" t="s">
        <v>107</v>
      </c>
      <c r="E22" s="40" t="s">
        <v>125</v>
      </c>
      <c r="F22" s="40" t="s">
        <v>126</v>
      </c>
      <c r="G22" s="40" t="s">
        <v>26</v>
      </c>
      <c r="H22" s="40" t="s">
        <v>124</v>
      </c>
      <c r="K22" s="40" t="s">
        <v>127</v>
      </c>
      <c r="L22" s="40" t="s">
        <v>128</v>
      </c>
      <c r="M22" s="40">
        <v>681838458</v>
      </c>
      <c r="N22" s="40"/>
      <c r="O22" s="40"/>
      <c r="P22" s="40" t="s">
        <v>48</v>
      </c>
      <c r="Q22" s="42">
        <v>42462</v>
      </c>
      <c r="R22" s="40" t="s">
        <v>49</v>
      </c>
      <c r="S22" s="40" t="s">
        <v>30</v>
      </c>
      <c r="T22" s="40" t="s">
        <v>115</v>
      </c>
      <c r="U22" s="40" t="s">
        <v>35</v>
      </c>
      <c r="V22" s="42">
        <v>44870</v>
      </c>
      <c r="W22" s="40" t="s">
        <v>32</v>
      </c>
      <c r="X22" s="60">
        <v>115</v>
      </c>
      <c r="Y22" s="43" t="s">
        <v>1723</v>
      </c>
      <c r="Z22" s="42">
        <v>45550</v>
      </c>
      <c r="AA22" s="43">
        <v>0</v>
      </c>
      <c r="AB22" s="43"/>
      <c r="AC22" s="40"/>
      <c r="AD22" s="40"/>
    </row>
    <row r="23" spans="1:30" ht="15" thickBot="1">
      <c r="A23" s="38">
        <v>45003.651261574072</v>
      </c>
      <c r="B23" s="39">
        <v>0</v>
      </c>
      <c r="C23" s="39">
        <v>17</v>
      </c>
      <c r="D23" s="40" t="s">
        <v>130</v>
      </c>
      <c r="E23" s="40" t="s">
        <v>1484</v>
      </c>
      <c r="F23" s="40" t="s">
        <v>133</v>
      </c>
      <c r="G23" s="40" t="s">
        <v>26</v>
      </c>
      <c r="H23" s="40" t="s">
        <v>131</v>
      </c>
      <c r="K23" s="40" t="s">
        <v>26</v>
      </c>
      <c r="L23" s="40" t="s">
        <v>134</v>
      </c>
      <c r="M23" s="40">
        <v>618916431</v>
      </c>
      <c r="N23" s="40"/>
      <c r="O23" s="40"/>
      <c r="P23" s="40" t="s">
        <v>48</v>
      </c>
      <c r="Q23" s="40"/>
      <c r="R23" s="40" t="s">
        <v>49</v>
      </c>
      <c r="S23" s="40" t="s">
        <v>30</v>
      </c>
      <c r="T23" s="40" t="s">
        <v>115</v>
      </c>
      <c r="U23" s="40" t="s">
        <v>31</v>
      </c>
      <c r="V23" s="42">
        <v>44989</v>
      </c>
      <c r="W23" s="40" t="s">
        <v>32</v>
      </c>
      <c r="X23" s="60">
        <v>115</v>
      </c>
      <c r="Y23" s="43" t="s">
        <v>1723</v>
      </c>
      <c r="Z23" s="42">
        <v>45683</v>
      </c>
      <c r="AA23" s="43">
        <v>0</v>
      </c>
      <c r="AB23" s="43"/>
      <c r="AC23" s="40"/>
      <c r="AD23" s="40"/>
    </row>
    <row r="24" spans="1:30" ht="15" thickBot="1">
      <c r="A24" s="38">
        <v>44975.590439814812</v>
      </c>
      <c r="B24" s="39">
        <v>156</v>
      </c>
      <c r="C24" s="39">
        <v>18</v>
      </c>
      <c r="D24" s="40" t="s">
        <v>136</v>
      </c>
      <c r="E24" s="40" t="s">
        <v>138</v>
      </c>
      <c r="F24" s="40" t="s">
        <v>139</v>
      </c>
      <c r="G24" s="40" t="s">
        <v>26</v>
      </c>
      <c r="H24" s="40" t="s">
        <v>137</v>
      </c>
      <c r="K24" s="40" t="s">
        <v>26</v>
      </c>
      <c r="L24" s="40" t="s">
        <v>140</v>
      </c>
      <c r="M24" s="40">
        <v>641210518</v>
      </c>
      <c r="N24" s="40"/>
      <c r="O24" s="40"/>
      <c r="P24" s="40" t="s">
        <v>29</v>
      </c>
      <c r="Q24" s="42">
        <v>40687</v>
      </c>
      <c r="R24" s="40" t="s">
        <v>141</v>
      </c>
      <c r="S24" s="40" t="s">
        <v>90</v>
      </c>
      <c r="T24" s="40" t="s">
        <v>145</v>
      </c>
      <c r="U24" s="40" t="s">
        <v>78</v>
      </c>
      <c r="V24" s="40"/>
      <c r="W24" s="40" t="s">
        <v>32</v>
      </c>
      <c r="X24" s="60">
        <v>115</v>
      </c>
      <c r="Y24" s="43" t="s">
        <v>1723</v>
      </c>
      <c r="Z24" s="42">
        <v>45564</v>
      </c>
      <c r="AA24" s="43">
        <v>0</v>
      </c>
      <c r="AB24" s="43"/>
      <c r="AC24" s="40"/>
      <c r="AD24" s="40"/>
    </row>
    <row r="25" spans="1:30" ht="15" thickBot="1">
      <c r="A25" s="38">
        <v>45375.619270833333</v>
      </c>
      <c r="B25" s="39">
        <v>359</v>
      </c>
      <c r="C25" s="39">
        <v>19</v>
      </c>
      <c r="D25" s="40" t="s">
        <v>142</v>
      </c>
      <c r="E25" s="40" t="s">
        <v>143</v>
      </c>
      <c r="F25" s="40"/>
      <c r="G25" s="40" t="s">
        <v>26</v>
      </c>
      <c r="H25" s="40" t="s">
        <v>23</v>
      </c>
      <c r="K25" s="40" t="s">
        <v>26</v>
      </c>
      <c r="L25" s="40"/>
      <c r="M25" s="40">
        <v>636390176</v>
      </c>
      <c r="N25" s="40"/>
      <c r="O25" s="40"/>
      <c r="P25" s="40" t="s">
        <v>29</v>
      </c>
      <c r="Q25" s="40"/>
      <c r="R25" s="40"/>
      <c r="S25" s="40" t="s">
        <v>53</v>
      </c>
      <c r="T25" s="40" t="s">
        <v>41</v>
      </c>
      <c r="U25" s="40" t="s">
        <v>78</v>
      </c>
      <c r="V25" s="40"/>
      <c r="W25" s="40" t="s">
        <v>32</v>
      </c>
      <c r="X25" s="60">
        <v>115</v>
      </c>
      <c r="Y25" s="43" t="s">
        <v>1723</v>
      </c>
      <c r="Z25" s="42">
        <v>45617</v>
      </c>
      <c r="AA25" s="43">
        <v>0</v>
      </c>
      <c r="AB25" s="43"/>
      <c r="AC25" s="40"/>
      <c r="AD25" s="40"/>
    </row>
    <row r="26" spans="1:30" ht="15" thickBot="1">
      <c r="A26" s="38">
        <v>45375.619270833333</v>
      </c>
      <c r="B26" s="39">
        <v>359</v>
      </c>
      <c r="C26" s="39">
        <v>19</v>
      </c>
      <c r="D26" s="40" t="s">
        <v>142</v>
      </c>
      <c r="E26" s="40" t="s">
        <v>143</v>
      </c>
      <c r="F26" s="40"/>
      <c r="G26" s="40" t="s">
        <v>26</v>
      </c>
      <c r="H26" s="40" t="s">
        <v>146</v>
      </c>
      <c r="K26" s="40" t="s">
        <v>26</v>
      </c>
      <c r="L26" s="40"/>
      <c r="M26" s="40">
        <v>636390176</v>
      </c>
      <c r="N26" s="40"/>
      <c r="O26" s="40"/>
      <c r="P26" s="40" t="s">
        <v>48</v>
      </c>
      <c r="Q26" s="42">
        <v>42311</v>
      </c>
      <c r="R26" s="40"/>
      <c r="S26" s="40" t="s">
        <v>30</v>
      </c>
      <c r="T26" s="40" t="s">
        <v>115</v>
      </c>
      <c r="U26" s="40" t="s">
        <v>35</v>
      </c>
      <c r="V26" s="42">
        <v>44870</v>
      </c>
      <c r="W26" s="40" t="s">
        <v>32</v>
      </c>
      <c r="X26" s="60">
        <v>115</v>
      </c>
      <c r="Y26" s="43" t="s">
        <v>1723</v>
      </c>
      <c r="Z26" s="42">
        <v>45617</v>
      </c>
      <c r="AA26" s="43">
        <v>0</v>
      </c>
      <c r="AB26" s="43"/>
      <c r="AC26" s="40"/>
      <c r="AD26" s="40"/>
    </row>
    <row r="27" spans="1:30" ht="15" thickBot="1">
      <c r="A27" s="38">
        <v>44947.424444444441</v>
      </c>
      <c r="B27" s="39">
        <v>206</v>
      </c>
      <c r="C27" s="39">
        <v>20</v>
      </c>
      <c r="D27" s="40" t="s">
        <v>22</v>
      </c>
      <c r="E27" s="40" t="s">
        <v>148</v>
      </c>
      <c r="F27" s="40" t="s">
        <v>149</v>
      </c>
      <c r="G27" s="40" t="s">
        <v>26</v>
      </c>
      <c r="H27" s="40" t="s">
        <v>154</v>
      </c>
      <c r="K27" s="40" t="s">
        <v>26</v>
      </c>
      <c r="L27" s="40"/>
      <c r="M27" s="40">
        <v>651328913</v>
      </c>
      <c r="N27" s="40"/>
      <c r="O27" s="40"/>
      <c r="P27" s="40" t="s">
        <v>48</v>
      </c>
      <c r="Q27" s="42">
        <v>40751</v>
      </c>
      <c r="R27" s="40" t="s">
        <v>155</v>
      </c>
      <c r="S27" s="40" t="s">
        <v>57</v>
      </c>
      <c r="T27" s="40" t="s">
        <v>58</v>
      </c>
      <c r="U27" s="40" t="s">
        <v>59</v>
      </c>
      <c r="V27" s="40"/>
      <c r="W27" s="40" t="s">
        <v>32</v>
      </c>
      <c r="X27" s="60">
        <v>5</v>
      </c>
      <c r="Y27" s="43">
        <v>110</v>
      </c>
      <c r="Z27" s="43">
        <v>0</v>
      </c>
      <c r="AA27" s="43">
        <v>0</v>
      </c>
      <c r="AB27" s="43"/>
      <c r="AC27" s="40"/>
      <c r="AD27" s="40"/>
    </row>
    <row r="28" spans="1:30" ht="15" thickBot="1">
      <c r="A28" s="38">
        <v>44934.842164351852</v>
      </c>
      <c r="B28" s="39">
        <v>206</v>
      </c>
      <c r="C28" s="39">
        <v>20</v>
      </c>
      <c r="D28" s="40" t="s">
        <v>22</v>
      </c>
      <c r="E28" s="40" t="s">
        <v>148</v>
      </c>
      <c r="F28" s="40" t="s">
        <v>153</v>
      </c>
      <c r="G28" s="40" t="s">
        <v>26</v>
      </c>
      <c r="H28" s="40" t="s">
        <v>136</v>
      </c>
      <c r="K28" s="40" t="s">
        <v>26</v>
      </c>
      <c r="L28" s="40" t="s">
        <v>150</v>
      </c>
      <c r="M28" s="40">
        <v>651328913</v>
      </c>
      <c r="N28" s="40"/>
      <c r="O28" s="40"/>
      <c r="P28" s="40" t="s">
        <v>29</v>
      </c>
      <c r="Q28" s="42">
        <v>42237</v>
      </c>
      <c r="R28" s="40" t="s">
        <v>39</v>
      </c>
      <c r="S28" s="40" t="s">
        <v>90</v>
      </c>
      <c r="T28" s="40" t="s">
        <v>145</v>
      </c>
      <c r="U28" s="40" t="s">
        <v>31</v>
      </c>
      <c r="V28" s="40"/>
      <c r="W28" s="40" t="s">
        <v>32</v>
      </c>
      <c r="X28" s="60">
        <v>115</v>
      </c>
      <c r="Y28" s="43" t="s">
        <v>1723</v>
      </c>
      <c r="Z28" s="42">
        <v>45648</v>
      </c>
      <c r="AA28" s="43">
        <v>0</v>
      </c>
      <c r="AB28" s="43"/>
      <c r="AC28" s="40"/>
      <c r="AD28" s="40"/>
    </row>
    <row r="29" spans="1:30" ht="15" thickBot="1">
      <c r="A29" s="38">
        <v>44975.626504629632</v>
      </c>
      <c r="B29" s="39">
        <v>952</v>
      </c>
      <c r="C29" s="39">
        <v>21</v>
      </c>
      <c r="D29" s="40" t="s">
        <v>156</v>
      </c>
      <c r="E29" s="40" t="s">
        <v>158</v>
      </c>
      <c r="F29" s="40" t="s">
        <v>159</v>
      </c>
      <c r="G29" s="40" t="s">
        <v>26</v>
      </c>
      <c r="H29" s="40" t="s">
        <v>157</v>
      </c>
      <c r="K29" s="40" t="s">
        <v>26</v>
      </c>
      <c r="L29" s="40"/>
      <c r="M29" s="40">
        <v>628061369</v>
      </c>
      <c r="N29" s="40"/>
      <c r="O29" s="40"/>
      <c r="P29" s="40" t="s">
        <v>29</v>
      </c>
      <c r="Q29" s="42">
        <v>40666</v>
      </c>
      <c r="R29" s="40" t="s">
        <v>39</v>
      </c>
      <c r="S29" s="40" t="s">
        <v>65</v>
      </c>
      <c r="T29" s="40" t="s">
        <v>41</v>
      </c>
      <c r="U29" s="40" t="s">
        <v>35</v>
      </c>
      <c r="V29" s="40"/>
      <c r="W29" s="40" t="s">
        <v>32</v>
      </c>
      <c r="X29" s="60">
        <v>115</v>
      </c>
      <c r="Y29" s="43" t="s">
        <v>1723</v>
      </c>
      <c r="Z29" s="42">
        <v>45545</v>
      </c>
      <c r="AA29" s="43" t="s">
        <v>1408</v>
      </c>
      <c r="AB29" s="43"/>
      <c r="AC29" s="40"/>
      <c r="AD29" s="40"/>
    </row>
    <row r="30" spans="1:30" ht="15" thickBot="1">
      <c r="A30" s="38">
        <v>45382.640497685185</v>
      </c>
      <c r="B30" s="39">
        <v>30</v>
      </c>
      <c r="C30" s="39">
        <v>22</v>
      </c>
      <c r="D30" s="40" t="s">
        <v>160</v>
      </c>
      <c r="E30" s="40" t="s">
        <v>1396</v>
      </c>
      <c r="F30" s="40" t="s">
        <v>163</v>
      </c>
      <c r="G30" s="40" t="s">
        <v>26</v>
      </c>
      <c r="H30" s="40" t="s">
        <v>161</v>
      </c>
      <c r="K30" s="40" t="s">
        <v>26</v>
      </c>
      <c r="L30" s="40">
        <v>35</v>
      </c>
      <c r="M30" s="40" t="s">
        <v>164</v>
      </c>
      <c r="N30" s="40"/>
      <c r="O30" s="40"/>
      <c r="P30" s="40" t="s">
        <v>48</v>
      </c>
      <c r="Q30" s="42">
        <v>42187</v>
      </c>
      <c r="R30" s="40"/>
      <c r="S30" s="40" t="s">
        <v>30</v>
      </c>
      <c r="T30" s="40" t="s">
        <v>115</v>
      </c>
      <c r="U30" s="40" t="s">
        <v>35</v>
      </c>
      <c r="V30" s="42">
        <v>44506</v>
      </c>
      <c r="W30" s="40" t="s">
        <v>32</v>
      </c>
      <c r="X30" s="60">
        <v>115</v>
      </c>
      <c r="Y30" s="43" t="s">
        <v>1723</v>
      </c>
      <c r="Z30" s="42">
        <v>45542</v>
      </c>
      <c r="AA30" s="43">
        <v>0</v>
      </c>
      <c r="AB30" s="43" t="s">
        <v>1209</v>
      </c>
      <c r="AC30" s="40"/>
      <c r="AD30" s="40"/>
    </row>
    <row r="31" spans="1:30" ht="15" thickBot="1">
      <c r="A31" s="195">
        <v>45058.430601851855</v>
      </c>
      <c r="B31" s="49">
        <v>816</v>
      </c>
      <c r="C31" s="49">
        <v>23</v>
      </c>
      <c r="D31" s="49" t="s">
        <v>67</v>
      </c>
      <c r="E31" s="49" t="s">
        <v>1640</v>
      </c>
      <c r="F31" s="49" t="s">
        <v>1701</v>
      </c>
      <c r="G31" s="40" t="s">
        <v>26</v>
      </c>
      <c r="H31" s="49" t="s">
        <v>1633</v>
      </c>
      <c r="K31" s="49" t="s">
        <v>1724</v>
      </c>
      <c r="L31" s="49" t="s">
        <v>1725</v>
      </c>
      <c r="M31" s="49" t="s">
        <v>1726</v>
      </c>
      <c r="N31" s="49"/>
      <c r="O31" s="49"/>
      <c r="P31" s="49" t="s">
        <v>29</v>
      </c>
      <c r="Q31" s="170">
        <v>43365</v>
      </c>
      <c r="R31" s="40" t="s">
        <v>49</v>
      </c>
      <c r="S31" s="40" t="s">
        <v>1496</v>
      </c>
      <c r="T31" s="40" t="s">
        <v>41</v>
      </c>
      <c r="U31" s="40" t="s">
        <v>35</v>
      </c>
      <c r="V31" s="49"/>
      <c r="W31" s="49"/>
      <c r="X31" s="49"/>
      <c r="Y31" s="49"/>
      <c r="Z31" s="49"/>
      <c r="AA31" s="49"/>
      <c r="AB31" s="49"/>
      <c r="AC31" s="49"/>
      <c r="AD31" s="49"/>
    </row>
    <row r="32" spans="1:30" ht="15" thickBot="1">
      <c r="A32" s="38">
        <v>44975.612581018519</v>
      </c>
      <c r="B32" s="39">
        <v>694</v>
      </c>
      <c r="C32" s="39">
        <v>24</v>
      </c>
      <c r="D32" s="40" t="s">
        <v>170</v>
      </c>
      <c r="E32" s="40" t="s">
        <v>172</v>
      </c>
      <c r="F32" s="40" t="s">
        <v>173</v>
      </c>
      <c r="G32" s="40" t="s">
        <v>26</v>
      </c>
      <c r="H32" s="40" t="s">
        <v>171</v>
      </c>
      <c r="K32" s="40" t="s">
        <v>174</v>
      </c>
      <c r="L32" s="40" t="s">
        <v>175</v>
      </c>
      <c r="M32" s="40">
        <v>611249067</v>
      </c>
      <c r="N32" s="40"/>
      <c r="O32" s="40"/>
      <c r="P32" s="40" t="s">
        <v>29</v>
      </c>
      <c r="Q32" s="42">
        <v>41281</v>
      </c>
      <c r="R32" s="40" t="s">
        <v>39</v>
      </c>
      <c r="S32" s="40" t="s">
        <v>90</v>
      </c>
      <c r="T32" s="40" t="s">
        <v>145</v>
      </c>
      <c r="U32" s="40" t="s">
        <v>31</v>
      </c>
      <c r="V32" s="40"/>
      <c r="W32" s="40" t="s">
        <v>32</v>
      </c>
      <c r="X32" s="60">
        <v>115</v>
      </c>
      <c r="Y32" s="43" t="s">
        <v>1723</v>
      </c>
      <c r="Z32" s="42">
        <v>45647</v>
      </c>
      <c r="AA32" s="43">
        <v>0</v>
      </c>
      <c r="AB32" s="43"/>
      <c r="AC32" s="40"/>
      <c r="AD32" s="40"/>
    </row>
    <row r="33" spans="1:88" ht="15" thickBot="1">
      <c r="A33" s="38">
        <v>45382.646655092591</v>
      </c>
      <c r="B33" s="39">
        <v>510</v>
      </c>
      <c r="C33" s="39">
        <v>25</v>
      </c>
      <c r="D33" s="40" t="s">
        <v>176</v>
      </c>
      <c r="E33" s="40" t="s">
        <v>177</v>
      </c>
      <c r="F33" s="40"/>
      <c r="G33" s="40" t="s">
        <v>26</v>
      </c>
      <c r="H33" s="40" t="s">
        <v>108</v>
      </c>
      <c r="K33" s="40" t="s">
        <v>26</v>
      </c>
      <c r="L33" s="40"/>
      <c r="M33" s="40">
        <v>684966001</v>
      </c>
      <c r="N33" s="40"/>
      <c r="O33" s="40"/>
      <c r="P33" s="40" t="s">
        <v>29</v>
      </c>
      <c r="Q33" s="42">
        <v>42417</v>
      </c>
      <c r="R33" s="40"/>
      <c r="S33" s="40" t="s">
        <v>30</v>
      </c>
      <c r="T33" s="40" t="s">
        <v>115</v>
      </c>
      <c r="U33" s="40" t="s">
        <v>35</v>
      </c>
      <c r="V33" s="40"/>
      <c r="W33" s="40" t="s">
        <v>32</v>
      </c>
      <c r="X33" s="60">
        <v>100</v>
      </c>
      <c r="Y33" s="43">
        <v>25</v>
      </c>
      <c r="Z33" s="42">
        <v>45550</v>
      </c>
      <c r="AA33" s="43" t="s">
        <v>1402</v>
      </c>
      <c r="AB33" s="43"/>
      <c r="AC33" s="40"/>
      <c r="AD33" s="40"/>
    </row>
    <row r="34" spans="1:88" ht="15" thickBot="1">
      <c r="A34" s="38">
        <v>45003.64770833333</v>
      </c>
      <c r="B34" s="39">
        <v>937</v>
      </c>
      <c r="C34" s="39">
        <v>26</v>
      </c>
      <c r="D34" s="40" t="s">
        <v>65</v>
      </c>
      <c r="E34" s="40" t="s">
        <v>180</v>
      </c>
      <c r="F34" s="40" t="s">
        <v>181</v>
      </c>
      <c r="G34" s="40" t="s">
        <v>26</v>
      </c>
      <c r="H34" s="40" t="s">
        <v>146</v>
      </c>
      <c r="K34" s="40" t="s">
        <v>26</v>
      </c>
      <c r="L34" s="40" t="s">
        <v>182</v>
      </c>
      <c r="M34" s="40">
        <v>684216193</v>
      </c>
      <c r="N34" s="40"/>
      <c r="O34" s="40"/>
      <c r="P34" s="40" t="s">
        <v>48</v>
      </c>
      <c r="Q34" s="42">
        <v>42595</v>
      </c>
      <c r="R34" s="40" t="s">
        <v>49</v>
      </c>
      <c r="S34" s="40" t="s">
        <v>122</v>
      </c>
      <c r="T34" s="40" t="s">
        <v>145</v>
      </c>
      <c r="U34" s="40" t="s">
        <v>35</v>
      </c>
      <c r="V34" s="42">
        <v>44989</v>
      </c>
      <c r="W34" s="40" t="s">
        <v>32</v>
      </c>
      <c r="X34" s="60">
        <v>115</v>
      </c>
      <c r="Y34" s="43" t="s">
        <v>1723</v>
      </c>
      <c r="Z34" s="42">
        <v>45549</v>
      </c>
      <c r="AA34" s="43">
        <v>0</v>
      </c>
      <c r="AB34" s="43"/>
      <c r="AC34" s="40"/>
      <c r="AD34" s="40"/>
    </row>
    <row r="35" spans="1:88" ht="15" thickBot="1">
      <c r="A35" s="38">
        <v>44934.840254629627</v>
      </c>
      <c r="B35" s="39">
        <v>535</v>
      </c>
      <c r="C35" s="39">
        <v>27</v>
      </c>
      <c r="D35" s="40" t="s">
        <v>97</v>
      </c>
      <c r="E35" s="40" t="s">
        <v>185</v>
      </c>
      <c r="F35" s="40" t="s">
        <v>189</v>
      </c>
      <c r="G35" s="40" t="s">
        <v>26</v>
      </c>
      <c r="H35" s="40" t="s">
        <v>136</v>
      </c>
      <c r="K35" s="40" t="s">
        <v>26</v>
      </c>
      <c r="L35" s="40" t="s">
        <v>190</v>
      </c>
      <c r="M35" s="40">
        <v>687299457</v>
      </c>
      <c r="N35" s="40"/>
      <c r="O35" s="40"/>
      <c r="P35" s="40" t="s">
        <v>29</v>
      </c>
      <c r="Q35" s="42">
        <v>41795</v>
      </c>
      <c r="R35" s="40" t="s">
        <v>39</v>
      </c>
      <c r="S35" s="40" t="s">
        <v>90</v>
      </c>
      <c r="T35" s="40" t="s">
        <v>145</v>
      </c>
      <c r="U35" s="40" t="s">
        <v>31</v>
      </c>
      <c r="V35" s="40"/>
      <c r="W35" s="40" t="s">
        <v>32</v>
      </c>
      <c r="X35" s="60">
        <v>115</v>
      </c>
      <c r="Y35" s="43" t="s">
        <v>1723</v>
      </c>
      <c r="Z35" s="42">
        <v>45542</v>
      </c>
      <c r="AA35" s="43">
        <v>0</v>
      </c>
      <c r="AB35" s="43"/>
      <c r="AC35" s="40"/>
      <c r="AD35" s="40"/>
    </row>
    <row r="36" spans="1:88" s="196" customFormat="1" ht="15" thickBot="1">
      <c r="A36" s="38">
        <v>44934.841238425928</v>
      </c>
      <c r="B36" s="39">
        <v>535</v>
      </c>
      <c r="C36" s="39">
        <v>27</v>
      </c>
      <c r="D36" s="40" t="s">
        <v>97</v>
      </c>
      <c r="E36" s="40" t="s">
        <v>185</v>
      </c>
      <c r="F36" s="40" t="s">
        <v>192</v>
      </c>
      <c r="G36" s="40" t="s">
        <v>26</v>
      </c>
      <c r="H36" s="40" t="s">
        <v>171</v>
      </c>
      <c r="K36" s="40" t="s">
        <v>26</v>
      </c>
      <c r="L36" s="40" t="s">
        <v>193</v>
      </c>
      <c r="M36" s="40">
        <v>687299457</v>
      </c>
      <c r="N36" s="40"/>
      <c r="O36" s="40"/>
      <c r="P36" s="40" t="s">
        <v>29</v>
      </c>
      <c r="Q36" s="42">
        <v>41795</v>
      </c>
      <c r="R36" s="40" t="s">
        <v>39</v>
      </c>
      <c r="S36" s="40" t="s">
        <v>30</v>
      </c>
      <c r="T36" s="40" t="s">
        <v>115</v>
      </c>
      <c r="U36" s="40" t="s">
        <v>31</v>
      </c>
      <c r="V36" s="40"/>
      <c r="W36" s="40" t="s">
        <v>32</v>
      </c>
      <c r="X36" s="60">
        <v>115</v>
      </c>
      <c r="Y36" s="43" t="s">
        <v>1723</v>
      </c>
      <c r="Z36" s="42">
        <v>45542</v>
      </c>
      <c r="AA36" s="43">
        <v>0</v>
      </c>
      <c r="AB36" s="43"/>
      <c r="AC36" s="40"/>
      <c r="AD36" s="40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</row>
    <row r="37" spans="1:88" ht="15" thickBot="1">
      <c r="A37" s="38">
        <v>45003.604791666665</v>
      </c>
      <c r="B37" s="39">
        <v>535</v>
      </c>
      <c r="C37" s="39">
        <v>27</v>
      </c>
      <c r="D37" s="40" t="s">
        <v>97</v>
      </c>
      <c r="E37" s="40" t="s">
        <v>185</v>
      </c>
      <c r="F37" s="40" t="s">
        <v>186</v>
      </c>
      <c r="G37" s="40" t="s">
        <v>26</v>
      </c>
      <c r="H37" s="40" t="s">
        <v>184</v>
      </c>
      <c r="K37" s="40" t="s">
        <v>26</v>
      </c>
      <c r="L37" s="40" t="s">
        <v>187</v>
      </c>
      <c r="M37" s="40">
        <v>647873401</v>
      </c>
      <c r="N37" s="40"/>
      <c r="O37" s="40"/>
      <c r="P37" s="40" t="s">
        <v>29</v>
      </c>
      <c r="Q37" s="42">
        <v>42879</v>
      </c>
      <c r="R37" s="40" t="s">
        <v>39</v>
      </c>
      <c r="S37" s="40"/>
      <c r="T37" s="40" t="s">
        <v>115</v>
      </c>
      <c r="U37" s="40" t="s">
        <v>31</v>
      </c>
      <c r="V37" s="42">
        <v>44989</v>
      </c>
      <c r="W37" s="40" t="s">
        <v>32</v>
      </c>
      <c r="X37" s="60">
        <v>115</v>
      </c>
      <c r="Y37" s="43" t="s">
        <v>1723</v>
      </c>
      <c r="Z37" s="42">
        <v>45542</v>
      </c>
      <c r="AA37" s="43" t="s">
        <v>1655</v>
      </c>
      <c r="AB37" s="43"/>
      <c r="AC37" s="40"/>
      <c r="AD37" s="40"/>
    </row>
    <row r="38" spans="1:88" ht="15" thickBot="1">
      <c r="A38" s="38">
        <v>45003.61928240741</v>
      </c>
      <c r="B38" s="39">
        <v>382</v>
      </c>
      <c r="C38" s="39">
        <v>28</v>
      </c>
      <c r="D38" s="40" t="s">
        <v>194</v>
      </c>
      <c r="E38" s="40" t="s">
        <v>196</v>
      </c>
      <c r="F38" s="40" t="s">
        <v>197</v>
      </c>
      <c r="G38" s="40" t="s">
        <v>26</v>
      </c>
      <c r="H38" s="40" t="s">
        <v>195</v>
      </c>
      <c r="K38" s="40" t="s">
        <v>94</v>
      </c>
      <c r="L38" s="40" t="s">
        <v>198</v>
      </c>
      <c r="M38" s="40">
        <v>615547746</v>
      </c>
      <c r="N38" s="40"/>
      <c r="O38" s="40"/>
      <c r="P38" s="40" t="s">
        <v>29</v>
      </c>
      <c r="Q38" s="42">
        <v>42722</v>
      </c>
      <c r="R38" s="40" t="s">
        <v>49</v>
      </c>
      <c r="S38" s="40" t="s">
        <v>122</v>
      </c>
      <c r="T38" s="40" t="s">
        <v>145</v>
      </c>
      <c r="U38" s="40" t="s">
        <v>35</v>
      </c>
      <c r="V38" s="42">
        <v>44989</v>
      </c>
      <c r="W38" s="40" t="s">
        <v>32</v>
      </c>
      <c r="X38" s="60">
        <v>115</v>
      </c>
      <c r="Y38" s="43" t="s">
        <v>1723</v>
      </c>
      <c r="Z38" s="42">
        <v>45604</v>
      </c>
      <c r="AA38" s="43">
        <v>0</v>
      </c>
      <c r="AB38" s="43"/>
      <c r="AC38" s="40"/>
      <c r="AD38" s="40"/>
    </row>
    <row r="39" spans="1:88" ht="15" thickBot="1">
      <c r="A39" s="38">
        <v>45003.613969907405</v>
      </c>
      <c r="B39" s="39">
        <v>373</v>
      </c>
      <c r="C39" s="39">
        <v>29</v>
      </c>
      <c r="D39" s="40" t="s">
        <v>200</v>
      </c>
      <c r="E39" s="40" t="s">
        <v>201</v>
      </c>
      <c r="F39" s="40" t="s">
        <v>202</v>
      </c>
      <c r="G39" s="40" t="s">
        <v>26</v>
      </c>
      <c r="H39" s="40" t="s">
        <v>146</v>
      </c>
      <c r="K39" s="40" t="s">
        <v>26</v>
      </c>
      <c r="L39" s="40">
        <v>3527</v>
      </c>
      <c r="M39" s="40" t="s">
        <v>203</v>
      </c>
      <c r="N39" s="40"/>
      <c r="O39" s="40"/>
      <c r="P39" s="40" t="s">
        <v>48</v>
      </c>
      <c r="Q39" s="42">
        <v>41544</v>
      </c>
      <c r="R39" s="40" t="s">
        <v>49</v>
      </c>
      <c r="S39" s="40" t="s">
        <v>122</v>
      </c>
      <c r="T39" s="40" t="s">
        <v>145</v>
      </c>
      <c r="U39" s="40" t="s">
        <v>35</v>
      </c>
      <c r="V39" s="42">
        <v>44989</v>
      </c>
      <c r="W39" s="40" t="s">
        <v>32</v>
      </c>
      <c r="X39" s="60">
        <v>0</v>
      </c>
      <c r="Y39" s="43">
        <v>0</v>
      </c>
      <c r="Z39" s="43">
        <v>0</v>
      </c>
      <c r="AA39" s="43">
        <v>0</v>
      </c>
      <c r="AB39" s="43"/>
      <c r="AC39" s="40"/>
      <c r="AD39" s="40"/>
    </row>
    <row r="40" spans="1:88" ht="15" thickBot="1">
      <c r="A40" s="38">
        <v>45319.648530092592</v>
      </c>
      <c r="B40" s="39">
        <v>99</v>
      </c>
      <c r="C40" s="39">
        <v>30</v>
      </c>
      <c r="D40" s="40" t="s">
        <v>204</v>
      </c>
      <c r="E40" s="40" t="s">
        <v>1366</v>
      </c>
      <c r="F40" s="40" t="s">
        <v>206</v>
      </c>
      <c r="G40" s="40" t="s">
        <v>26</v>
      </c>
      <c r="H40" s="40" t="s">
        <v>23</v>
      </c>
      <c r="K40" s="40" t="s">
        <v>26</v>
      </c>
      <c r="L40" s="40" t="s">
        <v>211</v>
      </c>
      <c r="M40" s="40">
        <v>641995123</v>
      </c>
      <c r="N40" s="40"/>
      <c r="O40" s="40"/>
      <c r="P40" s="40" t="s">
        <v>29</v>
      </c>
      <c r="Q40" s="42">
        <v>42896</v>
      </c>
      <c r="R40" s="40" t="s">
        <v>49</v>
      </c>
      <c r="S40" s="40" t="s">
        <v>114</v>
      </c>
      <c r="T40" s="40" t="s">
        <v>41</v>
      </c>
      <c r="U40" s="40" t="s">
        <v>31</v>
      </c>
      <c r="V40" s="42">
        <v>45304</v>
      </c>
      <c r="W40" s="40" t="s">
        <v>32</v>
      </c>
      <c r="X40" s="60">
        <v>115</v>
      </c>
      <c r="Y40" s="43" t="s">
        <v>1723</v>
      </c>
      <c r="Z40" s="42">
        <v>45626</v>
      </c>
      <c r="AA40" s="43">
        <v>0</v>
      </c>
      <c r="AB40" s="43"/>
      <c r="AC40" s="40"/>
      <c r="AD40" s="40"/>
    </row>
    <row r="41" spans="1:88" ht="15" thickBot="1">
      <c r="A41" s="38">
        <v>44934.837210648147</v>
      </c>
      <c r="B41" s="39">
        <v>99</v>
      </c>
      <c r="C41" s="39">
        <v>30</v>
      </c>
      <c r="D41" s="40" t="s">
        <v>204</v>
      </c>
      <c r="E41" s="40" t="s">
        <v>1366</v>
      </c>
      <c r="F41" s="40" t="s">
        <v>206</v>
      </c>
      <c r="G41" s="40" t="s">
        <v>26</v>
      </c>
      <c r="H41" s="40" t="s">
        <v>1479</v>
      </c>
      <c r="K41" s="40" t="s">
        <v>26</v>
      </c>
      <c r="L41" s="40" t="s">
        <v>207</v>
      </c>
      <c r="M41" s="40">
        <v>641995123</v>
      </c>
      <c r="N41" s="40"/>
      <c r="O41" s="40"/>
      <c r="P41" s="40" t="s">
        <v>29</v>
      </c>
      <c r="Q41" s="42">
        <v>41966</v>
      </c>
      <c r="R41" s="40" t="s">
        <v>39</v>
      </c>
      <c r="S41" s="40" t="s">
        <v>90</v>
      </c>
      <c r="T41" s="40" t="s">
        <v>145</v>
      </c>
      <c r="U41" s="40" t="s">
        <v>31</v>
      </c>
      <c r="V41" s="40"/>
      <c r="W41" s="40" t="s">
        <v>32</v>
      </c>
      <c r="X41" s="60">
        <v>115</v>
      </c>
      <c r="Y41" s="43" t="s">
        <v>1723</v>
      </c>
      <c r="Z41" s="42">
        <v>45626</v>
      </c>
      <c r="AA41" s="43">
        <v>0</v>
      </c>
      <c r="AB41" s="43"/>
      <c r="AC41" s="40"/>
      <c r="AD41" s="40"/>
    </row>
    <row r="42" spans="1:88" ht="15" thickBot="1">
      <c r="A42" s="38">
        <v>45003.621874999997</v>
      </c>
      <c r="B42" s="39">
        <v>567</v>
      </c>
      <c r="C42" s="39">
        <v>31</v>
      </c>
      <c r="D42" s="40" t="s">
        <v>212</v>
      </c>
      <c r="E42" s="40" t="s">
        <v>99</v>
      </c>
      <c r="F42" s="40" t="s">
        <v>213</v>
      </c>
      <c r="G42" s="40" t="s">
        <v>26</v>
      </c>
      <c r="H42" s="40" t="s">
        <v>91</v>
      </c>
      <c r="K42" s="40" t="s">
        <v>26</v>
      </c>
      <c r="L42" s="40" t="s">
        <v>214</v>
      </c>
      <c r="M42" s="40">
        <v>643187400</v>
      </c>
      <c r="N42" s="40"/>
      <c r="O42" s="40"/>
      <c r="P42" s="40" t="s">
        <v>48</v>
      </c>
      <c r="Q42" s="42">
        <v>42834</v>
      </c>
      <c r="R42" s="40" t="s">
        <v>49</v>
      </c>
      <c r="S42" s="40" t="s">
        <v>30</v>
      </c>
      <c r="T42" s="40" t="s">
        <v>115</v>
      </c>
      <c r="U42" s="40" t="s">
        <v>35</v>
      </c>
      <c r="V42" s="40"/>
      <c r="W42" s="40" t="s">
        <v>32</v>
      </c>
      <c r="X42" s="60">
        <v>0</v>
      </c>
      <c r="Y42" s="43">
        <v>0</v>
      </c>
      <c r="Z42" s="43">
        <v>0</v>
      </c>
      <c r="AA42" s="43">
        <v>0</v>
      </c>
      <c r="AB42" s="43"/>
      <c r="AC42" s="40"/>
      <c r="AD42" s="40"/>
    </row>
    <row r="43" spans="1:88" ht="15" thickBot="1">
      <c r="A43" s="38">
        <v>44975.608553240738</v>
      </c>
      <c r="B43" s="39">
        <v>567</v>
      </c>
      <c r="C43" s="39">
        <v>31</v>
      </c>
      <c r="D43" s="40" t="s">
        <v>212</v>
      </c>
      <c r="E43" s="40" t="s">
        <v>99</v>
      </c>
      <c r="F43" s="40" t="s">
        <v>213</v>
      </c>
      <c r="G43" s="40" t="s">
        <v>26</v>
      </c>
      <c r="H43" s="40" t="s">
        <v>216</v>
      </c>
      <c r="K43" s="40" t="s">
        <v>26</v>
      </c>
      <c r="L43" s="40" t="s">
        <v>217</v>
      </c>
      <c r="M43" s="40">
        <v>643187400</v>
      </c>
      <c r="N43" s="40"/>
      <c r="O43" s="40"/>
      <c r="P43" s="40" t="s">
        <v>48</v>
      </c>
      <c r="Q43" s="40"/>
      <c r="R43" s="40" t="s">
        <v>39</v>
      </c>
      <c r="S43" s="40" t="s">
        <v>30</v>
      </c>
      <c r="T43" s="40" t="s">
        <v>115</v>
      </c>
      <c r="U43" s="40" t="s">
        <v>35</v>
      </c>
      <c r="V43" s="42">
        <v>44870</v>
      </c>
      <c r="W43" s="40" t="s">
        <v>1401</v>
      </c>
      <c r="X43" s="60">
        <v>0</v>
      </c>
      <c r="Y43" s="43">
        <v>0</v>
      </c>
      <c r="Z43" s="43">
        <v>0</v>
      </c>
      <c r="AA43" s="43">
        <v>0</v>
      </c>
      <c r="AB43" s="43"/>
      <c r="AC43" s="40"/>
      <c r="AD43" s="40"/>
    </row>
    <row r="44" spans="1:88" ht="15" thickBot="1">
      <c r="A44" s="38">
        <v>45388.573252314818</v>
      </c>
      <c r="B44" s="39">
        <v>1217</v>
      </c>
      <c r="C44" s="39">
        <v>32</v>
      </c>
      <c r="D44" s="40" t="s">
        <v>61</v>
      </c>
      <c r="E44" s="40" t="s">
        <v>219</v>
      </c>
      <c r="F44" s="40" t="s">
        <v>220</v>
      </c>
      <c r="G44" s="40" t="s">
        <v>26</v>
      </c>
      <c r="H44" s="40" t="s">
        <v>706</v>
      </c>
      <c r="K44" s="40" t="s">
        <v>26</v>
      </c>
      <c r="L44" s="40" t="s">
        <v>221</v>
      </c>
      <c r="M44" s="40">
        <v>634834480</v>
      </c>
      <c r="N44" s="40"/>
      <c r="O44" s="40"/>
      <c r="P44" s="40" t="s">
        <v>48</v>
      </c>
      <c r="Q44" s="42">
        <v>41068</v>
      </c>
      <c r="R44" s="40"/>
      <c r="S44" s="40" t="s">
        <v>53</v>
      </c>
      <c r="T44" s="40" t="s">
        <v>41</v>
      </c>
      <c r="U44" s="40" t="s">
        <v>78</v>
      </c>
      <c r="V44" s="40"/>
      <c r="W44" s="40" t="s">
        <v>32</v>
      </c>
      <c r="X44" s="60">
        <v>115</v>
      </c>
      <c r="Y44" s="43" t="s">
        <v>1723</v>
      </c>
      <c r="Z44" s="42">
        <v>45542</v>
      </c>
      <c r="AA44" s="43">
        <v>0</v>
      </c>
      <c r="AB44" s="43"/>
      <c r="AC44" s="40"/>
      <c r="AD44" s="40"/>
    </row>
    <row r="45" spans="1:88" ht="15" thickBot="1">
      <c r="A45" s="38">
        <v>44934.817893518521</v>
      </c>
      <c r="B45" s="39">
        <v>983</v>
      </c>
      <c r="C45" s="39">
        <v>33</v>
      </c>
      <c r="D45" s="40" t="s">
        <v>223</v>
      </c>
      <c r="E45" s="40" t="s">
        <v>225</v>
      </c>
      <c r="F45" s="40" t="s">
        <v>226</v>
      </c>
      <c r="G45" s="40" t="s">
        <v>26</v>
      </c>
      <c r="H45" s="40" t="s">
        <v>224</v>
      </c>
      <c r="K45" s="40" t="s">
        <v>26</v>
      </c>
      <c r="L45" s="40" t="s">
        <v>227</v>
      </c>
      <c r="M45" s="40">
        <v>646664631</v>
      </c>
      <c r="N45" s="40"/>
      <c r="O45" s="40"/>
      <c r="P45" s="40" t="s">
        <v>48</v>
      </c>
      <c r="Q45" s="42">
        <v>39428</v>
      </c>
      <c r="R45" s="40" t="s">
        <v>152</v>
      </c>
      <c r="S45" s="40" t="s">
        <v>90</v>
      </c>
      <c r="T45" s="40" t="s">
        <v>145</v>
      </c>
      <c r="U45" s="40" t="s">
        <v>78</v>
      </c>
      <c r="V45" s="40"/>
      <c r="W45" s="40" t="s">
        <v>32</v>
      </c>
      <c r="X45" s="60">
        <v>115</v>
      </c>
      <c r="Y45" s="43" t="s">
        <v>1723</v>
      </c>
      <c r="Z45" s="42">
        <v>45550</v>
      </c>
      <c r="AA45" s="43">
        <v>0</v>
      </c>
      <c r="AB45" s="43"/>
      <c r="AC45" s="40"/>
      <c r="AD45" s="40"/>
    </row>
    <row r="46" spans="1:88" ht="15" thickBot="1">
      <c r="A46" s="38">
        <v>44934.817893518521</v>
      </c>
      <c r="B46" s="39">
        <v>983</v>
      </c>
      <c r="C46" s="39">
        <v>33</v>
      </c>
      <c r="D46" s="40" t="s">
        <v>223</v>
      </c>
      <c r="E46" s="40" t="s">
        <v>225</v>
      </c>
      <c r="F46" s="40" t="s">
        <v>226</v>
      </c>
      <c r="G46" s="40" t="s">
        <v>26</v>
      </c>
      <c r="H46" s="40" t="s">
        <v>229</v>
      </c>
      <c r="K46" s="40" t="s">
        <v>26</v>
      </c>
      <c r="L46" s="40" t="s">
        <v>227</v>
      </c>
      <c r="M46" s="40">
        <v>646664631</v>
      </c>
      <c r="N46" s="40"/>
      <c r="O46" s="40"/>
      <c r="P46" s="40" t="s">
        <v>48</v>
      </c>
      <c r="Q46" s="42">
        <v>39428</v>
      </c>
      <c r="R46" s="40" t="s">
        <v>152</v>
      </c>
      <c r="S46" s="49" t="s">
        <v>34</v>
      </c>
      <c r="T46" s="40"/>
      <c r="U46" s="40" t="s">
        <v>35</v>
      </c>
      <c r="V46" s="42">
        <v>45213</v>
      </c>
      <c r="W46" s="40" t="s">
        <v>32</v>
      </c>
      <c r="X46" s="60">
        <v>115</v>
      </c>
      <c r="Y46" s="43" t="s">
        <v>1723</v>
      </c>
      <c r="Z46" s="42">
        <v>45550</v>
      </c>
      <c r="AA46" s="43">
        <v>0</v>
      </c>
      <c r="AB46" s="43"/>
      <c r="AC46" s="40"/>
      <c r="AD46" s="40"/>
    </row>
    <row r="47" spans="1:88" ht="15" thickBot="1">
      <c r="A47" s="38">
        <v>44934.842997685184</v>
      </c>
      <c r="B47" s="39">
        <v>67</v>
      </c>
      <c r="C47" s="39">
        <v>34</v>
      </c>
      <c r="D47" s="40" t="s">
        <v>230</v>
      </c>
      <c r="E47" s="40" t="s">
        <v>232</v>
      </c>
      <c r="F47" s="40" t="s">
        <v>233</v>
      </c>
      <c r="G47" s="40" t="s">
        <v>26</v>
      </c>
      <c r="H47" s="40" t="s">
        <v>231</v>
      </c>
      <c r="K47" s="40" t="s">
        <v>26</v>
      </c>
      <c r="L47" s="40" t="s">
        <v>234</v>
      </c>
      <c r="M47" s="40">
        <v>645926761</v>
      </c>
      <c r="N47" s="40"/>
      <c r="O47" s="40"/>
      <c r="P47" s="40" t="s">
        <v>48</v>
      </c>
      <c r="Q47" s="42">
        <v>42127</v>
      </c>
      <c r="R47" s="40" t="s">
        <v>39</v>
      </c>
      <c r="S47" s="40" t="s">
        <v>1386</v>
      </c>
      <c r="T47" s="40" t="s">
        <v>145</v>
      </c>
      <c r="U47" s="40" t="s">
        <v>31</v>
      </c>
      <c r="V47" s="40"/>
      <c r="W47" s="40"/>
      <c r="X47" s="60">
        <v>0</v>
      </c>
      <c r="Y47" s="43">
        <v>0</v>
      </c>
      <c r="Z47" s="43">
        <v>0</v>
      </c>
      <c r="AA47" s="43">
        <v>0</v>
      </c>
      <c r="AB47" s="43"/>
      <c r="AC47" s="40"/>
      <c r="AD47" s="40"/>
    </row>
    <row r="48" spans="1:88" ht="15" thickBot="1">
      <c r="A48" s="38">
        <v>45003.609444444446</v>
      </c>
      <c r="B48" s="39">
        <v>390</v>
      </c>
      <c r="C48" s="39">
        <v>35</v>
      </c>
      <c r="D48" s="40" t="s">
        <v>236</v>
      </c>
      <c r="E48" s="40" t="s">
        <v>237</v>
      </c>
      <c r="F48" s="40" t="s">
        <v>238</v>
      </c>
      <c r="G48" s="40" t="s">
        <v>26</v>
      </c>
      <c r="H48" s="40" t="s">
        <v>91</v>
      </c>
      <c r="K48" s="40"/>
      <c r="L48" s="40" t="s">
        <v>239</v>
      </c>
      <c r="M48" s="40">
        <v>614671900</v>
      </c>
      <c r="N48" s="40"/>
      <c r="O48" s="40"/>
      <c r="P48" s="40" t="s">
        <v>29</v>
      </c>
      <c r="Q48" s="42">
        <v>42970</v>
      </c>
      <c r="R48" s="40" t="s">
        <v>49</v>
      </c>
      <c r="S48" s="40" t="s">
        <v>122</v>
      </c>
      <c r="T48" s="40" t="s">
        <v>145</v>
      </c>
      <c r="U48" s="40" t="s">
        <v>35</v>
      </c>
      <c r="V48" s="42">
        <v>44989</v>
      </c>
      <c r="W48" s="40" t="s">
        <v>32</v>
      </c>
      <c r="X48" s="60">
        <v>0</v>
      </c>
      <c r="Y48" s="43">
        <v>0</v>
      </c>
      <c r="Z48" s="43">
        <v>0</v>
      </c>
      <c r="AA48" s="43">
        <v>0</v>
      </c>
      <c r="AB48" s="43"/>
      <c r="AC48" s="40"/>
      <c r="AD48" s="40"/>
    </row>
    <row r="49" spans="1:30" ht="15" thickBot="1">
      <c r="A49" s="38">
        <v>44927.57408564815</v>
      </c>
      <c r="B49" s="39">
        <v>892</v>
      </c>
      <c r="C49" s="39">
        <v>36</v>
      </c>
      <c r="D49" s="40" t="s">
        <v>107</v>
      </c>
      <c r="E49" s="40" t="s">
        <v>242</v>
      </c>
      <c r="F49" s="40" t="s">
        <v>243</v>
      </c>
      <c r="G49" s="40" t="s">
        <v>26</v>
      </c>
      <c r="H49" s="40" t="s">
        <v>241</v>
      </c>
      <c r="K49" s="40" t="s">
        <v>26</v>
      </c>
      <c r="L49" s="40" t="s">
        <v>244</v>
      </c>
      <c r="M49" s="40" t="s">
        <v>245</v>
      </c>
      <c r="N49" s="40"/>
      <c r="O49" s="40"/>
      <c r="P49" s="40" t="s">
        <v>29</v>
      </c>
      <c r="Q49" s="42">
        <v>42255</v>
      </c>
      <c r="R49" s="40" t="s">
        <v>49</v>
      </c>
      <c r="S49" s="40" t="s">
        <v>30</v>
      </c>
      <c r="T49" s="40" t="s">
        <v>115</v>
      </c>
      <c r="U49" s="40" t="s">
        <v>31</v>
      </c>
      <c r="V49" s="42">
        <v>44870</v>
      </c>
      <c r="W49" s="40" t="s">
        <v>32</v>
      </c>
      <c r="X49" s="60">
        <v>115</v>
      </c>
      <c r="Y49" s="43" t="s">
        <v>1723</v>
      </c>
      <c r="Z49" s="42">
        <v>45536</v>
      </c>
      <c r="AA49" s="43">
        <v>0</v>
      </c>
      <c r="AB49" s="43"/>
      <c r="AC49" s="40"/>
      <c r="AD49" s="40"/>
    </row>
    <row r="50" spans="1:30" ht="15" thickBot="1">
      <c r="A50" s="38">
        <v>44927.573159722226</v>
      </c>
      <c r="B50" s="39">
        <v>892</v>
      </c>
      <c r="C50" s="39">
        <v>36</v>
      </c>
      <c r="D50" s="40" t="s">
        <v>107</v>
      </c>
      <c r="E50" s="40" t="s">
        <v>242</v>
      </c>
      <c r="F50" s="40" t="s">
        <v>243</v>
      </c>
      <c r="G50" s="40" t="s">
        <v>26</v>
      </c>
      <c r="H50" s="40" t="s">
        <v>246</v>
      </c>
      <c r="K50" s="40" t="s">
        <v>26</v>
      </c>
      <c r="L50" s="40" t="s">
        <v>244</v>
      </c>
      <c r="M50" s="40" t="s">
        <v>245</v>
      </c>
      <c r="N50" s="40"/>
      <c r="O50" s="40"/>
      <c r="P50" s="40" t="s">
        <v>48</v>
      </c>
      <c r="Q50" s="42">
        <v>42717</v>
      </c>
      <c r="R50" s="40" t="s">
        <v>49</v>
      </c>
      <c r="S50" s="40" t="s">
        <v>30</v>
      </c>
      <c r="T50" s="40" t="s">
        <v>115</v>
      </c>
      <c r="U50" s="40" t="s">
        <v>31</v>
      </c>
      <c r="V50" s="42">
        <v>44870</v>
      </c>
      <c r="W50" s="40" t="s">
        <v>32</v>
      </c>
      <c r="X50" s="60">
        <v>115</v>
      </c>
      <c r="Y50" s="43" t="s">
        <v>1723</v>
      </c>
      <c r="Z50" s="42">
        <v>45536</v>
      </c>
      <c r="AA50" s="43">
        <v>0</v>
      </c>
      <c r="AB50" s="43"/>
      <c r="AC50" s="40"/>
      <c r="AD50" s="40"/>
    </row>
    <row r="51" spans="1:30" ht="15" thickBot="1">
      <c r="A51" s="38">
        <v>45388.561805555553</v>
      </c>
      <c r="B51" s="39">
        <v>951</v>
      </c>
      <c r="C51" s="39">
        <v>37</v>
      </c>
      <c r="D51" s="40" t="s">
        <v>247</v>
      </c>
      <c r="E51" s="40" t="s">
        <v>1468</v>
      </c>
      <c r="F51" s="40"/>
      <c r="G51" s="40" t="s">
        <v>26</v>
      </c>
      <c r="H51" s="40" t="s">
        <v>248</v>
      </c>
      <c r="K51" s="40" t="s">
        <v>26</v>
      </c>
      <c r="L51" s="40"/>
      <c r="M51" s="40">
        <v>641950255</v>
      </c>
      <c r="N51" s="40"/>
      <c r="O51" s="40"/>
      <c r="P51" s="40" t="s">
        <v>48</v>
      </c>
      <c r="Q51" s="42">
        <v>41829</v>
      </c>
      <c r="R51" s="40"/>
      <c r="S51" s="40" t="s">
        <v>65</v>
      </c>
      <c r="T51" s="40" t="s">
        <v>123</v>
      </c>
      <c r="U51" s="40" t="s">
        <v>31</v>
      </c>
      <c r="V51" s="42">
        <v>44414</v>
      </c>
      <c r="W51" s="40" t="s">
        <v>32</v>
      </c>
      <c r="X51" s="60">
        <v>115</v>
      </c>
      <c r="Y51" s="43" t="s">
        <v>1723</v>
      </c>
      <c r="Z51" s="44">
        <v>45543</v>
      </c>
      <c r="AA51" s="43">
        <v>0</v>
      </c>
      <c r="AB51" s="43"/>
      <c r="AC51" s="40"/>
      <c r="AD51" s="40"/>
    </row>
    <row r="52" spans="1:30" ht="15" thickBot="1">
      <c r="A52" s="38">
        <v>44975.625034722223</v>
      </c>
      <c r="B52" s="39">
        <v>48</v>
      </c>
      <c r="C52" s="39">
        <v>38</v>
      </c>
      <c r="D52" s="40" t="s">
        <v>251</v>
      </c>
      <c r="E52" s="40" t="s">
        <v>253</v>
      </c>
      <c r="F52" s="40" t="s">
        <v>1367</v>
      </c>
      <c r="G52" s="40" t="s">
        <v>26</v>
      </c>
      <c r="H52" s="40" t="s">
        <v>137</v>
      </c>
      <c r="K52" s="40" t="s">
        <v>26</v>
      </c>
      <c r="L52" s="40" t="s">
        <v>255</v>
      </c>
      <c r="M52" s="40">
        <v>642808820</v>
      </c>
      <c r="N52" s="40"/>
      <c r="O52" s="40"/>
      <c r="P52" s="40" t="s">
        <v>29</v>
      </c>
      <c r="Q52" s="42">
        <v>41325</v>
      </c>
      <c r="R52" s="40" t="s">
        <v>39</v>
      </c>
      <c r="S52" s="40" t="s">
        <v>1406</v>
      </c>
      <c r="T52" s="40" t="s">
        <v>41</v>
      </c>
      <c r="U52" s="40" t="s">
        <v>78</v>
      </c>
      <c r="V52" s="40"/>
      <c r="W52" s="40" t="s">
        <v>32</v>
      </c>
      <c r="X52" s="60">
        <v>0</v>
      </c>
      <c r="Y52" s="43">
        <v>100</v>
      </c>
      <c r="Z52" s="42">
        <v>45556</v>
      </c>
      <c r="AA52" s="43">
        <v>0</v>
      </c>
      <c r="AB52" s="43"/>
      <c r="AC52" s="40"/>
      <c r="AD52" s="40"/>
    </row>
    <row r="53" spans="1:30" ht="15" thickBot="1">
      <c r="A53" s="38">
        <v>44975.625034722223</v>
      </c>
      <c r="B53" s="39">
        <v>48</v>
      </c>
      <c r="C53" s="39">
        <v>38</v>
      </c>
      <c r="D53" s="40" t="s">
        <v>251</v>
      </c>
      <c r="E53" s="40" t="s">
        <v>253</v>
      </c>
      <c r="F53" s="40" t="s">
        <v>1367</v>
      </c>
      <c r="G53" s="40" t="s">
        <v>26</v>
      </c>
      <c r="H53" s="40" t="s">
        <v>252</v>
      </c>
      <c r="K53" s="40" t="s">
        <v>26</v>
      </c>
      <c r="L53" s="40" t="s">
        <v>255</v>
      </c>
      <c r="M53" s="40">
        <v>642808820</v>
      </c>
      <c r="N53" s="40"/>
      <c r="O53" s="40"/>
      <c r="P53" s="40" t="s">
        <v>29</v>
      </c>
      <c r="Q53" s="42">
        <v>41325</v>
      </c>
      <c r="R53" s="40" t="s">
        <v>39</v>
      </c>
      <c r="S53" s="40" t="s">
        <v>53</v>
      </c>
      <c r="T53" s="40" t="s">
        <v>41</v>
      </c>
      <c r="U53" s="40" t="s">
        <v>78</v>
      </c>
      <c r="V53" s="40"/>
      <c r="W53" s="40" t="s">
        <v>32</v>
      </c>
      <c r="X53" s="60">
        <v>115</v>
      </c>
      <c r="Y53" s="43" t="s">
        <v>1723</v>
      </c>
      <c r="Z53" s="42">
        <v>45542</v>
      </c>
      <c r="AA53" s="43">
        <v>0</v>
      </c>
      <c r="AB53" s="43"/>
      <c r="AC53" s="40"/>
      <c r="AD53" s="40"/>
    </row>
    <row r="54" spans="1:30" ht="15" thickBot="1">
      <c r="A54" s="38">
        <v>44975.621331018519</v>
      </c>
      <c r="B54" s="39">
        <v>286</v>
      </c>
      <c r="C54" s="39">
        <v>39</v>
      </c>
      <c r="D54" s="40" t="s">
        <v>257</v>
      </c>
      <c r="E54" s="40" t="s">
        <v>258</v>
      </c>
      <c r="F54" s="40" t="s">
        <v>259</v>
      </c>
      <c r="G54" s="40" t="s">
        <v>26</v>
      </c>
      <c r="H54" s="40" t="s">
        <v>23</v>
      </c>
      <c r="K54" s="40" t="s">
        <v>26</v>
      </c>
      <c r="L54" s="40" t="s">
        <v>260</v>
      </c>
      <c r="M54" s="40">
        <v>653765992</v>
      </c>
      <c r="N54" s="40"/>
      <c r="O54" s="40"/>
      <c r="P54" s="40" t="s">
        <v>29</v>
      </c>
      <c r="Q54" s="42">
        <v>41769</v>
      </c>
      <c r="R54" s="40" t="s">
        <v>39</v>
      </c>
      <c r="S54" s="40" t="s">
        <v>53</v>
      </c>
      <c r="T54" s="40" t="s">
        <v>41</v>
      </c>
      <c r="U54" s="40" t="s">
        <v>78</v>
      </c>
      <c r="V54" s="40"/>
      <c r="W54" s="40" t="s">
        <v>32</v>
      </c>
      <c r="X54" s="60" t="s">
        <v>1405</v>
      </c>
      <c r="Y54" s="43" t="s">
        <v>1723</v>
      </c>
      <c r="Z54" s="43">
        <v>0</v>
      </c>
      <c r="AA54" s="43">
        <v>0</v>
      </c>
      <c r="AB54" s="43"/>
      <c r="AC54" s="40"/>
      <c r="AD54" s="40"/>
    </row>
    <row r="55" spans="1:30" ht="15" thickBot="1">
      <c r="A55" s="38">
        <v>44947.420636574076</v>
      </c>
      <c r="B55" s="39">
        <v>286</v>
      </c>
      <c r="C55" s="39">
        <v>39</v>
      </c>
      <c r="D55" s="40" t="s">
        <v>257</v>
      </c>
      <c r="E55" s="40" t="s">
        <v>258</v>
      </c>
      <c r="F55" s="40" t="s">
        <v>259</v>
      </c>
      <c r="G55" s="40" t="s">
        <v>26</v>
      </c>
      <c r="H55" s="40" t="s">
        <v>262</v>
      </c>
      <c r="K55" s="40" t="s">
        <v>26</v>
      </c>
      <c r="L55" s="40" t="s">
        <v>260</v>
      </c>
      <c r="M55" s="40">
        <v>653765992</v>
      </c>
      <c r="N55" s="40"/>
      <c r="O55" s="40"/>
      <c r="P55" s="40" t="s">
        <v>48</v>
      </c>
      <c r="Q55" s="42">
        <v>42819</v>
      </c>
      <c r="R55" s="40"/>
      <c r="S55" s="40" t="s">
        <v>122</v>
      </c>
      <c r="T55" s="40" t="s">
        <v>145</v>
      </c>
      <c r="U55" s="40" t="s">
        <v>35</v>
      </c>
      <c r="V55" s="40"/>
      <c r="W55" s="40" t="s">
        <v>32</v>
      </c>
      <c r="X55" s="60" t="s">
        <v>1405</v>
      </c>
      <c r="Y55" s="43" t="s">
        <v>1723</v>
      </c>
      <c r="Z55" s="43">
        <v>0</v>
      </c>
      <c r="AA55" s="43">
        <v>0</v>
      </c>
      <c r="AB55" s="43"/>
      <c r="AC55" s="40"/>
      <c r="AD55" s="40"/>
    </row>
    <row r="56" spans="1:30" ht="15" thickBot="1">
      <c r="A56" s="38">
        <v>44947.420636574076</v>
      </c>
      <c r="B56" s="39">
        <v>286</v>
      </c>
      <c r="C56" s="39">
        <v>39</v>
      </c>
      <c r="D56" s="40" t="s">
        <v>257</v>
      </c>
      <c r="E56" s="40" t="s">
        <v>258</v>
      </c>
      <c r="F56" s="40" t="s">
        <v>259</v>
      </c>
      <c r="G56" s="40" t="s">
        <v>26</v>
      </c>
      <c r="H56" s="40" t="s">
        <v>263</v>
      </c>
      <c r="K56" s="40" t="s">
        <v>26</v>
      </c>
      <c r="L56" s="40" t="s">
        <v>260</v>
      </c>
      <c r="M56" s="40">
        <v>653765992</v>
      </c>
      <c r="N56" s="40"/>
      <c r="O56" s="40"/>
      <c r="P56" s="40" t="s">
        <v>48</v>
      </c>
      <c r="Q56" s="42">
        <v>40525</v>
      </c>
      <c r="R56" s="40" t="s">
        <v>155</v>
      </c>
      <c r="S56" s="40"/>
      <c r="T56" s="40"/>
      <c r="U56" s="40"/>
      <c r="V56" s="40"/>
      <c r="W56" s="40" t="s">
        <v>32</v>
      </c>
      <c r="X56" s="60"/>
      <c r="Y56" s="43"/>
      <c r="Z56" s="43">
        <v>0</v>
      </c>
      <c r="AA56" s="43" t="s">
        <v>1123</v>
      </c>
      <c r="AB56" s="43"/>
      <c r="AC56" s="40"/>
      <c r="AD56" s="40"/>
    </row>
    <row r="57" spans="1:30" ht="15" thickBot="1">
      <c r="A57" s="38">
        <v>44926.677604166667</v>
      </c>
      <c r="B57" s="39">
        <v>755</v>
      </c>
      <c r="C57" s="39">
        <v>40</v>
      </c>
      <c r="D57" s="40" t="s">
        <v>65</v>
      </c>
      <c r="E57" s="40" t="s">
        <v>265</v>
      </c>
      <c r="F57" s="40" t="s">
        <v>266</v>
      </c>
      <c r="G57" s="40" t="s">
        <v>26</v>
      </c>
      <c r="H57" s="40" t="s">
        <v>264</v>
      </c>
      <c r="K57" s="40" t="s">
        <v>26</v>
      </c>
      <c r="L57" s="40" t="s">
        <v>267</v>
      </c>
      <c r="M57" s="40">
        <v>643153440</v>
      </c>
      <c r="N57" s="40"/>
      <c r="O57" s="40"/>
      <c r="P57" s="40" t="s">
        <v>48</v>
      </c>
      <c r="Q57" s="42">
        <v>41356</v>
      </c>
      <c r="R57" s="40" t="s">
        <v>49</v>
      </c>
      <c r="S57" s="40" t="s">
        <v>65</v>
      </c>
      <c r="T57" s="40" t="s">
        <v>123</v>
      </c>
      <c r="U57" s="40" t="s">
        <v>31</v>
      </c>
      <c r="V57" s="40"/>
      <c r="W57" s="40" t="s">
        <v>32</v>
      </c>
      <c r="X57" s="60">
        <v>115</v>
      </c>
      <c r="Y57" s="43" t="s">
        <v>1723</v>
      </c>
      <c r="Z57" s="43">
        <v>0</v>
      </c>
      <c r="AA57" s="43">
        <v>0</v>
      </c>
      <c r="AB57" s="43"/>
      <c r="AC57" s="40"/>
      <c r="AD57" s="40"/>
    </row>
    <row r="58" spans="1:30" ht="15" thickBot="1">
      <c r="A58" s="38">
        <v>44926.678935185184</v>
      </c>
      <c r="B58" s="39">
        <v>755</v>
      </c>
      <c r="C58" s="39">
        <v>40</v>
      </c>
      <c r="D58" s="40" t="s">
        <v>65</v>
      </c>
      <c r="E58" s="40" t="s">
        <v>265</v>
      </c>
      <c r="F58" s="40" t="s">
        <v>266</v>
      </c>
      <c r="G58" s="40" t="s">
        <v>26</v>
      </c>
      <c r="H58" s="40" t="s">
        <v>269</v>
      </c>
      <c r="K58" s="40" t="s">
        <v>26</v>
      </c>
      <c r="L58" s="40" t="s">
        <v>267</v>
      </c>
      <c r="M58" s="40">
        <v>643153440</v>
      </c>
      <c r="N58" s="40"/>
      <c r="O58" s="40"/>
      <c r="P58" s="40" t="s">
        <v>29</v>
      </c>
      <c r="Q58" s="42">
        <v>41899</v>
      </c>
      <c r="R58" s="40" t="s">
        <v>49</v>
      </c>
      <c r="S58" s="40" t="s">
        <v>30</v>
      </c>
      <c r="T58" s="40" t="s">
        <v>115</v>
      </c>
      <c r="U58" s="40" t="s">
        <v>35</v>
      </c>
      <c r="V58" s="40"/>
      <c r="W58" s="40" t="s">
        <v>32</v>
      </c>
      <c r="X58" s="60">
        <v>115</v>
      </c>
      <c r="Y58" s="43" t="s">
        <v>1723</v>
      </c>
      <c r="Z58" s="43">
        <v>0</v>
      </c>
      <c r="AA58" s="43">
        <v>0</v>
      </c>
      <c r="AB58" s="43"/>
      <c r="AC58" s="40"/>
      <c r="AD58" s="40"/>
    </row>
    <row r="59" spans="1:30" ht="15" thickBot="1">
      <c r="A59" s="38">
        <v>45388.565451388888</v>
      </c>
      <c r="B59" s="39">
        <v>21</v>
      </c>
      <c r="C59" s="39">
        <v>41</v>
      </c>
      <c r="D59" s="40" t="s">
        <v>270</v>
      </c>
      <c r="E59" s="40" t="s">
        <v>272</v>
      </c>
      <c r="F59" s="40"/>
      <c r="G59" s="40" t="s">
        <v>26</v>
      </c>
      <c r="H59" s="40" t="s">
        <v>271</v>
      </c>
      <c r="K59" s="40"/>
      <c r="L59" s="40"/>
      <c r="M59" s="40" t="s">
        <v>273</v>
      </c>
      <c r="N59" s="40"/>
      <c r="O59" s="40"/>
      <c r="P59" s="40" t="s">
        <v>274</v>
      </c>
      <c r="Q59" s="42">
        <v>41236</v>
      </c>
      <c r="R59" s="40"/>
      <c r="S59" s="40" t="s">
        <v>90</v>
      </c>
      <c r="T59" s="40" t="s">
        <v>145</v>
      </c>
      <c r="U59" s="40" t="s">
        <v>78</v>
      </c>
      <c r="V59" s="40">
        <v>42372</v>
      </c>
      <c r="W59" s="40" t="s">
        <v>32</v>
      </c>
      <c r="X59" s="60">
        <v>115</v>
      </c>
      <c r="Y59" s="75" t="s">
        <v>1723</v>
      </c>
      <c r="Z59" s="42">
        <v>45682</v>
      </c>
      <c r="AA59" s="43" t="s">
        <v>1486</v>
      </c>
      <c r="AB59" s="43"/>
      <c r="AC59" s="40"/>
      <c r="AD59" s="40"/>
    </row>
    <row r="60" spans="1:30" ht="15" thickBot="1">
      <c r="A60" s="38">
        <v>45388.565451388888</v>
      </c>
      <c r="B60" s="39">
        <v>21</v>
      </c>
      <c r="C60" s="39">
        <v>41</v>
      </c>
      <c r="D60" s="40" t="s">
        <v>270</v>
      </c>
      <c r="E60" s="40" t="s">
        <v>272</v>
      </c>
      <c r="F60" s="40"/>
      <c r="G60" s="40" t="s">
        <v>26</v>
      </c>
      <c r="H60" s="40" t="s">
        <v>275</v>
      </c>
      <c r="K60" s="40"/>
      <c r="L60" s="40"/>
      <c r="M60" s="40" t="s">
        <v>273</v>
      </c>
      <c r="N60" s="40"/>
      <c r="O60" s="40"/>
      <c r="P60" s="40" t="s">
        <v>48</v>
      </c>
      <c r="Q60" s="42">
        <v>40689</v>
      </c>
      <c r="R60" s="40"/>
      <c r="S60" s="40" t="s">
        <v>57</v>
      </c>
      <c r="T60" s="40" t="s">
        <v>58</v>
      </c>
      <c r="U60" s="40" t="s">
        <v>59</v>
      </c>
      <c r="V60" s="40">
        <v>42372</v>
      </c>
      <c r="W60" s="40" t="s">
        <v>32</v>
      </c>
      <c r="X60" s="60">
        <v>115</v>
      </c>
      <c r="Y60" s="75" t="s">
        <v>1723</v>
      </c>
      <c r="Z60" s="42">
        <v>45682</v>
      </c>
      <c r="AA60" s="43" t="s">
        <v>1486</v>
      </c>
      <c r="AB60" s="43"/>
      <c r="AC60" s="40"/>
      <c r="AD60" s="40"/>
    </row>
    <row r="61" spans="1:30" ht="15" thickBot="1">
      <c r="A61" s="38">
        <v>45011.667094907411</v>
      </c>
      <c r="B61" s="39">
        <v>751</v>
      </c>
      <c r="C61" s="39">
        <v>42</v>
      </c>
      <c r="D61" s="40" t="s">
        <v>276</v>
      </c>
      <c r="E61" s="40" t="s">
        <v>277</v>
      </c>
      <c r="F61" s="40" t="s">
        <v>278</v>
      </c>
      <c r="G61" s="40" t="s">
        <v>26</v>
      </c>
      <c r="H61" s="40" t="s">
        <v>65</v>
      </c>
      <c r="K61" s="40" t="s">
        <v>26</v>
      </c>
      <c r="L61" s="40" t="s">
        <v>279</v>
      </c>
      <c r="M61" s="40" t="s">
        <v>280</v>
      </c>
      <c r="N61" s="40"/>
      <c r="O61" s="40"/>
      <c r="P61" s="40" t="s">
        <v>29</v>
      </c>
      <c r="Q61" s="42">
        <v>42193</v>
      </c>
      <c r="R61" s="40" t="s">
        <v>49</v>
      </c>
      <c r="S61" s="40" t="s">
        <v>122</v>
      </c>
      <c r="T61" s="40" t="s">
        <v>145</v>
      </c>
      <c r="U61" s="40" t="s">
        <v>35</v>
      </c>
      <c r="V61" s="40">
        <v>44988</v>
      </c>
      <c r="W61" s="40" t="s">
        <v>32</v>
      </c>
      <c r="X61" s="61" t="s">
        <v>1096</v>
      </c>
      <c r="AB61" s="43"/>
      <c r="AC61" s="40"/>
      <c r="AD61" s="40"/>
    </row>
    <row r="62" spans="1:30" ht="15" thickBot="1">
      <c r="A62" s="38">
        <v>44927.676122685189</v>
      </c>
      <c r="B62" s="39">
        <v>1081</v>
      </c>
      <c r="C62" s="39">
        <v>43</v>
      </c>
      <c r="D62" s="40" t="s">
        <v>281</v>
      </c>
      <c r="E62" s="40" t="s">
        <v>283</v>
      </c>
      <c r="F62" s="40"/>
      <c r="G62" s="40" t="s">
        <v>26</v>
      </c>
      <c r="H62" s="40" t="s">
        <v>285</v>
      </c>
      <c r="K62" s="40"/>
      <c r="L62" s="40"/>
      <c r="M62" s="40">
        <v>645767787</v>
      </c>
      <c r="N62" s="40"/>
      <c r="O62" s="40"/>
      <c r="P62" s="40" t="s">
        <v>29</v>
      </c>
      <c r="Q62" s="42">
        <v>42430</v>
      </c>
      <c r="R62" s="40" t="s">
        <v>49</v>
      </c>
      <c r="S62" s="40" t="s">
        <v>30</v>
      </c>
      <c r="T62" s="40" t="s">
        <v>115</v>
      </c>
      <c r="U62" s="40" t="s">
        <v>31</v>
      </c>
      <c r="V62" s="40"/>
      <c r="W62" s="40" t="s">
        <v>32</v>
      </c>
      <c r="X62" s="60">
        <v>0</v>
      </c>
      <c r="Y62" s="43">
        <v>0</v>
      </c>
      <c r="Z62" s="43">
        <v>0</v>
      </c>
      <c r="AA62" s="43">
        <v>0</v>
      </c>
      <c r="AB62" s="43"/>
      <c r="AC62" s="40"/>
      <c r="AD62" s="40"/>
    </row>
    <row r="63" spans="1:30" ht="15" thickBot="1">
      <c r="A63" s="38">
        <v>44927.676122685189</v>
      </c>
      <c r="B63" s="39">
        <v>1081</v>
      </c>
      <c r="C63" s="39">
        <v>43</v>
      </c>
      <c r="D63" s="40" t="s">
        <v>281</v>
      </c>
      <c r="E63" s="40" t="s">
        <v>283</v>
      </c>
      <c r="F63" s="40"/>
      <c r="G63" s="40" t="s">
        <v>26</v>
      </c>
      <c r="H63" s="40" t="s">
        <v>282</v>
      </c>
      <c r="K63" s="40"/>
      <c r="L63" s="40"/>
      <c r="M63" s="40">
        <v>645767787</v>
      </c>
      <c r="N63" s="40"/>
      <c r="O63" s="40"/>
      <c r="P63" s="40" t="s">
        <v>29</v>
      </c>
      <c r="Q63" s="42">
        <v>42430</v>
      </c>
      <c r="R63" s="40" t="s">
        <v>49</v>
      </c>
      <c r="S63" s="40" t="s">
        <v>30</v>
      </c>
      <c r="T63" s="40" t="s">
        <v>115</v>
      </c>
      <c r="U63" s="40" t="s">
        <v>31</v>
      </c>
      <c r="V63" s="42">
        <v>44625</v>
      </c>
      <c r="W63" s="40" t="s">
        <v>32</v>
      </c>
      <c r="X63" s="60">
        <v>0</v>
      </c>
      <c r="Y63" s="43">
        <v>0</v>
      </c>
      <c r="Z63" s="43">
        <v>0</v>
      </c>
      <c r="AA63" s="43">
        <v>0</v>
      </c>
      <c r="AB63" s="43"/>
      <c r="AC63" s="40"/>
      <c r="AD63" s="40"/>
    </row>
    <row r="64" spans="1:30" ht="15" thickBot="1">
      <c r="A64" s="38">
        <v>45388.567256944443</v>
      </c>
      <c r="B64" s="39">
        <v>225</v>
      </c>
      <c r="C64" s="39">
        <v>44</v>
      </c>
      <c r="D64" s="40" t="s">
        <v>136</v>
      </c>
      <c r="E64" s="40" t="s">
        <v>286</v>
      </c>
      <c r="F64" s="40"/>
      <c r="G64" s="40" t="s">
        <v>26</v>
      </c>
      <c r="H64" s="40" t="s">
        <v>23</v>
      </c>
      <c r="K64" s="40" t="s">
        <v>26</v>
      </c>
      <c r="L64" s="40"/>
      <c r="M64" s="40">
        <v>621823770</v>
      </c>
      <c r="N64" s="40"/>
      <c r="O64" s="40"/>
      <c r="P64" s="40" t="s">
        <v>29</v>
      </c>
      <c r="Q64" s="40"/>
      <c r="R64" s="40"/>
      <c r="S64" s="40" t="s">
        <v>122</v>
      </c>
      <c r="T64" s="40" t="s">
        <v>145</v>
      </c>
      <c r="U64" s="40" t="s">
        <v>35</v>
      </c>
      <c r="V64" s="40"/>
      <c r="W64" s="40" t="s">
        <v>32</v>
      </c>
      <c r="X64" s="60">
        <v>0</v>
      </c>
      <c r="Y64" s="43">
        <v>0</v>
      </c>
      <c r="Z64" s="43">
        <v>0</v>
      </c>
      <c r="AA64" s="43">
        <v>0</v>
      </c>
      <c r="AB64" s="43"/>
      <c r="AC64" s="40"/>
      <c r="AD64" s="40"/>
    </row>
    <row r="65" spans="1:30" ht="15" thickBot="1">
      <c r="A65" s="38">
        <v>45388.567256944443</v>
      </c>
      <c r="B65" s="39">
        <v>225</v>
      </c>
      <c r="C65" s="39">
        <v>44</v>
      </c>
      <c r="D65" s="40" t="s">
        <v>136</v>
      </c>
      <c r="E65" s="40" t="s">
        <v>286</v>
      </c>
      <c r="F65" s="40"/>
      <c r="G65" s="40" t="s">
        <v>26</v>
      </c>
      <c r="H65" s="40" t="s">
        <v>426</v>
      </c>
      <c r="K65" s="40" t="s">
        <v>26</v>
      </c>
      <c r="L65" s="40"/>
      <c r="M65" s="40">
        <v>621823770</v>
      </c>
      <c r="N65" s="40"/>
      <c r="O65" s="40"/>
      <c r="P65" s="40" t="s">
        <v>289</v>
      </c>
      <c r="Q65" s="42">
        <v>42262</v>
      </c>
      <c r="R65" s="40"/>
      <c r="S65" s="40" t="s">
        <v>30</v>
      </c>
      <c r="T65" s="40" t="s">
        <v>115</v>
      </c>
      <c r="U65" s="40" t="s">
        <v>35</v>
      </c>
      <c r="V65" s="40"/>
      <c r="W65" s="40" t="s">
        <v>32</v>
      </c>
      <c r="X65" s="60">
        <v>0</v>
      </c>
      <c r="Y65" s="43">
        <v>0</v>
      </c>
      <c r="Z65" s="43">
        <v>0</v>
      </c>
      <c r="AA65" s="43">
        <v>0</v>
      </c>
      <c r="AB65" s="43"/>
      <c r="AC65" s="40"/>
      <c r="AD65" s="40"/>
    </row>
    <row r="66" spans="1:30" ht="15" thickBot="1">
      <c r="A66" s="38">
        <v>44934.821539351855</v>
      </c>
      <c r="B66" s="39">
        <v>1178</v>
      </c>
      <c r="C66" s="39">
        <v>45</v>
      </c>
      <c r="D66" s="40" t="s">
        <v>290</v>
      </c>
      <c r="E66" s="40" t="s">
        <v>292</v>
      </c>
      <c r="F66" s="40" t="s">
        <v>293</v>
      </c>
      <c r="G66" s="40" t="s">
        <v>26</v>
      </c>
      <c r="H66" s="40" t="s">
        <v>263</v>
      </c>
      <c r="K66" s="40" t="s">
        <v>26</v>
      </c>
      <c r="L66" s="40" t="s">
        <v>294</v>
      </c>
      <c r="M66" s="40">
        <v>685317570</v>
      </c>
      <c r="N66" s="40"/>
      <c r="O66" s="40"/>
      <c r="P66" s="40" t="s">
        <v>48</v>
      </c>
      <c r="Q66" s="42">
        <v>40063</v>
      </c>
      <c r="R66" s="40" t="s">
        <v>152</v>
      </c>
      <c r="S66" s="40" t="s">
        <v>57</v>
      </c>
      <c r="T66" s="40" t="s">
        <v>58</v>
      </c>
      <c r="U66" s="40" t="s">
        <v>59</v>
      </c>
      <c r="V66" s="40"/>
      <c r="W66" s="40" t="s">
        <v>32</v>
      </c>
      <c r="X66" s="60">
        <v>115</v>
      </c>
      <c r="Y66" s="43" t="s">
        <v>1723</v>
      </c>
      <c r="Z66" s="42">
        <v>45599</v>
      </c>
      <c r="AA66" s="43">
        <v>0</v>
      </c>
      <c r="AB66" s="43"/>
      <c r="AC66" s="40"/>
      <c r="AD66" s="40"/>
    </row>
    <row r="67" spans="1:30" ht="15" thickBot="1">
      <c r="A67" s="38">
        <v>45003.643634259257</v>
      </c>
      <c r="B67" s="39">
        <v>1028</v>
      </c>
      <c r="C67" s="39">
        <v>46</v>
      </c>
      <c r="D67" s="40" t="s">
        <v>295</v>
      </c>
      <c r="E67" s="40" t="s">
        <v>297</v>
      </c>
      <c r="F67" s="40" t="s">
        <v>298</v>
      </c>
      <c r="G67" s="40" t="s">
        <v>26</v>
      </c>
      <c r="H67" s="40" t="s">
        <v>296</v>
      </c>
      <c r="K67" s="40" t="s">
        <v>26</v>
      </c>
      <c r="L67" s="40" t="s">
        <v>299</v>
      </c>
      <c r="M67" s="40">
        <v>684304185</v>
      </c>
      <c r="N67" s="40"/>
      <c r="O67" s="40"/>
      <c r="P67" s="40" t="s">
        <v>48</v>
      </c>
      <c r="Q67" s="42">
        <v>42867</v>
      </c>
      <c r="R67" s="40" t="s">
        <v>49</v>
      </c>
      <c r="S67" s="40" t="s">
        <v>122</v>
      </c>
      <c r="T67" s="40" t="s">
        <v>145</v>
      </c>
      <c r="U67" s="40" t="s">
        <v>35</v>
      </c>
      <c r="V67" s="42">
        <v>44989</v>
      </c>
      <c r="W67" s="40" t="s">
        <v>32</v>
      </c>
      <c r="X67" s="60">
        <v>115</v>
      </c>
      <c r="Y67" s="43" t="s">
        <v>1723</v>
      </c>
      <c r="Z67" s="42">
        <v>45542</v>
      </c>
      <c r="AA67" s="43">
        <v>0</v>
      </c>
      <c r="AB67" s="43"/>
      <c r="AC67" s="40"/>
      <c r="AD67" s="40"/>
    </row>
    <row r="68" spans="1:30" ht="15" thickBot="1">
      <c r="A68" s="38">
        <v>45319.660185185188</v>
      </c>
      <c r="B68" s="39">
        <v>651</v>
      </c>
      <c r="C68" s="39">
        <v>47</v>
      </c>
      <c r="D68" s="40" t="s">
        <v>300</v>
      </c>
      <c r="E68" s="40" t="s">
        <v>302</v>
      </c>
      <c r="F68" s="40" t="s">
        <v>303</v>
      </c>
      <c r="G68" s="40" t="s">
        <v>26</v>
      </c>
      <c r="H68" s="40" t="s">
        <v>301</v>
      </c>
      <c r="K68" s="40" t="s">
        <v>26</v>
      </c>
      <c r="L68" s="40" t="s">
        <v>304</v>
      </c>
      <c r="M68" s="40">
        <v>619813905</v>
      </c>
      <c r="N68" s="40"/>
      <c r="O68" s="40"/>
      <c r="P68" s="40" t="s">
        <v>29</v>
      </c>
      <c r="Q68" s="42">
        <v>42984</v>
      </c>
      <c r="R68" s="40" t="s">
        <v>49</v>
      </c>
      <c r="S68" s="40" t="s">
        <v>114</v>
      </c>
      <c r="T68" s="40" t="s">
        <v>41</v>
      </c>
      <c r="U68" s="40" t="s">
        <v>31</v>
      </c>
      <c r="V68" s="42">
        <v>45304</v>
      </c>
      <c r="W68" s="40" t="s">
        <v>32</v>
      </c>
      <c r="X68" s="60">
        <v>115</v>
      </c>
      <c r="Y68" s="43" t="s">
        <v>1723</v>
      </c>
      <c r="Z68" s="42">
        <v>45543</v>
      </c>
      <c r="AA68" s="43">
        <v>0</v>
      </c>
      <c r="AB68" s="43"/>
      <c r="AC68" s="40"/>
      <c r="AD68" s="40"/>
    </row>
    <row r="69" spans="1:30" ht="15" thickBot="1">
      <c r="A69" s="38">
        <v>45011.659224537034</v>
      </c>
      <c r="B69" s="39">
        <v>1094</v>
      </c>
      <c r="C69" s="39">
        <v>48</v>
      </c>
      <c r="D69" s="40" t="s">
        <v>65</v>
      </c>
      <c r="E69" s="40" t="s">
        <v>306</v>
      </c>
      <c r="F69" s="40" t="s">
        <v>307</v>
      </c>
      <c r="G69" s="40" t="s">
        <v>26</v>
      </c>
      <c r="H69" s="40" t="s">
        <v>108</v>
      </c>
      <c r="K69" s="40" t="s">
        <v>26</v>
      </c>
      <c r="L69" s="40" t="s">
        <v>308</v>
      </c>
      <c r="M69" s="40">
        <v>641119770</v>
      </c>
      <c r="N69" s="40"/>
      <c r="O69" s="40"/>
      <c r="P69" s="40" t="s">
        <v>29</v>
      </c>
      <c r="Q69" s="42">
        <v>42875</v>
      </c>
      <c r="R69" s="40" t="s">
        <v>49</v>
      </c>
      <c r="S69" s="40" t="s">
        <v>114</v>
      </c>
      <c r="T69" s="40" t="s">
        <v>145</v>
      </c>
      <c r="U69" s="40" t="s">
        <v>31</v>
      </c>
      <c r="V69" s="42">
        <v>44988</v>
      </c>
      <c r="W69" s="40" t="s">
        <v>32</v>
      </c>
      <c r="X69" s="60">
        <v>115</v>
      </c>
      <c r="Y69" s="43" t="s">
        <v>1723</v>
      </c>
      <c r="Z69" s="42">
        <v>45571</v>
      </c>
      <c r="AA69" s="43" t="s">
        <v>1408</v>
      </c>
      <c r="AB69" s="43"/>
      <c r="AC69" s="40"/>
      <c r="AD69" s="40"/>
    </row>
    <row r="70" spans="1:30" ht="15" thickBot="1">
      <c r="A70" s="38">
        <v>45011.659224537034</v>
      </c>
      <c r="B70" s="39">
        <v>1094</v>
      </c>
      <c r="C70" s="39">
        <v>48</v>
      </c>
      <c r="D70" s="40" t="s">
        <v>65</v>
      </c>
      <c r="E70" s="40" t="s">
        <v>306</v>
      </c>
      <c r="F70" s="40" t="s">
        <v>307</v>
      </c>
      <c r="G70" s="40" t="s">
        <v>26</v>
      </c>
      <c r="H70" s="40" t="s">
        <v>161</v>
      </c>
      <c r="K70" s="40" t="s">
        <v>26</v>
      </c>
      <c r="L70" s="40" t="s">
        <v>308</v>
      </c>
      <c r="M70" s="40">
        <v>641119770</v>
      </c>
      <c r="N70" s="40"/>
      <c r="O70" s="40"/>
      <c r="P70" s="40" t="s">
        <v>29</v>
      </c>
      <c r="Q70" s="42">
        <v>42875</v>
      </c>
      <c r="R70" s="40" t="s">
        <v>49</v>
      </c>
      <c r="S70" s="40" t="s">
        <v>65</v>
      </c>
      <c r="T70" s="40" t="s">
        <v>123</v>
      </c>
      <c r="U70" s="40" t="s">
        <v>31</v>
      </c>
      <c r="V70" s="42">
        <v>44988</v>
      </c>
      <c r="W70" s="40" t="s">
        <v>32</v>
      </c>
      <c r="X70" s="60">
        <v>115</v>
      </c>
      <c r="Y70" s="43" t="s">
        <v>1723</v>
      </c>
      <c r="Z70" s="42">
        <v>45571</v>
      </c>
      <c r="AA70" s="43">
        <v>0</v>
      </c>
      <c r="AB70" s="43"/>
      <c r="AC70" s="40"/>
      <c r="AD70" s="40"/>
    </row>
    <row r="71" spans="1:30" ht="15" thickBot="1">
      <c r="A71" s="38">
        <v>44997.546261574076</v>
      </c>
      <c r="B71" s="39">
        <v>372</v>
      </c>
      <c r="C71" s="39">
        <v>49</v>
      </c>
      <c r="D71" s="40" t="s">
        <v>310</v>
      </c>
      <c r="E71" s="40" t="s">
        <v>312</v>
      </c>
      <c r="F71" s="40" t="s">
        <v>313</v>
      </c>
      <c r="G71" s="40" t="s">
        <v>26</v>
      </c>
      <c r="H71" s="40" t="s">
        <v>316</v>
      </c>
      <c r="K71" s="40" t="s">
        <v>26</v>
      </c>
      <c r="L71" s="40" t="s">
        <v>314</v>
      </c>
      <c r="M71" s="40">
        <v>614716453</v>
      </c>
      <c r="N71" s="40"/>
      <c r="O71" s="40"/>
      <c r="P71" s="40" t="s">
        <v>29</v>
      </c>
      <c r="Q71" s="42">
        <v>41333</v>
      </c>
      <c r="R71" s="40" t="s">
        <v>49</v>
      </c>
      <c r="S71" s="40" t="s">
        <v>1406</v>
      </c>
      <c r="T71" s="40" t="s">
        <v>41</v>
      </c>
      <c r="U71" s="40" t="s">
        <v>78</v>
      </c>
      <c r="V71" s="42">
        <v>44997</v>
      </c>
      <c r="W71" s="40" t="s">
        <v>32</v>
      </c>
      <c r="X71" s="60">
        <v>100</v>
      </c>
      <c r="Y71" s="43">
        <v>15</v>
      </c>
      <c r="Z71" s="42">
        <v>45543</v>
      </c>
      <c r="AA71" s="43">
        <v>0</v>
      </c>
      <c r="AB71" s="43"/>
      <c r="AC71" s="40"/>
      <c r="AD71" s="40"/>
    </row>
    <row r="72" spans="1:30" ht="15" thickBot="1">
      <c r="A72" s="38">
        <v>45388.571076388886</v>
      </c>
      <c r="B72" s="39">
        <v>0</v>
      </c>
      <c r="C72" s="39">
        <v>50</v>
      </c>
      <c r="D72" s="40"/>
      <c r="E72" s="40" t="s">
        <v>318</v>
      </c>
      <c r="F72" s="40" t="s">
        <v>319</v>
      </c>
      <c r="G72" s="40" t="s">
        <v>26</v>
      </c>
      <c r="H72" s="40" t="s">
        <v>317</v>
      </c>
      <c r="K72" s="40" t="s">
        <v>26</v>
      </c>
      <c r="L72" s="40" t="s">
        <v>320</v>
      </c>
      <c r="M72" s="40">
        <v>631067235</v>
      </c>
      <c r="N72" s="40"/>
      <c r="O72" s="40"/>
      <c r="P72" s="40" t="s">
        <v>29</v>
      </c>
      <c r="Q72" s="42">
        <v>40365</v>
      </c>
      <c r="R72" s="40"/>
      <c r="S72" s="49" t="s">
        <v>34</v>
      </c>
      <c r="T72" s="40"/>
      <c r="U72" s="40" t="s">
        <v>35</v>
      </c>
      <c r="V72" s="42">
        <v>45213</v>
      </c>
      <c r="W72" s="40" t="s">
        <v>32</v>
      </c>
      <c r="X72" s="60">
        <v>0</v>
      </c>
      <c r="Y72" s="43">
        <v>0</v>
      </c>
      <c r="Z72" s="43">
        <v>0</v>
      </c>
      <c r="AA72" s="43">
        <v>0</v>
      </c>
      <c r="AB72" s="43"/>
      <c r="AC72" s="40"/>
      <c r="AD72" s="40"/>
    </row>
    <row r="73" spans="1:30" ht="15" thickBot="1">
      <c r="A73" s="38">
        <v>45319.657268518517</v>
      </c>
      <c r="B73" s="39">
        <v>669</v>
      </c>
      <c r="C73" s="39">
        <v>51</v>
      </c>
      <c r="D73" s="40" t="s">
        <v>322</v>
      </c>
      <c r="E73" s="40" t="s">
        <v>324</v>
      </c>
      <c r="F73" s="40" t="s">
        <v>328</v>
      </c>
      <c r="G73" s="40" t="s">
        <v>26</v>
      </c>
      <c r="H73" s="40" t="s">
        <v>327</v>
      </c>
      <c r="K73" s="40" t="s">
        <v>26</v>
      </c>
      <c r="L73" s="40" t="s">
        <v>211</v>
      </c>
      <c r="M73" s="40" t="s">
        <v>326</v>
      </c>
      <c r="N73" s="40"/>
      <c r="O73" s="40"/>
      <c r="P73" s="40" t="s">
        <v>29</v>
      </c>
      <c r="Q73" s="42">
        <v>42779</v>
      </c>
      <c r="R73" s="40" t="s">
        <v>49</v>
      </c>
      <c r="S73" s="40" t="s">
        <v>114</v>
      </c>
      <c r="T73" s="40" t="s">
        <v>41</v>
      </c>
      <c r="U73" s="40" t="s">
        <v>31</v>
      </c>
      <c r="V73" s="42">
        <v>45304</v>
      </c>
      <c r="W73" s="40" t="s">
        <v>32</v>
      </c>
      <c r="X73" s="60">
        <v>115</v>
      </c>
      <c r="Y73" s="43">
        <v>0</v>
      </c>
      <c r="Z73" s="43">
        <v>0</v>
      </c>
      <c r="AA73" s="43">
        <v>0</v>
      </c>
      <c r="AB73" s="43"/>
      <c r="AC73" s="40"/>
      <c r="AD73" s="40"/>
    </row>
    <row r="74" spans="1:30" ht="15" thickBot="1">
      <c r="A74" s="38">
        <v>45320.657268518517</v>
      </c>
      <c r="B74" s="39">
        <v>669</v>
      </c>
      <c r="C74" s="39">
        <v>51</v>
      </c>
      <c r="D74" s="40" t="s">
        <v>322</v>
      </c>
      <c r="E74" s="40" t="s">
        <v>324</v>
      </c>
      <c r="F74" s="40" t="s">
        <v>325</v>
      </c>
      <c r="G74" s="40" t="s">
        <v>26</v>
      </c>
      <c r="H74" s="40" t="s">
        <v>770</v>
      </c>
      <c r="K74" s="40" t="s">
        <v>26</v>
      </c>
      <c r="L74" s="40" t="s">
        <v>211</v>
      </c>
      <c r="M74" s="40" t="s">
        <v>326</v>
      </c>
      <c r="N74" s="40"/>
      <c r="O74" s="40"/>
      <c r="P74" s="40" t="s">
        <v>29</v>
      </c>
      <c r="Q74" s="42">
        <v>41839</v>
      </c>
      <c r="R74" s="40" t="s">
        <v>49</v>
      </c>
      <c r="S74" s="40" t="s">
        <v>114</v>
      </c>
      <c r="T74" s="40" t="s">
        <v>41</v>
      </c>
      <c r="U74" s="40" t="s">
        <v>31</v>
      </c>
      <c r="V74" s="42">
        <v>45305</v>
      </c>
      <c r="W74" s="40" t="s">
        <v>32</v>
      </c>
      <c r="X74" s="60">
        <v>115</v>
      </c>
      <c r="Y74" s="43">
        <v>0</v>
      </c>
      <c r="Z74" s="43">
        <v>0</v>
      </c>
      <c r="AA74" s="43">
        <v>0</v>
      </c>
      <c r="AB74" s="43"/>
      <c r="AC74" s="40"/>
      <c r="AD74" s="40"/>
    </row>
    <row r="75" spans="1:30" ht="15" thickBot="1">
      <c r="A75" s="38">
        <v>45444.673356481479</v>
      </c>
      <c r="B75" s="39">
        <v>143</v>
      </c>
      <c r="C75" s="39">
        <v>52</v>
      </c>
      <c r="D75" s="40" t="s">
        <v>136</v>
      </c>
      <c r="E75" s="40" t="s">
        <v>1018</v>
      </c>
      <c r="F75" s="40"/>
      <c r="G75" s="40" t="s">
        <v>26</v>
      </c>
      <c r="H75" s="40" t="s">
        <v>1017</v>
      </c>
      <c r="K75" s="40"/>
      <c r="L75" s="40"/>
      <c r="M75" s="40">
        <v>684126402</v>
      </c>
      <c r="N75" s="40"/>
      <c r="O75" s="40"/>
      <c r="P75" s="40" t="s">
        <v>48</v>
      </c>
      <c r="Q75" s="41">
        <v>40494</v>
      </c>
      <c r="R75" s="40"/>
      <c r="S75" s="40" t="s">
        <v>65</v>
      </c>
      <c r="T75" s="40" t="s">
        <v>123</v>
      </c>
      <c r="U75" s="40" t="s">
        <v>31</v>
      </c>
      <c r="V75" s="42">
        <v>43905</v>
      </c>
      <c r="W75" s="40" t="s">
        <v>32</v>
      </c>
      <c r="X75" s="60">
        <v>115</v>
      </c>
      <c r="Y75" s="43" t="s">
        <v>1723</v>
      </c>
      <c r="Z75" s="42">
        <v>45542</v>
      </c>
      <c r="AA75" s="43">
        <v>0</v>
      </c>
      <c r="AB75" s="43"/>
      <c r="AC75" s="40"/>
      <c r="AD75" s="40"/>
    </row>
    <row r="76" spans="1:30" ht="15" thickBot="1">
      <c r="A76" s="38">
        <v>45444.673356481479</v>
      </c>
      <c r="B76" s="39">
        <v>143</v>
      </c>
      <c r="C76" s="39">
        <v>52</v>
      </c>
      <c r="D76" s="40" t="s">
        <v>136</v>
      </c>
      <c r="E76" s="40" t="s">
        <v>1018</v>
      </c>
      <c r="F76" s="40"/>
      <c r="G76" s="40" t="s">
        <v>26</v>
      </c>
      <c r="H76" s="40" t="s">
        <v>564</v>
      </c>
      <c r="K76" s="40"/>
      <c r="L76" s="40"/>
      <c r="M76" s="40">
        <v>684126402</v>
      </c>
      <c r="N76" s="40"/>
      <c r="O76" s="40"/>
      <c r="P76" s="40" t="s">
        <v>48</v>
      </c>
      <c r="Q76" s="41">
        <v>41349</v>
      </c>
      <c r="R76" s="40"/>
      <c r="S76" s="40" t="s">
        <v>30</v>
      </c>
      <c r="T76" s="40" t="s">
        <v>115</v>
      </c>
      <c r="U76" s="40" t="s">
        <v>31</v>
      </c>
      <c r="V76" s="40"/>
      <c r="W76" s="40" t="s">
        <v>32</v>
      </c>
      <c r="X76" s="60">
        <v>115</v>
      </c>
      <c r="Y76" s="43" t="s">
        <v>1723</v>
      </c>
      <c r="Z76" s="42">
        <v>45542</v>
      </c>
      <c r="AA76" s="43">
        <v>0</v>
      </c>
      <c r="AB76" s="43"/>
      <c r="AC76" s="40"/>
      <c r="AD76" s="40"/>
    </row>
    <row r="77" spans="1:30" ht="15" thickBot="1">
      <c r="A77" s="38">
        <v>45444.673356481479</v>
      </c>
      <c r="B77" s="39">
        <v>143</v>
      </c>
      <c r="C77" s="39">
        <v>52</v>
      </c>
      <c r="D77" s="40" t="s">
        <v>136</v>
      </c>
      <c r="E77" s="40" t="s">
        <v>1018</v>
      </c>
      <c r="F77" s="40"/>
      <c r="G77" s="40" t="s">
        <v>26</v>
      </c>
      <c r="H77" s="40" t="s">
        <v>508</v>
      </c>
      <c r="K77" s="40"/>
      <c r="L77" s="40"/>
      <c r="M77" s="40">
        <v>684126402</v>
      </c>
      <c r="N77" s="40"/>
      <c r="O77" s="40"/>
      <c r="P77" s="40" t="s">
        <v>274</v>
      </c>
      <c r="Q77" s="41">
        <v>42302</v>
      </c>
      <c r="R77" s="40"/>
      <c r="S77" s="40" t="s">
        <v>30</v>
      </c>
      <c r="T77" s="40" t="s">
        <v>115</v>
      </c>
      <c r="U77" s="40" t="s">
        <v>31</v>
      </c>
      <c r="V77" s="42">
        <v>44625</v>
      </c>
      <c r="W77" s="40" t="s">
        <v>32</v>
      </c>
      <c r="X77" s="60">
        <v>115</v>
      </c>
      <c r="Y77" s="43">
        <v>0</v>
      </c>
      <c r="Z77" s="42">
        <v>45724</v>
      </c>
      <c r="AA77" s="43">
        <v>0</v>
      </c>
      <c r="AB77" s="43"/>
      <c r="AC77" s="40"/>
      <c r="AD77" s="40"/>
    </row>
    <row r="78" spans="1:30" ht="15" thickBot="1">
      <c r="A78" s="38">
        <v>44934.810601851852</v>
      </c>
      <c r="B78" s="39">
        <v>556</v>
      </c>
      <c r="C78" s="39">
        <v>53</v>
      </c>
      <c r="D78" s="40" t="s">
        <v>334</v>
      </c>
      <c r="E78" s="40" t="s">
        <v>336</v>
      </c>
      <c r="F78" s="40" t="s">
        <v>337</v>
      </c>
      <c r="G78" s="40" t="s">
        <v>26</v>
      </c>
      <c r="H78" s="40" t="s">
        <v>335</v>
      </c>
      <c r="K78" s="40" t="s">
        <v>26</v>
      </c>
      <c r="L78" s="40" t="s">
        <v>207</v>
      </c>
      <c r="M78" s="40">
        <v>646875570</v>
      </c>
      <c r="N78" s="40"/>
      <c r="O78" s="40"/>
      <c r="P78" s="40" t="s">
        <v>29</v>
      </c>
      <c r="Q78" s="42">
        <v>38944</v>
      </c>
      <c r="R78" s="40" t="s">
        <v>152</v>
      </c>
      <c r="S78" s="40" t="s">
        <v>57</v>
      </c>
      <c r="T78" s="40" t="s">
        <v>58</v>
      </c>
      <c r="U78" s="40" t="s">
        <v>59</v>
      </c>
      <c r="V78" s="40"/>
      <c r="W78" s="40" t="s">
        <v>32</v>
      </c>
      <c r="X78" s="60">
        <v>115</v>
      </c>
      <c r="Y78" s="43" t="s">
        <v>1723</v>
      </c>
      <c r="Z78" s="42">
        <v>45570</v>
      </c>
      <c r="AA78" s="43">
        <v>0</v>
      </c>
      <c r="AB78" s="43"/>
      <c r="AC78" s="40"/>
      <c r="AD78" s="40"/>
    </row>
    <row r="79" spans="1:30" ht="15" thickBot="1">
      <c r="A79" s="38">
        <v>44934.780393518522</v>
      </c>
      <c r="B79" s="39">
        <v>556</v>
      </c>
      <c r="C79" s="39">
        <v>53</v>
      </c>
      <c r="D79" s="40" t="s">
        <v>334</v>
      </c>
      <c r="E79" s="40" t="s">
        <v>336</v>
      </c>
      <c r="F79" s="40" t="s">
        <v>337</v>
      </c>
      <c r="G79" s="40" t="s">
        <v>26</v>
      </c>
      <c r="H79" s="40" t="s">
        <v>1482</v>
      </c>
      <c r="K79" s="40" t="s">
        <v>26</v>
      </c>
      <c r="L79" s="40" t="s">
        <v>207</v>
      </c>
      <c r="M79" s="40">
        <v>646875570</v>
      </c>
      <c r="N79" s="40"/>
      <c r="O79" s="40"/>
      <c r="P79" s="40" t="s">
        <v>29</v>
      </c>
      <c r="Q79" s="42">
        <v>40039</v>
      </c>
      <c r="R79" s="40" t="s">
        <v>152</v>
      </c>
      <c r="S79" s="40" t="s">
        <v>90</v>
      </c>
      <c r="T79" s="40" t="s">
        <v>145</v>
      </c>
      <c r="U79" s="40" t="s">
        <v>78</v>
      </c>
      <c r="V79" s="40"/>
      <c r="W79" s="40" t="s">
        <v>32</v>
      </c>
      <c r="X79" s="60">
        <v>115</v>
      </c>
      <c r="Y79" s="43" t="s">
        <v>1723</v>
      </c>
      <c r="Z79" s="42">
        <v>45570</v>
      </c>
      <c r="AA79" s="43">
        <v>0</v>
      </c>
      <c r="AB79" s="43"/>
      <c r="AC79" s="40"/>
      <c r="AD79" s="40"/>
    </row>
    <row r="80" spans="1:30" ht="15" thickBot="1">
      <c r="A80" s="38">
        <v>45032.63585648148</v>
      </c>
      <c r="B80" s="39">
        <v>0</v>
      </c>
      <c r="C80" s="39">
        <v>54</v>
      </c>
      <c r="D80" s="40" t="s">
        <v>340</v>
      </c>
      <c r="E80" s="40" t="s">
        <v>340</v>
      </c>
      <c r="F80" s="40" t="s">
        <v>342</v>
      </c>
      <c r="G80" s="40" t="s">
        <v>26</v>
      </c>
      <c r="H80" s="40" t="s">
        <v>345</v>
      </c>
      <c r="K80" s="40" t="s">
        <v>26</v>
      </c>
      <c r="L80" s="40" t="s">
        <v>343</v>
      </c>
      <c r="M80" s="40" t="s">
        <v>344</v>
      </c>
      <c r="N80" s="40"/>
      <c r="O80" s="40"/>
      <c r="P80" s="40" t="s">
        <v>29</v>
      </c>
      <c r="Q80" s="42">
        <v>40660</v>
      </c>
      <c r="R80" s="40" t="s">
        <v>39</v>
      </c>
      <c r="S80" s="40" t="s">
        <v>53</v>
      </c>
      <c r="T80" s="40" t="s">
        <v>41</v>
      </c>
      <c r="U80" s="40" t="s">
        <v>78</v>
      </c>
      <c r="V80" s="42">
        <v>45032</v>
      </c>
      <c r="W80" s="40" t="s">
        <v>32</v>
      </c>
      <c r="X80" s="60">
        <v>115</v>
      </c>
      <c r="Y80" s="43" t="s">
        <v>1723</v>
      </c>
      <c r="Z80" s="42">
        <v>45571</v>
      </c>
      <c r="AA80" s="43">
        <v>0</v>
      </c>
      <c r="AB80" s="43"/>
      <c r="AC80" s="40"/>
      <c r="AD80" s="40"/>
    </row>
    <row r="81" spans="1:30" ht="15" thickBot="1">
      <c r="A81" s="38">
        <v>45032.63585648148</v>
      </c>
      <c r="B81" s="39">
        <v>0</v>
      </c>
      <c r="C81" s="39">
        <v>54</v>
      </c>
      <c r="D81" s="40" t="s">
        <v>340</v>
      </c>
      <c r="E81" s="40" t="s">
        <v>340</v>
      </c>
      <c r="F81" s="40" t="s">
        <v>342</v>
      </c>
      <c r="G81" s="40" t="s">
        <v>26</v>
      </c>
      <c r="H81" s="40" t="s">
        <v>346</v>
      </c>
      <c r="K81" s="40" t="s">
        <v>26</v>
      </c>
      <c r="L81" s="40" t="s">
        <v>343</v>
      </c>
      <c r="M81" s="40" t="s">
        <v>344</v>
      </c>
      <c r="N81" s="40"/>
      <c r="O81" s="40"/>
      <c r="P81" s="40" t="s">
        <v>48</v>
      </c>
      <c r="Q81" s="42">
        <v>41800</v>
      </c>
      <c r="R81" s="40" t="s">
        <v>39</v>
      </c>
      <c r="S81" s="40" t="s">
        <v>53</v>
      </c>
      <c r="T81" s="40" t="s">
        <v>41</v>
      </c>
      <c r="U81" s="40" t="s">
        <v>31</v>
      </c>
      <c r="V81" s="42">
        <v>45032</v>
      </c>
      <c r="W81" s="40" t="s">
        <v>32</v>
      </c>
      <c r="X81" s="60">
        <v>115</v>
      </c>
      <c r="Y81" s="43" t="s">
        <v>1723</v>
      </c>
      <c r="Z81" s="42">
        <v>45571</v>
      </c>
      <c r="AA81" s="43">
        <v>0</v>
      </c>
      <c r="AB81" s="43"/>
      <c r="AC81" s="40"/>
      <c r="AD81" s="40"/>
    </row>
    <row r="82" spans="1:30" ht="15" thickBot="1">
      <c r="A82" s="38">
        <v>45319.674201388887</v>
      </c>
      <c r="B82" s="39">
        <v>716</v>
      </c>
      <c r="C82" s="39">
        <v>55</v>
      </c>
      <c r="D82" s="40" t="s">
        <v>347</v>
      </c>
      <c r="E82" s="40" t="s">
        <v>349</v>
      </c>
      <c r="F82" s="40" t="s">
        <v>350</v>
      </c>
      <c r="G82" s="40" t="s">
        <v>26</v>
      </c>
      <c r="H82" s="40" t="s">
        <v>348</v>
      </c>
      <c r="K82" s="40" t="s">
        <v>26</v>
      </c>
      <c r="L82" s="40" t="s">
        <v>351</v>
      </c>
      <c r="M82" s="40">
        <v>641896763</v>
      </c>
      <c r="N82" s="40"/>
      <c r="O82" s="40"/>
      <c r="P82" s="40" t="s">
        <v>29</v>
      </c>
      <c r="Q82" s="42">
        <v>43005</v>
      </c>
      <c r="R82" s="40" t="s">
        <v>49</v>
      </c>
      <c r="S82" s="40" t="s">
        <v>114</v>
      </c>
      <c r="T82" s="40" t="s">
        <v>41</v>
      </c>
      <c r="U82" s="40" t="s">
        <v>31</v>
      </c>
      <c r="V82" s="42">
        <v>45304</v>
      </c>
      <c r="W82" s="40" t="s">
        <v>32</v>
      </c>
      <c r="X82" s="60">
        <v>115</v>
      </c>
      <c r="Y82" s="43" t="s">
        <v>1723</v>
      </c>
      <c r="Z82" s="42">
        <v>45570</v>
      </c>
      <c r="AA82" s="43">
        <v>0</v>
      </c>
      <c r="AB82" s="43"/>
      <c r="AC82" s="40"/>
      <c r="AD82" s="40"/>
    </row>
    <row r="83" spans="1:30" ht="15" thickBot="1">
      <c r="A83" s="38">
        <v>45319.67633101852</v>
      </c>
      <c r="B83" s="39">
        <v>1066</v>
      </c>
      <c r="C83" s="39">
        <v>56</v>
      </c>
      <c r="D83" s="40" t="s">
        <v>353</v>
      </c>
      <c r="E83" s="40" t="s">
        <v>355</v>
      </c>
      <c r="F83" s="40" t="s">
        <v>356</v>
      </c>
      <c r="G83" s="40" t="s">
        <v>26</v>
      </c>
      <c r="H83" s="40" t="s">
        <v>354</v>
      </c>
      <c r="K83" s="40" t="s">
        <v>26</v>
      </c>
      <c r="L83" s="40" t="s">
        <v>357</v>
      </c>
      <c r="M83" s="40">
        <v>626041411</v>
      </c>
      <c r="N83" s="40"/>
      <c r="O83" s="40"/>
      <c r="P83" s="40" t="s">
        <v>29</v>
      </c>
      <c r="Q83" s="42">
        <v>43124</v>
      </c>
      <c r="R83" s="40" t="s">
        <v>49</v>
      </c>
      <c r="S83" s="40" t="s">
        <v>114</v>
      </c>
      <c r="T83" s="40" t="s">
        <v>41</v>
      </c>
      <c r="U83" s="40" t="s">
        <v>31</v>
      </c>
      <c r="V83" s="42">
        <v>45304</v>
      </c>
      <c r="W83" s="40" t="s">
        <v>32</v>
      </c>
      <c r="X83" s="60">
        <v>111</v>
      </c>
      <c r="Y83" s="43">
        <v>5</v>
      </c>
      <c r="Z83" s="42">
        <v>45591</v>
      </c>
      <c r="AA83" s="43">
        <v>0</v>
      </c>
      <c r="AB83" s="43"/>
      <c r="AC83" s="40"/>
      <c r="AD83" s="40"/>
    </row>
    <row r="84" spans="1:30" ht="15" thickBot="1">
      <c r="A84" s="38">
        <v>45003.645381944443</v>
      </c>
      <c r="B84" s="39">
        <v>118</v>
      </c>
      <c r="C84" s="39">
        <v>57</v>
      </c>
      <c r="D84" s="40" t="s">
        <v>156</v>
      </c>
      <c r="E84" s="40" t="s">
        <v>1369</v>
      </c>
      <c r="F84" s="40" t="s">
        <v>361</v>
      </c>
      <c r="G84" s="40" t="s">
        <v>26</v>
      </c>
      <c r="H84" s="40" t="s">
        <v>1413</v>
      </c>
      <c r="K84" s="40" t="s">
        <v>26</v>
      </c>
      <c r="L84" s="40" t="s">
        <v>362</v>
      </c>
      <c r="M84" s="40">
        <v>643545232</v>
      </c>
      <c r="N84" s="40"/>
      <c r="O84" s="40"/>
      <c r="P84" s="40" t="s">
        <v>48</v>
      </c>
      <c r="Q84" s="42">
        <v>42946</v>
      </c>
      <c r="R84" s="40" t="s">
        <v>49</v>
      </c>
      <c r="S84" s="40" t="s">
        <v>122</v>
      </c>
      <c r="T84" s="40" t="s">
        <v>145</v>
      </c>
      <c r="U84" s="40" t="s">
        <v>35</v>
      </c>
      <c r="V84" s="42">
        <v>44989</v>
      </c>
      <c r="W84" s="40" t="s">
        <v>32</v>
      </c>
      <c r="X84" s="60">
        <v>115</v>
      </c>
      <c r="Y84" s="43" t="s">
        <v>1723</v>
      </c>
      <c r="Z84" s="42">
        <v>45542</v>
      </c>
      <c r="AA84" s="43">
        <v>0</v>
      </c>
      <c r="AB84" s="43"/>
      <c r="AC84" s="40"/>
      <c r="AD84" s="40"/>
    </row>
    <row r="85" spans="1:30" ht="15" thickBot="1">
      <c r="A85" s="38">
        <v>45003.645381944443</v>
      </c>
      <c r="B85" s="39">
        <v>118</v>
      </c>
      <c r="C85" s="39">
        <v>57</v>
      </c>
      <c r="D85" s="40" t="s">
        <v>156</v>
      </c>
      <c r="E85" s="40" t="s">
        <v>1369</v>
      </c>
      <c r="F85" s="40" t="s">
        <v>361</v>
      </c>
      <c r="G85" s="40" t="s">
        <v>26</v>
      </c>
      <c r="H85" s="40" t="s">
        <v>248</v>
      </c>
      <c r="K85" s="40" t="s">
        <v>26</v>
      </c>
      <c r="L85" s="40" t="s">
        <v>362</v>
      </c>
      <c r="M85" s="40">
        <v>643545232</v>
      </c>
      <c r="N85" s="40"/>
      <c r="O85" s="40"/>
      <c r="P85" s="40" t="s">
        <v>48</v>
      </c>
      <c r="Q85" s="42">
        <v>43696</v>
      </c>
      <c r="R85" s="40" t="s">
        <v>49</v>
      </c>
      <c r="S85" s="40" t="s">
        <v>122</v>
      </c>
      <c r="T85" s="40" t="s">
        <v>123</v>
      </c>
      <c r="U85" s="40" t="s">
        <v>31</v>
      </c>
      <c r="V85" s="42">
        <v>44989</v>
      </c>
      <c r="W85" s="40" t="s">
        <v>32</v>
      </c>
      <c r="X85" s="60">
        <v>115</v>
      </c>
      <c r="Y85" s="43" t="s">
        <v>1723</v>
      </c>
      <c r="Z85" s="42">
        <v>45598</v>
      </c>
      <c r="AA85" s="43">
        <v>0</v>
      </c>
      <c r="AB85" s="43"/>
      <c r="AC85" s="40"/>
      <c r="AD85" s="40"/>
    </row>
    <row r="86" spans="1:30" ht="15" thickBot="1">
      <c r="A86" s="38">
        <v>45003.600393518522</v>
      </c>
      <c r="B86" s="39">
        <v>384</v>
      </c>
      <c r="C86" s="39">
        <v>58</v>
      </c>
      <c r="D86" s="40" t="s">
        <v>364</v>
      </c>
      <c r="E86" s="40" t="s">
        <v>366</v>
      </c>
      <c r="F86" s="40" t="s">
        <v>367</v>
      </c>
      <c r="G86" s="40" t="s">
        <v>26</v>
      </c>
      <c r="H86" s="40" t="s">
        <v>365</v>
      </c>
      <c r="K86" s="40" t="s">
        <v>26</v>
      </c>
      <c r="L86" s="40" t="s">
        <v>368</v>
      </c>
      <c r="M86" s="40">
        <v>611269541</v>
      </c>
      <c r="N86" s="40"/>
      <c r="O86" s="40"/>
      <c r="P86" s="40" t="s">
        <v>29</v>
      </c>
      <c r="Q86" s="42">
        <v>42340</v>
      </c>
      <c r="R86" s="40" t="s">
        <v>49</v>
      </c>
      <c r="S86" s="40" t="s">
        <v>122</v>
      </c>
      <c r="T86" s="40" t="s">
        <v>145</v>
      </c>
      <c r="U86" s="40" t="s">
        <v>35</v>
      </c>
      <c r="V86" s="42">
        <v>44989</v>
      </c>
      <c r="W86" s="40" t="s">
        <v>32</v>
      </c>
      <c r="X86" s="60">
        <v>115</v>
      </c>
      <c r="Y86" s="43" t="s">
        <v>1723</v>
      </c>
      <c r="Z86" s="42">
        <v>45543</v>
      </c>
      <c r="AA86" s="43">
        <v>0</v>
      </c>
      <c r="AB86" s="43"/>
      <c r="AC86" s="40"/>
      <c r="AD86" s="40"/>
    </row>
    <row r="87" spans="1:30" ht="15" thickBot="1">
      <c r="A87" s="38">
        <v>45003.600393518522</v>
      </c>
      <c r="B87" s="39">
        <v>384</v>
      </c>
      <c r="C87" s="39">
        <v>58</v>
      </c>
      <c r="D87" s="40" t="s">
        <v>364</v>
      </c>
      <c r="E87" s="40" t="s">
        <v>366</v>
      </c>
      <c r="F87" s="40" t="s">
        <v>367</v>
      </c>
      <c r="G87" s="40" t="s">
        <v>26</v>
      </c>
      <c r="H87" s="40" t="s">
        <v>117</v>
      </c>
      <c r="K87" s="40" t="s">
        <v>26</v>
      </c>
      <c r="L87" s="40" t="s">
        <v>368</v>
      </c>
      <c r="M87" s="40">
        <v>611269541</v>
      </c>
      <c r="N87" s="40"/>
      <c r="O87" s="40"/>
      <c r="P87" s="40" t="s">
        <v>48</v>
      </c>
      <c r="Q87" s="42">
        <v>41339</v>
      </c>
      <c r="R87" s="40" t="s">
        <v>49</v>
      </c>
      <c r="S87" s="40" t="s">
        <v>122</v>
      </c>
      <c r="T87" s="40" t="s">
        <v>145</v>
      </c>
      <c r="U87" s="40" t="s">
        <v>35</v>
      </c>
      <c r="V87" s="42">
        <v>44989</v>
      </c>
      <c r="W87" s="40" t="s">
        <v>32</v>
      </c>
      <c r="X87" s="60">
        <v>115</v>
      </c>
      <c r="Y87" s="43" t="s">
        <v>1723</v>
      </c>
      <c r="Z87" s="42">
        <v>45543</v>
      </c>
      <c r="AA87" s="43">
        <v>0</v>
      </c>
      <c r="AB87" s="43"/>
      <c r="AC87" s="40"/>
      <c r="AD87" s="40"/>
    </row>
    <row r="88" spans="1:30" ht="15" thickBot="1">
      <c r="A88" s="38">
        <v>45320.615578703706</v>
      </c>
      <c r="B88" s="39">
        <v>612</v>
      </c>
      <c r="C88" s="39">
        <v>59</v>
      </c>
      <c r="D88" s="40" t="s">
        <v>370</v>
      </c>
      <c r="E88" s="40" t="s">
        <v>1370</v>
      </c>
      <c r="F88" s="40" t="s">
        <v>373</v>
      </c>
      <c r="G88" s="40" t="s">
        <v>26</v>
      </c>
      <c r="H88" s="40" t="s">
        <v>371</v>
      </c>
      <c r="K88" s="40" t="s">
        <v>26</v>
      </c>
      <c r="L88" s="40" t="s">
        <v>374</v>
      </c>
      <c r="M88" s="40" t="s">
        <v>375</v>
      </c>
      <c r="N88" s="40"/>
      <c r="O88" s="40"/>
      <c r="P88" s="40" t="s">
        <v>48</v>
      </c>
      <c r="Q88" s="42">
        <v>42172</v>
      </c>
      <c r="R88" s="40" t="s">
        <v>49</v>
      </c>
      <c r="S88" s="40" t="s">
        <v>114</v>
      </c>
      <c r="T88" s="40" t="s">
        <v>41</v>
      </c>
      <c r="U88" s="40" t="s">
        <v>31</v>
      </c>
      <c r="V88" s="42">
        <v>45305</v>
      </c>
      <c r="W88" s="40" t="s">
        <v>32</v>
      </c>
      <c r="X88" s="60">
        <v>0</v>
      </c>
      <c r="Y88" s="43">
        <v>0</v>
      </c>
      <c r="Z88" s="43">
        <v>0</v>
      </c>
      <c r="AA88" s="43">
        <v>0</v>
      </c>
      <c r="AB88" s="43"/>
      <c r="AC88" s="40"/>
      <c r="AD88" s="40"/>
    </row>
    <row r="89" spans="1:30" ht="15" thickBot="1">
      <c r="A89" s="38">
        <v>45319.615578703706</v>
      </c>
      <c r="B89" s="39">
        <v>612</v>
      </c>
      <c r="C89" s="39">
        <v>59</v>
      </c>
      <c r="D89" s="40" t="s">
        <v>370</v>
      </c>
      <c r="E89" s="40" t="s">
        <v>1370</v>
      </c>
      <c r="F89" s="40" t="s">
        <v>377</v>
      </c>
      <c r="G89" s="40" t="s">
        <v>26</v>
      </c>
      <c r="H89" s="40" t="s">
        <v>376</v>
      </c>
      <c r="K89" s="40" t="s">
        <v>26</v>
      </c>
      <c r="L89" s="40" t="s">
        <v>378</v>
      </c>
      <c r="M89" s="40" t="s">
        <v>375</v>
      </c>
      <c r="N89" s="40"/>
      <c r="O89" s="40"/>
      <c r="P89" s="40" t="s">
        <v>48</v>
      </c>
      <c r="Q89" s="42">
        <v>41378</v>
      </c>
      <c r="R89" s="40" t="s">
        <v>49</v>
      </c>
      <c r="S89" s="40" t="s">
        <v>30</v>
      </c>
      <c r="T89" s="40" t="s">
        <v>115</v>
      </c>
      <c r="U89" s="40" t="s">
        <v>31</v>
      </c>
      <c r="V89" s="42">
        <v>45304</v>
      </c>
      <c r="W89" s="40" t="s">
        <v>32</v>
      </c>
      <c r="X89" s="60">
        <v>0</v>
      </c>
      <c r="Y89" s="43">
        <v>0</v>
      </c>
      <c r="Z89" s="43">
        <v>0</v>
      </c>
      <c r="AA89" s="43">
        <v>0</v>
      </c>
      <c r="AB89" s="43"/>
      <c r="AC89" s="40"/>
      <c r="AD89" s="40"/>
    </row>
    <row r="90" spans="1:30" ht="15" thickBot="1">
      <c r="A90" s="38">
        <v>45388.594351851854</v>
      </c>
      <c r="B90" s="39">
        <v>860</v>
      </c>
      <c r="C90" s="39">
        <v>60</v>
      </c>
      <c r="D90" s="40" t="s">
        <v>136</v>
      </c>
      <c r="E90" s="40" t="s">
        <v>380</v>
      </c>
      <c r="F90" s="40"/>
      <c r="G90" s="40" t="s">
        <v>26</v>
      </c>
      <c r="H90" s="40" t="s">
        <v>379</v>
      </c>
      <c r="K90" s="40" t="s">
        <v>26</v>
      </c>
      <c r="L90" s="40"/>
      <c r="M90" s="40">
        <v>643261976</v>
      </c>
      <c r="N90" s="40"/>
      <c r="O90" s="40"/>
      <c r="P90" s="40" t="s">
        <v>29</v>
      </c>
      <c r="Q90" s="40"/>
      <c r="R90" s="40"/>
      <c r="S90" s="40" t="s">
        <v>65</v>
      </c>
      <c r="T90" s="40" t="s">
        <v>123</v>
      </c>
      <c r="U90" s="40" t="s">
        <v>31</v>
      </c>
      <c r="V90" s="40"/>
      <c r="W90" s="40" t="s">
        <v>32</v>
      </c>
      <c r="X90" s="60">
        <v>115</v>
      </c>
      <c r="Y90" s="43" t="s">
        <v>1723</v>
      </c>
      <c r="Z90" s="42">
        <v>45542</v>
      </c>
      <c r="AA90" s="43">
        <v>0</v>
      </c>
      <c r="AB90" s="43"/>
      <c r="AC90" s="40"/>
      <c r="AD90" s="40"/>
    </row>
    <row r="91" spans="1:30" ht="15" thickBot="1">
      <c r="A91" s="38">
        <v>45388.59574074074</v>
      </c>
      <c r="B91" s="39">
        <v>548</v>
      </c>
      <c r="C91" s="39">
        <v>61</v>
      </c>
      <c r="D91" s="40" t="s">
        <v>382</v>
      </c>
      <c r="E91" s="40" t="s">
        <v>258</v>
      </c>
      <c r="F91" s="40" t="s">
        <v>384</v>
      </c>
      <c r="G91" s="40" t="s">
        <v>26</v>
      </c>
      <c r="H91" s="40" t="s">
        <v>383</v>
      </c>
      <c r="K91" s="40" t="s">
        <v>26</v>
      </c>
      <c r="L91" s="40"/>
      <c r="M91" s="40">
        <v>685863995</v>
      </c>
      <c r="N91" s="40"/>
      <c r="O91" s="40"/>
      <c r="P91" s="40" t="s">
        <v>48</v>
      </c>
      <c r="Q91" s="42">
        <v>41951</v>
      </c>
      <c r="R91" s="40" t="s">
        <v>39</v>
      </c>
      <c r="S91" s="40" t="s">
        <v>65</v>
      </c>
      <c r="T91" s="40" t="s">
        <v>123</v>
      </c>
      <c r="U91" s="40" t="s">
        <v>35</v>
      </c>
      <c r="V91" s="42">
        <v>44290</v>
      </c>
      <c r="W91" s="40" t="s">
        <v>32</v>
      </c>
      <c r="X91" s="60">
        <v>115</v>
      </c>
      <c r="Y91" s="43" t="s">
        <v>1723</v>
      </c>
      <c r="Z91" s="42">
        <v>45647</v>
      </c>
      <c r="AA91" s="43">
        <v>0</v>
      </c>
      <c r="AB91" s="43"/>
      <c r="AC91" s="40"/>
      <c r="AD91" s="40"/>
    </row>
    <row r="92" spans="1:30" ht="15" thickBot="1">
      <c r="A92" s="38">
        <v>45388.59574074074</v>
      </c>
      <c r="B92" s="39">
        <v>548</v>
      </c>
      <c r="C92" s="39">
        <v>61</v>
      </c>
      <c r="D92" s="40" t="s">
        <v>382</v>
      </c>
      <c r="E92" s="40" t="s">
        <v>258</v>
      </c>
      <c r="F92" s="40" t="s">
        <v>384</v>
      </c>
      <c r="G92" s="40" t="s">
        <v>26</v>
      </c>
      <c r="H92" s="40" t="s">
        <v>136</v>
      </c>
      <c r="K92" s="40" t="s">
        <v>26</v>
      </c>
      <c r="L92" s="40"/>
      <c r="M92" s="40">
        <v>685863995</v>
      </c>
      <c r="N92" s="40"/>
      <c r="O92" s="40"/>
      <c r="P92" s="40" t="s">
        <v>29</v>
      </c>
      <c r="Q92" s="42">
        <v>40353</v>
      </c>
      <c r="R92" s="40" t="s">
        <v>39</v>
      </c>
      <c r="S92" s="40" t="s">
        <v>65</v>
      </c>
      <c r="T92" s="40" t="s">
        <v>123</v>
      </c>
      <c r="U92" s="40" t="s">
        <v>35</v>
      </c>
      <c r="V92" s="42">
        <v>44290</v>
      </c>
      <c r="W92" s="40" t="s">
        <v>32</v>
      </c>
      <c r="X92" s="60">
        <v>115</v>
      </c>
      <c r="Y92" s="43" t="s">
        <v>1723</v>
      </c>
      <c r="Z92" s="42">
        <v>45732</v>
      </c>
      <c r="AA92" s="43">
        <v>0</v>
      </c>
      <c r="AB92" s="43"/>
      <c r="AC92" s="40"/>
      <c r="AD92" s="40"/>
    </row>
    <row r="93" spans="1:30" ht="15" thickBot="1">
      <c r="A93" s="38">
        <v>45388.598865740743</v>
      </c>
      <c r="B93" s="39">
        <v>288</v>
      </c>
      <c r="C93" s="39">
        <v>62</v>
      </c>
      <c r="D93" s="40" t="s">
        <v>107</v>
      </c>
      <c r="E93" s="40" t="s">
        <v>386</v>
      </c>
      <c r="F93" s="40"/>
      <c r="G93" s="40" t="s">
        <v>26</v>
      </c>
      <c r="H93" s="40" t="s">
        <v>137</v>
      </c>
      <c r="K93" s="40" t="s">
        <v>26</v>
      </c>
      <c r="L93" s="40"/>
      <c r="M93" s="40">
        <v>645933116</v>
      </c>
      <c r="N93" s="40"/>
      <c r="O93" s="40"/>
      <c r="P93" s="40" t="s">
        <v>29</v>
      </c>
      <c r="Q93" s="42">
        <v>40588</v>
      </c>
      <c r="R93" s="40"/>
      <c r="S93" s="40" t="s">
        <v>122</v>
      </c>
      <c r="T93" s="40" t="s">
        <v>145</v>
      </c>
      <c r="U93" s="40" t="s">
        <v>35</v>
      </c>
      <c r="V93" s="42">
        <v>43511</v>
      </c>
      <c r="W93" s="40" t="s">
        <v>32</v>
      </c>
      <c r="X93" s="60">
        <v>0</v>
      </c>
      <c r="Y93" s="43">
        <v>0</v>
      </c>
      <c r="Z93" s="43">
        <v>0</v>
      </c>
      <c r="AA93" s="43">
        <v>0</v>
      </c>
      <c r="AB93" s="43"/>
      <c r="AC93" s="40"/>
      <c r="AD93" s="40"/>
    </row>
    <row r="94" spans="1:30" ht="15" thickBot="1">
      <c r="A94" s="38">
        <v>45388.598865740743</v>
      </c>
      <c r="B94" s="39">
        <v>288</v>
      </c>
      <c r="C94" s="39">
        <v>62</v>
      </c>
      <c r="D94" s="40" t="s">
        <v>107</v>
      </c>
      <c r="E94" s="40" t="s">
        <v>386</v>
      </c>
      <c r="F94" s="40"/>
      <c r="G94" s="40" t="s">
        <v>26</v>
      </c>
      <c r="H94" s="40" t="s">
        <v>388</v>
      </c>
      <c r="K94" s="40" t="s">
        <v>26</v>
      </c>
      <c r="L94" s="40"/>
      <c r="M94" s="40">
        <v>645933116</v>
      </c>
      <c r="N94" s="40"/>
      <c r="O94" s="40"/>
      <c r="P94" s="40" t="s">
        <v>48</v>
      </c>
      <c r="Q94" s="42">
        <v>40222</v>
      </c>
      <c r="R94" s="40"/>
      <c r="S94" s="40" t="s">
        <v>1386</v>
      </c>
      <c r="T94" s="40"/>
      <c r="U94" s="40"/>
      <c r="V94" s="42">
        <v>43373</v>
      </c>
      <c r="W94" s="40"/>
      <c r="X94" s="60">
        <v>0</v>
      </c>
      <c r="Y94" s="43">
        <v>0</v>
      </c>
      <c r="Z94" s="43">
        <v>0</v>
      </c>
      <c r="AA94" s="43">
        <v>0</v>
      </c>
      <c r="AB94" s="43"/>
      <c r="AC94" s="40"/>
      <c r="AD94" s="40"/>
    </row>
    <row r="95" spans="1:30" ht="15" thickBot="1">
      <c r="A95" s="38">
        <v>45319.628530092596</v>
      </c>
      <c r="B95" s="39">
        <v>653</v>
      </c>
      <c r="C95" s="39">
        <v>63</v>
      </c>
      <c r="D95" s="40" t="s">
        <v>389</v>
      </c>
      <c r="E95" s="40" t="s">
        <v>391</v>
      </c>
      <c r="F95" s="40" t="s">
        <v>392</v>
      </c>
      <c r="G95" s="40" t="s">
        <v>26</v>
      </c>
      <c r="H95" s="40" t="s">
        <v>390</v>
      </c>
      <c r="K95" s="40" t="s">
        <v>26</v>
      </c>
      <c r="L95" s="40" t="s">
        <v>393</v>
      </c>
      <c r="M95" s="40">
        <v>641604400</v>
      </c>
      <c r="N95" s="40"/>
      <c r="O95" s="40"/>
      <c r="P95" s="40" t="s">
        <v>29</v>
      </c>
      <c r="Q95" s="42">
        <v>43450</v>
      </c>
      <c r="R95" s="40" t="s">
        <v>49</v>
      </c>
      <c r="S95" s="40" t="s">
        <v>114</v>
      </c>
      <c r="T95" s="40" t="s">
        <v>41</v>
      </c>
      <c r="U95" s="40" t="s">
        <v>31</v>
      </c>
      <c r="V95" s="42">
        <v>45304</v>
      </c>
      <c r="W95" s="40" t="s">
        <v>32</v>
      </c>
      <c r="X95" s="60">
        <v>115</v>
      </c>
      <c r="Y95" s="43" t="s">
        <v>1723</v>
      </c>
      <c r="Z95" s="42">
        <v>45669</v>
      </c>
      <c r="AA95" s="43">
        <v>0</v>
      </c>
      <c r="AB95" s="43"/>
      <c r="AC95" s="40"/>
      <c r="AD95" s="40"/>
    </row>
    <row r="96" spans="1:30" ht="15" thickBot="1">
      <c r="A96" s="38">
        <v>45319.644201388888</v>
      </c>
      <c r="B96" s="39">
        <v>793</v>
      </c>
      <c r="C96" s="39">
        <v>64</v>
      </c>
      <c r="D96" s="40" t="s">
        <v>395</v>
      </c>
      <c r="E96" s="40" t="s">
        <v>396</v>
      </c>
      <c r="F96" s="40" t="s">
        <v>397</v>
      </c>
      <c r="G96" s="40" t="s">
        <v>26</v>
      </c>
      <c r="H96" s="40" t="s">
        <v>161</v>
      </c>
      <c r="K96" s="40" t="s">
        <v>26</v>
      </c>
      <c r="L96" s="40" t="s">
        <v>398</v>
      </c>
      <c r="M96" s="40">
        <v>624686582</v>
      </c>
      <c r="N96" s="40"/>
      <c r="O96" s="40"/>
      <c r="P96" s="40" t="s">
        <v>48</v>
      </c>
      <c r="Q96" s="42">
        <v>42315</v>
      </c>
      <c r="R96" s="40" t="s">
        <v>49</v>
      </c>
      <c r="S96" s="40" t="s">
        <v>114</v>
      </c>
      <c r="T96" s="40" t="s">
        <v>41</v>
      </c>
      <c r="U96" s="40" t="s">
        <v>31</v>
      </c>
      <c r="V96" s="42">
        <v>45304</v>
      </c>
      <c r="W96" s="40" t="s">
        <v>32</v>
      </c>
      <c r="X96" s="60">
        <v>115</v>
      </c>
      <c r="Y96" s="43" t="s">
        <v>1723</v>
      </c>
      <c r="Z96" s="42">
        <v>45549</v>
      </c>
      <c r="AA96" s="43">
        <v>0</v>
      </c>
      <c r="AB96" s="43"/>
      <c r="AC96" s="40"/>
      <c r="AD96" s="40"/>
    </row>
    <row r="97" spans="1:30" ht="15" thickBot="1">
      <c r="A97" s="38">
        <v>45423.604722222219</v>
      </c>
      <c r="B97" s="39">
        <v>849</v>
      </c>
      <c r="C97" s="39">
        <v>65</v>
      </c>
      <c r="D97" s="40" t="s">
        <v>400</v>
      </c>
      <c r="E97" s="40" t="s">
        <v>402</v>
      </c>
      <c r="F97" s="40" t="s">
        <v>403</v>
      </c>
      <c r="G97" s="40" t="s">
        <v>26</v>
      </c>
      <c r="H97" s="40" t="s">
        <v>407</v>
      </c>
      <c r="K97" s="40" t="s">
        <v>26</v>
      </c>
      <c r="L97" s="40" t="s">
        <v>404</v>
      </c>
      <c r="M97" s="40">
        <v>648687838</v>
      </c>
      <c r="N97" s="40"/>
      <c r="O97" s="40"/>
      <c r="P97" s="40" t="s">
        <v>48</v>
      </c>
      <c r="Q97" s="42">
        <v>42644</v>
      </c>
      <c r="R97" s="40" t="s">
        <v>39</v>
      </c>
      <c r="S97" s="40" t="s">
        <v>65</v>
      </c>
      <c r="T97" s="40" t="s">
        <v>123</v>
      </c>
      <c r="U97" s="40" t="s">
        <v>35</v>
      </c>
      <c r="V97" s="40"/>
      <c r="W97" s="40" t="s">
        <v>32</v>
      </c>
      <c r="X97" s="60">
        <v>0</v>
      </c>
      <c r="Y97" s="43">
        <v>0</v>
      </c>
      <c r="Z97" s="43">
        <v>0</v>
      </c>
      <c r="AA97" s="43">
        <v>0</v>
      </c>
      <c r="AB97" s="43"/>
      <c r="AC97" s="40"/>
      <c r="AD97" s="40"/>
    </row>
    <row r="98" spans="1:30" ht="15" thickBot="1">
      <c r="A98" s="38">
        <v>45423.604722222219</v>
      </c>
      <c r="B98" s="39">
        <v>849</v>
      </c>
      <c r="C98" s="39">
        <v>65</v>
      </c>
      <c r="D98" s="40" t="s">
        <v>400</v>
      </c>
      <c r="E98" s="40" t="s">
        <v>402</v>
      </c>
      <c r="F98" s="40" t="s">
        <v>403</v>
      </c>
      <c r="G98" s="40" t="s">
        <v>26</v>
      </c>
      <c r="H98" s="40" t="s">
        <v>406</v>
      </c>
      <c r="K98" s="40" t="s">
        <v>26</v>
      </c>
      <c r="L98" s="40" t="s">
        <v>404</v>
      </c>
      <c r="M98" s="40">
        <v>648687838</v>
      </c>
      <c r="N98" s="40"/>
      <c r="O98" s="40"/>
      <c r="P98" s="40" t="s">
        <v>48</v>
      </c>
      <c r="Q98" s="42">
        <v>43251</v>
      </c>
      <c r="R98" s="40" t="s">
        <v>49</v>
      </c>
      <c r="S98" s="40" t="s">
        <v>114</v>
      </c>
      <c r="T98" s="40" t="s">
        <v>41</v>
      </c>
      <c r="U98" s="40" t="s">
        <v>78</v>
      </c>
      <c r="V98" s="40"/>
      <c r="W98" s="40" t="s">
        <v>32</v>
      </c>
      <c r="X98" s="60">
        <v>0</v>
      </c>
      <c r="Y98" s="43">
        <v>0</v>
      </c>
      <c r="Z98" s="43">
        <v>0</v>
      </c>
      <c r="AA98" s="43">
        <v>0</v>
      </c>
      <c r="AB98" s="43"/>
      <c r="AC98" s="40"/>
      <c r="AD98" s="40"/>
    </row>
    <row r="99" spans="1:30" ht="15" thickBot="1">
      <c r="A99" s="38">
        <v>45423.604722222219</v>
      </c>
      <c r="B99" s="39">
        <v>849</v>
      </c>
      <c r="C99" s="39">
        <v>65</v>
      </c>
      <c r="D99" s="40" t="s">
        <v>400</v>
      </c>
      <c r="E99" s="40" t="s">
        <v>402</v>
      </c>
      <c r="F99" s="40" t="s">
        <v>403</v>
      </c>
      <c r="G99" s="40" t="s">
        <v>26</v>
      </c>
      <c r="H99" s="40" t="s">
        <v>401</v>
      </c>
      <c r="K99" s="40" t="s">
        <v>26</v>
      </c>
      <c r="L99" s="40" t="s">
        <v>404</v>
      </c>
      <c r="M99" s="40">
        <v>648687838</v>
      </c>
      <c r="N99" s="40"/>
      <c r="O99" s="40"/>
      <c r="P99" s="40" t="s">
        <v>48</v>
      </c>
      <c r="Q99" s="42">
        <v>42644</v>
      </c>
      <c r="R99" s="40" t="s">
        <v>39</v>
      </c>
      <c r="S99" s="40" t="s">
        <v>65</v>
      </c>
      <c r="T99" s="40" t="s">
        <v>123</v>
      </c>
      <c r="U99" s="40" t="s">
        <v>35</v>
      </c>
      <c r="V99" s="40"/>
      <c r="W99" s="40" t="s">
        <v>32</v>
      </c>
      <c r="X99" s="60">
        <v>0</v>
      </c>
      <c r="Y99" s="43">
        <v>0</v>
      </c>
      <c r="Z99" s="43">
        <v>0</v>
      </c>
      <c r="AA99" s="43">
        <v>0</v>
      </c>
      <c r="AB99" s="43"/>
      <c r="AC99" s="40"/>
      <c r="AD99" s="40"/>
    </row>
    <row r="100" spans="1:30" ht="15" thickBot="1">
      <c r="A100" s="38">
        <v>45423.604722222219</v>
      </c>
      <c r="B100" s="39">
        <v>849</v>
      </c>
      <c r="C100" s="39">
        <v>65</v>
      </c>
      <c r="D100" s="40" t="s">
        <v>400</v>
      </c>
      <c r="E100" s="40" t="s">
        <v>402</v>
      </c>
      <c r="F100" s="40" t="s">
        <v>403</v>
      </c>
      <c r="G100" s="40" t="s">
        <v>26</v>
      </c>
      <c r="H100" s="40" t="s">
        <v>184</v>
      </c>
      <c r="K100" s="40" t="s">
        <v>26</v>
      </c>
      <c r="L100" s="40" t="s">
        <v>404</v>
      </c>
      <c r="M100" s="40">
        <v>648687838</v>
      </c>
      <c r="N100" s="40"/>
      <c r="O100" s="40"/>
      <c r="P100" s="40" t="s">
        <v>29</v>
      </c>
      <c r="Q100" s="42">
        <v>42807</v>
      </c>
      <c r="R100" s="40" t="s">
        <v>49</v>
      </c>
      <c r="S100" s="40" t="s">
        <v>114</v>
      </c>
      <c r="T100" s="40" t="s">
        <v>41</v>
      </c>
      <c r="U100" s="40" t="s">
        <v>78</v>
      </c>
      <c r="V100" s="40"/>
      <c r="W100" s="40" t="s">
        <v>32</v>
      </c>
      <c r="X100" s="60">
        <v>0</v>
      </c>
      <c r="Y100" s="43">
        <v>0</v>
      </c>
      <c r="Z100" s="43">
        <v>0</v>
      </c>
      <c r="AA100" s="43">
        <v>0</v>
      </c>
      <c r="AB100" s="43"/>
      <c r="AC100" s="40"/>
      <c r="AD100" s="40"/>
    </row>
    <row r="101" spans="1:30" ht="15" thickBot="1">
      <c r="A101" s="38">
        <v>44934.833009259259</v>
      </c>
      <c r="B101" s="39">
        <v>777</v>
      </c>
      <c r="C101" s="39">
        <v>66</v>
      </c>
      <c r="D101" s="40" t="s">
        <v>36</v>
      </c>
      <c r="E101" s="40" t="s">
        <v>409</v>
      </c>
      <c r="F101" s="40" t="s">
        <v>410</v>
      </c>
      <c r="G101" s="40" t="s">
        <v>26</v>
      </c>
      <c r="H101" s="40" t="s">
        <v>408</v>
      </c>
      <c r="K101" s="40" t="s">
        <v>26</v>
      </c>
      <c r="L101" s="40" t="s">
        <v>411</v>
      </c>
      <c r="M101" s="40">
        <v>641125289</v>
      </c>
      <c r="N101" s="40"/>
      <c r="O101" s="40"/>
      <c r="P101" s="40" t="s">
        <v>29</v>
      </c>
      <c r="Q101" s="42">
        <v>41236</v>
      </c>
      <c r="R101" s="40" t="s">
        <v>39</v>
      </c>
      <c r="S101" s="40" t="s">
        <v>90</v>
      </c>
      <c r="T101" s="40" t="s">
        <v>145</v>
      </c>
      <c r="U101" s="40" t="s">
        <v>31</v>
      </c>
      <c r="V101" s="40"/>
      <c r="W101" s="40" t="s">
        <v>32</v>
      </c>
      <c r="X101" s="60">
        <v>0</v>
      </c>
      <c r="Y101" s="43">
        <v>0</v>
      </c>
      <c r="Z101" s="43">
        <v>0</v>
      </c>
      <c r="AA101" s="43">
        <v>0</v>
      </c>
      <c r="AB101" s="43"/>
      <c r="AC101" s="40"/>
      <c r="AD101" s="40"/>
    </row>
    <row r="102" spans="1:30" ht="15" thickBot="1">
      <c r="A102" s="38">
        <v>44926.665879629632</v>
      </c>
      <c r="B102" s="39">
        <v>390</v>
      </c>
      <c r="C102" s="39">
        <v>67</v>
      </c>
      <c r="D102" s="40" t="s">
        <v>251</v>
      </c>
      <c r="E102" s="40" t="s">
        <v>413</v>
      </c>
      <c r="F102" s="40" t="s">
        <v>414</v>
      </c>
      <c r="G102" s="40" t="s">
        <v>26</v>
      </c>
      <c r="H102" s="40" t="s">
        <v>417</v>
      </c>
      <c r="K102" s="40" t="s">
        <v>26</v>
      </c>
      <c r="L102" s="40" t="s">
        <v>415</v>
      </c>
      <c r="M102" s="40">
        <v>628902898</v>
      </c>
      <c r="N102" s="40"/>
      <c r="O102" s="40"/>
      <c r="P102" s="40" t="s">
        <v>48</v>
      </c>
      <c r="Q102" s="42">
        <v>42266</v>
      </c>
      <c r="R102" s="40" t="s">
        <v>49</v>
      </c>
      <c r="S102" s="40" t="s">
        <v>935</v>
      </c>
      <c r="T102" s="40" t="s">
        <v>115</v>
      </c>
      <c r="U102" s="40" t="s">
        <v>31</v>
      </c>
      <c r="V102" s="42">
        <v>44870</v>
      </c>
      <c r="W102" s="40" t="s">
        <v>32</v>
      </c>
      <c r="X102" s="60">
        <v>0</v>
      </c>
      <c r="Y102" s="43">
        <v>0</v>
      </c>
      <c r="Z102" s="43">
        <v>0</v>
      </c>
      <c r="AA102" s="43">
        <v>0</v>
      </c>
      <c r="AB102" s="43"/>
      <c r="AC102" s="40"/>
      <c r="AD102" s="40"/>
    </row>
    <row r="103" spans="1:30" ht="15" thickBot="1">
      <c r="A103" s="38">
        <v>44926.662048611113</v>
      </c>
      <c r="B103" s="39">
        <v>390</v>
      </c>
      <c r="C103" s="39">
        <v>67</v>
      </c>
      <c r="D103" s="40" t="s">
        <v>251</v>
      </c>
      <c r="E103" s="40" t="s">
        <v>413</v>
      </c>
      <c r="F103" s="40" t="s">
        <v>414</v>
      </c>
      <c r="G103" s="40" t="s">
        <v>26</v>
      </c>
      <c r="H103" s="40" t="s">
        <v>412</v>
      </c>
      <c r="K103" s="40" t="s">
        <v>26</v>
      </c>
      <c r="L103" s="40" t="s">
        <v>415</v>
      </c>
      <c r="M103" s="40">
        <v>628902898</v>
      </c>
      <c r="N103" s="40"/>
      <c r="O103" s="40"/>
      <c r="P103" s="40" t="s">
        <v>48</v>
      </c>
      <c r="Q103" s="42">
        <v>41249</v>
      </c>
      <c r="R103" s="40" t="s">
        <v>49</v>
      </c>
      <c r="S103" s="40" t="s">
        <v>30</v>
      </c>
      <c r="T103" s="40" t="s">
        <v>115</v>
      </c>
      <c r="U103" s="40" t="s">
        <v>31</v>
      </c>
      <c r="V103" s="42">
        <v>44870</v>
      </c>
      <c r="W103" s="40" t="s">
        <v>32</v>
      </c>
      <c r="X103" s="60">
        <v>0</v>
      </c>
      <c r="Y103" s="43">
        <v>0</v>
      </c>
      <c r="Z103" s="43">
        <v>0</v>
      </c>
      <c r="AA103" s="43">
        <v>0</v>
      </c>
      <c r="AB103" s="43"/>
      <c r="AC103" s="40"/>
      <c r="AD103" s="40"/>
    </row>
    <row r="104" spans="1:30" ht="15" thickBot="1">
      <c r="A104" s="49" t="s">
        <v>1423</v>
      </c>
      <c r="B104" s="40">
        <v>929</v>
      </c>
      <c r="C104" s="40">
        <v>68</v>
      </c>
      <c r="D104" s="49" t="s">
        <v>1425</v>
      </c>
      <c r="E104" s="49" t="s">
        <v>1424</v>
      </c>
      <c r="F104" s="49" t="s">
        <v>1427</v>
      </c>
      <c r="G104" s="40" t="s">
        <v>26</v>
      </c>
      <c r="H104" s="49" t="s">
        <v>1426</v>
      </c>
      <c r="K104" s="49" t="s">
        <v>1428</v>
      </c>
      <c r="L104" s="49" t="s">
        <v>1429</v>
      </c>
      <c r="M104" s="49">
        <v>624440142</v>
      </c>
      <c r="N104" s="49"/>
      <c r="O104" s="49" t="s">
        <v>1430</v>
      </c>
      <c r="P104" s="40" t="s">
        <v>48</v>
      </c>
      <c r="Q104" s="170">
        <v>43143</v>
      </c>
      <c r="R104" s="40"/>
      <c r="S104" s="40" t="s">
        <v>122</v>
      </c>
      <c r="T104" s="40" t="s">
        <v>1431</v>
      </c>
      <c r="U104" s="40" t="s">
        <v>31</v>
      </c>
      <c r="V104" s="40"/>
      <c r="W104" s="40" t="s">
        <v>32</v>
      </c>
      <c r="X104" s="60">
        <v>115</v>
      </c>
      <c r="Y104" s="40" t="s">
        <v>1723</v>
      </c>
      <c r="Z104" s="42">
        <v>45597</v>
      </c>
      <c r="AA104" s="40"/>
      <c r="AB104" s="40"/>
      <c r="AC104" s="40"/>
      <c r="AD104" s="40"/>
    </row>
    <row r="105" spans="1:30" ht="15" thickBot="1">
      <c r="A105" s="38">
        <v>44927.663043981483</v>
      </c>
      <c r="B105" s="39">
        <v>575</v>
      </c>
      <c r="C105" s="39">
        <v>69</v>
      </c>
      <c r="D105" s="40" t="s">
        <v>40</v>
      </c>
      <c r="E105" s="40" t="s">
        <v>1048</v>
      </c>
      <c r="F105" s="40" t="s">
        <v>1049</v>
      </c>
      <c r="G105" s="40" t="s">
        <v>26</v>
      </c>
      <c r="H105" s="40" t="s">
        <v>1475</v>
      </c>
      <c r="K105" s="40" t="s">
        <v>26</v>
      </c>
      <c r="L105" s="40" t="s">
        <v>873</v>
      </c>
      <c r="M105" s="40">
        <v>618088417</v>
      </c>
      <c r="N105" s="40"/>
      <c r="O105" s="40"/>
      <c r="P105" s="40" t="s">
        <v>48</v>
      </c>
      <c r="Q105" s="42">
        <v>41485</v>
      </c>
      <c r="R105" s="40" t="s">
        <v>49</v>
      </c>
      <c r="S105" s="40" t="s">
        <v>90</v>
      </c>
      <c r="T105" s="40" t="s">
        <v>145</v>
      </c>
      <c r="U105" s="40" t="s">
        <v>31</v>
      </c>
      <c r="V105" s="42">
        <v>44625</v>
      </c>
      <c r="W105" s="40" t="s">
        <v>32</v>
      </c>
      <c r="X105" s="60">
        <v>115</v>
      </c>
      <c r="Y105" s="43" t="s">
        <v>1723</v>
      </c>
      <c r="Z105" s="42">
        <v>45542</v>
      </c>
      <c r="AA105" s="43">
        <v>0</v>
      </c>
      <c r="AB105" s="43"/>
      <c r="AC105" s="40"/>
      <c r="AD105" s="40"/>
    </row>
    <row r="106" spans="1:30" ht="15" thickBot="1">
      <c r="A106" s="38">
        <v>45431.602997685186</v>
      </c>
      <c r="B106" s="39">
        <v>939</v>
      </c>
      <c r="C106" s="39">
        <v>70</v>
      </c>
      <c r="D106" s="40" t="s">
        <v>427</v>
      </c>
      <c r="E106" s="40" t="s">
        <v>1447</v>
      </c>
      <c r="F106" s="40"/>
      <c r="G106" s="40" t="s">
        <v>26</v>
      </c>
      <c r="H106" s="40" t="s">
        <v>428</v>
      </c>
      <c r="K106" s="40"/>
      <c r="L106" s="40"/>
      <c r="M106" s="40" t="s">
        <v>430</v>
      </c>
      <c r="N106" s="40"/>
      <c r="O106" s="40"/>
      <c r="P106" s="40" t="s">
        <v>274</v>
      </c>
      <c r="Q106" s="40"/>
      <c r="R106" s="40"/>
      <c r="S106" s="40" t="s">
        <v>30</v>
      </c>
      <c r="T106" s="40" t="s">
        <v>115</v>
      </c>
      <c r="U106" s="40" t="s">
        <v>35</v>
      </c>
      <c r="V106" s="40"/>
      <c r="W106" s="40" t="s">
        <v>32</v>
      </c>
      <c r="X106" s="60">
        <v>115</v>
      </c>
      <c r="Y106" s="43" t="s">
        <v>1723</v>
      </c>
      <c r="Z106" s="42">
        <v>45599</v>
      </c>
      <c r="AA106" s="43">
        <v>0</v>
      </c>
      <c r="AB106" s="43"/>
      <c r="AC106" s="40"/>
      <c r="AD106" s="40"/>
    </row>
    <row r="107" spans="1:30" ht="15" thickBot="1">
      <c r="A107" s="38">
        <v>45431.602997685186</v>
      </c>
      <c r="B107" s="39">
        <v>939</v>
      </c>
      <c r="C107" s="39">
        <v>70</v>
      </c>
      <c r="D107" s="40" t="s">
        <v>427</v>
      </c>
      <c r="E107" s="40" t="s">
        <v>1447</v>
      </c>
      <c r="F107" s="40"/>
      <c r="G107" s="40" t="s">
        <v>26</v>
      </c>
      <c r="H107" s="40" t="s">
        <v>431</v>
      </c>
      <c r="K107" s="40"/>
      <c r="L107" s="40"/>
      <c r="M107" s="40" t="s">
        <v>430</v>
      </c>
      <c r="N107" s="40"/>
      <c r="O107" s="40"/>
      <c r="P107" s="40" t="s">
        <v>48</v>
      </c>
      <c r="Q107" s="40"/>
      <c r="R107" s="40" t="s">
        <v>39</v>
      </c>
      <c r="S107" s="40" t="s">
        <v>65</v>
      </c>
      <c r="T107" s="40" t="s">
        <v>123</v>
      </c>
      <c r="U107" s="40" t="s">
        <v>35</v>
      </c>
      <c r="V107" s="40"/>
      <c r="W107" s="40" t="s">
        <v>32</v>
      </c>
      <c r="X107" s="60">
        <v>115</v>
      </c>
      <c r="Y107" s="43" t="s">
        <v>1723</v>
      </c>
      <c r="Z107" s="42">
        <v>45599</v>
      </c>
      <c r="AA107" s="43">
        <v>0</v>
      </c>
      <c r="AB107" s="43"/>
      <c r="AC107" s="40"/>
      <c r="AD107" s="40"/>
    </row>
    <row r="108" spans="1:30" ht="15" thickBot="1">
      <c r="A108" s="38">
        <v>44927.642997685187</v>
      </c>
      <c r="B108" s="39">
        <v>531</v>
      </c>
      <c r="C108" s="39">
        <v>71</v>
      </c>
      <c r="D108" s="40" t="s">
        <v>432</v>
      </c>
      <c r="E108" s="40" t="s">
        <v>237</v>
      </c>
      <c r="F108" s="40" t="s">
        <v>433</v>
      </c>
      <c r="G108" s="40" t="s">
        <v>26</v>
      </c>
      <c r="H108" s="40" t="s">
        <v>23</v>
      </c>
      <c r="K108" s="40" t="s">
        <v>26</v>
      </c>
      <c r="L108" s="40" t="s">
        <v>434</v>
      </c>
      <c r="M108" s="40">
        <v>684360144</v>
      </c>
      <c r="N108" s="40"/>
      <c r="O108" s="40"/>
      <c r="P108" s="40" t="s">
        <v>29</v>
      </c>
      <c r="Q108" s="42">
        <v>42370</v>
      </c>
      <c r="R108" s="40" t="s">
        <v>39</v>
      </c>
      <c r="S108" s="40" t="s">
        <v>30</v>
      </c>
      <c r="T108" s="40" t="s">
        <v>115</v>
      </c>
      <c r="U108" s="40" t="s">
        <v>31</v>
      </c>
      <c r="V108" s="40"/>
      <c r="W108" s="40" t="s">
        <v>32</v>
      </c>
      <c r="X108" s="60">
        <v>115</v>
      </c>
      <c r="Y108" s="43" t="s">
        <v>1723</v>
      </c>
      <c r="Z108" s="42">
        <v>45690</v>
      </c>
      <c r="AA108" s="43">
        <v>0</v>
      </c>
      <c r="AB108" s="43"/>
      <c r="AC108" s="40"/>
      <c r="AD108" s="40"/>
    </row>
    <row r="109" spans="1:30" ht="15" thickBot="1">
      <c r="A109" s="38">
        <v>44927.642083333332</v>
      </c>
      <c r="B109" s="39">
        <v>531</v>
      </c>
      <c r="C109" s="39">
        <v>71</v>
      </c>
      <c r="D109" s="40" t="s">
        <v>432</v>
      </c>
      <c r="E109" s="40" t="s">
        <v>237</v>
      </c>
      <c r="F109" s="40" t="s">
        <v>433</v>
      </c>
      <c r="G109" s="40" t="s">
        <v>26</v>
      </c>
      <c r="H109" s="40" t="s">
        <v>195</v>
      </c>
      <c r="K109" s="40" t="s">
        <v>26</v>
      </c>
      <c r="L109" s="40" t="s">
        <v>434</v>
      </c>
      <c r="M109" s="40">
        <v>684360144</v>
      </c>
      <c r="N109" s="40"/>
      <c r="O109" s="40"/>
      <c r="P109" s="40" t="s">
        <v>29</v>
      </c>
      <c r="Q109" s="42">
        <v>40754</v>
      </c>
      <c r="R109" s="40" t="s">
        <v>39</v>
      </c>
      <c r="S109" s="40" t="s">
        <v>90</v>
      </c>
      <c r="T109" s="40" t="s">
        <v>145</v>
      </c>
      <c r="U109" s="40" t="s">
        <v>31</v>
      </c>
      <c r="V109" s="40"/>
      <c r="W109" s="40" t="s">
        <v>32</v>
      </c>
      <c r="X109" s="60">
        <v>115</v>
      </c>
      <c r="Y109" s="43" t="s">
        <v>1723</v>
      </c>
      <c r="Z109" s="42">
        <v>45690</v>
      </c>
      <c r="AA109" s="43">
        <v>0</v>
      </c>
      <c r="AB109" s="43"/>
      <c r="AC109" s="40"/>
      <c r="AD109" s="40"/>
    </row>
    <row r="110" spans="1:30" ht="15" thickBot="1">
      <c r="A110" s="38">
        <v>44934.773310185185</v>
      </c>
      <c r="B110" s="39">
        <v>182</v>
      </c>
      <c r="C110" s="39">
        <v>72</v>
      </c>
      <c r="D110" s="40" t="s">
        <v>334</v>
      </c>
      <c r="E110" s="40" t="s">
        <v>437</v>
      </c>
      <c r="F110" s="40" t="s">
        <v>1371</v>
      </c>
      <c r="G110" s="40" t="s">
        <v>26</v>
      </c>
      <c r="H110" s="40" t="s">
        <v>118</v>
      </c>
      <c r="K110" s="40" t="s">
        <v>26</v>
      </c>
      <c r="L110" s="40" t="s">
        <v>439</v>
      </c>
      <c r="M110" s="40">
        <v>625593454</v>
      </c>
      <c r="N110" s="40"/>
      <c r="O110" s="40"/>
      <c r="P110" s="40" t="s">
        <v>29</v>
      </c>
      <c r="Q110" s="42"/>
      <c r="R110" s="40" t="s">
        <v>152</v>
      </c>
      <c r="S110" s="40"/>
      <c r="T110" s="40"/>
      <c r="U110" s="40"/>
      <c r="V110" s="40"/>
      <c r="W110" s="40" t="s">
        <v>32</v>
      </c>
      <c r="X110" s="60">
        <v>0</v>
      </c>
      <c r="Y110" s="43">
        <v>0</v>
      </c>
      <c r="Z110" s="43">
        <v>0</v>
      </c>
      <c r="AA110" s="43">
        <v>0</v>
      </c>
      <c r="AB110" s="43"/>
      <c r="AC110" s="40"/>
      <c r="AD110" s="40"/>
    </row>
    <row r="111" spans="1:30" ht="15" thickBot="1">
      <c r="A111" s="38">
        <v>44934.773310185185</v>
      </c>
      <c r="B111" s="39">
        <v>182</v>
      </c>
      <c r="C111" s="39">
        <v>72</v>
      </c>
      <c r="D111" s="40" t="s">
        <v>334</v>
      </c>
      <c r="E111" s="40" t="s">
        <v>437</v>
      </c>
      <c r="F111" s="40" t="s">
        <v>1371</v>
      </c>
      <c r="G111" s="40" t="s">
        <v>26</v>
      </c>
      <c r="H111" s="40" t="s">
        <v>441</v>
      </c>
      <c r="K111" s="40" t="s">
        <v>26</v>
      </c>
      <c r="L111" s="40" t="s">
        <v>439</v>
      </c>
      <c r="M111" s="40">
        <v>625593454</v>
      </c>
      <c r="N111" s="40"/>
      <c r="O111" s="40"/>
      <c r="P111" s="40" t="s">
        <v>29</v>
      </c>
      <c r="Q111" s="42">
        <v>40904</v>
      </c>
      <c r="R111" s="40" t="s">
        <v>152</v>
      </c>
      <c r="S111" s="40" t="s">
        <v>65</v>
      </c>
      <c r="T111" s="40" t="s">
        <v>123</v>
      </c>
      <c r="U111" s="40" t="s">
        <v>31</v>
      </c>
      <c r="V111" s="40"/>
      <c r="W111" s="40" t="s">
        <v>32</v>
      </c>
      <c r="X111" s="60">
        <v>115</v>
      </c>
      <c r="Y111" s="43" t="s">
        <v>1723</v>
      </c>
      <c r="Z111" s="42">
        <v>45542</v>
      </c>
      <c r="AA111" s="43">
        <v>0</v>
      </c>
      <c r="AB111" s="43"/>
      <c r="AC111" s="40"/>
      <c r="AD111" s="40"/>
    </row>
    <row r="112" spans="1:30" ht="15" thickBot="1">
      <c r="A112" s="47">
        <v>45362.874965277777</v>
      </c>
      <c r="B112" s="39">
        <v>595</v>
      </c>
      <c r="C112" s="40">
        <v>73</v>
      </c>
      <c r="D112" s="40" t="s">
        <v>1498</v>
      </c>
      <c r="E112" s="40" t="s">
        <v>1497</v>
      </c>
      <c r="F112" s="40" t="s">
        <v>1499</v>
      </c>
      <c r="G112" s="40" t="s">
        <v>26</v>
      </c>
      <c r="H112" s="40" t="s">
        <v>40</v>
      </c>
      <c r="K112" s="40" t="s">
        <v>26</v>
      </c>
      <c r="L112" s="40" t="s">
        <v>1500</v>
      </c>
      <c r="M112" s="40">
        <v>641165819</v>
      </c>
      <c r="N112" s="40"/>
      <c r="O112" s="40" t="s">
        <v>1501</v>
      </c>
      <c r="P112" s="40" t="s">
        <v>274</v>
      </c>
      <c r="Q112" s="39" t="s">
        <v>1502</v>
      </c>
      <c r="R112" s="40" t="s">
        <v>49</v>
      </c>
      <c r="S112" s="40" t="s">
        <v>1496</v>
      </c>
      <c r="T112" s="40" t="s">
        <v>41</v>
      </c>
      <c r="U112" s="40" t="s">
        <v>35</v>
      </c>
      <c r="V112" s="40"/>
      <c r="W112" s="40"/>
      <c r="X112" s="40">
        <v>115</v>
      </c>
      <c r="Y112" s="40" t="s">
        <v>1723</v>
      </c>
      <c r="Z112" s="40"/>
      <c r="AA112" s="40"/>
      <c r="AB112" s="40"/>
      <c r="AC112" s="49"/>
      <c r="AD112" s="49"/>
    </row>
    <row r="113" spans="1:30" ht="15" thickBot="1">
      <c r="A113" s="38">
        <v>44927.57608796296</v>
      </c>
      <c r="B113" s="39">
        <v>978</v>
      </c>
      <c r="C113" s="39">
        <v>74</v>
      </c>
      <c r="D113" s="40" t="s">
        <v>156</v>
      </c>
      <c r="E113" s="40" t="s">
        <v>446</v>
      </c>
      <c r="F113" s="40" t="s">
        <v>447</v>
      </c>
      <c r="G113" s="40" t="s">
        <v>26</v>
      </c>
      <c r="H113" s="40" t="s">
        <v>445</v>
      </c>
      <c r="K113" s="40" t="s">
        <v>26</v>
      </c>
      <c r="L113" s="40" t="s">
        <v>448</v>
      </c>
      <c r="M113" s="40">
        <v>624815202</v>
      </c>
      <c r="N113" s="40"/>
      <c r="O113" s="40"/>
      <c r="P113" s="40" t="s">
        <v>29</v>
      </c>
      <c r="Q113" s="42">
        <v>42549</v>
      </c>
      <c r="R113" s="40" t="s">
        <v>49</v>
      </c>
      <c r="S113" s="40" t="s">
        <v>30</v>
      </c>
      <c r="T113" s="40" t="s">
        <v>115</v>
      </c>
      <c r="U113" s="40" t="s">
        <v>35</v>
      </c>
      <c r="V113" s="42">
        <v>44870</v>
      </c>
      <c r="W113" s="40" t="s">
        <v>32</v>
      </c>
      <c r="X113" s="60">
        <v>115</v>
      </c>
      <c r="Y113" s="43">
        <v>0</v>
      </c>
      <c r="Z113" s="42">
        <v>45725</v>
      </c>
      <c r="AA113" s="43">
        <v>0</v>
      </c>
      <c r="AB113" s="43"/>
      <c r="AC113" s="40"/>
      <c r="AD113" s="40"/>
    </row>
    <row r="114" spans="1:30" ht="15" thickBot="1">
      <c r="A114" s="38">
        <v>44927.57608796296</v>
      </c>
      <c r="B114" s="39">
        <v>978</v>
      </c>
      <c r="C114" s="39">
        <v>74</v>
      </c>
      <c r="D114" s="40" t="s">
        <v>156</v>
      </c>
      <c r="E114" s="40" t="s">
        <v>446</v>
      </c>
      <c r="F114" s="40" t="s">
        <v>447</v>
      </c>
      <c r="G114" s="40" t="s">
        <v>26</v>
      </c>
      <c r="H114" s="40" t="s">
        <v>449</v>
      </c>
      <c r="K114" s="40" t="s">
        <v>26</v>
      </c>
      <c r="L114" s="40" t="s">
        <v>448</v>
      </c>
      <c r="M114" s="40">
        <v>624815202</v>
      </c>
      <c r="N114" s="40"/>
      <c r="O114" s="40"/>
      <c r="P114" s="40" t="s">
        <v>29</v>
      </c>
      <c r="Q114" s="42">
        <v>42549</v>
      </c>
      <c r="R114" s="40" t="s">
        <v>49</v>
      </c>
      <c r="S114" s="40" t="s">
        <v>57</v>
      </c>
      <c r="T114" s="40" t="s">
        <v>58</v>
      </c>
      <c r="U114" s="40" t="s">
        <v>59</v>
      </c>
      <c r="V114" s="40"/>
      <c r="W114" s="40" t="s">
        <v>32</v>
      </c>
      <c r="X114" s="60">
        <v>115</v>
      </c>
      <c r="Y114" s="43">
        <v>0</v>
      </c>
      <c r="Z114" s="42">
        <v>45725</v>
      </c>
      <c r="AA114" s="43">
        <v>0</v>
      </c>
      <c r="AB114" s="43"/>
      <c r="AC114" s="40"/>
      <c r="AD114" s="40"/>
    </row>
    <row r="115" spans="1:30" ht="15" thickBot="1">
      <c r="A115" s="38">
        <v>44927.57608796296</v>
      </c>
      <c r="B115" s="39">
        <v>978</v>
      </c>
      <c r="C115" s="39">
        <v>74</v>
      </c>
      <c r="D115" s="40" t="s">
        <v>156</v>
      </c>
      <c r="E115" s="40" t="s">
        <v>446</v>
      </c>
      <c r="F115" s="40" t="s">
        <v>447</v>
      </c>
      <c r="G115" s="40" t="s">
        <v>26</v>
      </c>
      <c r="H115" s="40" t="s">
        <v>451</v>
      </c>
      <c r="K115" s="40" t="s">
        <v>26</v>
      </c>
      <c r="L115" s="40" t="s">
        <v>448</v>
      </c>
      <c r="M115" s="40">
        <v>624815202</v>
      </c>
      <c r="N115" s="40"/>
      <c r="O115" s="40"/>
      <c r="P115" s="40" t="s">
        <v>29</v>
      </c>
      <c r="Q115" s="42">
        <v>42549</v>
      </c>
      <c r="R115" s="40" t="s">
        <v>49</v>
      </c>
      <c r="S115" s="40" t="s">
        <v>57</v>
      </c>
      <c r="T115" s="40" t="s">
        <v>145</v>
      </c>
      <c r="U115" s="40" t="s">
        <v>59</v>
      </c>
      <c r="V115" s="40"/>
      <c r="W115" s="40" t="s">
        <v>32</v>
      </c>
      <c r="X115" s="60">
        <v>115</v>
      </c>
      <c r="Y115" s="43">
        <v>0</v>
      </c>
      <c r="Z115" s="42">
        <v>45725</v>
      </c>
      <c r="AA115" s="43">
        <v>0</v>
      </c>
      <c r="AB115" s="43"/>
      <c r="AC115" s="40"/>
      <c r="AD115" s="40"/>
    </row>
    <row r="116" spans="1:30" ht="15" thickBot="1">
      <c r="A116" s="38">
        <v>44927.570914351854</v>
      </c>
      <c r="B116" s="39">
        <v>28</v>
      </c>
      <c r="C116" s="39">
        <v>75</v>
      </c>
      <c r="D116" s="40" t="s">
        <v>80</v>
      </c>
      <c r="E116" s="40" t="s">
        <v>453</v>
      </c>
      <c r="F116" s="40" t="s">
        <v>454</v>
      </c>
      <c r="G116" s="40" t="s">
        <v>26</v>
      </c>
      <c r="H116" s="40" t="s">
        <v>452</v>
      </c>
      <c r="K116" s="40" t="s">
        <v>26</v>
      </c>
      <c r="L116" s="40" t="s">
        <v>455</v>
      </c>
      <c r="M116" s="40">
        <v>648557892</v>
      </c>
      <c r="N116" s="40"/>
      <c r="O116" s="40"/>
      <c r="P116" s="40" t="s">
        <v>48</v>
      </c>
      <c r="Q116" s="197">
        <v>42667</v>
      </c>
      <c r="R116" s="40" t="s">
        <v>49</v>
      </c>
      <c r="S116" s="40" t="s">
        <v>30</v>
      </c>
      <c r="T116" s="40" t="s">
        <v>115</v>
      </c>
      <c r="U116" s="40" t="s">
        <v>35</v>
      </c>
      <c r="V116" s="42">
        <v>44870</v>
      </c>
      <c r="W116" s="40" t="s">
        <v>32</v>
      </c>
      <c r="X116" s="60">
        <v>115</v>
      </c>
      <c r="Y116" s="43" t="s">
        <v>1723</v>
      </c>
      <c r="Z116" s="42">
        <v>45575</v>
      </c>
      <c r="AA116" s="43">
        <v>0</v>
      </c>
      <c r="AB116" s="43"/>
      <c r="AC116" s="40"/>
      <c r="AD116" s="40"/>
    </row>
    <row r="117" spans="1:30" ht="15" thickBot="1">
      <c r="A117" s="38">
        <v>44937.755706018521</v>
      </c>
      <c r="B117" s="39">
        <v>28</v>
      </c>
      <c r="C117" s="39">
        <v>75</v>
      </c>
      <c r="D117" s="40" t="s">
        <v>80</v>
      </c>
      <c r="E117" s="40" t="s">
        <v>453</v>
      </c>
      <c r="F117" s="40" t="s">
        <v>457</v>
      </c>
      <c r="G117" s="40" t="s">
        <v>26</v>
      </c>
      <c r="H117" s="40" t="s">
        <v>456</v>
      </c>
      <c r="K117" s="40" t="s">
        <v>26</v>
      </c>
      <c r="L117" s="40" t="s">
        <v>455</v>
      </c>
      <c r="M117" s="40">
        <v>648557892</v>
      </c>
      <c r="N117" s="40"/>
      <c r="O117" s="40"/>
      <c r="P117" s="40" t="s">
        <v>48</v>
      </c>
      <c r="Q117" s="42">
        <v>41238</v>
      </c>
      <c r="R117" s="40" t="s">
        <v>39</v>
      </c>
      <c r="S117" s="40" t="s">
        <v>57</v>
      </c>
      <c r="T117" s="40" t="s">
        <v>145</v>
      </c>
      <c r="U117" s="40" t="s">
        <v>59</v>
      </c>
      <c r="V117" s="40"/>
      <c r="W117" s="40" t="s">
        <v>32</v>
      </c>
      <c r="X117" s="60">
        <v>115</v>
      </c>
      <c r="Y117" s="43" t="s">
        <v>1723</v>
      </c>
      <c r="Z117" s="42">
        <v>45575</v>
      </c>
      <c r="AA117" s="43">
        <v>0</v>
      </c>
      <c r="AB117" s="43"/>
      <c r="AC117" s="40"/>
      <c r="AD117" s="40"/>
    </row>
    <row r="118" spans="1:30" ht="15" thickBot="1">
      <c r="A118" s="38">
        <v>44937.755706018521</v>
      </c>
      <c r="B118" s="39">
        <v>28</v>
      </c>
      <c r="C118" s="39">
        <v>75</v>
      </c>
      <c r="D118" s="40" t="s">
        <v>80</v>
      </c>
      <c r="E118" s="40" t="s">
        <v>453</v>
      </c>
      <c r="F118" s="40" t="s">
        <v>457</v>
      </c>
      <c r="G118" s="40" t="s">
        <v>26</v>
      </c>
      <c r="H118" s="40" t="s">
        <v>1634</v>
      </c>
      <c r="K118" s="40" t="s">
        <v>26</v>
      </c>
      <c r="L118" s="40" t="s">
        <v>455</v>
      </c>
      <c r="M118" s="40">
        <v>648557892</v>
      </c>
      <c r="N118" s="40"/>
      <c r="O118" s="40"/>
      <c r="P118" s="40" t="s">
        <v>29</v>
      </c>
      <c r="Q118" s="170">
        <v>43412</v>
      </c>
      <c r="R118" s="40" t="s">
        <v>49</v>
      </c>
      <c r="S118" s="40" t="s">
        <v>1654</v>
      </c>
      <c r="T118" s="40" t="s">
        <v>41</v>
      </c>
      <c r="U118" s="40" t="s">
        <v>35</v>
      </c>
      <c r="V118" s="40"/>
      <c r="W118" s="40" t="s">
        <v>32</v>
      </c>
      <c r="X118" s="60">
        <v>115</v>
      </c>
      <c r="Y118" s="43" t="s">
        <v>1723</v>
      </c>
      <c r="Z118" s="42">
        <v>45676</v>
      </c>
      <c r="AA118" s="43">
        <v>0</v>
      </c>
      <c r="AB118" s="43"/>
      <c r="AC118" s="40"/>
      <c r="AD118" s="40"/>
    </row>
    <row r="119" spans="1:30" ht="15" thickBot="1">
      <c r="A119" s="38">
        <v>44927.686562499999</v>
      </c>
      <c r="B119" s="39">
        <v>871</v>
      </c>
      <c r="C119" s="39">
        <v>76</v>
      </c>
      <c r="D119" s="40" t="s">
        <v>204</v>
      </c>
      <c r="E119" s="40" t="s">
        <v>459</v>
      </c>
      <c r="F119" s="40" t="s">
        <v>460</v>
      </c>
      <c r="G119" s="40" t="s">
        <v>26</v>
      </c>
      <c r="H119" s="40" t="s">
        <v>463</v>
      </c>
      <c r="K119" s="40" t="s">
        <v>26</v>
      </c>
      <c r="L119" s="40" t="s">
        <v>299</v>
      </c>
      <c r="M119" s="40">
        <v>642215507</v>
      </c>
      <c r="N119" s="40"/>
      <c r="O119" s="40"/>
      <c r="P119" s="40" t="s">
        <v>48</v>
      </c>
      <c r="Q119" s="42">
        <v>42461</v>
      </c>
      <c r="R119" s="40" t="s">
        <v>49</v>
      </c>
      <c r="S119" s="40" t="s">
        <v>57</v>
      </c>
      <c r="T119" s="40" t="s">
        <v>58</v>
      </c>
      <c r="U119" s="40" t="s">
        <v>59</v>
      </c>
      <c r="V119" s="42">
        <v>44625</v>
      </c>
      <c r="W119" s="40" t="s">
        <v>32</v>
      </c>
      <c r="X119" s="60">
        <v>105</v>
      </c>
      <c r="Y119" s="43">
        <v>10</v>
      </c>
      <c r="Z119" s="42">
        <v>45543</v>
      </c>
      <c r="AA119" s="43">
        <v>0</v>
      </c>
      <c r="AB119" s="43"/>
      <c r="AC119" s="40"/>
      <c r="AD119" s="40"/>
    </row>
    <row r="120" spans="1:30" ht="15" thickBot="1">
      <c r="A120" s="38">
        <v>44947.435914351852</v>
      </c>
      <c r="B120" s="39">
        <v>871</v>
      </c>
      <c r="C120" s="39">
        <v>76</v>
      </c>
      <c r="D120" s="40" t="s">
        <v>204</v>
      </c>
      <c r="E120" s="40" t="s">
        <v>459</v>
      </c>
      <c r="F120" s="40" t="s">
        <v>460</v>
      </c>
      <c r="G120" s="40" t="s">
        <v>26</v>
      </c>
      <c r="H120" s="40" t="s">
        <v>252</v>
      </c>
      <c r="K120" s="40" t="s">
        <v>26</v>
      </c>
      <c r="L120" s="40"/>
      <c r="M120" s="40">
        <v>642215507</v>
      </c>
      <c r="N120" s="40"/>
      <c r="O120" s="40"/>
      <c r="P120" s="40" t="s">
        <v>29</v>
      </c>
      <c r="Q120" s="42">
        <v>40067</v>
      </c>
      <c r="R120" s="40" t="s">
        <v>155</v>
      </c>
      <c r="S120" s="40" t="s">
        <v>90</v>
      </c>
      <c r="T120" s="40" t="s">
        <v>145</v>
      </c>
      <c r="U120" s="40" t="s">
        <v>78</v>
      </c>
      <c r="V120" s="40"/>
      <c r="W120" s="40" t="s">
        <v>32</v>
      </c>
      <c r="X120" s="60">
        <v>115</v>
      </c>
      <c r="Y120" s="43" t="s">
        <v>1723</v>
      </c>
      <c r="Z120" s="42">
        <v>45571</v>
      </c>
      <c r="AA120" s="43">
        <v>0</v>
      </c>
      <c r="AB120" s="43"/>
      <c r="AC120" s="40"/>
      <c r="AD120" s="40"/>
    </row>
    <row r="121" spans="1:30" ht="15" thickBot="1">
      <c r="A121" s="38">
        <v>44927.686562499999</v>
      </c>
      <c r="B121" s="39">
        <v>871</v>
      </c>
      <c r="C121" s="39">
        <v>76</v>
      </c>
      <c r="D121" s="40" t="s">
        <v>204</v>
      </c>
      <c r="E121" s="40" t="s">
        <v>459</v>
      </c>
      <c r="F121" s="40" t="s">
        <v>460</v>
      </c>
      <c r="G121" s="40" t="s">
        <v>26</v>
      </c>
      <c r="H121" s="40" t="s">
        <v>462</v>
      </c>
      <c r="K121" s="40" t="s">
        <v>26</v>
      </c>
      <c r="L121" s="40" t="s">
        <v>299</v>
      </c>
      <c r="M121" s="40">
        <v>642215507</v>
      </c>
      <c r="N121" s="40"/>
      <c r="O121" s="40"/>
      <c r="P121" s="40" t="s">
        <v>48</v>
      </c>
      <c r="Q121" s="42">
        <v>42461</v>
      </c>
      <c r="R121" s="40" t="s">
        <v>39</v>
      </c>
      <c r="S121" s="40" t="s">
        <v>65</v>
      </c>
      <c r="T121" s="40" t="s">
        <v>123</v>
      </c>
      <c r="U121" s="40" t="s">
        <v>35</v>
      </c>
      <c r="V121" s="42">
        <v>44625</v>
      </c>
      <c r="W121" s="40" t="s">
        <v>32</v>
      </c>
      <c r="X121" s="60">
        <v>115</v>
      </c>
      <c r="Y121" s="43" t="s">
        <v>1723</v>
      </c>
      <c r="Z121" s="42">
        <v>45543</v>
      </c>
      <c r="AA121" s="43">
        <v>0</v>
      </c>
      <c r="AB121" s="43"/>
      <c r="AC121" s="40"/>
      <c r="AD121" s="40"/>
    </row>
    <row r="122" spans="1:30" ht="15" thickBot="1">
      <c r="A122" s="38">
        <v>44926.697280092594</v>
      </c>
      <c r="B122" s="39">
        <v>1210</v>
      </c>
      <c r="C122" s="39">
        <v>77</v>
      </c>
      <c r="D122" s="40" t="s">
        <v>464</v>
      </c>
      <c r="E122" s="40" t="s">
        <v>466</v>
      </c>
      <c r="F122" s="40" t="s">
        <v>467</v>
      </c>
      <c r="G122" s="40" t="s">
        <v>26</v>
      </c>
      <c r="H122" s="40" t="s">
        <v>66</v>
      </c>
      <c r="K122" s="40" t="s">
        <v>26</v>
      </c>
      <c r="L122" s="40" t="s">
        <v>468</v>
      </c>
      <c r="M122" s="40">
        <v>627057803</v>
      </c>
      <c r="N122" s="40"/>
      <c r="O122" s="40"/>
      <c r="P122" s="40" t="s">
        <v>29</v>
      </c>
      <c r="Q122" s="42"/>
      <c r="R122" s="40" t="s">
        <v>49</v>
      </c>
      <c r="S122" s="40" t="s">
        <v>53</v>
      </c>
      <c r="T122" s="40" t="s">
        <v>115</v>
      </c>
      <c r="U122" s="40" t="s">
        <v>78</v>
      </c>
      <c r="V122" s="42"/>
      <c r="W122" s="40" t="s">
        <v>32</v>
      </c>
      <c r="X122" s="60">
        <v>70</v>
      </c>
      <c r="Y122" s="43" t="s">
        <v>1723</v>
      </c>
      <c r="Z122" s="42">
        <v>45647</v>
      </c>
      <c r="AA122" s="43" t="s">
        <v>1481</v>
      </c>
      <c r="AB122" s="43"/>
      <c r="AC122" s="40"/>
      <c r="AD122" s="40"/>
    </row>
    <row r="123" spans="1:30" ht="15" thickBot="1">
      <c r="A123" s="38">
        <v>44926.697280092594</v>
      </c>
      <c r="B123" s="39">
        <v>1210</v>
      </c>
      <c r="C123" s="39">
        <v>77</v>
      </c>
      <c r="D123" s="40" t="s">
        <v>464</v>
      </c>
      <c r="E123" s="40" t="s">
        <v>466</v>
      </c>
      <c r="F123" s="40" t="s">
        <v>467</v>
      </c>
      <c r="G123" s="40" t="s">
        <v>26</v>
      </c>
      <c r="H123" s="40" t="s">
        <v>465</v>
      </c>
      <c r="K123" s="40" t="s">
        <v>26</v>
      </c>
      <c r="L123" s="40" t="s">
        <v>468</v>
      </c>
      <c r="M123" s="40">
        <v>627057803</v>
      </c>
      <c r="N123" s="40"/>
      <c r="O123" s="40"/>
      <c r="P123" s="40" t="s">
        <v>29</v>
      </c>
      <c r="Q123" s="42">
        <v>43103</v>
      </c>
      <c r="R123" s="40" t="s">
        <v>49</v>
      </c>
      <c r="S123" s="40" t="s">
        <v>122</v>
      </c>
      <c r="T123" s="40" t="s">
        <v>145</v>
      </c>
      <c r="U123" s="40" t="s">
        <v>31</v>
      </c>
      <c r="V123" s="42">
        <v>44870</v>
      </c>
      <c r="W123" s="40" t="s">
        <v>32</v>
      </c>
      <c r="X123" s="60">
        <v>115</v>
      </c>
      <c r="Y123" s="43" t="s">
        <v>1723</v>
      </c>
      <c r="Z123" s="42">
        <v>45549</v>
      </c>
      <c r="AA123" s="43">
        <v>0</v>
      </c>
      <c r="AB123" s="43"/>
      <c r="AC123" s="40"/>
      <c r="AD123" s="40"/>
    </row>
    <row r="124" spans="1:30" ht="15" thickBot="1">
      <c r="A124" s="38">
        <v>44947.448310185187</v>
      </c>
      <c r="B124" s="39">
        <v>1091</v>
      </c>
      <c r="C124" s="39">
        <v>78</v>
      </c>
      <c r="D124" s="40" t="s">
        <v>470</v>
      </c>
      <c r="E124" s="40" t="s">
        <v>471</v>
      </c>
      <c r="F124" s="40" t="s">
        <v>1372</v>
      </c>
      <c r="G124" s="40" t="s">
        <v>26</v>
      </c>
      <c r="H124" s="40" t="s">
        <v>23</v>
      </c>
      <c r="K124" s="40" t="s">
        <v>26</v>
      </c>
      <c r="L124" s="40"/>
      <c r="M124" s="40">
        <v>624216845</v>
      </c>
      <c r="N124" s="40"/>
      <c r="O124" s="40"/>
      <c r="P124" s="40" t="s">
        <v>29</v>
      </c>
      <c r="Q124" s="42">
        <v>40927</v>
      </c>
      <c r="R124" s="40" t="s">
        <v>155</v>
      </c>
      <c r="S124" s="40" t="s">
        <v>90</v>
      </c>
      <c r="T124" s="40" t="s">
        <v>145</v>
      </c>
      <c r="U124" s="40" t="s">
        <v>78</v>
      </c>
      <c r="V124" s="40"/>
      <c r="W124" s="40" t="s">
        <v>32</v>
      </c>
      <c r="X124" s="60">
        <v>115</v>
      </c>
      <c r="Y124" s="43" t="s">
        <v>1723</v>
      </c>
      <c r="Z124" s="42">
        <v>45606</v>
      </c>
      <c r="AA124" s="43">
        <v>0</v>
      </c>
      <c r="AB124" s="43"/>
      <c r="AC124" s="40"/>
      <c r="AD124" s="40"/>
    </row>
    <row r="125" spans="1:30" ht="15" thickBot="1">
      <c r="A125" s="38">
        <v>45389.566400462965</v>
      </c>
      <c r="B125" s="39">
        <v>1074</v>
      </c>
      <c r="C125" s="39">
        <v>79</v>
      </c>
      <c r="D125" s="40" t="s">
        <v>136</v>
      </c>
      <c r="E125" s="40" t="s">
        <v>474</v>
      </c>
      <c r="F125" s="40" t="s">
        <v>475</v>
      </c>
      <c r="G125" s="40" t="s">
        <v>26</v>
      </c>
      <c r="H125" s="40" t="s">
        <v>473</v>
      </c>
      <c r="K125" s="40" t="s">
        <v>26</v>
      </c>
      <c r="L125" s="40" t="s">
        <v>476</v>
      </c>
      <c r="M125" s="40">
        <v>648451122</v>
      </c>
      <c r="N125" s="40"/>
      <c r="O125" s="40"/>
      <c r="P125" s="40" t="s">
        <v>48</v>
      </c>
      <c r="Q125" s="42">
        <v>41240</v>
      </c>
      <c r="R125" s="40"/>
      <c r="S125" s="40" t="s">
        <v>65</v>
      </c>
      <c r="T125" s="40" t="s">
        <v>123</v>
      </c>
      <c r="U125" s="40" t="s">
        <v>31</v>
      </c>
      <c r="V125" s="42">
        <v>45179</v>
      </c>
      <c r="W125" s="40" t="s">
        <v>32</v>
      </c>
      <c r="X125" s="60">
        <v>115</v>
      </c>
      <c r="Y125" s="43" t="s">
        <v>1723</v>
      </c>
      <c r="Z125" s="42">
        <v>45597</v>
      </c>
      <c r="AA125" s="43">
        <v>0</v>
      </c>
      <c r="AB125" s="43"/>
      <c r="AC125" s="40"/>
      <c r="AD125" s="40"/>
    </row>
    <row r="126" spans="1:30" ht="15" thickBot="1">
      <c r="A126" s="38">
        <v>45389.566400462965</v>
      </c>
      <c r="B126" s="39">
        <v>1074</v>
      </c>
      <c r="C126" s="39">
        <v>79</v>
      </c>
      <c r="D126" s="40" t="s">
        <v>136</v>
      </c>
      <c r="E126" s="40" t="s">
        <v>474</v>
      </c>
      <c r="F126" s="40" t="s">
        <v>475</v>
      </c>
      <c r="G126" s="40" t="s">
        <v>26</v>
      </c>
      <c r="H126" s="40" t="s">
        <v>1422</v>
      </c>
      <c r="K126" s="40" t="s">
        <v>26</v>
      </c>
      <c r="L126" s="40" t="s">
        <v>476</v>
      </c>
      <c r="M126" s="40">
        <v>648451122</v>
      </c>
      <c r="N126" s="40"/>
      <c r="O126" s="40"/>
      <c r="P126" s="40" t="s">
        <v>274</v>
      </c>
      <c r="Q126" s="42">
        <v>42959</v>
      </c>
      <c r="R126" s="40"/>
      <c r="S126" s="40" t="s">
        <v>122</v>
      </c>
      <c r="T126" s="40" t="s">
        <v>58</v>
      </c>
      <c r="U126" s="40" t="s">
        <v>31</v>
      </c>
      <c r="V126" s="42">
        <v>45598</v>
      </c>
      <c r="W126" s="40" t="s">
        <v>32</v>
      </c>
      <c r="X126" s="60">
        <v>115</v>
      </c>
      <c r="Y126" s="43" t="s">
        <v>1723</v>
      </c>
      <c r="Z126" s="42">
        <v>45597</v>
      </c>
      <c r="AA126" s="43">
        <v>0</v>
      </c>
      <c r="AB126" s="43"/>
      <c r="AC126" s="40"/>
      <c r="AD126" s="40"/>
    </row>
    <row r="127" spans="1:30" ht="15" thickBot="1">
      <c r="A127" s="38">
        <v>44947.42260416667</v>
      </c>
      <c r="B127" s="39">
        <v>713</v>
      </c>
      <c r="C127" s="39">
        <v>80</v>
      </c>
      <c r="D127" s="40" t="s">
        <v>136</v>
      </c>
      <c r="E127" s="40" t="s">
        <v>479</v>
      </c>
      <c r="F127" s="40" t="s">
        <v>480</v>
      </c>
      <c r="G127" s="40" t="s">
        <v>26</v>
      </c>
      <c r="H127" s="40" t="s">
        <v>23</v>
      </c>
      <c r="K127" s="40" t="s">
        <v>26</v>
      </c>
      <c r="L127" s="40" t="s">
        <v>481</v>
      </c>
      <c r="M127" s="40">
        <v>623014236</v>
      </c>
      <c r="N127" s="40"/>
      <c r="O127" s="40"/>
      <c r="P127" s="40" t="s">
        <v>48</v>
      </c>
      <c r="Q127" s="42">
        <v>40270</v>
      </c>
      <c r="R127" s="40" t="s">
        <v>155</v>
      </c>
      <c r="S127" s="40" t="s">
        <v>30</v>
      </c>
      <c r="T127" s="40" t="s">
        <v>115</v>
      </c>
      <c r="U127" s="40" t="s">
        <v>31</v>
      </c>
      <c r="V127" s="40"/>
      <c r="W127" s="40" t="s">
        <v>32</v>
      </c>
      <c r="X127" s="60">
        <v>115</v>
      </c>
      <c r="Y127" s="43" t="s">
        <v>1723</v>
      </c>
      <c r="Z127" s="42">
        <v>45542</v>
      </c>
      <c r="AA127" s="43">
        <v>0</v>
      </c>
      <c r="AB127" s="43"/>
      <c r="AC127" s="40"/>
      <c r="AD127" s="40"/>
    </row>
    <row r="128" spans="1:30" ht="15" thickBot="1">
      <c r="A128" s="38">
        <v>44947.42260416667</v>
      </c>
      <c r="B128" s="39">
        <v>713</v>
      </c>
      <c r="C128" s="39">
        <v>80</v>
      </c>
      <c r="D128" s="40" t="s">
        <v>136</v>
      </c>
      <c r="E128" s="40" t="s">
        <v>479</v>
      </c>
      <c r="F128" s="40" t="s">
        <v>480</v>
      </c>
      <c r="G128" s="40" t="s">
        <v>26</v>
      </c>
      <c r="H128" s="40" t="s">
        <v>478</v>
      </c>
      <c r="K128" s="40" t="s">
        <v>26</v>
      </c>
      <c r="L128" s="40" t="s">
        <v>481</v>
      </c>
      <c r="M128" s="40">
        <v>623014236</v>
      </c>
      <c r="N128" s="40"/>
      <c r="O128" s="40"/>
      <c r="P128" s="40" t="s">
        <v>48</v>
      </c>
      <c r="Q128" s="42">
        <v>40270</v>
      </c>
      <c r="R128" s="40" t="s">
        <v>155</v>
      </c>
      <c r="S128" s="40" t="s">
        <v>57</v>
      </c>
      <c r="T128" s="40" t="s">
        <v>58</v>
      </c>
      <c r="U128" s="40" t="s">
        <v>59</v>
      </c>
      <c r="V128" s="40"/>
      <c r="W128" s="40" t="s">
        <v>32</v>
      </c>
      <c r="X128" s="60">
        <v>115</v>
      </c>
      <c r="Y128" s="43" t="s">
        <v>1723</v>
      </c>
      <c r="Z128" s="42">
        <v>45542</v>
      </c>
      <c r="AA128" s="43">
        <v>0</v>
      </c>
      <c r="AB128" s="43"/>
      <c r="AC128" s="40"/>
      <c r="AD128" s="40"/>
    </row>
    <row r="129" spans="1:30" ht="15" thickBot="1">
      <c r="A129" s="38">
        <v>45389.568344907406</v>
      </c>
      <c r="B129" s="39">
        <v>0</v>
      </c>
      <c r="C129" s="39">
        <v>81</v>
      </c>
      <c r="D129" s="40" t="s">
        <v>136</v>
      </c>
      <c r="E129" s="40" t="s">
        <v>483</v>
      </c>
      <c r="F129" s="40" t="s">
        <v>484</v>
      </c>
      <c r="G129" s="40" t="s">
        <v>26</v>
      </c>
      <c r="H129" s="40" t="s">
        <v>486</v>
      </c>
      <c r="K129" s="40" t="s">
        <v>26</v>
      </c>
      <c r="L129" s="40" t="s">
        <v>485</v>
      </c>
      <c r="M129" s="40">
        <v>630051568</v>
      </c>
      <c r="N129" s="40"/>
      <c r="O129" s="40"/>
      <c r="P129" s="40" t="s">
        <v>48</v>
      </c>
      <c r="Q129" s="42">
        <v>41783</v>
      </c>
      <c r="R129" s="40"/>
      <c r="S129" s="40" t="s">
        <v>90</v>
      </c>
      <c r="T129" s="40" t="s">
        <v>145</v>
      </c>
      <c r="U129" s="40" t="s">
        <v>78</v>
      </c>
      <c r="V129" s="40"/>
      <c r="W129" s="40" t="s">
        <v>32</v>
      </c>
      <c r="X129" s="60">
        <v>115</v>
      </c>
      <c r="Y129" s="43" t="s">
        <v>1723</v>
      </c>
      <c r="Z129" s="42">
        <v>45577</v>
      </c>
      <c r="AA129" s="43">
        <v>0</v>
      </c>
      <c r="AB129" s="43"/>
      <c r="AC129" s="40"/>
      <c r="AD129" s="40"/>
    </row>
    <row r="130" spans="1:30" ht="15" thickBot="1">
      <c r="A130" s="38">
        <v>45389.573194444441</v>
      </c>
      <c r="B130" s="39">
        <v>1029</v>
      </c>
      <c r="C130" s="39">
        <v>82</v>
      </c>
      <c r="D130" s="40" t="s">
        <v>90</v>
      </c>
      <c r="E130" s="40" t="s">
        <v>487</v>
      </c>
      <c r="F130" s="40"/>
      <c r="G130" s="40" t="s">
        <v>26</v>
      </c>
      <c r="H130" s="40" t="s">
        <v>426</v>
      </c>
      <c r="K130" s="40"/>
      <c r="L130" s="40"/>
      <c r="M130" s="40" t="s">
        <v>488</v>
      </c>
      <c r="N130" s="40"/>
      <c r="O130" s="40"/>
      <c r="P130" s="40" t="s">
        <v>48</v>
      </c>
      <c r="Q130" s="42">
        <v>41333</v>
      </c>
      <c r="R130" s="40" t="s">
        <v>39</v>
      </c>
      <c r="S130" s="40" t="s">
        <v>65</v>
      </c>
      <c r="T130" s="40" t="s">
        <v>123</v>
      </c>
      <c r="U130" s="40" t="s">
        <v>35</v>
      </c>
      <c r="V130" s="42">
        <v>44231</v>
      </c>
      <c r="W130" s="40" t="s">
        <v>32</v>
      </c>
      <c r="X130" s="60">
        <v>115</v>
      </c>
      <c r="Y130" s="43">
        <v>0</v>
      </c>
      <c r="Z130" s="42">
        <v>45696</v>
      </c>
      <c r="AA130" s="43">
        <v>0</v>
      </c>
      <c r="AB130" s="43"/>
      <c r="AC130" s="40"/>
      <c r="AD130" s="40"/>
    </row>
    <row r="131" spans="1:30" ht="15" thickBot="1">
      <c r="A131" s="38">
        <v>44927.588553240741</v>
      </c>
      <c r="B131" s="39">
        <v>479</v>
      </c>
      <c r="C131" s="39">
        <v>83</v>
      </c>
      <c r="D131" s="40" t="s">
        <v>489</v>
      </c>
      <c r="E131" s="40" t="s">
        <v>109</v>
      </c>
      <c r="F131" s="40" t="s">
        <v>491</v>
      </c>
      <c r="G131" s="40" t="s">
        <v>26</v>
      </c>
      <c r="H131" s="40" t="s">
        <v>494</v>
      </c>
      <c r="K131" s="40" t="s">
        <v>26</v>
      </c>
      <c r="L131" s="40" t="s">
        <v>492</v>
      </c>
      <c r="M131" s="40">
        <v>611781429</v>
      </c>
      <c r="N131" s="40"/>
      <c r="O131" s="40"/>
      <c r="P131" s="40" t="s">
        <v>29</v>
      </c>
      <c r="Q131" s="42">
        <v>42664</v>
      </c>
      <c r="R131" s="40" t="s">
        <v>49</v>
      </c>
      <c r="S131" s="40" t="s">
        <v>65</v>
      </c>
      <c r="T131" s="40" t="s">
        <v>123</v>
      </c>
      <c r="U131" s="40" t="s">
        <v>31</v>
      </c>
      <c r="V131" s="40"/>
      <c r="W131" s="40" t="s">
        <v>32</v>
      </c>
      <c r="X131" s="60">
        <v>115</v>
      </c>
      <c r="Y131" s="43" t="s">
        <v>1723</v>
      </c>
      <c r="Z131" s="42">
        <v>45549</v>
      </c>
      <c r="AA131" s="43">
        <v>0</v>
      </c>
      <c r="AB131" s="43"/>
      <c r="AC131" s="40"/>
      <c r="AD131" s="40"/>
    </row>
    <row r="132" spans="1:30" ht="15" thickBot="1">
      <c r="A132" s="39" t="s">
        <v>1488</v>
      </c>
      <c r="B132" s="39">
        <v>479</v>
      </c>
      <c r="C132" s="39">
        <v>83</v>
      </c>
      <c r="D132" s="40" t="s">
        <v>489</v>
      </c>
      <c r="E132" s="40" t="s">
        <v>1489</v>
      </c>
      <c r="F132" s="40" t="s">
        <v>1491</v>
      </c>
      <c r="G132" s="40" t="s">
        <v>26</v>
      </c>
      <c r="H132" s="49" t="s">
        <v>1490</v>
      </c>
      <c r="K132" s="40" t="s">
        <v>26</v>
      </c>
      <c r="L132" s="40" t="s">
        <v>1492</v>
      </c>
      <c r="M132" s="40" t="s">
        <v>1495</v>
      </c>
      <c r="N132" s="40"/>
      <c r="O132" s="40" t="s">
        <v>1493</v>
      </c>
      <c r="P132" s="49" t="s">
        <v>29</v>
      </c>
      <c r="Q132" s="39" t="s">
        <v>1494</v>
      </c>
      <c r="R132" s="40" t="s">
        <v>49</v>
      </c>
      <c r="S132" s="40" t="s">
        <v>1496</v>
      </c>
      <c r="T132" s="40" t="s">
        <v>41</v>
      </c>
      <c r="U132" s="40" t="s">
        <v>35</v>
      </c>
      <c r="V132" s="40"/>
      <c r="W132" s="40"/>
      <c r="X132" s="40">
        <v>115</v>
      </c>
      <c r="Y132" s="40" t="s">
        <v>1723</v>
      </c>
      <c r="Z132" s="40"/>
      <c r="AA132" s="40"/>
      <c r="AB132" s="40"/>
      <c r="AC132" s="49"/>
      <c r="AD132" s="49"/>
    </row>
    <row r="133" spans="1:30" ht="15" thickBot="1">
      <c r="A133" s="38">
        <v>44927.588553240741</v>
      </c>
      <c r="B133" s="39">
        <v>479</v>
      </c>
      <c r="C133" s="39">
        <v>83</v>
      </c>
      <c r="D133" s="40" t="s">
        <v>489</v>
      </c>
      <c r="E133" s="40" t="s">
        <v>109</v>
      </c>
      <c r="F133" s="40" t="s">
        <v>491</v>
      </c>
      <c r="G133" s="40" t="s">
        <v>26</v>
      </c>
      <c r="H133" s="40" t="s">
        <v>490</v>
      </c>
      <c r="K133" s="40" t="s">
        <v>26</v>
      </c>
      <c r="L133" s="40" t="s">
        <v>492</v>
      </c>
      <c r="M133" s="40">
        <v>611781429</v>
      </c>
      <c r="N133" s="40"/>
      <c r="O133" s="40"/>
      <c r="P133" s="40" t="s">
        <v>29</v>
      </c>
      <c r="Q133" s="42">
        <v>42664</v>
      </c>
      <c r="R133" s="40" t="s">
        <v>49</v>
      </c>
      <c r="S133" s="40" t="s">
        <v>30</v>
      </c>
      <c r="T133" s="40" t="s">
        <v>115</v>
      </c>
      <c r="U133" s="40" t="s">
        <v>35</v>
      </c>
      <c r="V133" s="42">
        <v>44870</v>
      </c>
      <c r="W133" s="40" t="s">
        <v>32</v>
      </c>
      <c r="X133" s="60">
        <v>115</v>
      </c>
      <c r="Y133" s="43" t="s">
        <v>1723</v>
      </c>
      <c r="Z133" s="42">
        <v>45549</v>
      </c>
      <c r="AA133" s="43">
        <v>0</v>
      </c>
      <c r="AB133" s="43"/>
      <c r="AC133" s="40"/>
      <c r="AD133" s="40"/>
    </row>
    <row r="134" spans="1:30" ht="15" thickBot="1">
      <c r="A134" s="38">
        <v>44927.588553240741</v>
      </c>
      <c r="B134" s="39">
        <v>479</v>
      </c>
      <c r="C134" s="39">
        <v>83</v>
      </c>
      <c r="D134" s="40" t="s">
        <v>489</v>
      </c>
      <c r="E134" s="40" t="s">
        <v>109</v>
      </c>
      <c r="F134" s="40" t="s">
        <v>491</v>
      </c>
      <c r="G134" s="40" t="s">
        <v>26</v>
      </c>
      <c r="H134" s="40" t="s">
        <v>1469</v>
      </c>
      <c r="K134" s="40" t="s">
        <v>26</v>
      </c>
      <c r="L134" s="40" t="s">
        <v>492</v>
      </c>
      <c r="M134" s="40">
        <v>611781429</v>
      </c>
      <c r="N134" s="40"/>
      <c r="O134" s="40"/>
      <c r="P134" s="40" t="s">
        <v>29</v>
      </c>
      <c r="Q134" s="42">
        <v>42664</v>
      </c>
      <c r="R134" s="40" t="s">
        <v>49</v>
      </c>
      <c r="S134" s="40" t="s">
        <v>30</v>
      </c>
      <c r="T134" s="40" t="s">
        <v>115</v>
      </c>
      <c r="U134" s="40" t="s">
        <v>31</v>
      </c>
      <c r="V134" s="40"/>
      <c r="W134" s="40" t="s">
        <v>32</v>
      </c>
      <c r="X134" s="60">
        <v>115</v>
      </c>
      <c r="Y134" s="43" t="s">
        <v>1723</v>
      </c>
      <c r="Z134" s="42">
        <v>45549</v>
      </c>
      <c r="AA134" s="43">
        <v>0</v>
      </c>
      <c r="AB134" s="43"/>
      <c r="AC134" s="40"/>
      <c r="AD134" s="40"/>
    </row>
    <row r="135" spans="1:30" ht="15" thickBot="1">
      <c r="A135" s="38">
        <v>44934.816331018519</v>
      </c>
      <c r="B135" s="39">
        <v>84</v>
      </c>
      <c r="C135" s="39">
        <v>84</v>
      </c>
      <c r="D135" s="40" t="s">
        <v>290</v>
      </c>
      <c r="E135" s="40" t="s">
        <v>496</v>
      </c>
      <c r="F135" s="40" t="s">
        <v>497</v>
      </c>
      <c r="G135" s="40" t="s">
        <v>26</v>
      </c>
      <c r="H135" s="40" t="s">
        <v>216</v>
      </c>
      <c r="K135" s="40" t="s">
        <v>26</v>
      </c>
      <c r="L135" s="40" t="s">
        <v>260</v>
      </c>
      <c r="M135" s="40">
        <v>681432745</v>
      </c>
      <c r="N135" s="40"/>
      <c r="O135" s="40"/>
      <c r="P135" s="40" t="s">
        <v>48</v>
      </c>
      <c r="Q135" s="42">
        <v>39949</v>
      </c>
      <c r="R135" s="40" t="s">
        <v>152</v>
      </c>
      <c r="S135" s="40" t="s">
        <v>65</v>
      </c>
      <c r="T135" s="40" t="s">
        <v>123</v>
      </c>
      <c r="U135" s="40" t="s">
        <v>31</v>
      </c>
      <c r="V135" s="40"/>
      <c r="W135" s="40" t="s">
        <v>32</v>
      </c>
      <c r="X135" s="60">
        <v>115</v>
      </c>
      <c r="Y135" s="43" t="s">
        <v>1723</v>
      </c>
      <c r="Z135" s="42">
        <v>45613</v>
      </c>
      <c r="AA135" s="43">
        <v>0</v>
      </c>
      <c r="AB135" s="43"/>
      <c r="AC135" s="40"/>
      <c r="AD135" s="40"/>
    </row>
    <row r="136" spans="1:30" ht="15" thickBot="1">
      <c r="A136" s="38">
        <v>44934.816331018519</v>
      </c>
      <c r="B136" s="39">
        <v>84</v>
      </c>
      <c r="C136" s="39">
        <v>84</v>
      </c>
      <c r="D136" s="40" t="s">
        <v>290</v>
      </c>
      <c r="E136" s="40" t="s">
        <v>496</v>
      </c>
      <c r="F136" s="40" t="s">
        <v>497</v>
      </c>
      <c r="G136" s="40" t="s">
        <v>26</v>
      </c>
      <c r="H136" s="40" t="s">
        <v>136</v>
      </c>
      <c r="K136" s="40" t="s">
        <v>26</v>
      </c>
      <c r="L136" s="40" t="s">
        <v>260</v>
      </c>
      <c r="M136" s="40">
        <v>681432745</v>
      </c>
      <c r="N136" s="40"/>
      <c r="O136" s="40"/>
      <c r="P136" s="40" t="s">
        <v>48</v>
      </c>
      <c r="Q136" s="42">
        <v>39949</v>
      </c>
      <c r="R136" s="40" t="s">
        <v>152</v>
      </c>
      <c r="S136" s="40" t="s">
        <v>65</v>
      </c>
      <c r="T136" s="40" t="s">
        <v>123</v>
      </c>
      <c r="U136" s="40" t="s">
        <v>31</v>
      </c>
      <c r="V136" s="40"/>
      <c r="W136" s="40" t="s">
        <v>32</v>
      </c>
      <c r="X136" s="60">
        <v>115</v>
      </c>
      <c r="Y136" s="43" t="s">
        <v>1723</v>
      </c>
      <c r="Z136" s="42">
        <v>45613</v>
      </c>
      <c r="AA136" s="43">
        <v>0</v>
      </c>
      <c r="AB136" s="43"/>
      <c r="AC136" s="40"/>
      <c r="AD136" s="40"/>
    </row>
    <row r="137" spans="1:30" ht="15" thickBot="1">
      <c r="A137" s="38">
        <v>45389.589456018519</v>
      </c>
      <c r="B137" s="39">
        <v>31</v>
      </c>
      <c r="C137" s="39">
        <v>85</v>
      </c>
      <c r="D137" s="40" t="s">
        <v>498</v>
      </c>
      <c r="E137" s="40" t="s">
        <v>500</v>
      </c>
      <c r="F137" s="40" t="s">
        <v>501</v>
      </c>
      <c r="G137" s="40" t="s">
        <v>26</v>
      </c>
      <c r="H137" s="40" t="s">
        <v>499</v>
      </c>
      <c r="K137" s="40" t="s">
        <v>26</v>
      </c>
      <c r="L137" s="40" t="s">
        <v>221</v>
      </c>
      <c r="M137" s="40">
        <v>624128307</v>
      </c>
      <c r="N137" s="40"/>
      <c r="O137" s="40"/>
      <c r="P137" s="40" t="s">
        <v>48</v>
      </c>
      <c r="Q137" s="42">
        <v>42084</v>
      </c>
      <c r="R137" s="40"/>
      <c r="S137" s="40" t="s">
        <v>90</v>
      </c>
      <c r="T137" s="40" t="s">
        <v>145</v>
      </c>
      <c r="U137" s="40" t="s">
        <v>31</v>
      </c>
      <c r="V137" s="42">
        <v>45186</v>
      </c>
      <c r="W137" s="40" t="s">
        <v>32</v>
      </c>
      <c r="X137" s="60">
        <v>115</v>
      </c>
      <c r="Y137" s="43" t="s">
        <v>1723</v>
      </c>
      <c r="Z137" s="42">
        <v>45563</v>
      </c>
      <c r="AA137" s="43">
        <v>0</v>
      </c>
      <c r="AB137" s="43"/>
      <c r="AC137" s="40"/>
      <c r="AD137" s="40"/>
    </row>
    <row r="138" spans="1:30" ht="15" thickBot="1">
      <c r="A138" s="38">
        <v>44947.425555555557</v>
      </c>
      <c r="B138" s="39">
        <v>416</v>
      </c>
      <c r="C138" s="39">
        <v>86</v>
      </c>
      <c r="D138" s="40" t="s">
        <v>53</v>
      </c>
      <c r="E138" s="40" t="s">
        <v>503</v>
      </c>
      <c r="F138" s="40" t="s">
        <v>504</v>
      </c>
      <c r="G138" s="40" t="s">
        <v>26</v>
      </c>
      <c r="H138" s="40" t="s">
        <v>426</v>
      </c>
      <c r="K138" s="40" t="s">
        <v>26</v>
      </c>
      <c r="L138" s="40"/>
      <c r="M138" s="40">
        <v>645160406</v>
      </c>
      <c r="N138" s="40"/>
      <c r="O138" s="40"/>
      <c r="P138" s="40" t="s">
        <v>48</v>
      </c>
      <c r="Q138" s="42">
        <v>40384</v>
      </c>
      <c r="R138" s="40" t="s">
        <v>155</v>
      </c>
      <c r="S138" s="40" t="s">
        <v>57</v>
      </c>
      <c r="T138" s="40" t="s">
        <v>58</v>
      </c>
      <c r="U138" s="40" t="s">
        <v>59</v>
      </c>
      <c r="V138" s="40"/>
      <c r="W138" s="40" t="s">
        <v>32</v>
      </c>
      <c r="X138" s="60">
        <v>115</v>
      </c>
      <c r="Y138" s="43" t="s">
        <v>1723</v>
      </c>
      <c r="Z138" s="42">
        <v>45592</v>
      </c>
      <c r="AA138" s="43">
        <v>0</v>
      </c>
      <c r="AB138" s="43"/>
      <c r="AC138" s="40"/>
      <c r="AD138" s="40"/>
    </row>
    <row r="139" spans="1:30" ht="15" thickBot="1">
      <c r="A139" s="38">
        <v>44975.639247685183</v>
      </c>
      <c r="B139" s="39">
        <v>416</v>
      </c>
      <c r="C139" s="39">
        <v>86</v>
      </c>
      <c r="D139" s="40" t="s">
        <v>53</v>
      </c>
      <c r="E139" s="40" t="s">
        <v>503</v>
      </c>
      <c r="F139" s="40" t="s">
        <v>504</v>
      </c>
      <c r="G139" s="40" t="s">
        <v>26</v>
      </c>
      <c r="H139" s="40" t="s">
        <v>330</v>
      </c>
      <c r="K139" s="40" t="s">
        <v>26</v>
      </c>
      <c r="L139" s="40" t="s">
        <v>506</v>
      </c>
      <c r="M139" s="40">
        <v>645160406</v>
      </c>
      <c r="N139" s="40"/>
      <c r="O139" s="40"/>
      <c r="P139" s="40" t="s">
        <v>48</v>
      </c>
      <c r="Q139" s="42">
        <v>41361</v>
      </c>
      <c r="R139" s="40" t="s">
        <v>39</v>
      </c>
      <c r="S139" s="40" t="s">
        <v>53</v>
      </c>
      <c r="T139" s="40" t="s">
        <v>41</v>
      </c>
      <c r="U139" s="40" t="s">
        <v>78</v>
      </c>
      <c r="V139" s="40"/>
      <c r="W139" s="40" t="s">
        <v>32</v>
      </c>
      <c r="X139" s="60">
        <v>115</v>
      </c>
      <c r="Y139" s="43" t="s">
        <v>1723</v>
      </c>
      <c r="Z139" s="42">
        <v>45564</v>
      </c>
      <c r="AA139" s="43">
        <v>0</v>
      </c>
      <c r="AB139" s="43"/>
      <c r="AC139" s="40"/>
      <c r="AD139" s="40"/>
    </row>
    <row r="140" spans="1:30" ht="15" thickBot="1">
      <c r="A140" s="38">
        <v>45444.681458333333</v>
      </c>
      <c r="B140" s="40">
        <v>0</v>
      </c>
      <c r="C140" s="39">
        <v>87</v>
      </c>
      <c r="D140" s="40" t="s">
        <v>507</v>
      </c>
      <c r="E140" s="40" t="s">
        <v>509</v>
      </c>
      <c r="F140" s="40"/>
      <c r="G140" s="40" t="s">
        <v>26</v>
      </c>
      <c r="H140" s="40" t="s">
        <v>508</v>
      </c>
      <c r="K140" s="40"/>
      <c r="L140" s="40"/>
      <c r="M140" s="40">
        <v>687797157</v>
      </c>
      <c r="N140" s="40"/>
      <c r="O140" s="40"/>
      <c r="P140" s="40"/>
      <c r="Q140" s="40"/>
      <c r="R140" s="40"/>
      <c r="S140" s="40" t="s">
        <v>30</v>
      </c>
      <c r="T140" s="40" t="s">
        <v>115</v>
      </c>
      <c r="U140" s="40" t="s">
        <v>35</v>
      </c>
      <c r="V140" s="40"/>
      <c r="W140" s="40" t="s">
        <v>32</v>
      </c>
      <c r="X140" s="60">
        <v>115</v>
      </c>
      <c r="Y140" s="43" t="s">
        <v>1723</v>
      </c>
      <c r="Z140" s="42">
        <v>45956</v>
      </c>
      <c r="AA140" s="43">
        <v>0</v>
      </c>
      <c r="AB140" s="43"/>
      <c r="AC140" s="40"/>
      <c r="AD140" s="40"/>
    </row>
    <row r="141" spans="1:30" ht="15" thickBot="1">
      <c r="A141" s="38">
        <v>45389.594027777777</v>
      </c>
      <c r="B141" s="39">
        <v>0</v>
      </c>
      <c r="C141" s="39">
        <v>88</v>
      </c>
      <c r="D141" s="40" t="s">
        <v>511</v>
      </c>
      <c r="E141" s="40" t="s">
        <v>512</v>
      </c>
      <c r="F141" s="40" t="s">
        <v>513</v>
      </c>
      <c r="G141" s="40" t="s">
        <v>26</v>
      </c>
      <c r="H141" s="40" t="s">
        <v>72</v>
      </c>
      <c r="K141" s="40" t="s">
        <v>514</v>
      </c>
      <c r="L141" s="40" t="s">
        <v>515</v>
      </c>
      <c r="M141" s="40">
        <v>687103359</v>
      </c>
      <c r="N141" s="40"/>
      <c r="O141" s="40"/>
      <c r="P141" s="40" t="s">
        <v>29</v>
      </c>
      <c r="Q141" s="42">
        <v>39909</v>
      </c>
      <c r="R141" s="40"/>
      <c r="S141" s="40" t="s">
        <v>1386</v>
      </c>
      <c r="T141" s="40"/>
      <c r="U141" s="40"/>
      <c r="V141" s="42">
        <v>45192</v>
      </c>
      <c r="W141" s="40"/>
      <c r="X141" s="60">
        <v>0</v>
      </c>
      <c r="Y141" s="43">
        <v>0</v>
      </c>
      <c r="Z141" s="43">
        <v>0</v>
      </c>
      <c r="AA141" s="43">
        <v>0</v>
      </c>
      <c r="AB141" s="43"/>
      <c r="AC141" s="40"/>
      <c r="AD141" s="40"/>
    </row>
    <row r="142" spans="1:30" ht="15" thickBot="1">
      <c r="A142" s="38">
        <v>45389.594027777777</v>
      </c>
      <c r="B142" s="39">
        <v>0</v>
      </c>
      <c r="C142" s="39">
        <v>88</v>
      </c>
      <c r="D142" s="40" t="s">
        <v>511</v>
      </c>
      <c r="E142" s="40" t="s">
        <v>512</v>
      </c>
      <c r="F142" s="40" t="s">
        <v>513</v>
      </c>
      <c r="G142" s="40" t="s">
        <v>26</v>
      </c>
      <c r="H142" s="40" t="s">
        <v>517</v>
      </c>
      <c r="K142" s="40" t="s">
        <v>514</v>
      </c>
      <c r="L142" s="40" t="s">
        <v>515</v>
      </c>
      <c r="M142" s="40">
        <v>687103359</v>
      </c>
      <c r="N142" s="40"/>
      <c r="O142" s="40"/>
      <c r="P142" s="40" t="s">
        <v>29</v>
      </c>
      <c r="Q142" s="42">
        <v>40927</v>
      </c>
      <c r="R142" s="40"/>
      <c r="S142" s="40" t="s">
        <v>1386</v>
      </c>
      <c r="T142" s="40"/>
      <c r="U142" s="40"/>
      <c r="V142" s="42">
        <v>44949</v>
      </c>
      <c r="W142" s="40"/>
      <c r="X142" s="60">
        <v>0</v>
      </c>
      <c r="Y142" s="43">
        <v>0</v>
      </c>
      <c r="Z142" s="43">
        <v>0</v>
      </c>
      <c r="AA142" s="43">
        <v>0</v>
      </c>
      <c r="AB142" s="43"/>
      <c r="AC142" s="40"/>
      <c r="AD142" s="40"/>
    </row>
    <row r="143" spans="1:30" ht="15" thickBot="1">
      <c r="A143" s="38">
        <v>44927.645567129628</v>
      </c>
      <c r="B143" s="39">
        <v>506</v>
      </c>
      <c r="C143" s="39">
        <v>89</v>
      </c>
      <c r="D143" s="40" t="s">
        <v>518</v>
      </c>
      <c r="E143" s="40" t="s">
        <v>520</v>
      </c>
      <c r="F143" s="40" t="s">
        <v>523</v>
      </c>
      <c r="G143" s="40" t="s">
        <v>26</v>
      </c>
      <c r="H143" s="40" t="s">
        <v>519</v>
      </c>
      <c r="K143" s="40" t="s">
        <v>26</v>
      </c>
      <c r="L143" s="40"/>
      <c r="M143" s="40">
        <v>628704083</v>
      </c>
      <c r="N143" s="40"/>
      <c r="O143" s="40"/>
      <c r="P143" s="40" t="s">
        <v>29</v>
      </c>
      <c r="Q143" s="42">
        <v>42358</v>
      </c>
      <c r="R143" s="40" t="s">
        <v>49</v>
      </c>
      <c r="S143" s="40" t="s">
        <v>1414</v>
      </c>
      <c r="T143" s="40" t="s">
        <v>41</v>
      </c>
      <c r="U143" s="40" t="s">
        <v>78</v>
      </c>
      <c r="V143" s="40"/>
      <c r="W143" s="40" t="s">
        <v>32</v>
      </c>
      <c r="X143" s="60">
        <v>115</v>
      </c>
      <c r="Y143" s="43" t="s">
        <v>1723</v>
      </c>
      <c r="Z143" s="42">
        <v>45592</v>
      </c>
      <c r="AA143" s="43">
        <v>0</v>
      </c>
      <c r="AB143" s="43"/>
      <c r="AC143" s="40"/>
      <c r="AD143" s="40"/>
    </row>
    <row r="144" spans="1:30" ht="15" thickBot="1">
      <c r="A144" s="38">
        <v>44975.569351851853</v>
      </c>
      <c r="B144" s="39">
        <v>506</v>
      </c>
      <c r="C144" s="39">
        <v>89</v>
      </c>
      <c r="D144" s="40" t="s">
        <v>518</v>
      </c>
      <c r="E144" s="40" t="s">
        <v>520</v>
      </c>
      <c r="F144" s="40" t="s">
        <v>523</v>
      </c>
      <c r="G144" s="40" t="s">
        <v>26</v>
      </c>
      <c r="H144" s="40" t="s">
        <v>161</v>
      </c>
      <c r="K144" s="40" t="s">
        <v>26</v>
      </c>
      <c r="L144" s="40"/>
      <c r="M144" s="40"/>
      <c r="N144" s="40"/>
      <c r="O144" s="40"/>
      <c r="P144" s="40" t="s">
        <v>48</v>
      </c>
      <c r="Q144" s="42">
        <v>41246</v>
      </c>
      <c r="R144" s="40" t="s">
        <v>141</v>
      </c>
      <c r="S144" s="40" t="s">
        <v>90</v>
      </c>
      <c r="T144" s="40" t="s">
        <v>145</v>
      </c>
      <c r="U144" s="40" t="s">
        <v>78</v>
      </c>
      <c r="V144" s="40"/>
      <c r="W144" s="40" t="s">
        <v>32</v>
      </c>
      <c r="X144" s="60">
        <v>115</v>
      </c>
      <c r="Y144" s="43" t="s">
        <v>1723</v>
      </c>
      <c r="Z144" s="42">
        <v>45592</v>
      </c>
      <c r="AA144" s="43">
        <v>0</v>
      </c>
      <c r="AB144" s="43"/>
      <c r="AC144" s="40"/>
      <c r="AD144" s="40"/>
    </row>
    <row r="145" spans="1:30" ht="15" thickBot="1">
      <c r="A145" s="38">
        <v>44934.787662037037</v>
      </c>
      <c r="B145" s="39">
        <v>1213</v>
      </c>
      <c r="C145" s="39">
        <v>90</v>
      </c>
      <c r="D145" s="40" t="s">
        <v>524</v>
      </c>
      <c r="E145" s="40" t="s">
        <v>526</v>
      </c>
      <c r="F145" s="40" t="s">
        <v>529</v>
      </c>
      <c r="G145" s="40" t="s">
        <v>26</v>
      </c>
      <c r="H145" s="40" t="s">
        <v>528</v>
      </c>
      <c r="K145" s="40" t="s">
        <v>26</v>
      </c>
      <c r="L145" s="40" t="s">
        <v>530</v>
      </c>
      <c r="M145" s="40">
        <v>623732815</v>
      </c>
      <c r="N145" s="40"/>
      <c r="O145" s="40"/>
      <c r="P145" s="40" t="s">
        <v>29</v>
      </c>
      <c r="Q145" s="42">
        <v>39383</v>
      </c>
      <c r="R145" s="40" t="s">
        <v>152</v>
      </c>
      <c r="S145" s="40" t="s">
        <v>90</v>
      </c>
      <c r="T145" s="40" t="s">
        <v>145</v>
      </c>
      <c r="U145" s="40" t="s">
        <v>78</v>
      </c>
      <c r="V145" s="40"/>
      <c r="W145" s="40" t="s">
        <v>32</v>
      </c>
      <c r="X145" s="60">
        <v>115</v>
      </c>
      <c r="Y145" s="43" t="s">
        <v>1723</v>
      </c>
      <c r="Z145" s="42">
        <v>45542</v>
      </c>
      <c r="AA145" s="43" t="s">
        <v>1471</v>
      </c>
      <c r="AB145" s="43"/>
      <c r="AC145" s="40"/>
      <c r="AD145" s="40"/>
    </row>
    <row r="146" spans="1:30" ht="15" thickBot="1">
      <c r="A146" s="38">
        <v>44937.754861111112</v>
      </c>
      <c r="B146" s="39">
        <v>1213</v>
      </c>
      <c r="C146" s="39">
        <v>90</v>
      </c>
      <c r="D146" s="40" t="s">
        <v>524</v>
      </c>
      <c r="E146" s="40" t="s">
        <v>526</v>
      </c>
      <c r="F146" s="40">
        <v>165</v>
      </c>
      <c r="G146" s="40" t="s">
        <v>26</v>
      </c>
      <c r="H146" s="40" t="s">
        <v>525</v>
      </c>
      <c r="K146" s="40" t="s">
        <v>26</v>
      </c>
      <c r="L146" s="40"/>
      <c r="M146" s="40">
        <v>623732815</v>
      </c>
      <c r="N146" s="40"/>
      <c r="O146" s="40"/>
      <c r="P146" s="40" t="s">
        <v>48</v>
      </c>
      <c r="Q146" s="42">
        <v>42115</v>
      </c>
      <c r="R146" s="40" t="s">
        <v>39</v>
      </c>
      <c r="S146" s="40" t="s">
        <v>65</v>
      </c>
      <c r="T146" s="40" t="s">
        <v>123</v>
      </c>
      <c r="U146" s="40" t="s">
        <v>35</v>
      </c>
      <c r="V146" s="40"/>
      <c r="W146" s="40" t="s">
        <v>32</v>
      </c>
      <c r="X146" s="60">
        <v>115</v>
      </c>
      <c r="Y146" s="43" t="s">
        <v>1723</v>
      </c>
      <c r="Z146" s="42">
        <v>45542</v>
      </c>
      <c r="AA146" s="43">
        <v>0</v>
      </c>
      <c r="AB146" s="43"/>
      <c r="AC146" s="40"/>
      <c r="AD146" s="40"/>
    </row>
    <row r="147" spans="1:30" ht="15" thickBot="1">
      <c r="A147" s="38">
        <v>44937.754861111112</v>
      </c>
      <c r="B147" s="39">
        <v>1213</v>
      </c>
      <c r="C147" s="39">
        <v>90</v>
      </c>
      <c r="D147" s="40" t="s">
        <v>524</v>
      </c>
      <c r="E147" s="40" t="s">
        <v>526</v>
      </c>
      <c r="F147" s="40">
        <v>165</v>
      </c>
      <c r="G147" s="40" t="s">
        <v>26</v>
      </c>
      <c r="H147" s="40" t="s">
        <v>370</v>
      </c>
      <c r="K147" s="40" t="s">
        <v>26</v>
      </c>
      <c r="L147" s="40"/>
      <c r="M147" s="40">
        <v>623732815</v>
      </c>
      <c r="N147" s="40"/>
      <c r="O147" s="40"/>
      <c r="P147" s="40" t="s">
        <v>274</v>
      </c>
      <c r="Q147" s="42">
        <v>42115</v>
      </c>
      <c r="R147" s="40" t="s">
        <v>39</v>
      </c>
      <c r="S147" s="40" t="s">
        <v>90</v>
      </c>
      <c r="T147" s="40" t="s">
        <v>145</v>
      </c>
      <c r="U147" s="40" t="s">
        <v>78</v>
      </c>
      <c r="V147" s="40"/>
      <c r="W147" s="40" t="s">
        <v>32</v>
      </c>
      <c r="X147" s="60">
        <v>115</v>
      </c>
      <c r="Y147" s="43" t="s">
        <v>1723</v>
      </c>
      <c r="Z147" s="42">
        <v>45542</v>
      </c>
      <c r="AA147" s="43">
        <v>0</v>
      </c>
      <c r="AB147" s="43"/>
      <c r="AC147" s="40"/>
      <c r="AD147" s="40"/>
    </row>
    <row r="148" spans="1:30" ht="15" thickBot="1">
      <c r="A148" s="38">
        <v>44934.832071759258</v>
      </c>
      <c r="B148" s="39">
        <v>878</v>
      </c>
      <c r="C148" s="39">
        <v>91</v>
      </c>
      <c r="D148" s="40" t="s">
        <v>107</v>
      </c>
      <c r="E148" s="40" t="s">
        <v>533</v>
      </c>
      <c r="F148" s="40" t="s">
        <v>534</v>
      </c>
      <c r="G148" s="40" t="s">
        <v>26</v>
      </c>
      <c r="H148" s="40" t="s">
        <v>532</v>
      </c>
      <c r="K148" s="40" t="s">
        <v>26</v>
      </c>
      <c r="L148" s="40" t="s">
        <v>140</v>
      </c>
      <c r="M148" s="40">
        <v>681903835</v>
      </c>
      <c r="N148" s="40"/>
      <c r="O148" s="40"/>
      <c r="P148" s="40" t="s">
        <v>48</v>
      </c>
      <c r="Q148" s="42">
        <v>42984</v>
      </c>
      <c r="R148" s="40" t="s">
        <v>39</v>
      </c>
      <c r="S148" s="40" t="s">
        <v>114</v>
      </c>
      <c r="T148" s="40" t="s">
        <v>41</v>
      </c>
      <c r="U148" s="40" t="s">
        <v>31</v>
      </c>
      <c r="V148" s="42">
        <v>45213</v>
      </c>
      <c r="W148" s="40"/>
      <c r="X148" s="60">
        <v>115</v>
      </c>
      <c r="Y148" s="43" t="s">
        <v>1723</v>
      </c>
      <c r="Z148" s="42">
        <v>45541</v>
      </c>
      <c r="AA148" s="43">
        <v>0</v>
      </c>
      <c r="AB148" s="43"/>
      <c r="AC148" s="40"/>
      <c r="AD148" s="40"/>
    </row>
    <row r="149" spans="1:30" ht="15" thickBot="1">
      <c r="A149" s="38">
        <v>44934.832071759258</v>
      </c>
      <c r="B149" s="39">
        <v>878</v>
      </c>
      <c r="C149" s="39">
        <v>91</v>
      </c>
      <c r="D149" s="40" t="s">
        <v>107</v>
      </c>
      <c r="E149" s="40" t="s">
        <v>533</v>
      </c>
      <c r="F149" s="40" t="s">
        <v>534</v>
      </c>
      <c r="G149" s="40" t="s">
        <v>26</v>
      </c>
      <c r="H149" s="40" t="s">
        <v>104</v>
      </c>
      <c r="K149" s="40" t="s">
        <v>26</v>
      </c>
      <c r="L149" s="40" t="s">
        <v>140</v>
      </c>
      <c r="M149" s="40">
        <v>681903835</v>
      </c>
      <c r="N149" s="40"/>
      <c r="O149" s="40"/>
      <c r="P149" s="40" t="s">
        <v>48</v>
      </c>
      <c r="Q149" s="42">
        <v>42129</v>
      </c>
      <c r="R149" s="40" t="s">
        <v>39</v>
      </c>
      <c r="S149" s="40" t="s">
        <v>90</v>
      </c>
      <c r="T149" s="40" t="s">
        <v>145</v>
      </c>
      <c r="U149" s="40" t="s">
        <v>31</v>
      </c>
      <c r="V149" s="40"/>
      <c r="W149" s="40" t="s">
        <v>32</v>
      </c>
      <c r="X149" s="60">
        <v>115</v>
      </c>
      <c r="Y149" s="43" t="s">
        <v>1723</v>
      </c>
      <c r="Z149" s="42">
        <v>45541</v>
      </c>
      <c r="AA149" s="43">
        <v>0</v>
      </c>
      <c r="AB149" s="43"/>
      <c r="AC149" s="40"/>
      <c r="AD149" s="40"/>
    </row>
    <row r="150" spans="1:30" ht="15" thickBot="1">
      <c r="A150" s="38">
        <v>45389.645451388889</v>
      </c>
      <c r="B150" s="39">
        <v>1801</v>
      </c>
      <c r="C150" s="39">
        <v>92</v>
      </c>
      <c r="D150" s="40" t="s">
        <v>36</v>
      </c>
      <c r="E150" s="40" t="s">
        <v>537</v>
      </c>
      <c r="F150" s="40"/>
      <c r="G150" s="40" t="s">
        <v>26</v>
      </c>
      <c r="H150" s="40" t="s">
        <v>136</v>
      </c>
      <c r="K150" s="40" t="s">
        <v>26</v>
      </c>
      <c r="L150" s="40"/>
      <c r="M150" s="40" t="s">
        <v>538</v>
      </c>
      <c r="N150" s="40"/>
      <c r="O150" s="40"/>
      <c r="P150" s="40" t="s">
        <v>29</v>
      </c>
      <c r="Q150" s="42">
        <v>41338</v>
      </c>
      <c r="R150" s="40" t="s">
        <v>39</v>
      </c>
      <c r="S150" s="40" t="s">
        <v>65</v>
      </c>
      <c r="T150" s="40" t="s">
        <v>123</v>
      </c>
      <c r="U150" s="40" t="s">
        <v>35</v>
      </c>
      <c r="V150" s="40"/>
      <c r="W150" s="40" t="s">
        <v>32</v>
      </c>
      <c r="X150" s="60">
        <v>115</v>
      </c>
      <c r="Y150" s="43" t="s">
        <v>1723</v>
      </c>
      <c r="Z150" s="42">
        <v>45570</v>
      </c>
      <c r="AA150" s="43">
        <v>0</v>
      </c>
      <c r="AB150" s="43"/>
      <c r="AC150" s="40"/>
      <c r="AD150" s="40"/>
    </row>
    <row r="151" spans="1:30" ht="15" thickBot="1">
      <c r="A151" s="38">
        <v>44927.69390046296</v>
      </c>
      <c r="B151" s="39">
        <v>1149</v>
      </c>
      <c r="C151" s="39">
        <v>92</v>
      </c>
      <c r="D151" s="40" t="s">
        <v>36</v>
      </c>
      <c r="E151" s="40" t="s">
        <v>537</v>
      </c>
      <c r="F151" s="40" t="s">
        <v>540</v>
      </c>
      <c r="G151" s="40" t="s">
        <v>26</v>
      </c>
      <c r="H151" s="40" t="s">
        <v>539</v>
      </c>
      <c r="K151" s="40" t="s">
        <v>26</v>
      </c>
      <c r="L151" s="40" t="s">
        <v>541</v>
      </c>
      <c r="M151" s="40" t="s">
        <v>538</v>
      </c>
      <c r="N151" s="40"/>
      <c r="O151" s="40"/>
      <c r="P151" s="40" t="s">
        <v>29</v>
      </c>
      <c r="Q151" s="42">
        <v>42193</v>
      </c>
      <c r="R151" s="40" t="s">
        <v>39</v>
      </c>
      <c r="S151" s="40" t="s">
        <v>65</v>
      </c>
      <c r="T151" s="40" t="s">
        <v>123</v>
      </c>
      <c r="U151" s="40" t="s">
        <v>35</v>
      </c>
      <c r="V151" s="42">
        <v>44625</v>
      </c>
      <c r="W151" s="40" t="s">
        <v>32</v>
      </c>
      <c r="X151" s="60">
        <v>115</v>
      </c>
      <c r="Y151" s="43" t="s">
        <v>1723</v>
      </c>
      <c r="Z151" s="42">
        <v>45570</v>
      </c>
      <c r="AA151" s="43">
        <v>0</v>
      </c>
      <c r="AB151" s="43"/>
      <c r="AC151" s="40"/>
      <c r="AD151" s="40"/>
    </row>
    <row r="152" spans="1:30" ht="15" thickBot="1">
      <c r="A152" s="38">
        <v>45389.606157407405</v>
      </c>
      <c r="B152" s="39">
        <v>1149</v>
      </c>
      <c r="C152" s="39">
        <v>92</v>
      </c>
      <c r="D152" s="40" t="s">
        <v>36</v>
      </c>
      <c r="E152" s="40" t="s">
        <v>537</v>
      </c>
      <c r="F152" s="40"/>
      <c r="G152" s="40" t="s">
        <v>26</v>
      </c>
      <c r="H152" s="40" t="s">
        <v>536</v>
      </c>
      <c r="K152" s="40" t="s">
        <v>26</v>
      </c>
      <c r="L152" s="40"/>
      <c r="M152" s="40" t="s">
        <v>538</v>
      </c>
      <c r="N152" s="40"/>
      <c r="O152" s="40"/>
      <c r="P152" s="40" t="s">
        <v>29</v>
      </c>
      <c r="Q152" s="40"/>
      <c r="R152" s="40"/>
      <c r="S152" s="40" t="s">
        <v>53</v>
      </c>
      <c r="T152" s="40" t="s">
        <v>123</v>
      </c>
      <c r="U152" s="40" t="s">
        <v>78</v>
      </c>
      <c r="V152" s="40"/>
      <c r="W152" s="40" t="s">
        <v>32</v>
      </c>
      <c r="X152" s="60">
        <v>115</v>
      </c>
      <c r="Y152" s="43" t="s">
        <v>1723</v>
      </c>
      <c r="Z152" s="42">
        <v>45570</v>
      </c>
      <c r="AA152" s="43">
        <v>0</v>
      </c>
      <c r="AB152" s="43"/>
      <c r="AC152" s="40"/>
      <c r="AD152" s="40"/>
    </row>
    <row r="153" spans="1:30" ht="15" thickBot="1">
      <c r="A153" s="38"/>
      <c r="B153" s="39">
        <v>574</v>
      </c>
      <c r="C153" s="39">
        <v>93</v>
      </c>
      <c r="D153" s="40" t="s">
        <v>136</v>
      </c>
      <c r="E153" s="40" t="s">
        <v>1418</v>
      </c>
      <c r="F153" s="40" t="s">
        <v>1435</v>
      </c>
      <c r="G153" s="40" t="s">
        <v>26</v>
      </c>
      <c r="H153" s="40" t="s">
        <v>195</v>
      </c>
      <c r="K153" s="40" t="s">
        <v>26</v>
      </c>
      <c r="L153" s="40" t="s">
        <v>1436</v>
      </c>
      <c r="M153" s="40">
        <v>648982276</v>
      </c>
      <c r="N153" s="40"/>
      <c r="O153" s="40"/>
      <c r="P153" s="40" t="s">
        <v>29</v>
      </c>
      <c r="Q153" s="42">
        <v>43154</v>
      </c>
      <c r="R153" s="40" t="s">
        <v>1431</v>
      </c>
      <c r="S153" s="40" t="s">
        <v>122</v>
      </c>
      <c r="T153" s="40"/>
      <c r="U153" s="40" t="s">
        <v>31</v>
      </c>
      <c r="V153" s="40"/>
      <c r="W153" s="40" t="s">
        <v>32</v>
      </c>
      <c r="X153" s="60">
        <v>115</v>
      </c>
      <c r="Y153" s="43" t="s">
        <v>1723</v>
      </c>
      <c r="Z153" s="42">
        <v>45584</v>
      </c>
      <c r="AA153" s="43"/>
      <c r="AB153" s="43"/>
      <c r="AC153" s="40"/>
      <c r="AD153" s="40"/>
    </row>
    <row r="154" spans="1:30" ht="15" thickBot="1">
      <c r="A154" s="38">
        <v>45319.622847222221</v>
      </c>
      <c r="B154" s="39">
        <v>839</v>
      </c>
      <c r="C154" s="39">
        <v>94</v>
      </c>
      <c r="D154" s="40" t="s">
        <v>236</v>
      </c>
      <c r="E154" s="40" t="s">
        <v>546</v>
      </c>
      <c r="F154" s="40" t="s">
        <v>547</v>
      </c>
      <c r="G154" s="40" t="s">
        <v>26</v>
      </c>
      <c r="H154" s="40" t="s">
        <v>184</v>
      </c>
      <c r="K154" s="40" t="s">
        <v>26</v>
      </c>
      <c r="L154" s="40" t="s">
        <v>548</v>
      </c>
      <c r="M154" s="40">
        <v>638929060</v>
      </c>
      <c r="N154" s="40"/>
      <c r="O154" s="40"/>
      <c r="P154" s="40" t="s">
        <v>29</v>
      </c>
      <c r="Q154" s="42">
        <v>43151</v>
      </c>
      <c r="R154" s="40" t="s">
        <v>49</v>
      </c>
      <c r="S154" s="40" t="s">
        <v>114</v>
      </c>
      <c r="T154" s="40" t="s">
        <v>41</v>
      </c>
      <c r="U154" s="40" t="s">
        <v>31</v>
      </c>
      <c r="V154" s="42">
        <v>45304</v>
      </c>
      <c r="W154" s="40" t="s">
        <v>32</v>
      </c>
      <c r="X154" s="60">
        <v>115</v>
      </c>
      <c r="Y154" s="43" t="s">
        <v>1723</v>
      </c>
      <c r="Z154" s="42">
        <v>45633</v>
      </c>
      <c r="AA154" s="43">
        <v>0</v>
      </c>
      <c r="AB154" s="43"/>
      <c r="AC154" s="40"/>
      <c r="AD154" s="40"/>
    </row>
    <row r="155" spans="1:30" ht="15" thickBot="1">
      <c r="A155" s="38">
        <v>45403.544687499998</v>
      </c>
      <c r="B155" s="39">
        <v>95</v>
      </c>
      <c r="C155" s="39">
        <v>95</v>
      </c>
      <c r="D155" s="40" t="s">
        <v>1392</v>
      </c>
      <c r="E155" s="40" t="s">
        <v>1206</v>
      </c>
      <c r="F155" s="40" t="s">
        <v>552</v>
      </c>
      <c r="G155" s="40" t="s">
        <v>26</v>
      </c>
      <c r="H155" s="40" t="s">
        <v>136</v>
      </c>
      <c r="K155" s="40" t="s">
        <v>26</v>
      </c>
      <c r="L155" s="40"/>
      <c r="M155" s="40">
        <v>643559168</v>
      </c>
      <c r="N155" s="40"/>
      <c r="O155" s="40"/>
      <c r="P155" s="40" t="s">
        <v>29</v>
      </c>
      <c r="Q155" s="42">
        <v>40873</v>
      </c>
      <c r="R155" s="40"/>
      <c r="S155" s="40" t="s">
        <v>90</v>
      </c>
      <c r="T155" s="40" t="s">
        <v>145</v>
      </c>
      <c r="U155" s="40" t="s">
        <v>31</v>
      </c>
      <c r="V155" s="40"/>
      <c r="W155" s="40" t="s">
        <v>32</v>
      </c>
      <c r="X155" s="60">
        <v>115</v>
      </c>
      <c r="Y155" s="43" t="s">
        <v>1723</v>
      </c>
      <c r="Z155" s="42">
        <v>45550</v>
      </c>
      <c r="AA155" s="43">
        <v>0</v>
      </c>
      <c r="AB155" s="43"/>
      <c r="AC155" s="40"/>
      <c r="AD155" s="40"/>
    </row>
    <row r="156" spans="1:30" ht="15" thickBot="1">
      <c r="A156" s="40"/>
      <c r="B156" s="40">
        <v>64</v>
      </c>
      <c r="C156" s="40">
        <v>96</v>
      </c>
      <c r="D156" s="40" t="s">
        <v>136</v>
      </c>
      <c r="E156" s="40" t="s">
        <v>1031</v>
      </c>
      <c r="F156" s="40" t="s">
        <v>1439</v>
      </c>
      <c r="G156" s="40" t="s">
        <v>26</v>
      </c>
      <c r="H156" s="40" t="s">
        <v>1440</v>
      </c>
      <c r="K156" s="40" t="s">
        <v>26</v>
      </c>
      <c r="L156" s="40" t="s">
        <v>889</v>
      </c>
      <c r="M156" s="40">
        <v>649806333</v>
      </c>
      <c r="N156" s="40"/>
      <c r="O156" s="40"/>
      <c r="P156" s="40" t="s">
        <v>48</v>
      </c>
      <c r="Q156" s="42">
        <v>43531</v>
      </c>
      <c r="R156" s="40"/>
      <c r="S156" s="40" t="s">
        <v>122</v>
      </c>
      <c r="T156" s="40" t="s">
        <v>1431</v>
      </c>
      <c r="U156" s="40" t="s">
        <v>31</v>
      </c>
      <c r="V156" s="42">
        <v>45598</v>
      </c>
      <c r="W156" s="40" t="s">
        <v>32</v>
      </c>
      <c r="X156" s="60">
        <v>120</v>
      </c>
      <c r="Y156" s="40" t="s">
        <v>1723</v>
      </c>
      <c r="Z156" s="42">
        <v>45597</v>
      </c>
      <c r="AA156" s="40"/>
      <c r="AB156" s="40"/>
      <c r="AC156" s="40"/>
      <c r="AD156" s="40"/>
    </row>
    <row r="157" spans="1:30" ht="15" thickBot="1">
      <c r="A157" s="40"/>
      <c r="B157" s="40">
        <v>64</v>
      </c>
      <c r="C157" s="40">
        <v>96</v>
      </c>
      <c r="D157" s="40" t="s">
        <v>136</v>
      </c>
      <c r="E157" s="40" t="s">
        <v>1031</v>
      </c>
      <c r="F157" s="40" t="s">
        <v>1439</v>
      </c>
      <c r="G157" s="40" t="s">
        <v>26</v>
      </c>
      <c r="H157" s="40" t="s">
        <v>823</v>
      </c>
      <c r="K157" s="40" t="s">
        <v>26</v>
      </c>
      <c r="L157" s="40" t="s">
        <v>889</v>
      </c>
      <c r="M157" s="40">
        <v>649806333</v>
      </c>
      <c r="N157" s="40"/>
      <c r="O157" s="40"/>
      <c r="P157" s="40" t="s">
        <v>29</v>
      </c>
      <c r="Q157" s="42">
        <v>43531</v>
      </c>
      <c r="R157" s="40"/>
      <c r="S157" s="40" t="s">
        <v>122</v>
      </c>
      <c r="T157" s="40" t="s">
        <v>1431</v>
      </c>
      <c r="U157" s="40" t="s">
        <v>31</v>
      </c>
      <c r="V157" s="42">
        <v>45598</v>
      </c>
      <c r="W157" s="40" t="s">
        <v>32</v>
      </c>
      <c r="X157" s="60">
        <v>120</v>
      </c>
      <c r="Y157" s="40" t="s">
        <v>1723</v>
      </c>
      <c r="Z157" s="42">
        <v>45597</v>
      </c>
      <c r="AA157" s="40"/>
      <c r="AB157" s="40"/>
      <c r="AC157" s="40"/>
      <c r="AD157" s="40"/>
    </row>
    <row r="158" spans="1:30" ht="15" thickBot="1">
      <c r="A158" s="38">
        <v>45403.550092592595</v>
      </c>
      <c r="B158" s="39">
        <v>1076</v>
      </c>
      <c r="C158" s="39">
        <v>97</v>
      </c>
      <c r="D158" s="40" t="s">
        <v>554</v>
      </c>
      <c r="E158" s="40" t="s">
        <v>555</v>
      </c>
      <c r="F158" s="40" t="s">
        <v>556</v>
      </c>
      <c r="G158" s="40" t="s">
        <v>26</v>
      </c>
      <c r="H158" s="40" t="s">
        <v>559</v>
      </c>
      <c r="K158" s="40" t="s">
        <v>26</v>
      </c>
      <c r="L158" s="40" t="s">
        <v>557</v>
      </c>
      <c r="M158" s="40" t="s">
        <v>558</v>
      </c>
      <c r="N158" s="40"/>
      <c r="O158" s="40"/>
      <c r="P158" s="40" t="s">
        <v>29</v>
      </c>
      <c r="Q158" s="42">
        <v>42006</v>
      </c>
      <c r="R158" s="40"/>
      <c r="S158" s="49" t="s">
        <v>114</v>
      </c>
      <c r="T158" s="40" t="s">
        <v>58</v>
      </c>
      <c r="U158" s="40" t="s">
        <v>31</v>
      </c>
      <c r="V158" s="40"/>
      <c r="W158" s="40" t="s">
        <v>32</v>
      </c>
      <c r="X158" s="60">
        <v>115</v>
      </c>
      <c r="Y158" s="40" t="s">
        <v>1723</v>
      </c>
      <c r="Z158" s="42">
        <v>45606</v>
      </c>
      <c r="AA158" s="43">
        <v>0</v>
      </c>
      <c r="AB158" s="43"/>
      <c r="AC158" s="40"/>
      <c r="AD158" s="40"/>
    </row>
    <row r="159" spans="1:30" ht="15" thickBot="1">
      <c r="A159" s="38">
        <v>45403.550092592595</v>
      </c>
      <c r="B159" s="39">
        <v>1076</v>
      </c>
      <c r="C159" s="39">
        <v>97</v>
      </c>
      <c r="D159" s="40" t="s">
        <v>554</v>
      </c>
      <c r="E159" s="40" t="s">
        <v>555</v>
      </c>
      <c r="F159" s="40" t="s">
        <v>556</v>
      </c>
      <c r="G159" s="40" t="s">
        <v>26</v>
      </c>
      <c r="H159" s="40" t="s">
        <v>33</v>
      </c>
      <c r="K159" s="40" t="s">
        <v>26</v>
      </c>
      <c r="L159" s="40" t="s">
        <v>557</v>
      </c>
      <c r="M159" s="40" t="s">
        <v>558</v>
      </c>
      <c r="N159" s="40"/>
      <c r="O159" s="40"/>
      <c r="P159" s="40" t="s">
        <v>29</v>
      </c>
      <c r="Q159" s="42">
        <v>42006</v>
      </c>
      <c r="R159" s="40"/>
      <c r="S159" s="40" t="s">
        <v>65</v>
      </c>
      <c r="T159" s="40" t="s">
        <v>123</v>
      </c>
      <c r="U159" s="40" t="s">
        <v>31</v>
      </c>
      <c r="V159" s="42">
        <v>44506</v>
      </c>
      <c r="W159" s="40" t="s">
        <v>32</v>
      </c>
      <c r="X159" s="60">
        <v>115</v>
      </c>
      <c r="Y159" s="40" t="s">
        <v>1723</v>
      </c>
      <c r="Z159" s="42">
        <v>45606</v>
      </c>
      <c r="AA159" s="43">
        <v>0</v>
      </c>
      <c r="AB159" s="43"/>
      <c r="AC159" s="40"/>
      <c r="AD159" s="40"/>
    </row>
    <row r="160" spans="1:30" ht="15" thickBot="1">
      <c r="A160" s="195">
        <v>45678.577163715279</v>
      </c>
      <c r="B160" s="49">
        <v>157</v>
      </c>
      <c r="C160" s="49">
        <v>98</v>
      </c>
      <c r="D160" s="49" t="s">
        <v>1650</v>
      </c>
      <c r="E160" s="49" t="s">
        <v>1641</v>
      </c>
      <c r="F160" s="49" t="s">
        <v>1702</v>
      </c>
      <c r="G160" s="40" t="s">
        <v>26</v>
      </c>
      <c r="H160" s="49" t="s">
        <v>953</v>
      </c>
      <c r="K160" s="49" t="s">
        <v>1080</v>
      </c>
      <c r="L160" s="49" t="s">
        <v>1727</v>
      </c>
      <c r="M160" s="49" t="s">
        <v>1728</v>
      </c>
      <c r="N160" s="49"/>
      <c r="O160" s="49" t="s">
        <v>1729</v>
      </c>
      <c r="P160" s="49" t="s">
        <v>48</v>
      </c>
      <c r="Q160" s="170">
        <v>44104</v>
      </c>
      <c r="R160" s="40" t="s">
        <v>49</v>
      </c>
      <c r="S160" s="40" t="s">
        <v>1496</v>
      </c>
      <c r="T160" s="40" t="s">
        <v>41</v>
      </c>
      <c r="U160" s="40" t="s">
        <v>35</v>
      </c>
      <c r="V160" s="49"/>
      <c r="W160" s="49"/>
      <c r="X160" s="49"/>
      <c r="Y160" s="49"/>
      <c r="Z160" s="49"/>
      <c r="AA160" s="49"/>
      <c r="AB160" s="49"/>
      <c r="AC160" s="49"/>
      <c r="AD160" s="49"/>
    </row>
    <row r="161" spans="1:30" ht="15" thickBot="1">
      <c r="A161" s="38">
        <v>45003.659756944442</v>
      </c>
      <c r="B161" s="39">
        <v>767</v>
      </c>
      <c r="C161" s="39">
        <v>99</v>
      </c>
      <c r="D161" s="40" t="s">
        <v>61</v>
      </c>
      <c r="E161" s="40" t="s">
        <v>253</v>
      </c>
      <c r="F161" s="40" t="s">
        <v>566</v>
      </c>
      <c r="G161" s="40" t="s">
        <v>26</v>
      </c>
      <c r="H161" s="40" t="s">
        <v>564</v>
      </c>
      <c r="K161" s="40" t="s">
        <v>26</v>
      </c>
      <c r="L161" s="40" t="s">
        <v>567</v>
      </c>
      <c r="M161" s="40">
        <v>620638805</v>
      </c>
      <c r="N161" s="40"/>
      <c r="O161" s="40"/>
      <c r="P161" s="40" t="s">
        <v>48</v>
      </c>
      <c r="Q161" s="42">
        <v>42957</v>
      </c>
      <c r="R161" s="40" t="s">
        <v>49</v>
      </c>
      <c r="S161" s="40" t="s">
        <v>122</v>
      </c>
      <c r="T161" s="40" t="s">
        <v>145</v>
      </c>
      <c r="U161" s="40" t="s">
        <v>35</v>
      </c>
      <c r="V161" s="42">
        <v>44989</v>
      </c>
      <c r="W161" s="40" t="s">
        <v>32</v>
      </c>
      <c r="X161" s="60">
        <v>115</v>
      </c>
      <c r="Y161" s="43" t="s">
        <v>1723</v>
      </c>
      <c r="Z161" s="42">
        <v>45563</v>
      </c>
      <c r="AA161" s="43">
        <v>0</v>
      </c>
      <c r="AB161" s="43"/>
      <c r="AC161" s="40"/>
      <c r="AD161" s="40"/>
    </row>
    <row r="162" spans="1:30" ht="15" thickBot="1">
      <c r="A162" s="38">
        <v>44975.618726851855</v>
      </c>
      <c r="B162" s="39">
        <v>767</v>
      </c>
      <c r="C162" s="39">
        <v>99</v>
      </c>
      <c r="D162" s="40" t="s">
        <v>61</v>
      </c>
      <c r="E162" s="40" t="s">
        <v>253</v>
      </c>
      <c r="F162" s="40" t="s">
        <v>566</v>
      </c>
      <c r="G162" s="40" t="s">
        <v>26</v>
      </c>
      <c r="H162" s="40" t="s">
        <v>569</v>
      </c>
      <c r="K162" s="40" t="s">
        <v>26</v>
      </c>
      <c r="L162" s="40" t="s">
        <v>570</v>
      </c>
      <c r="M162" s="40">
        <v>620638805</v>
      </c>
      <c r="N162" s="40"/>
      <c r="O162" s="40"/>
      <c r="P162" s="40" t="s">
        <v>29</v>
      </c>
      <c r="Q162" s="42">
        <v>41288</v>
      </c>
      <c r="R162" s="40" t="s">
        <v>39</v>
      </c>
      <c r="S162" s="40" t="s">
        <v>90</v>
      </c>
      <c r="T162" s="40" t="s">
        <v>145</v>
      </c>
      <c r="U162" s="40" t="s">
        <v>78</v>
      </c>
      <c r="V162" s="40"/>
      <c r="W162" s="40" t="s">
        <v>32</v>
      </c>
      <c r="X162" s="60">
        <v>115</v>
      </c>
      <c r="Y162" s="43" t="s">
        <v>1723</v>
      </c>
      <c r="Z162" s="42">
        <v>45563</v>
      </c>
      <c r="AA162" s="43">
        <v>0</v>
      </c>
      <c r="AB162" s="43"/>
      <c r="AC162" s="40"/>
      <c r="AD162" s="40"/>
    </row>
    <row r="163" spans="1:30" ht="15" thickBot="1">
      <c r="A163" s="38">
        <v>44975.588078703702</v>
      </c>
      <c r="B163" s="39">
        <v>66</v>
      </c>
      <c r="C163" s="39">
        <v>100</v>
      </c>
      <c r="D163" s="40"/>
      <c r="E163" s="40" t="s">
        <v>575</v>
      </c>
      <c r="F163" s="40" t="s">
        <v>576</v>
      </c>
      <c r="G163" s="40" t="s">
        <v>26</v>
      </c>
      <c r="H163" s="40" t="s">
        <v>578</v>
      </c>
      <c r="K163" s="40" t="s">
        <v>26</v>
      </c>
      <c r="L163" s="40"/>
      <c r="M163" s="40"/>
      <c r="N163" s="40"/>
      <c r="O163" s="40"/>
      <c r="P163" s="40" t="s">
        <v>48</v>
      </c>
      <c r="Q163" s="42">
        <v>41190</v>
      </c>
      <c r="R163" s="40" t="s">
        <v>141</v>
      </c>
      <c r="S163" s="40" t="s">
        <v>90</v>
      </c>
      <c r="T163" s="40" t="s">
        <v>145</v>
      </c>
      <c r="U163" s="40" t="s">
        <v>78</v>
      </c>
      <c r="V163" s="40"/>
      <c r="W163" s="40" t="s">
        <v>32</v>
      </c>
      <c r="X163" s="60">
        <v>115</v>
      </c>
      <c r="Y163" s="43"/>
      <c r="Z163" s="42">
        <v>45724</v>
      </c>
      <c r="AA163" s="43">
        <v>0</v>
      </c>
      <c r="AB163" s="43"/>
      <c r="AC163" s="40"/>
      <c r="AD163" s="40"/>
    </row>
    <row r="164" spans="1:30" ht="15" thickBot="1">
      <c r="A164" s="38">
        <v>44934.838020833333</v>
      </c>
      <c r="B164" s="39">
        <v>66</v>
      </c>
      <c r="C164" s="39">
        <v>100</v>
      </c>
      <c r="D164" s="40"/>
      <c r="E164" s="40" t="s">
        <v>575</v>
      </c>
      <c r="F164" s="40" t="s">
        <v>576</v>
      </c>
      <c r="G164" s="40" t="s">
        <v>26</v>
      </c>
      <c r="H164" s="40" t="s">
        <v>33</v>
      </c>
      <c r="K164" s="40" t="s">
        <v>26</v>
      </c>
      <c r="L164" s="40" t="s">
        <v>577</v>
      </c>
      <c r="M164" s="40"/>
      <c r="N164" s="40"/>
      <c r="O164" s="40"/>
      <c r="P164" s="40" t="s">
        <v>29</v>
      </c>
      <c r="Q164" s="42">
        <v>41955</v>
      </c>
      <c r="R164" s="40" t="s">
        <v>39</v>
      </c>
      <c r="S164" s="40" t="s">
        <v>1386</v>
      </c>
      <c r="T164" s="40"/>
      <c r="U164" s="40" t="s">
        <v>78</v>
      </c>
      <c r="V164" s="40"/>
      <c r="W164" s="40"/>
      <c r="X164" s="60">
        <v>115</v>
      </c>
      <c r="Y164" s="43">
        <v>0</v>
      </c>
      <c r="Z164" s="42">
        <v>45724</v>
      </c>
      <c r="AA164" s="43">
        <v>0</v>
      </c>
      <c r="AB164" s="43"/>
      <c r="AC164" s="40"/>
      <c r="AD164" s="40"/>
    </row>
    <row r="165" spans="1:30" ht="15" thickBot="1">
      <c r="A165" s="38">
        <v>45452.45076388889</v>
      </c>
      <c r="B165" s="39">
        <v>23</v>
      </c>
      <c r="C165" s="39">
        <v>101</v>
      </c>
      <c r="D165" s="40" t="s">
        <v>580</v>
      </c>
      <c r="E165" s="40" t="s">
        <v>466</v>
      </c>
      <c r="F165" s="40" t="s">
        <v>582</v>
      </c>
      <c r="G165" s="40" t="s">
        <v>26</v>
      </c>
      <c r="H165" s="40" t="s">
        <v>581</v>
      </c>
      <c r="K165" s="40" t="s">
        <v>26</v>
      </c>
      <c r="L165" s="40" t="s">
        <v>583</v>
      </c>
      <c r="M165" s="40">
        <v>684360117</v>
      </c>
      <c r="N165" s="40"/>
      <c r="O165" s="40"/>
      <c r="P165" s="40" t="s">
        <v>48</v>
      </c>
      <c r="Q165" s="41">
        <v>42958</v>
      </c>
      <c r="R165" s="40"/>
      <c r="S165" s="40" t="s">
        <v>114</v>
      </c>
      <c r="T165" s="40" t="s">
        <v>41</v>
      </c>
      <c r="U165" s="40" t="s">
        <v>31</v>
      </c>
      <c r="V165" s="42">
        <v>45213</v>
      </c>
      <c r="W165" s="40" t="s">
        <v>32</v>
      </c>
      <c r="X165" s="60">
        <v>115</v>
      </c>
      <c r="Y165" s="43" t="s">
        <v>1723</v>
      </c>
      <c r="Z165" s="42">
        <v>45542</v>
      </c>
      <c r="AA165" s="43">
        <v>0</v>
      </c>
      <c r="AB165" s="43"/>
      <c r="AC165" s="40"/>
      <c r="AD165" s="40"/>
    </row>
    <row r="166" spans="1:30" ht="15" thickBot="1">
      <c r="A166" s="38">
        <v>45319.670370370368</v>
      </c>
      <c r="B166" s="39">
        <v>427</v>
      </c>
      <c r="C166" s="39">
        <v>102</v>
      </c>
      <c r="D166" s="40" t="s">
        <v>80</v>
      </c>
      <c r="E166" s="40" t="s">
        <v>585</v>
      </c>
      <c r="F166" s="40" t="s">
        <v>586</v>
      </c>
      <c r="G166" s="40" t="s">
        <v>26</v>
      </c>
      <c r="H166" s="40" t="s">
        <v>564</v>
      </c>
      <c r="K166" s="40" t="s">
        <v>26</v>
      </c>
      <c r="L166" s="40" t="s">
        <v>587</v>
      </c>
      <c r="M166" s="40">
        <v>614371450</v>
      </c>
      <c r="N166" s="40"/>
      <c r="O166" s="40"/>
      <c r="P166" s="40" t="s">
        <v>48</v>
      </c>
      <c r="Q166" s="42">
        <v>43236</v>
      </c>
      <c r="R166" s="40" t="s">
        <v>49</v>
      </c>
      <c r="S166" s="49" t="s">
        <v>34</v>
      </c>
      <c r="T166" s="40"/>
      <c r="U166" s="40" t="s">
        <v>35</v>
      </c>
      <c r="V166" s="42">
        <v>45213</v>
      </c>
      <c r="W166" s="40" t="s">
        <v>32</v>
      </c>
      <c r="X166" s="60">
        <v>115</v>
      </c>
      <c r="Y166" s="43" t="s">
        <v>1723</v>
      </c>
      <c r="Z166" s="42">
        <v>45542</v>
      </c>
      <c r="AA166" s="43">
        <v>0</v>
      </c>
      <c r="AB166" s="43"/>
      <c r="AC166" s="40"/>
      <c r="AD166" s="40"/>
    </row>
    <row r="167" spans="1:30" ht="15" thickBot="1">
      <c r="A167" s="38">
        <v>45319.670370370368</v>
      </c>
      <c r="B167" s="39">
        <v>427</v>
      </c>
      <c r="C167" s="39">
        <v>102</v>
      </c>
      <c r="D167" s="40" t="s">
        <v>80</v>
      </c>
      <c r="E167" s="40" t="s">
        <v>585</v>
      </c>
      <c r="F167" s="40" t="s">
        <v>586</v>
      </c>
      <c r="G167" s="40" t="s">
        <v>26</v>
      </c>
      <c r="H167" s="40" t="s">
        <v>571</v>
      </c>
      <c r="K167" s="40" t="s">
        <v>26</v>
      </c>
      <c r="L167" s="40" t="s">
        <v>587</v>
      </c>
      <c r="M167" s="40">
        <v>614371450</v>
      </c>
      <c r="N167" s="40"/>
      <c r="O167" s="40"/>
      <c r="P167" s="40" t="s">
        <v>48</v>
      </c>
      <c r="Q167" s="42">
        <v>43236</v>
      </c>
      <c r="R167" s="40" t="s">
        <v>49</v>
      </c>
      <c r="S167" s="49" t="s">
        <v>34</v>
      </c>
      <c r="T167" s="40"/>
      <c r="U167" s="40" t="s">
        <v>35</v>
      </c>
      <c r="V167" s="42">
        <v>45213</v>
      </c>
      <c r="W167" s="40" t="s">
        <v>32</v>
      </c>
      <c r="X167" s="60">
        <v>115</v>
      </c>
      <c r="Y167" s="43" t="s">
        <v>1723</v>
      </c>
      <c r="Z167" s="42">
        <v>45542</v>
      </c>
      <c r="AA167" s="43">
        <v>0</v>
      </c>
      <c r="AB167" s="43"/>
      <c r="AC167" s="40"/>
      <c r="AD167" s="40"/>
    </row>
    <row r="168" spans="1:30" ht="15" thickBot="1">
      <c r="A168" s="38">
        <v>45403.557662037034</v>
      </c>
      <c r="B168" s="39">
        <v>764</v>
      </c>
      <c r="C168" s="39">
        <v>103</v>
      </c>
      <c r="D168" s="40" t="s">
        <v>136</v>
      </c>
      <c r="E168" s="40" t="s">
        <v>589</v>
      </c>
      <c r="F168" s="40" t="s">
        <v>590</v>
      </c>
      <c r="G168" s="40" t="s">
        <v>26</v>
      </c>
      <c r="H168" s="40" t="s">
        <v>184</v>
      </c>
      <c r="K168" s="40" t="s">
        <v>26</v>
      </c>
      <c r="L168" s="40" t="s">
        <v>591</v>
      </c>
      <c r="M168" s="40" t="s">
        <v>592</v>
      </c>
      <c r="N168" s="40"/>
      <c r="O168" s="40"/>
      <c r="P168" s="40" t="s">
        <v>29</v>
      </c>
      <c r="Q168" s="42">
        <v>43003</v>
      </c>
      <c r="R168" s="40"/>
      <c r="S168" s="49" t="s">
        <v>34</v>
      </c>
      <c r="T168" s="40"/>
      <c r="U168" s="40" t="s">
        <v>35</v>
      </c>
      <c r="V168" s="42">
        <v>45213</v>
      </c>
      <c r="W168" s="40" t="s">
        <v>32</v>
      </c>
      <c r="X168" s="60">
        <v>115</v>
      </c>
      <c r="Y168" s="43" t="s">
        <v>1723</v>
      </c>
      <c r="Z168" s="42">
        <v>45562</v>
      </c>
      <c r="AA168" s="43">
        <v>0</v>
      </c>
      <c r="AB168" s="43"/>
      <c r="AC168" s="40"/>
      <c r="AD168" s="40"/>
    </row>
    <row r="169" spans="1:30" ht="15" thickBot="1">
      <c r="A169" s="38">
        <v>45403.558993055558</v>
      </c>
      <c r="B169" s="39">
        <v>659</v>
      </c>
      <c r="C169" s="39">
        <v>104</v>
      </c>
      <c r="D169" s="40" t="s">
        <v>136</v>
      </c>
      <c r="E169" s="40" t="s">
        <v>1417</v>
      </c>
      <c r="F169" s="40" t="s">
        <v>1434</v>
      </c>
      <c r="G169" s="40" t="s">
        <v>26</v>
      </c>
      <c r="H169" s="40" t="s">
        <v>285</v>
      </c>
      <c r="K169" s="40" t="s">
        <v>26</v>
      </c>
      <c r="L169" s="40" t="s">
        <v>916</v>
      </c>
      <c r="M169" s="40">
        <v>624962741</v>
      </c>
      <c r="N169" s="40"/>
      <c r="O169" s="40"/>
      <c r="P169" s="40" t="s">
        <v>48</v>
      </c>
      <c r="Q169" s="42">
        <v>41805</v>
      </c>
      <c r="R169" s="40"/>
      <c r="S169" s="40" t="s">
        <v>122</v>
      </c>
      <c r="T169" s="40" t="s">
        <v>58</v>
      </c>
      <c r="U169" s="40" t="s">
        <v>31</v>
      </c>
      <c r="V169" s="40"/>
      <c r="W169" s="40" t="s">
        <v>32</v>
      </c>
      <c r="X169" s="60">
        <v>115</v>
      </c>
      <c r="Y169" s="43" t="s">
        <v>1723</v>
      </c>
      <c r="Z169" s="42">
        <v>45585</v>
      </c>
      <c r="AA169" s="43">
        <v>0</v>
      </c>
      <c r="AB169" s="43"/>
      <c r="AC169" s="40"/>
      <c r="AD169" s="40"/>
    </row>
    <row r="170" spans="1:30" ht="15" thickBot="1">
      <c r="A170" s="38">
        <v>45403.558993055558</v>
      </c>
      <c r="B170" s="39">
        <v>659</v>
      </c>
      <c r="C170" s="39">
        <v>104</v>
      </c>
      <c r="D170" s="40" t="s">
        <v>136</v>
      </c>
      <c r="E170" s="40" t="s">
        <v>1417</v>
      </c>
      <c r="F170" s="40" t="s">
        <v>1434</v>
      </c>
      <c r="G170" s="40" t="s">
        <v>26</v>
      </c>
      <c r="H170" s="40" t="s">
        <v>1001</v>
      </c>
      <c r="K170" s="40" t="s">
        <v>26</v>
      </c>
      <c r="L170" s="40" t="s">
        <v>916</v>
      </c>
      <c r="M170" s="40">
        <v>624962741</v>
      </c>
      <c r="N170" s="40"/>
      <c r="O170" s="40"/>
      <c r="P170" s="40" t="s">
        <v>29</v>
      </c>
      <c r="Q170" s="42">
        <v>42415</v>
      </c>
      <c r="R170" s="40"/>
      <c r="S170" s="40" t="s">
        <v>122</v>
      </c>
      <c r="T170" s="40" t="s">
        <v>58</v>
      </c>
      <c r="U170" s="40" t="s">
        <v>31</v>
      </c>
      <c r="V170" s="40"/>
      <c r="W170" s="40" t="s">
        <v>32</v>
      </c>
      <c r="X170" s="60">
        <v>115</v>
      </c>
      <c r="Y170" s="43" t="s">
        <v>1723</v>
      </c>
      <c r="Z170" s="42">
        <v>45585</v>
      </c>
      <c r="AA170" s="43">
        <v>0</v>
      </c>
      <c r="AB170" s="43"/>
      <c r="AC170" s="40"/>
      <c r="AD170" s="40"/>
    </row>
    <row r="171" spans="1:30" ht="15" thickBot="1">
      <c r="A171" s="38">
        <v>44975.578657407408</v>
      </c>
      <c r="B171" s="39">
        <v>917</v>
      </c>
      <c r="C171" s="39">
        <v>105</v>
      </c>
      <c r="D171" s="40" t="s">
        <v>470</v>
      </c>
      <c r="E171" s="40" t="s">
        <v>1472</v>
      </c>
      <c r="F171" s="40" t="s">
        <v>596</v>
      </c>
      <c r="G171" s="40" t="s">
        <v>26</v>
      </c>
      <c r="H171" s="40" t="s">
        <v>171</v>
      </c>
      <c r="K171" s="40" t="s">
        <v>26</v>
      </c>
      <c r="L171" s="40"/>
      <c r="M171" s="40">
        <v>638734173</v>
      </c>
      <c r="N171" s="40"/>
      <c r="O171" s="40"/>
      <c r="P171" s="40" t="s">
        <v>29</v>
      </c>
      <c r="Q171" s="42">
        <v>43350</v>
      </c>
      <c r="R171" s="40" t="s">
        <v>598</v>
      </c>
      <c r="S171" s="40" t="s">
        <v>114</v>
      </c>
      <c r="T171" s="40" t="s">
        <v>41</v>
      </c>
      <c r="U171" s="40" t="s">
        <v>78</v>
      </c>
      <c r="V171" s="42">
        <v>45388</v>
      </c>
      <c r="W171" s="40" t="s">
        <v>32</v>
      </c>
      <c r="X171" s="60">
        <v>115</v>
      </c>
      <c r="Y171" s="43" t="s">
        <v>1723</v>
      </c>
      <c r="Z171" s="42">
        <v>45585</v>
      </c>
      <c r="AA171" s="43">
        <v>0</v>
      </c>
      <c r="AB171" s="43"/>
      <c r="AC171" s="40"/>
      <c r="AD171" s="40"/>
    </row>
    <row r="172" spans="1:30" ht="15" thickBot="1">
      <c r="A172" s="38">
        <v>44975.578657407408</v>
      </c>
      <c r="B172" s="39">
        <v>917</v>
      </c>
      <c r="C172" s="39">
        <v>105</v>
      </c>
      <c r="D172" s="40" t="s">
        <v>470</v>
      </c>
      <c r="E172" s="40" t="s">
        <v>1472</v>
      </c>
      <c r="F172" s="40" t="s">
        <v>596</v>
      </c>
      <c r="G172" s="40" t="s">
        <v>26</v>
      </c>
      <c r="H172" s="40" t="s">
        <v>599</v>
      </c>
      <c r="K172" s="40" t="s">
        <v>26</v>
      </c>
      <c r="L172" s="40"/>
      <c r="M172" s="40">
        <v>638734173</v>
      </c>
      <c r="N172" s="40"/>
      <c r="O172" s="40"/>
      <c r="P172" s="40" t="s">
        <v>29</v>
      </c>
      <c r="Q172" s="42">
        <v>41244</v>
      </c>
      <c r="R172" s="40" t="s">
        <v>598</v>
      </c>
      <c r="S172" s="40" t="s">
        <v>90</v>
      </c>
      <c r="T172" s="40" t="s">
        <v>145</v>
      </c>
      <c r="U172" s="40" t="s">
        <v>78</v>
      </c>
      <c r="V172" s="42">
        <v>43713</v>
      </c>
      <c r="W172" s="40" t="s">
        <v>32</v>
      </c>
      <c r="X172" s="60">
        <v>115</v>
      </c>
      <c r="Y172" s="43" t="s">
        <v>1723</v>
      </c>
      <c r="Z172" s="42">
        <v>45585</v>
      </c>
      <c r="AA172" s="43">
        <v>0</v>
      </c>
      <c r="AB172" s="43"/>
      <c r="AC172" s="40"/>
      <c r="AD172" s="40"/>
    </row>
    <row r="173" spans="1:30" ht="15" thickBot="1">
      <c r="A173" s="38">
        <v>44975.578657407408</v>
      </c>
      <c r="B173" s="39">
        <v>917</v>
      </c>
      <c r="C173" s="39">
        <v>105</v>
      </c>
      <c r="D173" s="40" t="s">
        <v>470</v>
      </c>
      <c r="E173" s="40" t="s">
        <v>1472</v>
      </c>
      <c r="F173" s="40" t="s">
        <v>596</v>
      </c>
      <c r="G173" s="40" t="s">
        <v>26</v>
      </c>
      <c r="H173" s="40" t="s">
        <v>600</v>
      </c>
      <c r="K173" s="40" t="s">
        <v>26</v>
      </c>
      <c r="L173" s="40"/>
      <c r="M173" s="40">
        <v>638734173</v>
      </c>
      <c r="N173" s="40"/>
      <c r="O173" s="40"/>
      <c r="P173" s="40" t="s">
        <v>29</v>
      </c>
      <c r="Q173" s="42">
        <v>42062</v>
      </c>
      <c r="R173" s="40" t="s">
        <v>598</v>
      </c>
      <c r="S173" s="40" t="s">
        <v>114</v>
      </c>
      <c r="T173" s="40" t="s">
        <v>41</v>
      </c>
      <c r="U173" s="40" t="s">
        <v>78</v>
      </c>
      <c r="V173" s="42">
        <v>43831</v>
      </c>
      <c r="W173" s="40" t="s">
        <v>32</v>
      </c>
      <c r="X173" s="60">
        <v>0</v>
      </c>
      <c r="Y173" s="43">
        <v>0</v>
      </c>
      <c r="Z173" s="43">
        <v>0</v>
      </c>
      <c r="AA173" s="43">
        <v>0</v>
      </c>
      <c r="AB173" s="43"/>
      <c r="AC173" s="40"/>
      <c r="AD173" s="40"/>
    </row>
    <row r="174" spans="1:30" ht="15" thickBot="1">
      <c r="A174" s="38">
        <v>45403.560856481483</v>
      </c>
      <c r="B174" s="39">
        <v>160</v>
      </c>
      <c r="C174" s="39">
        <v>106</v>
      </c>
      <c r="D174" s="40" t="s">
        <v>90</v>
      </c>
      <c r="E174" s="40" t="s">
        <v>601</v>
      </c>
      <c r="F174" s="40" t="s">
        <v>602</v>
      </c>
      <c r="G174" s="40" t="s">
        <v>26</v>
      </c>
      <c r="H174" s="40" t="s">
        <v>230</v>
      </c>
      <c r="K174" s="40" t="s">
        <v>26</v>
      </c>
      <c r="L174" s="40" t="s">
        <v>603</v>
      </c>
      <c r="M174" s="40">
        <v>655869510</v>
      </c>
      <c r="N174" s="40"/>
      <c r="O174" s="40"/>
      <c r="P174" s="40" t="s">
        <v>29</v>
      </c>
      <c r="Q174" s="42">
        <v>40513</v>
      </c>
      <c r="R174" s="40"/>
      <c r="S174" s="40" t="s">
        <v>90</v>
      </c>
      <c r="T174" s="40" t="s">
        <v>145</v>
      </c>
      <c r="U174" s="40" t="s">
        <v>78</v>
      </c>
      <c r="V174" s="42">
        <v>45245</v>
      </c>
      <c r="W174" s="40" t="s">
        <v>32</v>
      </c>
      <c r="X174" s="60">
        <v>115</v>
      </c>
      <c r="Y174" s="43" t="s">
        <v>1723</v>
      </c>
      <c r="Z174" s="42">
        <v>45627</v>
      </c>
      <c r="AA174" s="43">
        <v>0</v>
      </c>
      <c r="AB174" s="43"/>
      <c r="AC174" s="40"/>
      <c r="AD174" s="40"/>
    </row>
    <row r="175" spans="1:30" ht="15" thickBot="1">
      <c r="A175" s="38">
        <v>45403.563506944447</v>
      </c>
      <c r="B175" s="39">
        <v>457</v>
      </c>
      <c r="C175" s="39">
        <v>107</v>
      </c>
      <c r="D175" s="40" t="s">
        <v>605</v>
      </c>
      <c r="E175" s="40" t="s">
        <v>607</v>
      </c>
      <c r="F175" s="40" t="s">
        <v>608</v>
      </c>
      <c r="G175" s="40" t="s">
        <v>26</v>
      </c>
      <c r="H175" s="40" t="s">
        <v>606</v>
      </c>
      <c r="K175" s="40" t="s">
        <v>26</v>
      </c>
      <c r="L175" s="40" t="s">
        <v>609</v>
      </c>
      <c r="M175" s="40" t="s">
        <v>610</v>
      </c>
      <c r="N175" s="40"/>
      <c r="O175" s="40"/>
      <c r="P175" s="40" t="s">
        <v>29</v>
      </c>
      <c r="Q175" s="42">
        <v>42993</v>
      </c>
      <c r="R175" s="40"/>
      <c r="S175" s="49" t="s">
        <v>34</v>
      </c>
      <c r="T175" s="40"/>
      <c r="U175" s="40" t="s">
        <v>35</v>
      </c>
      <c r="V175" s="42">
        <v>45213</v>
      </c>
      <c r="W175" s="40" t="s">
        <v>32</v>
      </c>
      <c r="X175" s="60">
        <v>115</v>
      </c>
      <c r="Y175" s="43" t="s">
        <v>1723</v>
      </c>
      <c r="Z175" s="42">
        <v>45542</v>
      </c>
      <c r="AA175" s="43">
        <v>0</v>
      </c>
      <c r="AB175" s="43"/>
      <c r="AC175" s="40"/>
      <c r="AD175" s="40"/>
    </row>
    <row r="176" spans="1:30" ht="15" thickBot="1">
      <c r="A176" s="38">
        <v>44975.597048611111</v>
      </c>
      <c r="B176" s="39">
        <v>401</v>
      </c>
      <c r="C176" s="39">
        <v>108</v>
      </c>
      <c r="D176" s="40" t="s">
        <v>53</v>
      </c>
      <c r="E176" s="40" t="s">
        <v>612</v>
      </c>
      <c r="F176" s="40" t="s">
        <v>613</v>
      </c>
      <c r="G176" s="40" t="s">
        <v>26</v>
      </c>
      <c r="H176" s="40" t="s">
        <v>91</v>
      </c>
      <c r="K176" s="40" t="s">
        <v>26</v>
      </c>
      <c r="L176" s="40" t="s">
        <v>614</v>
      </c>
      <c r="M176" s="40">
        <v>653933981</v>
      </c>
      <c r="N176" s="40"/>
      <c r="O176" s="40"/>
      <c r="P176" s="40" t="s">
        <v>48</v>
      </c>
      <c r="Q176" s="40"/>
      <c r="R176" s="40" t="s">
        <v>39</v>
      </c>
      <c r="S176" s="40" t="s">
        <v>122</v>
      </c>
      <c r="T176" s="40" t="s">
        <v>115</v>
      </c>
      <c r="U176" s="40" t="s">
        <v>31</v>
      </c>
      <c r="V176" s="40"/>
      <c r="W176" s="40"/>
      <c r="X176" s="60">
        <v>115</v>
      </c>
      <c r="Y176" s="43" t="s">
        <v>1723</v>
      </c>
      <c r="Z176" s="42">
        <v>45564</v>
      </c>
      <c r="AA176" s="43">
        <v>0</v>
      </c>
      <c r="AB176" s="43"/>
      <c r="AC176" s="40"/>
      <c r="AD176" s="40"/>
    </row>
    <row r="177" spans="1:30" ht="15" thickBot="1">
      <c r="A177" s="38">
        <v>44975.597048611111</v>
      </c>
      <c r="B177" s="39">
        <v>401</v>
      </c>
      <c r="C177" s="39">
        <v>108</v>
      </c>
      <c r="D177" s="40" t="s">
        <v>53</v>
      </c>
      <c r="E177" s="40" t="s">
        <v>612</v>
      </c>
      <c r="F177" s="40" t="s">
        <v>613</v>
      </c>
      <c r="G177" s="40" t="s">
        <v>26</v>
      </c>
      <c r="H177" s="40" t="s">
        <v>611</v>
      </c>
      <c r="K177" s="40" t="s">
        <v>26</v>
      </c>
      <c r="L177" s="40" t="s">
        <v>614</v>
      </c>
      <c r="M177" s="40">
        <v>653933981</v>
      </c>
      <c r="N177" s="40"/>
      <c r="O177" s="40"/>
      <c r="P177" s="40" t="s">
        <v>29</v>
      </c>
      <c r="Q177" s="40"/>
      <c r="R177" s="40" t="s">
        <v>39</v>
      </c>
      <c r="S177" s="40" t="s">
        <v>30</v>
      </c>
      <c r="T177" s="40" t="s">
        <v>115</v>
      </c>
      <c r="U177" s="40" t="s">
        <v>31</v>
      </c>
      <c r="V177" s="40"/>
      <c r="W177" s="40"/>
      <c r="X177" s="60">
        <v>115</v>
      </c>
      <c r="Y177" s="43" t="s">
        <v>1723</v>
      </c>
      <c r="Z177" s="42">
        <v>45564</v>
      </c>
      <c r="AA177" s="43">
        <v>0</v>
      </c>
      <c r="AB177" s="43"/>
      <c r="AC177" s="40"/>
      <c r="AD177" s="40"/>
    </row>
    <row r="178" spans="1:30" ht="15" thickBot="1">
      <c r="A178" s="38">
        <v>44927.586701388886</v>
      </c>
      <c r="B178" s="39">
        <v>792</v>
      </c>
      <c r="C178" s="39">
        <v>109</v>
      </c>
      <c r="D178" s="40" t="s">
        <v>615</v>
      </c>
      <c r="E178" s="40" t="s">
        <v>616</v>
      </c>
      <c r="F178" s="40" t="s">
        <v>617</v>
      </c>
      <c r="G178" s="40" t="s">
        <v>26</v>
      </c>
      <c r="H178" s="40" t="s">
        <v>581</v>
      </c>
      <c r="K178" s="40" t="s">
        <v>26</v>
      </c>
      <c r="L178" s="40" t="s">
        <v>618</v>
      </c>
      <c r="M178" s="40">
        <v>681847475</v>
      </c>
      <c r="N178" s="40"/>
      <c r="O178" s="40"/>
      <c r="P178" s="40" t="s">
        <v>48</v>
      </c>
      <c r="Q178" s="42">
        <v>41934</v>
      </c>
      <c r="R178" s="40" t="s">
        <v>49</v>
      </c>
      <c r="S178" s="40" t="s">
        <v>30</v>
      </c>
      <c r="T178" s="40" t="s">
        <v>115</v>
      </c>
      <c r="U178" s="40" t="s">
        <v>31</v>
      </c>
      <c r="V178" s="42">
        <v>44870</v>
      </c>
      <c r="W178" s="40" t="s">
        <v>32</v>
      </c>
      <c r="X178" s="60">
        <v>115</v>
      </c>
      <c r="Y178" s="43" t="s">
        <v>1723</v>
      </c>
      <c r="Z178" s="42">
        <v>45549</v>
      </c>
      <c r="AA178" s="43">
        <v>0</v>
      </c>
      <c r="AB178" s="43"/>
      <c r="AC178" s="40"/>
      <c r="AD178" s="40"/>
    </row>
    <row r="179" spans="1:30" ht="15" thickBot="1">
      <c r="A179" s="38">
        <v>45319.667615740742</v>
      </c>
      <c r="B179" s="39">
        <v>753</v>
      </c>
      <c r="C179" s="39">
        <v>110</v>
      </c>
      <c r="D179" s="40" t="s">
        <v>251</v>
      </c>
      <c r="E179" s="40" t="s">
        <v>620</v>
      </c>
      <c r="F179" s="40" t="s">
        <v>621</v>
      </c>
      <c r="G179" s="40" t="s">
        <v>26</v>
      </c>
      <c r="H179" s="40" t="s">
        <v>1315</v>
      </c>
      <c r="K179" s="40" t="s">
        <v>94</v>
      </c>
      <c r="L179" s="40" t="s">
        <v>618</v>
      </c>
      <c r="M179" s="40">
        <v>636334045</v>
      </c>
      <c r="N179" s="40"/>
      <c r="O179" s="40"/>
      <c r="P179" s="40" t="s">
        <v>48</v>
      </c>
      <c r="Q179" s="42">
        <v>43360</v>
      </c>
      <c r="R179" s="40" t="s">
        <v>49</v>
      </c>
      <c r="S179" s="40" t="s">
        <v>114</v>
      </c>
      <c r="T179" s="40" t="s">
        <v>41</v>
      </c>
      <c r="U179" s="40" t="s">
        <v>31</v>
      </c>
      <c r="V179" s="42">
        <v>45304</v>
      </c>
      <c r="W179" s="40" t="s">
        <v>32</v>
      </c>
      <c r="X179" s="60">
        <v>115</v>
      </c>
      <c r="Y179" s="43" t="s">
        <v>1723</v>
      </c>
      <c r="Z179" s="42">
        <v>45542</v>
      </c>
      <c r="AA179" s="43">
        <v>0</v>
      </c>
      <c r="AB179" s="43"/>
      <c r="AC179" s="40"/>
      <c r="AD179" s="40"/>
    </row>
    <row r="180" spans="1:30" ht="15" thickBot="1">
      <c r="A180" s="38">
        <v>44926.688622685186</v>
      </c>
      <c r="B180" s="39">
        <v>753</v>
      </c>
      <c r="C180" s="39">
        <v>110</v>
      </c>
      <c r="D180" s="40" t="s">
        <v>251</v>
      </c>
      <c r="E180" s="40" t="s">
        <v>620</v>
      </c>
      <c r="F180" s="40" t="s">
        <v>623</v>
      </c>
      <c r="G180" s="40" t="s">
        <v>26</v>
      </c>
      <c r="H180" s="40" t="s">
        <v>136</v>
      </c>
      <c r="K180" s="40" t="s">
        <v>26</v>
      </c>
      <c r="L180" s="40" t="s">
        <v>624</v>
      </c>
      <c r="M180" s="40">
        <v>636334045</v>
      </c>
      <c r="N180" s="40"/>
      <c r="O180" s="40"/>
      <c r="P180" s="40" t="s">
        <v>29</v>
      </c>
      <c r="Q180" s="42">
        <v>41866</v>
      </c>
      <c r="R180" s="40" t="s">
        <v>49</v>
      </c>
      <c r="S180" s="40" t="s">
        <v>30</v>
      </c>
      <c r="T180" s="40" t="s">
        <v>115</v>
      </c>
      <c r="U180" s="40" t="s">
        <v>31</v>
      </c>
      <c r="V180" s="42">
        <v>44870</v>
      </c>
      <c r="W180" s="40" t="s">
        <v>32</v>
      </c>
      <c r="X180" s="60">
        <v>115</v>
      </c>
      <c r="Y180" s="43" t="s">
        <v>1723</v>
      </c>
      <c r="Z180" s="42">
        <v>45542</v>
      </c>
      <c r="AA180" s="43">
        <v>0</v>
      </c>
      <c r="AB180" s="43"/>
      <c r="AC180" s="40"/>
      <c r="AD180" s="40"/>
    </row>
    <row r="181" spans="1:30" ht="15" thickBot="1">
      <c r="A181" s="38">
        <v>45403.565023148149</v>
      </c>
      <c r="B181" s="39">
        <v>819</v>
      </c>
      <c r="C181" s="39">
        <v>111</v>
      </c>
      <c r="D181" s="40" t="s">
        <v>160</v>
      </c>
      <c r="E181" s="40" t="s">
        <v>625</v>
      </c>
      <c r="F181" s="40"/>
      <c r="G181" s="40" t="s">
        <v>26</v>
      </c>
      <c r="H181" s="40" t="s">
        <v>124</v>
      </c>
      <c r="K181" s="40" t="s">
        <v>26</v>
      </c>
      <c r="L181" s="40"/>
      <c r="M181" s="40">
        <v>685268497</v>
      </c>
      <c r="N181" s="40"/>
      <c r="O181" s="40"/>
      <c r="P181" s="40" t="s">
        <v>48</v>
      </c>
      <c r="Q181" s="42">
        <v>41971</v>
      </c>
      <c r="R181" s="40" t="s">
        <v>39</v>
      </c>
      <c r="S181" s="40" t="s">
        <v>65</v>
      </c>
      <c r="T181" s="40" t="s">
        <v>123</v>
      </c>
      <c r="U181" s="40" t="s">
        <v>35</v>
      </c>
      <c r="V181" s="42">
        <v>44301</v>
      </c>
      <c r="W181" s="40" t="s">
        <v>32</v>
      </c>
      <c r="X181" s="60">
        <v>115</v>
      </c>
      <c r="Y181" s="43" t="s">
        <v>1723</v>
      </c>
      <c r="Z181" s="42">
        <v>45592</v>
      </c>
      <c r="AA181" s="43">
        <v>0</v>
      </c>
      <c r="AB181" s="43"/>
      <c r="AC181" s="40"/>
      <c r="AD181" s="40"/>
    </row>
    <row r="182" spans="1:30" ht="15" thickBot="1">
      <c r="A182" s="38">
        <v>45403.567812499998</v>
      </c>
      <c r="B182" s="39">
        <v>507</v>
      </c>
      <c r="C182" s="39">
        <v>112</v>
      </c>
      <c r="D182" s="40" t="s">
        <v>136</v>
      </c>
      <c r="E182" s="40" t="s">
        <v>1393</v>
      </c>
      <c r="F182" s="40" t="s">
        <v>629</v>
      </c>
      <c r="G182" s="40" t="s">
        <v>26</v>
      </c>
      <c r="H182" s="40" t="s">
        <v>209</v>
      </c>
      <c r="K182" s="40" t="s">
        <v>26</v>
      </c>
      <c r="L182" s="40" t="s">
        <v>630</v>
      </c>
      <c r="M182" s="40">
        <v>626878600</v>
      </c>
      <c r="N182" s="40"/>
      <c r="O182" s="40"/>
      <c r="P182" s="40" t="s">
        <v>48</v>
      </c>
      <c r="Q182" s="42">
        <v>42062</v>
      </c>
      <c r="R182" s="40"/>
      <c r="S182" s="49" t="s">
        <v>34</v>
      </c>
      <c r="T182" s="40"/>
      <c r="U182" s="40" t="s">
        <v>35</v>
      </c>
      <c r="V182" s="42">
        <v>45213</v>
      </c>
      <c r="W182" s="40" t="s">
        <v>32</v>
      </c>
      <c r="X182" s="60">
        <v>115</v>
      </c>
      <c r="Y182" s="43" t="s">
        <v>1723</v>
      </c>
      <c r="Z182" s="42">
        <v>45543</v>
      </c>
      <c r="AA182" s="43">
        <v>0</v>
      </c>
      <c r="AB182" s="43"/>
      <c r="AC182" s="40"/>
      <c r="AD182" s="40"/>
    </row>
    <row r="183" spans="1:30" ht="15" thickBot="1">
      <c r="A183" s="38">
        <v>45403.569895833331</v>
      </c>
      <c r="B183" s="39">
        <v>1182</v>
      </c>
      <c r="C183" s="39">
        <v>113</v>
      </c>
      <c r="D183" s="40" t="s">
        <v>632</v>
      </c>
      <c r="E183" s="40" t="s">
        <v>634</v>
      </c>
      <c r="F183" s="40"/>
      <c r="G183" s="40" t="s">
        <v>26</v>
      </c>
      <c r="H183" s="40" t="s">
        <v>633</v>
      </c>
      <c r="K183" s="40"/>
      <c r="L183" s="40"/>
      <c r="M183" s="40">
        <v>682000322</v>
      </c>
      <c r="N183" s="40"/>
      <c r="O183" s="40"/>
      <c r="P183" s="40" t="s">
        <v>29</v>
      </c>
      <c r="Q183" s="42">
        <v>40566</v>
      </c>
      <c r="R183" s="40"/>
      <c r="S183" s="40" t="s">
        <v>90</v>
      </c>
      <c r="T183" s="40" t="s">
        <v>145</v>
      </c>
      <c r="U183" s="40" t="s">
        <v>78</v>
      </c>
      <c r="V183" s="40"/>
      <c r="W183" s="40" t="s">
        <v>32</v>
      </c>
      <c r="X183" s="60">
        <v>115</v>
      </c>
      <c r="Y183" s="43" t="s">
        <v>1723</v>
      </c>
      <c r="Z183" s="42">
        <v>45570</v>
      </c>
      <c r="AA183" s="43" t="s">
        <v>1407</v>
      </c>
      <c r="AB183" s="43"/>
      <c r="AC183" s="40"/>
      <c r="AD183" s="40"/>
    </row>
    <row r="184" spans="1:30" ht="15" thickBot="1">
      <c r="A184" s="38">
        <v>45424.535578703704</v>
      </c>
      <c r="B184" s="40"/>
      <c r="C184" s="39">
        <v>114</v>
      </c>
      <c r="D184" s="40" t="s">
        <v>511</v>
      </c>
      <c r="E184" s="40" t="s">
        <v>637</v>
      </c>
      <c r="F184" s="40" t="s">
        <v>638</v>
      </c>
      <c r="G184" s="40" t="s">
        <v>26</v>
      </c>
      <c r="H184" s="40" t="s">
        <v>636</v>
      </c>
      <c r="K184" s="40" t="s">
        <v>26</v>
      </c>
      <c r="L184" s="40" t="s">
        <v>639</v>
      </c>
      <c r="M184" s="40">
        <v>653938136</v>
      </c>
      <c r="N184" s="40"/>
      <c r="O184" s="40"/>
      <c r="P184" s="40" t="s">
        <v>29</v>
      </c>
      <c r="Q184" s="42">
        <v>42425</v>
      </c>
      <c r="R184" s="40"/>
      <c r="S184" s="40" t="s">
        <v>1386</v>
      </c>
      <c r="T184" s="40"/>
      <c r="U184" s="40"/>
      <c r="V184" s="42">
        <v>45213</v>
      </c>
      <c r="W184" s="40"/>
      <c r="X184" s="60">
        <v>0</v>
      </c>
      <c r="Y184" s="43">
        <v>0</v>
      </c>
      <c r="Z184" s="43">
        <v>0</v>
      </c>
      <c r="AA184" s="43">
        <v>0</v>
      </c>
      <c r="AB184" s="43"/>
      <c r="AC184" s="40"/>
      <c r="AD184" s="40"/>
    </row>
    <row r="185" spans="1:30" ht="15" thickBot="1">
      <c r="A185" s="38">
        <v>44947.451284722221</v>
      </c>
      <c r="B185" s="39">
        <v>683</v>
      </c>
      <c r="C185" s="39">
        <v>115</v>
      </c>
      <c r="D185" s="40" t="s">
        <v>156</v>
      </c>
      <c r="E185" s="40" t="s">
        <v>642</v>
      </c>
      <c r="F185" s="40"/>
      <c r="G185" s="40" t="s">
        <v>26</v>
      </c>
      <c r="H185" s="40" t="s">
        <v>641</v>
      </c>
      <c r="K185" s="40"/>
      <c r="L185" s="40"/>
      <c r="M185" s="40">
        <v>685589007</v>
      </c>
      <c r="N185" s="40"/>
      <c r="O185" s="40"/>
      <c r="P185" s="40" t="s">
        <v>48</v>
      </c>
      <c r="Q185" s="40"/>
      <c r="R185" s="40" t="s">
        <v>155</v>
      </c>
      <c r="S185" s="40" t="s">
        <v>1386</v>
      </c>
      <c r="T185" s="40" t="s">
        <v>58</v>
      </c>
      <c r="U185" s="40" t="s">
        <v>31</v>
      </c>
      <c r="V185" s="40"/>
      <c r="W185" s="40"/>
      <c r="X185" s="60">
        <v>0</v>
      </c>
      <c r="Y185" s="43">
        <v>0</v>
      </c>
      <c r="Z185" s="43">
        <v>0</v>
      </c>
      <c r="AA185" s="43">
        <v>0</v>
      </c>
      <c r="AB185" s="43"/>
      <c r="AC185" s="40"/>
      <c r="AD185" s="40"/>
    </row>
    <row r="186" spans="1:30" ht="15" thickBot="1">
      <c r="A186" s="38">
        <v>45319.672546296293</v>
      </c>
      <c r="B186" s="39">
        <v>736</v>
      </c>
      <c r="C186" s="39">
        <v>116</v>
      </c>
      <c r="D186" s="40" t="s">
        <v>644</v>
      </c>
      <c r="E186" s="40" t="s">
        <v>646</v>
      </c>
      <c r="F186" s="40" t="s">
        <v>647</v>
      </c>
      <c r="G186" s="40" t="s">
        <v>26</v>
      </c>
      <c r="H186" s="40" t="s">
        <v>645</v>
      </c>
      <c r="K186" s="40" t="s">
        <v>26</v>
      </c>
      <c r="L186" s="40" t="s">
        <v>648</v>
      </c>
      <c r="M186" s="40">
        <v>646876303</v>
      </c>
      <c r="N186" s="40"/>
      <c r="O186" s="40"/>
      <c r="P186" s="40" t="s">
        <v>29</v>
      </c>
      <c r="Q186" s="42">
        <v>42569</v>
      </c>
      <c r="R186" s="40" t="s">
        <v>49</v>
      </c>
      <c r="S186" s="40" t="s">
        <v>30</v>
      </c>
      <c r="T186" s="40" t="s">
        <v>41</v>
      </c>
      <c r="U186" s="40" t="s">
        <v>31</v>
      </c>
      <c r="V186" s="42">
        <v>45304</v>
      </c>
      <c r="W186" s="40" t="s">
        <v>32</v>
      </c>
      <c r="X186" s="60">
        <v>115</v>
      </c>
      <c r="Y186" s="43" t="s">
        <v>1723</v>
      </c>
      <c r="Z186" s="42">
        <v>45585</v>
      </c>
      <c r="AA186" s="43">
        <v>0</v>
      </c>
      <c r="AB186" s="43"/>
      <c r="AC186" s="40"/>
      <c r="AD186" s="40"/>
    </row>
    <row r="187" spans="1:30" ht="15" thickBot="1">
      <c r="A187" s="38">
        <v>45424.536817129629</v>
      </c>
      <c r="B187" s="39">
        <v>936</v>
      </c>
      <c r="C187" s="39">
        <v>117</v>
      </c>
      <c r="D187" s="40" t="s">
        <v>300</v>
      </c>
      <c r="E187" s="40" t="s">
        <v>1437</v>
      </c>
      <c r="F187" s="40" t="s">
        <v>1438</v>
      </c>
      <c r="G187" s="40" t="s">
        <v>26</v>
      </c>
      <c r="H187" s="40" t="s">
        <v>1177</v>
      </c>
      <c r="K187" s="40" t="s">
        <v>26</v>
      </c>
      <c r="L187" s="40"/>
      <c r="M187" s="40">
        <v>686157185</v>
      </c>
      <c r="N187" s="40"/>
      <c r="O187" s="40"/>
      <c r="P187" s="40" t="s">
        <v>48</v>
      </c>
      <c r="Q187" s="42">
        <v>43486</v>
      </c>
      <c r="R187" s="40"/>
      <c r="S187" s="49" t="s">
        <v>122</v>
      </c>
      <c r="T187" s="40" t="s">
        <v>1431</v>
      </c>
      <c r="U187" s="40" t="s">
        <v>31</v>
      </c>
      <c r="V187" s="42">
        <v>45598</v>
      </c>
      <c r="W187" s="40" t="s">
        <v>32</v>
      </c>
      <c r="X187" s="60">
        <v>120</v>
      </c>
      <c r="Y187" s="43" t="s">
        <v>1723</v>
      </c>
      <c r="Z187" s="42">
        <v>45598</v>
      </c>
      <c r="AA187" s="43"/>
      <c r="AB187" s="43"/>
      <c r="AC187" s="40"/>
      <c r="AD187" s="40"/>
    </row>
    <row r="188" spans="1:30" ht="15" thickBot="1">
      <c r="A188" s="38">
        <v>45424.538124999999</v>
      </c>
      <c r="B188" s="39">
        <v>202</v>
      </c>
      <c r="C188" s="39">
        <v>118</v>
      </c>
      <c r="D188" s="40" t="s">
        <v>107</v>
      </c>
      <c r="E188" s="40" t="s">
        <v>655</v>
      </c>
      <c r="F188" s="51" t="s">
        <v>590</v>
      </c>
      <c r="G188" s="40" t="s">
        <v>26</v>
      </c>
      <c r="H188" s="40" t="s">
        <v>335</v>
      </c>
      <c r="K188" s="40" t="s">
        <v>26</v>
      </c>
      <c r="L188" s="51"/>
      <c r="M188" s="51">
        <v>619442194</v>
      </c>
      <c r="N188" s="51"/>
      <c r="O188" s="40"/>
      <c r="P188" s="40" t="s">
        <v>48</v>
      </c>
      <c r="Q188" s="74">
        <v>42752</v>
      </c>
      <c r="R188" s="40"/>
      <c r="S188" s="49" t="s">
        <v>34</v>
      </c>
      <c r="T188" s="40"/>
      <c r="U188" s="40" t="s">
        <v>35</v>
      </c>
      <c r="V188" s="42">
        <v>45213</v>
      </c>
      <c r="W188" s="40" t="s">
        <v>32</v>
      </c>
      <c r="X188" s="60">
        <v>115</v>
      </c>
      <c r="Y188" s="43">
        <v>0</v>
      </c>
      <c r="Z188" s="42">
        <v>45717</v>
      </c>
      <c r="AA188" s="43">
        <v>0</v>
      </c>
      <c r="AB188" s="43"/>
      <c r="AC188" s="40"/>
      <c r="AD188" s="40"/>
    </row>
    <row r="189" spans="1:30" ht="15" thickBot="1">
      <c r="A189" s="38">
        <v>45382.632581018515</v>
      </c>
      <c r="B189" s="39">
        <v>418</v>
      </c>
      <c r="C189" s="39">
        <v>119</v>
      </c>
      <c r="D189" s="40" t="s">
        <v>223</v>
      </c>
      <c r="E189" s="40" t="s">
        <v>657</v>
      </c>
      <c r="F189" s="40" t="s">
        <v>658</v>
      </c>
      <c r="G189" s="40" t="s">
        <v>26</v>
      </c>
      <c r="H189" s="40" t="s">
        <v>499</v>
      </c>
      <c r="K189" s="40" t="s">
        <v>26</v>
      </c>
      <c r="L189" s="40" t="s">
        <v>659</v>
      </c>
      <c r="M189" s="40">
        <v>636382197</v>
      </c>
      <c r="N189" s="40"/>
      <c r="O189" s="40"/>
      <c r="P189" s="40" t="s">
        <v>48</v>
      </c>
      <c r="Q189" s="42">
        <v>42189</v>
      </c>
      <c r="R189" s="40" t="s">
        <v>56</v>
      </c>
      <c r="S189" s="49" t="s">
        <v>34</v>
      </c>
      <c r="T189" s="40"/>
      <c r="U189" s="40" t="s">
        <v>35</v>
      </c>
      <c r="V189" s="42">
        <v>45213</v>
      </c>
      <c r="W189" s="40" t="s">
        <v>32</v>
      </c>
      <c r="X189" s="60">
        <v>115</v>
      </c>
      <c r="Y189" s="43" t="s">
        <v>1723</v>
      </c>
      <c r="Z189" s="42">
        <v>45542</v>
      </c>
      <c r="AA189" s="43">
        <v>0</v>
      </c>
      <c r="AB189" s="43"/>
      <c r="AC189" s="40"/>
      <c r="AD189" s="40"/>
    </row>
    <row r="190" spans="1:30" ht="15" thickBot="1">
      <c r="A190" s="38">
        <v>45424.539618055554</v>
      </c>
      <c r="B190" s="39">
        <v>1077</v>
      </c>
      <c r="C190" s="39">
        <v>120</v>
      </c>
      <c r="D190" s="40" t="s">
        <v>727</v>
      </c>
      <c r="E190" s="40" t="s">
        <v>1454</v>
      </c>
      <c r="F190" s="49" t="s">
        <v>1455</v>
      </c>
      <c r="G190" s="40" t="s">
        <v>26</v>
      </c>
      <c r="H190" s="40" t="s">
        <v>1453</v>
      </c>
      <c r="K190" s="40" t="s">
        <v>26</v>
      </c>
      <c r="L190" s="49" t="s">
        <v>1456</v>
      </c>
      <c r="M190" s="49">
        <v>630461087</v>
      </c>
      <c r="N190" s="49"/>
      <c r="O190" s="40"/>
      <c r="P190" s="40" t="s">
        <v>29</v>
      </c>
      <c r="Q190" s="170">
        <v>43557</v>
      </c>
      <c r="R190" s="40"/>
      <c r="S190" s="40" t="s">
        <v>122</v>
      </c>
      <c r="T190" s="40" t="s">
        <v>1431</v>
      </c>
      <c r="U190" s="40" t="s">
        <v>31</v>
      </c>
      <c r="V190" s="40"/>
      <c r="W190" s="40" t="s">
        <v>32</v>
      </c>
      <c r="X190" s="60">
        <v>120</v>
      </c>
      <c r="Y190" s="43" t="s">
        <v>1723</v>
      </c>
      <c r="Z190" s="42">
        <v>45598</v>
      </c>
      <c r="AA190" s="43">
        <v>0</v>
      </c>
      <c r="AB190" s="43"/>
      <c r="AC190" s="40"/>
      <c r="AD190" s="40"/>
    </row>
    <row r="191" spans="1:30" ht="15" thickBot="1">
      <c r="A191" s="38">
        <v>45424.54146990741</v>
      </c>
      <c r="B191" s="39">
        <v>405</v>
      </c>
      <c r="C191" s="39">
        <v>121</v>
      </c>
      <c r="D191" s="40" t="s">
        <v>108</v>
      </c>
      <c r="E191" s="40" t="s">
        <v>670</v>
      </c>
      <c r="F191" s="40" t="s">
        <v>671</v>
      </c>
      <c r="G191" s="40" t="s">
        <v>26</v>
      </c>
      <c r="H191" s="40" t="s">
        <v>669</v>
      </c>
      <c r="K191" s="40" t="s">
        <v>26</v>
      </c>
      <c r="L191" s="40" t="s">
        <v>672</v>
      </c>
      <c r="M191" s="40">
        <v>6180117387</v>
      </c>
      <c r="N191" s="40"/>
      <c r="O191" s="40"/>
      <c r="P191" s="40" t="s">
        <v>29</v>
      </c>
      <c r="Q191" s="42">
        <v>42125</v>
      </c>
      <c r="R191" s="40"/>
      <c r="S191" s="49" t="s">
        <v>34</v>
      </c>
      <c r="T191" s="40"/>
      <c r="U191" s="40" t="s">
        <v>35</v>
      </c>
      <c r="V191" s="42">
        <v>45213</v>
      </c>
      <c r="W191" s="40" t="s">
        <v>32</v>
      </c>
      <c r="X191" s="60">
        <v>0</v>
      </c>
      <c r="Y191" s="43">
        <v>0</v>
      </c>
      <c r="Z191" s="43">
        <v>0</v>
      </c>
      <c r="AA191" s="43">
        <v>0</v>
      </c>
      <c r="AB191" s="43"/>
      <c r="AC191" s="40"/>
      <c r="AD191" s="40"/>
    </row>
    <row r="192" spans="1:30" ht="15" thickBot="1">
      <c r="A192" s="38">
        <v>45003.66269675926</v>
      </c>
      <c r="B192" s="39">
        <v>337</v>
      </c>
      <c r="C192" s="40">
        <v>122</v>
      </c>
      <c r="D192" s="40" t="s">
        <v>675</v>
      </c>
      <c r="E192" s="40" t="s">
        <v>253</v>
      </c>
      <c r="F192" s="40"/>
      <c r="G192" s="40" t="s">
        <v>26</v>
      </c>
      <c r="H192" s="40" t="s">
        <v>216</v>
      </c>
      <c r="K192" s="40" t="s">
        <v>26</v>
      </c>
      <c r="L192" s="40"/>
      <c r="M192" s="40">
        <v>648321547</v>
      </c>
      <c r="N192" s="40"/>
      <c r="O192" s="40"/>
      <c r="P192" s="40" t="s">
        <v>48</v>
      </c>
      <c r="Q192" s="42">
        <v>42904</v>
      </c>
      <c r="R192" s="40" t="s">
        <v>49</v>
      </c>
      <c r="S192" s="40" t="s">
        <v>122</v>
      </c>
      <c r="T192" s="40" t="s">
        <v>145</v>
      </c>
      <c r="U192" s="40" t="s">
        <v>35</v>
      </c>
      <c r="V192" s="42">
        <v>44989</v>
      </c>
      <c r="W192" s="40" t="s">
        <v>32</v>
      </c>
      <c r="X192" s="60">
        <v>115</v>
      </c>
      <c r="Y192" s="43" t="s">
        <v>1723</v>
      </c>
      <c r="Z192" s="42">
        <v>45542</v>
      </c>
      <c r="AA192" s="43">
        <v>0</v>
      </c>
      <c r="AB192" s="43"/>
      <c r="AC192" s="40"/>
      <c r="AD192" s="40"/>
    </row>
    <row r="193" spans="1:30" ht="15" thickBot="1">
      <c r="A193" s="38">
        <v>44927.614872685182</v>
      </c>
      <c r="B193" s="39">
        <v>337</v>
      </c>
      <c r="C193" s="39">
        <v>122</v>
      </c>
      <c r="D193" s="40" t="s">
        <v>675</v>
      </c>
      <c r="E193" s="40" t="s">
        <v>253</v>
      </c>
      <c r="F193" s="40" t="s">
        <v>678</v>
      </c>
      <c r="G193" s="40" t="s">
        <v>26</v>
      </c>
      <c r="H193" s="40" t="s">
        <v>676</v>
      </c>
      <c r="K193" s="40" t="s">
        <v>26</v>
      </c>
      <c r="L193" s="40" t="s">
        <v>679</v>
      </c>
      <c r="M193" s="40">
        <v>648321547</v>
      </c>
      <c r="N193" s="40"/>
      <c r="O193" s="40"/>
      <c r="P193" s="40" t="s">
        <v>29</v>
      </c>
      <c r="Q193" s="42">
        <v>42348</v>
      </c>
      <c r="R193" s="40" t="s">
        <v>49</v>
      </c>
      <c r="S193" s="40" t="s">
        <v>30</v>
      </c>
      <c r="T193" s="40" t="s">
        <v>115</v>
      </c>
      <c r="U193" s="40" t="s">
        <v>35</v>
      </c>
      <c r="V193" s="42">
        <v>44870</v>
      </c>
      <c r="W193" s="40" t="s">
        <v>32</v>
      </c>
      <c r="X193" s="60">
        <v>115</v>
      </c>
      <c r="Y193" s="43" t="s">
        <v>1723</v>
      </c>
      <c r="Z193" s="42">
        <v>45542</v>
      </c>
      <c r="AA193" s="43">
        <v>0</v>
      </c>
      <c r="AB193" s="43"/>
      <c r="AC193" s="40"/>
      <c r="AD193" s="40"/>
    </row>
    <row r="194" spans="1:30" ht="15" thickBot="1">
      <c r="A194" s="38"/>
      <c r="B194" s="39">
        <v>242</v>
      </c>
      <c r="C194" s="39">
        <v>123</v>
      </c>
      <c r="D194" s="40" t="s">
        <v>364</v>
      </c>
      <c r="E194" s="40" t="s">
        <v>172</v>
      </c>
      <c r="F194" s="40" t="s">
        <v>671</v>
      </c>
      <c r="G194" s="40" t="s">
        <v>26</v>
      </c>
      <c r="H194" s="40" t="s">
        <v>417</v>
      </c>
      <c r="K194" s="40" t="s">
        <v>26</v>
      </c>
      <c r="L194" s="40" t="s">
        <v>1457</v>
      </c>
      <c r="M194" s="40">
        <v>619061578</v>
      </c>
      <c r="N194" s="40"/>
      <c r="O194" s="40"/>
      <c r="P194" s="40" t="s">
        <v>48</v>
      </c>
      <c r="Q194" s="42">
        <v>42585</v>
      </c>
      <c r="R194" s="40"/>
      <c r="S194" s="40" t="s">
        <v>122</v>
      </c>
      <c r="T194" s="40" t="s">
        <v>1458</v>
      </c>
      <c r="U194" s="40" t="s">
        <v>31</v>
      </c>
      <c r="V194" s="42"/>
      <c r="W194" s="40"/>
      <c r="X194" s="60">
        <v>115</v>
      </c>
      <c r="Y194" s="43" t="s">
        <v>1723</v>
      </c>
      <c r="Z194" s="42">
        <v>45598</v>
      </c>
      <c r="AA194" s="43"/>
      <c r="AB194" s="43"/>
      <c r="AC194" s="40"/>
      <c r="AD194" s="40"/>
    </row>
    <row r="195" spans="1:30" ht="15" thickBot="1">
      <c r="A195" s="40"/>
      <c r="B195" s="40">
        <v>200</v>
      </c>
      <c r="C195" s="40">
        <v>124</v>
      </c>
      <c r="D195" s="40" t="s">
        <v>1503</v>
      </c>
      <c r="E195" s="40" t="s">
        <v>1415</v>
      </c>
      <c r="F195" s="40" t="s">
        <v>1504</v>
      </c>
      <c r="G195" s="40" t="s">
        <v>26</v>
      </c>
      <c r="H195" s="40" t="s">
        <v>1031</v>
      </c>
      <c r="K195" s="40" t="s">
        <v>26</v>
      </c>
      <c r="L195" s="40" t="s">
        <v>1505</v>
      </c>
      <c r="M195" s="40">
        <v>610654252</v>
      </c>
      <c r="N195" s="40"/>
      <c r="O195" s="40"/>
      <c r="P195" s="40" t="s">
        <v>274</v>
      </c>
      <c r="Q195" s="42">
        <v>43054</v>
      </c>
      <c r="R195" s="40" t="s">
        <v>49</v>
      </c>
      <c r="S195" s="40" t="s">
        <v>1496</v>
      </c>
      <c r="T195" s="40" t="s">
        <v>41</v>
      </c>
      <c r="U195" s="40" t="s">
        <v>35</v>
      </c>
      <c r="V195" s="40"/>
      <c r="W195" s="40"/>
      <c r="X195" s="40">
        <v>115</v>
      </c>
      <c r="Y195" s="40" t="s">
        <v>1723</v>
      </c>
      <c r="Z195" s="40"/>
      <c r="AA195" s="40"/>
      <c r="AB195" s="40"/>
      <c r="AC195" s="40"/>
      <c r="AD195" s="40"/>
    </row>
    <row r="196" spans="1:30" ht="15" thickBot="1">
      <c r="A196" s="38">
        <v>45424.549143518518</v>
      </c>
      <c r="B196" s="39">
        <v>326</v>
      </c>
      <c r="C196" s="39">
        <v>125</v>
      </c>
      <c r="D196" s="40" t="s">
        <v>686</v>
      </c>
      <c r="E196" s="40" t="s">
        <v>688</v>
      </c>
      <c r="F196" s="40" t="s">
        <v>689</v>
      </c>
      <c r="G196" s="40" t="s">
        <v>26</v>
      </c>
      <c r="H196" s="40" t="s">
        <v>687</v>
      </c>
      <c r="K196" s="40" t="s">
        <v>26</v>
      </c>
      <c r="L196" s="40" t="s">
        <v>690</v>
      </c>
      <c r="M196" s="40">
        <v>644993023</v>
      </c>
      <c r="N196" s="40"/>
      <c r="O196" s="40"/>
      <c r="P196" s="40" t="s">
        <v>48</v>
      </c>
      <c r="Q196" s="42">
        <v>42852</v>
      </c>
      <c r="R196" s="40"/>
      <c r="S196" s="49" t="s">
        <v>34</v>
      </c>
      <c r="T196" s="40"/>
      <c r="U196" s="40" t="s">
        <v>35</v>
      </c>
      <c r="V196" s="42">
        <v>45213</v>
      </c>
      <c r="W196" s="40" t="s">
        <v>32</v>
      </c>
      <c r="X196" s="60">
        <v>115</v>
      </c>
      <c r="Y196" s="43" t="s">
        <v>1723</v>
      </c>
      <c r="Z196" s="42">
        <v>45542</v>
      </c>
      <c r="AA196" s="43">
        <v>0</v>
      </c>
      <c r="AB196" s="43"/>
      <c r="AC196" s="40"/>
      <c r="AD196" s="40"/>
    </row>
    <row r="197" spans="1:30" ht="15" thickBot="1">
      <c r="A197" s="38">
        <v>45319.654733796298</v>
      </c>
      <c r="B197" s="39">
        <v>125</v>
      </c>
      <c r="C197" s="39">
        <v>126</v>
      </c>
      <c r="D197" s="40" t="s">
        <v>97</v>
      </c>
      <c r="E197" s="40" t="s">
        <v>1389</v>
      </c>
      <c r="F197" s="40" t="s">
        <v>693</v>
      </c>
      <c r="G197" s="40" t="s">
        <v>26</v>
      </c>
      <c r="H197" s="40" t="s">
        <v>23</v>
      </c>
      <c r="K197" s="40" t="s">
        <v>26</v>
      </c>
      <c r="L197" s="40"/>
      <c r="M197" s="40">
        <v>614109902</v>
      </c>
      <c r="N197" s="40"/>
      <c r="O197" s="40"/>
      <c r="P197" s="40" t="s">
        <v>29</v>
      </c>
      <c r="Q197" s="42">
        <v>43279</v>
      </c>
      <c r="R197" s="40" t="s">
        <v>49</v>
      </c>
      <c r="S197" s="40" t="s">
        <v>114</v>
      </c>
      <c r="T197" s="40" t="s">
        <v>41</v>
      </c>
      <c r="U197" s="40" t="s">
        <v>31</v>
      </c>
      <c r="V197" s="42">
        <v>45304</v>
      </c>
      <c r="W197" s="40" t="s">
        <v>32</v>
      </c>
      <c r="X197" s="60">
        <v>115</v>
      </c>
      <c r="Y197" s="43" t="s">
        <v>1723</v>
      </c>
      <c r="Z197" s="42">
        <v>45542</v>
      </c>
      <c r="AA197" s="43">
        <v>0</v>
      </c>
      <c r="AB197" s="43"/>
      <c r="AC197" s="40"/>
      <c r="AD197" s="40"/>
    </row>
    <row r="198" spans="1:30" ht="15" thickBot="1">
      <c r="A198" s="38">
        <v>45424.552048611113</v>
      </c>
      <c r="B198" s="39">
        <v>1050</v>
      </c>
      <c r="C198" s="39">
        <v>127</v>
      </c>
      <c r="D198" s="40" t="s">
        <v>498</v>
      </c>
      <c r="E198" s="40" t="s">
        <v>696</v>
      </c>
      <c r="F198" s="40"/>
      <c r="G198" s="40" t="s">
        <v>26</v>
      </c>
      <c r="H198" s="40" t="s">
        <v>695</v>
      </c>
      <c r="K198" s="40"/>
      <c r="L198" s="40"/>
      <c r="M198" s="40">
        <v>643231648</v>
      </c>
      <c r="N198" s="40"/>
      <c r="O198" s="40"/>
      <c r="P198" s="40" t="s">
        <v>29</v>
      </c>
      <c r="Q198" s="40"/>
      <c r="R198" s="40"/>
      <c r="S198" s="40" t="s">
        <v>53</v>
      </c>
      <c r="T198" s="40"/>
      <c r="U198" s="40" t="s">
        <v>78</v>
      </c>
      <c r="V198" s="40"/>
      <c r="W198" s="40" t="s">
        <v>32</v>
      </c>
      <c r="X198" s="60">
        <v>115</v>
      </c>
      <c r="Y198" s="43" t="s">
        <v>1723</v>
      </c>
      <c r="Z198" s="42">
        <v>45541</v>
      </c>
      <c r="AA198" s="43">
        <v>0</v>
      </c>
      <c r="AB198" s="43"/>
      <c r="AC198" s="40"/>
      <c r="AD198" s="40"/>
    </row>
    <row r="199" spans="1:30" ht="15" thickBot="1">
      <c r="A199" s="38">
        <v>45424.552048611113</v>
      </c>
      <c r="B199" s="39">
        <v>1050</v>
      </c>
      <c r="C199" s="39">
        <v>127</v>
      </c>
      <c r="D199" s="40" t="s">
        <v>498</v>
      </c>
      <c r="E199" s="40" t="s">
        <v>696</v>
      </c>
      <c r="F199" s="40"/>
      <c r="G199" s="40" t="s">
        <v>26</v>
      </c>
      <c r="H199" s="40" t="s">
        <v>33</v>
      </c>
      <c r="K199" s="40"/>
      <c r="L199" s="40"/>
      <c r="M199" s="40">
        <v>643231648</v>
      </c>
      <c r="N199" s="40"/>
      <c r="O199" s="40"/>
      <c r="P199" s="40" t="s">
        <v>29</v>
      </c>
      <c r="Q199" s="40"/>
      <c r="R199" s="40"/>
      <c r="S199" s="40" t="s">
        <v>114</v>
      </c>
      <c r="T199" s="40"/>
      <c r="U199" s="40" t="s">
        <v>78</v>
      </c>
      <c r="V199" s="40"/>
      <c r="W199" s="40" t="s">
        <v>32</v>
      </c>
      <c r="X199" s="60">
        <v>115</v>
      </c>
      <c r="Y199" s="43" t="s">
        <v>1723</v>
      </c>
      <c r="Z199" s="42">
        <v>45541</v>
      </c>
      <c r="AA199" s="43">
        <v>0</v>
      </c>
      <c r="AB199" s="43"/>
      <c r="AC199" s="40"/>
      <c r="AD199" s="40"/>
    </row>
    <row r="200" spans="1:30" ht="15" thickBot="1">
      <c r="A200" s="38">
        <v>45424.554108796299</v>
      </c>
      <c r="B200" s="39">
        <v>147</v>
      </c>
      <c r="C200" s="39">
        <v>128</v>
      </c>
      <c r="D200" s="40" t="s">
        <v>698</v>
      </c>
      <c r="E200" s="40" t="s">
        <v>700</v>
      </c>
      <c r="F200" s="40" t="s">
        <v>701</v>
      </c>
      <c r="G200" s="40" t="s">
        <v>26</v>
      </c>
      <c r="H200" s="40" t="s">
        <v>705</v>
      </c>
      <c r="K200" s="40" t="s">
        <v>26</v>
      </c>
      <c r="L200" s="40" t="s">
        <v>702</v>
      </c>
      <c r="M200" s="40">
        <v>624588566</v>
      </c>
      <c r="N200" s="40"/>
      <c r="O200" s="40"/>
      <c r="P200" s="40" t="s">
        <v>48</v>
      </c>
      <c r="Q200" s="42">
        <v>42347</v>
      </c>
      <c r="R200" s="40"/>
      <c r="S200" s="49" t="s">
        <v>34</v>
      </c>
      <c r="T200" s="40"/>
      <c r="U200" s="40" t="s">
        <v>35</v>
      </c>
      <c r="V200" s="42">
        <v>45213</v>
      </c>
      <c r="W200" s="40" t="s">
        <v>32</v>
      </c>
      <c r="X200" s="60">
        <v>0</v>
      </c>
      <c r="Y200" s="43">
        <v>0</v>
      </c>
      <c r="Z200" s="43">
        <v>0</v>
      </c>
      <c r="AA200" s="43">
        <v>0</v>
      </c>
      <c r="AB200" s="43"/>
      <c r="AC200" s="40"/>
      <c r="AD200" s="40"/>
    </row>
    <row r="201" spans="1:30" ht="15" thickBot="1">
      <c r="A201" s="38">
        <v>45424.554108796299</v>
      </c>
      <c r="B201" s="39">
        <v>147</v>
      </c>
      <c r="C201" s="39">
        <v>128</v>
      </c>
      <c r="D201" s="40" t="s">
        <v>698</v>
      </c>
      <c r="E201" s="40" t="s">
        <v>700</v>
      </c>
      <c r="F201" s="40" t="s">
        <v>701</v>
      </c>
      <c r="G201" s="40" t="s">
        <v>26</v>
      </c>
      <c r="H201" s="40" t="s">
        <v>699</v>
      </c>
      <c r="K201" s="40" t="s">
        <v>26</v>
      </c>
      <c r="L201" s="40" t="s">
        <v>702</v>
      </c>
      <c r="M201" s="40">
        <v>624588566</v>
      </c>
      <c r="N201" s="40"/>
      <c r="O201" s="40"/>
      <c r="P201" s="40" t="s">
        <v>48</v>
      </c>
      <c r="Q201" s="42">
        <v>42347</v>
      </c>
      <c r="R201" s="40"/>
      <c r="S201" s="49" t="s">
        <v>34</v>
      </c>
      <c r="T201" s="40"/>
      <c r="U201" s="40" t="s">
        <v>35</v>
      </c>
      <c r="V201" s="42">
        <v>45213</v>
      </c>
      <c r="W201" s="40" t="s">
        <v>32</v>
      </c>
      <c r="X201" s="60">
        <v>0</v>
      </c>
      <c r="Y201" s="43">
        <v>0</v>
      </c>
      <c r="Z201" s="43">
        <v>0</v>
      </c>
      <c r="AA201" s="43">
        <v>0</v>
      </c>
      <c r="AB201" s="43"/>
      <c r="AC201" s="40"/>
      <c r="AD201" s="40"/>
    </row>
    <row r="202" spans="1:30" ht="15" thickBot="1">
      <c r="A202" s="38">
        <v>44975.606805555559</v>
      </c>
      <c r="B202" s="39">
        <v>514</v>
      </c>
      <c r="C202" s="39">
        <v>129</v>
      </c>
      <c r="D202" s="40" t="s">
        <v>40</v>
      </c>
      <c r="E202" s="40" t="s">
        <v>707</v>
      </c>
      <c r="F202" s="40"/>
      <c r="G202" s="40" t="s">
        <v>26</v>
      </c>
      <c r="H202" s="40" t="s">
        <v>706</v>
      </c>
      <c r="K202" s="40"/>
      <c r="L202" s="40"/>
      <c r="M202" s="40">
        <v>642384115</v>
      </c>
      <c r="N202" s="40"/>
      <c r="O202" s="40"/>
      <c r="P202" s="40" t="s">
        <v>48</v>
      </c>
      <c r="Q202" s="42">
        <v>41944</v>
      </c>
      <c r="R202" s="40" t="s">
        <v>39</v>
      </c>
      <c r="S202" s="40" t="s">
        <v>65</v>
      </c>
      <c r="T202" s="40" t="s">
        <v>123</v>
      </c>
      <c r="U202" s="40" t="s">
        <v>31</v>
      </c>
      <c r="V202" s="40"/>
      <c r="W202" s="40" t="s">
        <v>32</v>
      </c>
      <c r="X202" s="60">
        <v>0</v>
      </c>
      <c r="Y202" s="43">
        <v>0</v>
      </c>
      <c r="Z202" s="43">
        <v>0</v>
      </c>
      <c r="AA202" s="43">
        <v>0</v>
      </c>
      <c r="AB202" s="43"/>
      <c r="AC202" s="40"/>
      <c r="AD202" s="40"/>
    </row>
    <row r="203" spans="1:30" ht="15" thickBot="1">
      <c r="A203" s="38">
        <v>44975.602037037039</v>
      </c>
      <c r="B203" s="39">
        <v>136</v>
      </c>
      <c r="C203" s="39">
        <v>130</v>
      </c>
      <c r="D203" s="40" t="s">
        <v>708</v>
      </c>
      <c r="E203" s="40" t="s">
        <v>710</v>
      </c>
      <c r="F203" s="40" t="s">
        <v>713</v>
      </c>
      <c r="G203" s="40" t="s">
        <v>26</v>
      </c>
      <c r="H203" s="51" t="s">
        <v>564</v>
      </c>
      <c r="K203" s="40" t="s">
        <v>26</v>
      </c>
      <c r="L203" s="40" t="s">
        <v>712</v>
      </c>
      <c r="M203" s="40">
        <v>684061958</v>
      </c>
      <c r="N203" s="40"/>
      <c r="O203" s="40"/>
      <c r="P203" s="40" t="s">
        <v>48</v>
      </c>
      <c r="Q203" s="42"/>
      <c r="R203" s="40" t="s">
        <v>39</v>
      </c>
      <c r="S203" s="40" t="s">
        <v>122</v>
      </c>
      <c r="T203" s="40" t="s">
        <v>41</v>
      </c>
      <c r="U203" s="40" t="s">
        <v>31</v>
      </c>
      <c r="V203" s="40"/>
      <c r="W203" s="40" t="s">
        <v>32</v>
      </c>
      <c r="X203" s="60">
        <v>115</v>
      </c>
      <c r="Y203" s="43" t="s">
        <v>1723</v>
      </c>
      <c r="Z203" s="42">
        <v>45578</v>
      </c>
      <c r="AA203" s="43">
        <v>0</v>
      </c>
      <c r="AB203" s="43"/>
      <c r="AC203" s="40"/>
      <c r="AD203" s="40"/>
    </row>
    <row r="204" spans="1:30" ht="15" thickBot="1">
      <c r="A204" s="38">
        <v>44975.604710648149</v>
      </c>
      <c r="B204" s="39">
        <v>136</v>
      </c>
      <c r="C204" s="39">
        <v>130</v>
      </c>
      <c r="D204" s="40" t="s">
        <v>708</v>
      </c>
      <c r="E204" s="40" t="s">
        <v>710</v>
      </c>
      <c r="F204" s="40" t="s">
        <v>711</v>
      </c>
      <c r="G204" s="40" t="s">
        <v>26</v>
      </c>
      <c r="H204" s="40" t="s">
        <v>709</v>
      </c>
      <c r="K204" s="40" t="s">
        <v>26</v>
      </c>
      <c r="L204" s="40" t="s">
        <v>712</v>
      </c>
      <c r="M204" s="40">
        <v>684061958</v>
      </c>
      <c r="N204" s="40"/>
      <c r="O204" s="40"/>
      <c r="P204" s="40" t="s">
        <v>29</v>
      </c>
      <c r="Q204" s="42">
        <v>42374</v>
      </c>
      <c r="R204" s="40" t="s">
        <v>39</v>
      </c>
      <c r="S204" s="40" t="s">
        <v>53</v>
      </c>
      <c r="T204" s="40" t="s">
        <v>41</v>
      </c>
      <c r="U204" s="40" t="s">
        <v>78</v>
      </c>
      <c r="V204" s="40"/>
      <c r="W204" s="40" t="s">
        <v>32</v>
      </c>
      <c r="X204" s="60">
        <v>115</v>
      </c>
      <c r="Y204" s="43" t="s">
        <v>1723</v>
      </c>
      <c r="Z204" s="42">
        <v>45578</v>
      </c>
      <c r="AA204" s="43">
        <v>0</v>
      </c>
      <c r="AB204" s="43"/>
      <c r="AC204" s="40"/>
      <c r="AD204" s="40"/>
    </row>
    <row r="205" spans="1:30" ht="15" thickBot="1">
      <c r="A205" s="38">
        <v>44975.602037037039</v>
      </c>
      <c r="B205" s="39">
        <v>136</v>
      </c>
      <c r="C205" s="39">
        <v>130</v>
      </c>
      <c r="D205" s="40" t="s">
        <v>708</v>
      </c>
      <c r="E205" s="40" t="s">
        <v>710</v>
      </c>
      <c r="F205" s="40" t="s">
        <v>713</v>
      </c>
      <c r="G205" s="40" t="s">
        <v>26</v>
      </c>
      <c r="H205" s="40" t="s">
        <v>335</v>
      </c>
      <c r="K205" s="40" t="s">
        <v>26</v>
      </c>
      <c r="L205" s="40" t="s">
        <v>712</v>
      </c>
      <c r="M205" s="40">
        <v>684061958</v>
      </c>
      <c r="N205" s="40"/>
      <c r="O205" s="40"/>
      <c r="P205" s="40" t="s">
        <v>48</v>
      </c>
      <c r="Q205" s="42">
        <v>41469</v>
      </c>
      <c r="R205" s="40" t="s">
        <v>39</v>
      </c>
      <c r="S205" s="40" t="s">
        <v>53</v>
      </c>
      <c r="T205" s="40" t="s">
        <v>41</v>
      </c>
      <c r="U205" s="40" t="s">
        <v>78</v>
      </c>
      <c r="V205" s="40"/>
      <c r="W205" s="40" t="s">
        <v>32</v>
      </c>
      <c r="X205" s="60">
        <v>115</v>
      </c>
      <c r="Y205" s="43" t="s">
        <v>1723</v>
      </c>
      <c r="Z205" s="42">
        <v>45578</v>
      </c>
      <c r="AA205" s="43">
        <v>0</v>
      </c>
      <c r="AB205" s="43"/>
      <c r="AC205" s="40"/>
      <c r="AD205" s="40"/>
    </row>
    <row r="206" spans="1:30" ht="15" thickBot="1">
      <c r="A206" s="38">
        <v>44927.665196759262</v>
      </c>
      <c r="B206" s="39">
        <v>733</v>
      </c>
      <c r="C206" s="39">
        <v>131</v>
      </c>
      <c r="D206" s="40" t="s">
        <v>36</v>
      </c>
      <c r="E206" s="40" t="s">
        <v>1476</v>
      </c>
      <c r="F206" s="40" t="s">
        <v>716</v>
      </c>
      <c r="G206" s="40" t="s">
        <v>26</v>
      </c>
      <c r="H206" s="40" t="s">
        <v>714</v>
      </c>
      <c r="K206" s="40" t="s">
        <v>26</v>
      </c>
      <c r="L206" s="40" t="s">
        <v>717</v>
      </c>
      <c r="M206" s="40">
        <v>638430769</v>
      </c>
      <c r="N206" s="40"/>
      <c r="O206" s="40"/>
      <c r="P206" s="40" t="s">
        <v>29</v>
      </c>
      <c r="Q206" s="42">
        <v>41970</v>
      </c>
      <c r="R206" s="40" t="s">
        <v>49</v>
      </c>
      <c r="S206" s="40" t="s">
        <v>1477</v>
      </c>
      <c r="T206" s="40" t="s">
        <v>145</v>
      </c>
      <c r="U206" s="40" t="s">
        <v>31</v>
      </c>
      <c r="V206" s="42">
        <v>44625</v>
      </c>
      <c r="W206" s="40" t="s">
        <v>32</v>
      </c>
      <c r="X206" s="60">
        <v>115</v>
      </c>
      <c r="Y206" s="43" t="s">
        <v>1723</v>
      </c>
      <c r="Z206" s="42">
        <v>45542</v>
      </c>
      <c r="AA206" s="43">
        <v>0</v>
      </c>
      <c r="AB206" s="43"/>
      <c r="AC206" s="40"/>
      <c r="AD206" s="40"/>
    </row>
    <row r="207" spans="1:30" ht="15" thickBot="1">
      <c r="A207" s="38">
        <v>45444.666134259256</v>
      </c>
      <c r="B207" s="39">
        <v>414</v>
      </c>
      <c r="C207" s="39">
        <v>132</v>
      </c>
      <c r="D207" s="40" t="s">
        <v>136</v>
      </c>
      <c r="E207" s="40" t="s">
        <v>1008</v>
      </c>
      <c r="F207" s="40" t="s">
        <v>1009</v>
      </c>
      <c r="G207" s="40" t="s">
        <v>26</v>
      </c>
      <c r="H207" s="49" t="s">
        <v>922</v>
      </c>
      <c r="K207" s="40" t="s">
        <v>26</v>
      </c>
      <c r="L207" s="40" t="s">
        <v>1010</v>
      </c>
      <c r="M207" s="40">
        <v>684371674</v>
      </c>
      <c r="N207" s="40"/>
      <c r="O207" s="40"/>
      <c r="P207" s="40" t="s">
        <v>29</v>
      </c>
      <c r="Q207" s="41">
        <v>43187</v>
      </c>
      <c r="R207" s="40"/>
      <c r="S207" s="40" t="s">
        <v>122</v>
      </c>
      <c r="T207" s="40" t="s">
        <v>58</v>
      </c>
      <c r="U207" s="40" t="s">
        <v>31</v>
      </c>
      <c r="V207" s="42">
        <v>44289</v>
      </c>
      <c r="W207" s="40" t="s">
        <v>32</v>
      </c>
      <c r="X207" s="60">
        <v>120</v>
      </c>
      <c r="Y207" s="43" t="s">
        <v>1723</v>
      </c>
      <c r="Z207" s="42">
        <v>45598</v>
      </c>
      <c r="AA207" s="43">
        <v>0</v>
      </c>
      <c r="AB207" s="43"/>
      <c r="AC207" s="40"/>
      <c r="AD207" s="40"/>
    </row>
    <row r="208" spans="1:30" ht="15" thickBot="1">
      <c r="A208" s="38">
        <v>45444.666134259256</v>
      </c>
      <c r="B208" s="39">
        <v>414</v>
      </c>
      <c r="C208" s="39">
        <v>132</v>
      </c>
      <c r="D208" s="40" t="s">
        <v>136</v>
      </c>
      <c r="E208" s="40" t="s">
        <v>1008</v>
      </c>
      <c r="F208" s="40" t="s">
        <v>1009</v>
      </c>
      <c r="G208" s="40" t="s">
        <v>26</v>
      </c>
      <c r="H208" s="40" t="s">
        <v>1007</v>
      </c>
      <c r="K208" s="40" t="s">
        <v>26</v>
      </c>
      <c r="L208" s="40" t="s">
        <v>1010</v>
      </c>
      <c r="M208" s="40">
        <v>684371674</v>
      </c>
      <c r="N208" s="40"/>
      <c r="O208" s="40"/>
      <c r="P208" s="40" t="s">
        <v>29</v>
      </c>
      <c r="Q208" s="41">
        <v>42011</v>
      </c>
      <c r="R208" s="40"/>
      <c r="S208" s="40" t="s">
        <v>122</v>
      </c>
      <c r="T208" s="40" t="s">
        <v>145</v>
      </c>
      <c r="U208" s="40" t="s">
        <v>35</v>
      </c>
      <c r="V208" s="42">
        <v>44289</v>
      </c>
      <c r="W208" s="40" t="s">
        <v>32</v>
      </c>
      <c r="X208" s="60">
        <v>115</v>
      </c>
      <c r="Y208" s="43" t="s">
        <v>1723</v>
      </c>
      <c r="Z208" s="42">
        <v>45542</v>
      </c>
      <c r="AA208" s="43">
        <v>0</v>
      </c>
      <c r="AB208" s="43"/>
      <c r="AC208" s="40"/>
      <c r="AD208" s="40"/>
    </row>
    <row r="209" spans="1:30" ht="15" thickBot="1">
      <c r="A209" s="38">
        <v>44927.668819444443</v>
      </c>
      <c r="B209" s="39">
        <v>918</v>
      </c>
      <c r="C209" s="39">
        <v>133</v>
      </c>
      <c r="D209" s="40" t="s">
        <v>53</v>
      </c>
      <c r="E209" s="40" t="s">
        <v>242</v>
      </c>
      <c r="F209" s="40" t="s">
        <v>722</v>
      </c>
      <c r="G209" s="40" t="s">
        <v>26</v>
      </c>
      <c r="H209" s="40" t="s">
        <v>719</v>
      </c>
      <c r="K209" s="40" t="s">
        <v>26</v>
      </c>
      <c r="L209" s="40" t="s">
        <v>630</v>
      </c>
      <c r="M209" s="40">
        <v>647907786</v>
      </c>
      <c r="N209" s="40"/>
      <c r="O209" s="40"/>
      <c r="P209" s="40" t="s">
        <v>29</v>
      </c>
      <c r="Q209" s="42">
        <v>42467</v>
      </c>
      <c r="R209" s="40" t="s">
        <v>49</v>
      </c>
      <c r="S209" s="40" t="s">
        <v>30</v>
      </c>
      <c r="T209" s="40" t="s">
        <v>115</v>
      </c>
      <c r="U209" s="40" t="s">
        <v>35</v>
      </c>
      <c r="V209" s="42">
        <v>44625</v>
      </c>
      <c r="W209" s="40" t="s">
        <v>32</v>
      </c>
      <c r="X209" s="60">
        <v>115</v>
      </c>
      <c r="Y209" s="43" t="s">
        <v>1723</v>
      </c>
      <c r="Z209" s="42">
        <v>45542</v>
      </c>
      <c r="AA209" s="43">
        <v>0</v>
      </c>
      <c r="AB209" s="43"/>
      <c r="AC209" s="40"/>
      <c r="AD209" s="40"/>
    </row>
    <row r="210" spans="1:30" ht="15" thickBot="1">
      <c r="A210" s="38">
        <v>44934.817152777781</v>
      </c>
      <c r="B210" s="39">
        <v>918</v>
      </c>
      <c r="C210" s="39">
        <v>133</v>
      </c>
      <c r="D210" s="40" t="s">
        <v>290</v>
      </c>
      <c r="E210" s="40" t="s">
        <v>242</v>
      </c>
      <c r="F210" s="40" t="s">
        <v>722</v>
      </c>
      <c r="G210" s="40" t="s">
        <v>26</v>
      </c>
      <c r="H210" s="40" t="s">
        <v>98</v>
      </c>
      <c r="K210" s="40" t="s">
        <v>26</v>
      </c>
      <c r="L210" s="40" t="s">
        <v>630</v>
      </c>
      <c r="M210" s="40">
        <v>647907786</v>
      </c>
      <c r="N210" s="40"/>
      <c r="O210" s="40"/>
      <c r="P210" s="40" t="s">
        <v>48</v>
      </c>
      <c r="Q210" s="42">
        <v>40052</v>
      </c>
      <c r="R210" s="40" t="s">
        <v>152</v>
      </c>
      <c r="S210" s="40" t="s">
        <v>57</v>
      </c>
      <c r="T210" s="40" t="s">
        <v>58</v>
      </c>
      <c r="U210" s="40" t="s">
        <v>59</v>
      </c>
      <c r="V210" s="40"/>
      <c r="W210" s="40" t="s">
        <v>32</v>
      </c>
      <c r="X210" s="60">
        <v>115</v>
      </c>
      <c r="Y210" s="43" t="s">
        <v>1723</v>
      </c>
      <c r="Z210" s="42">
        <v>45542</v>
      </c>
      <c r="AA210" s="43">
        <v>0</v>
      </c>
      <c r="AB210" s="43"/>
      <c r="AC210" s="40"/>
      <c r="AD210" s="40"/>
    </row>
    <row r="211" spans="1:30" ht="15" thickBot="1">
      <c r="A211" s="38">
        <v>44975.619803240741</v>
      </c>
      <c r="B211" s="39">
        <v>245</v>
      </c>
      <c r="C211" s="39">
        <v>134</v>
      </c>
      <c r="D211" s="40" t="s">
        <v>723</v>
      </c>
      <c r="E211" s="40" t="s">
        <v>396</v>
      </c>
      <c r="F211" s="40" t="s">
        <v>725</v>
      </c>
      <c r="G211" s="40" t="s">
        <v>26</v>
      </c>
      <c r="H211" s="40" t="s">
        <v>724</v>
      </c>
      <c r="K211" s="40" t="s">
        <v>26</v>
      </c>
      <c r="L211" s="40">
        <v>3526</v>
      </c>
      <c r="M211" s="40">
        <v>615676627</v>
      </c>
      <c r="N211" s="40"/>
      <c r="O211" s="40"/>
      <c r="P211" s="40" t="s">
        <v>29</v>
      </c>
      <c r="Q211" s="42">
        <v>41372</v>
      </c>
      <c r="R211" s="40" t="s">
        <v>39</v>
      </c>
      <c r="S211" s="40" t="s">
        <v>53</v>
      </c>
      <c r="T211" s="40" t="s">
        <v>41</v>
      </c>
      <c r="U211" s="40" t="s">
        <v>78</v>
      </c>
      <c r="V211" s="40"/>
      <c r="W211" s="40" t="s">
        <v>32</v>
      </c>
      <c r="X211" s="60">
        <v>115</v>
      </c>
      <c r="Y211" s="43" t="s">
        <v>1723</v>
      </c>
      <c r="Z211" s="42">
        <v>45592</v>
      </c>
      <c r="AA211" s="43">
        <v>0</v>
      </c>
      <c r="AB211" s="43"/>
      <c r="AC211" s="40"/>
      <c r="AD211" s="40"/>
    </row>
    <row r="212" spans="1:30" ht="15" thickBot="1">
      <c r="A212" s="38">
        <v>45319.651979166665</v>
      </c>
      <c r="B212" s="39">
        <v>794</v>
      </c>
      <c r="C212" s="39">
        <v>135</v>
      </c>
      <c r="D212" s="40" t="s">
        <v>1470</v>
      </c>
      <c r="E212" s="40" t="s">
        <v>728</v>
      </c>
      <c r="F212" s="40" t="s">
        <v>729</v>
      </c>
      <c r="G212" s="40" t="s">
        <v>26</v>
      </c>
      <c r="H212" s="40" t="s">
        <v>727</v>
      </c>
      <c r="K212" s="40" t="s">
        <v>26</v>
      </c>
      <c r="L212" s="40" t="s">
        <v>730</v>
      </c>
      <c r="M212" s="40">
        <v>644652141</v>
      </c>
      <c r="N212" s="40"/>
      <c r="O212" s="40"/>
      <c r="P212" s="40" t="s">
        <v>29</v>
      </c>
      <c r="Q212" s="42">
        <v>43366</v>
      </c>
      <c r="R212" s="40" t="s">
        <v>49</v>
      </c>
      <c r="S212" s="40" t="s">
        <v>114</v>
      </c>
      <c r="T212" s="40" t="s">
        <v>41</v>
      </c>
      <c r="U212" s="40" t="s">
        <v>31</v>
      </c>
      <c r="V212" s="42">
        <v>45304</v>
      </c>
      <c r="W212" s="40" t="s">
        <v>32</v>
      </c>
      <c r="X212" s="60">
        <v>115</v>
      </c>
      <c r="Y212" s="43" t="s">
        <v>1723</v>
      </c>
      <c r="Z212" s="42">
        <v>45542</v>
      </c>
      <c r="AA212" s="43">
        <v>0</v>
      </c>
      <c r="AB212" s="43"/>
      <c r="AC212" s="40"/>
      <c r="AD212" s="40"/>
    </row>
    <row r="213" spans="1:30" ht="15" thickBot="1">
      <c r="A213" s="38">
        <v>45424.560740740744</v>
      </c>
      <c r="B213" s="39">
        <v>615</v>
      </c>
      <c r="C213" s="39">
        <v>136</v>
      </c>
      <c r="D213" s="40" t="s">
        <v>66</v>
      </c>
      <c r="E213" s="40" t="s">
        <v>1485</v>
      </c>
      <c r="F213" s="40"/>
      <c r="G213" s="40" t="s">
        <v>26</v>
      </c>
      <c r="H213" s="40" t="s">
        <v>108</v>
      </c>
      <c r="K213" s="40" t="s">
        <v>174</v>
      </c>
      <c r="L213" s="40"/>
      <c r="M213" s="40">
        <v>638515300</v>
      </c>
      <c r="N213" s="40"/>
      <c r="O213" s="40"/>
      <c r="P213" s="40" t="s">
        <v>29</v>
      </c>
      <c r="Q213" s="42">
        <v>41934</v>
      </c>
      <c r="R213" s="40"/>
      <c r="S213" s="49" t="s">
        <v>34</v>
      </c>
      <c r="T213" s="40"/>
      <c r="U213" s="40" t="s">
        <v>35</v>
      </c>
      <c r="V213" s="42">
        <v>45213</v>
      </c>
      <c r="W213" s="40" t="s">
        <v>32</v>
      </c>
      <c r="X213" s="60">
        <v>115</v>
      </c>
      <c r="Y213" s="43" t="s">
        <v>1723</v>
      </c>
      <c r="Z213" s="42">
        <v>45683</v>
      </c>
      <c r="AA213" s="43" t="s">
        <v>1487</v>
      </c>
      <c r="AB213" s="43"/>
      <c r="AC213" s="40"/>
      <c r="AD213" s="40"/>
    </row>
    <row r="214" spans="1:30" ht="15" thickBot="1">
      <c r="A214" s="38">
        <v>45424.560740740744</v>
      </c>
      <c r="B214" s="39">
        <v>615</v>
      </c>
      <c r="C214" s="39">
        <v>136</v>
      </c>
      <c r="D214" s="40" t="s">
        <v>66</v>
      </c>
      <c r="E214" s="40" t="s">
        <v>1485</v>
      </c>
      <c r="F214" s="40"/>
      <c r="G214" s="40" t="s">
        <v>26</v>
      </c>
      <c r="H214" s="40" t="s">
        <v>442</v>
      </c>
      <c r="K214" s="40" t="s">
        <v>174</v>
      </c>
      <c r="L214" s="40"/>
      <c r="M214" s="40">
        <v>638515300</v>
      </c>
      <c r="N214" s="40"/>
      <c r="O214" s="40"/>
      <c r="P214" s="40" t="s">
        <v>29</v>
      </c>
      <c r="Q214" s="42">
        <v>41934</v>
      </c>
      <c r="R214" s="40"/>
      <c r="S214" s="40" t="s">
        <v>30</v>
      </c>
      <c r="T214" s="40" t="s">
        <v>145</v>
      </c>
      <c r="U214" s="40" t="s">
        <v>31</v>
      </c>
      <c r="V214" s="40"/>
      <c r="W214" s="40" t="s">
        <v>32</v>
      </c>
      <c r="X214" s="60">
        <v>115</v>
      </c>
      <c r="Y214" s="43" t="s">
        <v>1723</v>
      </c>
      <c r="Z214" s="42">
        <v>45683</v>
      </c>
      <c r="AA214" s="43" t="s">
        <v>1487</v>
      </c>
      <c r="AB214" s="43"/>
      <c r="AC214" s="40"/>
      <c r="AD214" s="40"/>
    </row>
    <row r="215" spans="1:30" ht="15" thickBot="1">
      <c r="A215" s="38">
        <v>45424.560740740744</v>
      </c>
      <c r="B215" s="39">
        <v>615</v>
      </c>
      <c r="C215" s="39">
        <v>136</v>
      </c>
      <c r="D215" s="40" t="s">
        <v>66</v>
      </c>
      <c r="E215" s="40" t="s">
        <v>1485</v>
      </c>
      <c r="F215" s="40"/>
      <c r="G215" s="40" t="s">
        <v>26</v>
      </c>
      <c r="H215" s="40" t="s">
        <v>734</v>
      </c>
      <c r="K215" s="40" t="s">
        <v>174</v>
      </c>
      <c r="L215" s="40"/>
      <c r="M215" s="40">
        <v>638515300</v>
      </c>
      <c r="N215" s="40"/>
      <c r="O215" s="40"/>
      <c r="P215" s="40" t="s">
        <v>29</v>
      </c>
      <c r="Q215" s="42">
        <v>41934</v>
      </c>
      <c r="R215" s="40"/>
      <c r="S215" s="40" t="s">
        <v>65</v>
      </c>
      <c r="T215" s="40" t="s">
        <v>145</v>
      </c>
      <c r="U215" s="40" t="s">
        <v>31</v>
      </c>
      <c r="V215" s="40"/>
      <c r="W215" s="40" t="s">
        <v>32</v>
      </c>
      <c r="X215" s="60">
        <v>115</v>
      </c>
      <c r="Y215" s="43" t="s">
        <v>1723</v>
      </c>
      <c r="Z215" s="42">
        <v>45683</v>
      </c>
      <c r="AA215" s="43" t="s">
        <v>1487</v>
      </c>
      <c r="AB215" s="43"/>
      <c r="AC215" s="40"/>
      <c r="AD215" s="40"/>
    </row>
    <row r="216" spans="1:30" ht="15" thickBot="1">
      <c r="A216" s="38">
        <v>44975.586574074077</v>
      </c>
      <c r="B216" s="39">
        <v>1062</v>
      </c>
      <c r="C216" s="39">
        <v>137</v>
      </c>
      <c r="D216" s="40" t="s">
        <v>735</v>
      </c>
      <c r="E216" s="40" t="s">
        <v>736</v>
      </c>
      <c r="F216" s="40" t="s">
        <v>737</v>
      </c>
      <c r="G216" s="40" t="s">
        <v>26</v>
      </c>
      <c r="H216" s="40" t="s">
        <v>23</v>
      </c>
      <c r="K216" s="40" t="s">
        <v>26</v>
      </c>
      <c r="L216" s="40" t="s">
        <v>207</v>
      </c>
      <c r="M216" s="40">
        <v>628685637</v>
      </c>
      <c r="N216" s="40"/>
      <c r="O216" s="40"/>
      <c r="P216" s="40" t="s">
        <v>29</v>
      </c>
      <c r="Q216" s="42">
        <v>40668</v>
      </c>
      <c r="R216" s="40" t="s">
        <v>141</v>
      </c>
      <c r="S216" s="40" t="s">
        <v>90</v>
      </c>
      <c r="T216" s="40" t="s">
        <v>145</v>
      </c>
      <c r="U216" s="40" t="s">
        <v>78</v>
      </c>
      <c r="V216" s="40"/>
      <c r="W216" s="40" t="s">
        <v>32</v>
      </c>
      <c r="X216" s="60">
        <v>115</v>
      </c>
      <c r="Y216" s="43" t="s">
        <v>1723</v>
      </c>
      <c r="Z216" s="42">
        <v>45549</v>
      </c>
      <c r="AA216" s="43">
        <v>0</v>
      </c>
      <c r="AB216" s="43"/>
      <c r="AC216" s="40"/>
      <c r="AD216" s="40"/>
    </row>
    <row r="217" spans="1:30" ht="15" thickBot="1">
      <c r="A217" s="38" t="s">
        <v>1209</v>
      </c>
      <c r="B217" s="39">
        <v>1062</v>
      </c>
      <c r="C217" s="39">
        <v>137</v>
      </c>
      <c r="D217" s="40" t="s">
        <v>735</v>
      </c>
      <c r="E217" s="40" t="s">
        <v>736</v>
      </c>
      <c r="F217" s="40" t="s">
        <v>1367</v>
      </c>
      <c r="G217" s="40" t="s">
        <v>26</v>
      </c>
      <c r="H217" s="40" t="s">
        <v>389</v>
      </c>
      <c r="K217" s="40" t="s">
        <v>26</v>
      </c>
      <c r="L217" s="40" t="s">
        <v>211</v>
      </c>
      <c r="M217" s="40">
        <v>628685637</v>
      </c>
      <c r="N217" s="40"/>
      <c r="O217" s="40"/>
      <c r="P217" s="40" t="s">
        <v>29</v>
      </c>
      <c r="Q217" s="42">
        <v>43213</v>
      </c>
      <c r="R217" s="40" t="s">
        <v>49</v>
      </c>
      <c r="S217" s="40" t="s">
        <v>114</v>
      </c>
      <c r="T217" s="40" t="s">
        <v>41</v>
      </c>
      <c r="U217" s="40" t="s">
        <v>31</v>
      </c>
      <c r="V217" s="42">
        <v>45304</v>
      </c>
      <c r="W217" s="40" t="s">
        <v>32</v>
      </c>
      <c r="X217" s="60">
        <v>115</v>
      </c>
      <c r="Y217" s="43" t="s">
        <v>1723</v>
      </c>
      <c r="Z217" s="42">
        <v>45542</v>
      </c>
      <c r="AA217" s="43">
        <v>0</v>
      </c>
      <c r="AB217" s="43"/>
      <c r="AC217" s="40"/>
      <c r="AD217" s="40"/>
    </row>
    <row r="218" spans="1:30" ht="15" thickBot="1">
      <c r="A218" s="38">
        <v>45424.586631944447</v>
      </c>
      <c r="B218" s="39">
        <v>944</v>
      </c>
      <c r="C218" s="39">
        <v>138</v>
      </c>
      <c r="D218" s="40" t="s">
        <v>300</v>
      </c>
      <c r="E218" s="40" t="s">
        <v>739</v>
      </c>
      <c r="F218" s="40"/>
      <c r="G218" s="40" t="s">
        <v>26</v>
      </c>
      <c r="H218" s="40" t="s">
        <v>417</v>
      </c>
      <c r="K218" s="40"/>
      <c r="L218" s="40"/>
      <c r="M218" s="40">
        <v>685084552</v>
      </c>
      <c r="N218" s="40"/>
      <c r="O218" s="40"/>
      <c r="P218" s="40" t="s">
        <v>48</v>
      </c>
      <c r="Q218" s="42">
        <v>40505</v>
      </c>
      <c r="R218" s="40" t="s">
        <v>598</v>
      </c>
      <c r="S218" s="40" t="s">
        <v>122</v>
      </c>
      <c r="T218" s="40"/>
      <c r="U218" s="40" t="s">
        <v>35</v>
      </c>
      <c r="V218" s="40"/>
      <c r="W218" s="40"/>
      <c r="X218" s="60">
        <v>115</v>
      </c>
      <c r="Y218" s="43" t="s">
        <v>1723</v>
      </c>
      <c r="Z218" s="42">
        <v>45564</v>
      </c>
      <c r="AA218" s="43">
        <v>0</v>
      </c>
      <c r="AB218" s="43"/>
      <c r="AC218" s="40"/>
      <c r="AD218" s="40"/>
    </row>
    <row r="219" spans="1:30" ht="15" thickBot="1">
      <c r="A219" s="38">
        <v>45424.588900462964</v>
      </c>
      <c r="B219" s="39">
        <v>496</v>
      </c>
      <c r="C219" s="39">
        <v>139</v>
      </c>
      <c r="D219" s="40" t="s">
        <v>80</v>
      </c>
      <c r="E219" s="40" t="s">
        <v>741</v>
      </c>
      <c r="F219" s="40" t="s">
        <v>742</v>
      </c>
      <c r="G219" s="40" t="s">
        <v>26</v>
      </c>
      <c r="H219" s="40" t="s">
        <v>179</v>
      </c>
      <c r="K219" s="40" t="s">
        <v>26</v>
      </c>
      <c r="L219" s="40" t="s">
        <v>207</v>
      </c>
      <c r="M219" s="40">
        <v>686071774</v>
      </c>
      <c r="N219" s="40"/>
      <c r="O219" s="40"/>
      <c r="P219" s="40" t="s">
        <v>29</v>
      </c>
      <c r="Q219" s="42">
        <v>41094</v>
      </c>
      <c r="R219" s="40"/>
      <c r="S219" s="40" t="s">
        <v>90</v>
      </c>
      <c r="T219" s="40" t="s">
        <v>145</v>
      </c>
      <c r="U219" s="40" t="s">
        <v>31</v>
      </c>
      <c r="V219" s="40"/>
      <c r="W219" s="40" t="s">
        <v>32</v>
      </c>
      <c r="X219" s="60" t="s">
        <v>1096</v>
      </c>
      <c r="Y219" s="43">
        <v>0</v>
      </c>
      <c r="Z219" s="43">
        <v>0</v>
      </c>
      <c r="AA219" s="43">
        <v>0</v>
      </c>
      <c r="AB219" s="43"/>
      <c r="AC219" s="40"/>
      <c r="AD219" s="40"/>
    </row>
    <row r="220" spans="1:30" ht="15" thickBot="1">
      <c r="A220" s="38">
        <v>45424.597905092596</v>
      </c>
      <c r="B220" s="39">
        <v>515</v>
      </c>
      <c r="C220" s="39">
        <v>140</v>
      </c>
      <c r="D220" s="40" t="s">
        <v>156</v>
      </c>
      <c r="E220" s="40" t="s">
        <v>745</v>
      </c>
      <c r="F220" s="40" t="s">
        <v>746</v>
      </c>
      <c r="G220" s="40" t="s">
        <v>26</v>
      </c>
      <c r="H220" s="40" t="s">
        <v>108</v>
      </c>
      <c r="K220" s="40" t="s">
        <v>26</v>
      </c>
      <c r="L220" s="40" t="s">
        <v>378</v>
      </c>
      <c r="M220" s="40">
        <v>684500732</v>
      </c>
      <c r="N220" s="40"/>
      <c r="O220" s="40"/>
      <c r="P220" s="40" t="s">
        <v>274</v>
      </c>
      <c r="Q220" s="42">
        <v>42120</v>
      </c>
      <c r="R220" s="40"/>
      <c r="S220" s="40" t="s">
        <v>30</v>
      </c>
      <c r="T220" s="40" t="s">
        <v>115</v>
      </c>
      <c r="U220" s="40" t="s">
        <v>31</v>
      </c>
      <c r="V220" s="42">
        <v>45213</v>
      </c>
      <c r="W220" s="40" t="s">
        <v>32</v>
      </c>
      <c r="X220" s="60">
        <v>115</v>
      </c>
      <c r="Y220" s="43" t="s">
        <v>1723</v>
      </c>
      <c r="Z220" s="42">
        <v>45542</v>
      </c>
      <c r="AA220" s="43">
        <v>0</v>
      </c>
      <c r="AB220" s="43"/>
      <c r="AC220" s="40"/>
      <c r="AD220" s="40"/>
    </row>
    <row r="221" spans="1:30" ht="15" thickBot="1">
      <c r="A221" s="38">
        <v>45424.597905092596</v>
      </c>
      <c r="B221" s="39">
        <v>515</v>
      </c>
      <c r="C221" s="39">
        <v>140</v>
      </c>
      <c r="D221" s="40" t="s">
        <v>156</v>
      </c>
      <c r="E221" s="40" t="s">
        <v>745</v>
      </c>
      <c r="F221" s="40" t="s">
        <v>746</v>
      </c>
      <c r="G221" s="40" t="s">
        <v>26</v>
      </c>
      <c r="H221" s="40" t="s">
        <v>748</v>
      </c>
      <c r="K221" s="40" t="s">
        <v>26</v>
      </c>
      <c r="L221" s="40" t="s">
        <v>378</v>
      </c>
      <c r="M221" s="40">
        <v>684500732</v>
      </c>
      <c r="N221" s="40"/>
      <c r="O221" s="40"/>
      <c r="P221" s="40" t="s">
        <v>48</v>
      </c>
      <c r="Q221" s="42">
        <v>41172</v>
      </c>
      <c r="R221" s="40"/>
      <c r="S221" s="40" t="s">
        <v>90</v>
      </c>
      <c r="T221" s="40" t="s">
        <v>145</v>
      </c>
      <c r="U221" s="40" t="s">
        <v>31</v>
      </c>
      <c r="V221" s="40"/>
      <c r="W221" s="40" t="s">
        <v>32</v>
      </c>
      <c r="X221" s="60">
        <v>115</v>
      </c>
      <c r="Y221" s="43" t="s">
        <v>1723</v>
      </c>
      <c r="Z221" s="42">
        <v>45542</v>
      </c>
      <c r="AA221" s="43">
        <v>0</v>
      </c>
      <c r="AB221" s="43"/>
      <c r="AC221" s="40"/>
      <c r="AD221" s="40"/>
    </row>
    <row r="222" spans="1:30" ht="15" thickBot="1">
      <c r="A222" s="38">
        <v>45424.600740740738</v>
      </c>
      <c r="B222" s="39">
        <v>0</v>
      </c>
      <c r="C222" s="39">
        <v>141</v>
      </c>
      <c r="D222" s="40" t="s">
        <v>300</v>
      </c>
      <c r="E222" s="40" t="s">
        <v>1467</v>
      </c>
      <c r="F222" s="40" t="s">
        <v>750</v>
      </c>
      <c r="G222" s="40" t="s">
        <v>26</v>
      </c>
      <c r="H222" s="40" t="s">
        <v>615</v>
      </c>
      <c r="K222" s="40" t="s">
        <v>26</v>
      </c>
      <c r="L222" s="40"/>
      <c r="M222" s="40">
        <v>686123656</v>
      </c>
      <c r="N222" s="40"/>
      <c r="O222" s="40"/>
      <c r="P222" s="40" t="s">
        <v>29</v>
      </c>
      <c r="Q222" s="42">
        <v>40725</v>
      </c>
      <c r="R222" s="40" t="s">
        <v>39</v>
      </c>
      <c r="S222" s="40" t="s">
        <v>65</v>
      </c>
      <c r="T222" s="40" t="s">
        <v>123</v>
      </c>
      <c r="U222" s="40" t="s">
        <v>35</v>
      </c>
      <c r="V222" s="42">
        <v>45214</v>
      </c>
      <c r="W222" s="40" t="s">
        <v>32</v>
      </c>
      <c r="X222" s="60">
        <v>115</v>
      </c>
      <c r="Y222" s="43" t="s">
        <v>1723</v>
      </c>
      <c r="Z222" s="42">
        <v>45606</v>
      </c>
      <c r="AA222" s="43">
        <v>0</v>
      </c>
      <c r="AB222" s="43"/>
      <c r="AC222" s="40"/>
      <c r="AD222" s="40"/>
    </row>
    <row r="223" spans="1:30" ht="15" thickBot="1">
      <c r="A223" s="38">
        <v>45424.600740740738</v>
      </c>
      <c r="B223" s="39">
        <v>0</v>
      </c>
      <c r="C223" s="39">
        <v>141</v>
      </c>
      <c r="D223" s="40" t="s">
        <v>300</v>
      </c>
      <c r="E223" s="40" t="s">
        <v>1467</v>
      </c>
      <c r="F223" s="40" t="s">
        <v>750</v>
      </c>
      <c r="G223" s="40" t="s">
        <v>26</v>
      </c>
      <c r="H223" s="40" t="s">
        <v>752</v>
      </c>
      <c r="K223" s="40" t="s">
        <v>26</v>
      </c>
      <c r="L223" s="40"/>
      <c r="M223" s="40">
        <v>686123656</v>
      </c>
      <c r="N223" s="40"/>
      <c r="O223" s="40"/>
      <c r="P223" s="40" t="s">
        <v>48</v>
      </c>
      <c r="Q223" s="42">
        <v>42186</v>
      </c>
      <c r="R223" s="40" t="s">
        <v>39</v>
      </c>
      <c r="S223" s="40" t="s">
        <v>65</v>
      </c>
      <c r="T223" s="40" t="s">
        <v>123</v>
      </c>
      <c r="U223" s="40" t="s">
        <v>35</v>
      </c>
      <c r="V223" s="42">
        <v>45214</v>
      </c>
      <c r="W223" s="40" t="s">
        <v>32</v>
      </c>
      <c r="X223" s="60">
        <v>115</v>
      </c>
      <c r="Y223" s="43" t="s">
        <v>1723</v>
      </c>
      <c r="Z223" s="42">
        <v>45606</v>
      </c>
      <c r="AA223" s="43">
        <v>0</v>
      </c>
      <c r="AB223" s="43"/>
      <c r="AC223" s="40"/>
      <c r="AD223" s="40"/>
    </row>
    <row r="224" spans="1:30" ht="15" thickBot="1">
      <c r="A224" s="38">
        <v>45424.604664351849</v>
      </c>
      <c r="B224" s="39">
        <v>407</v>
      </c>
      <c r="C224" s="39">
        <v>142</v>
      </c>
      <c r="D224" s="40" t="s">
        <v>400</v>
      </c>
      <c r="E224" s="40" t="s">
        <v>754</v>
      </c>
      <c r="F224" s="40" t="s">
        <v>755</v>
      </c>
      <c r="G224" s="40" t="s">
        <v>26</v>
      </c>
      <c r="H224" s="40" t="s">
        <v>753</v>
      </c>
      <c r="K224" s="40"/>
      <c r="L224" s="40" t="s">
        <v>756</v>
      </c>
      <c r="M224" s="40">
        <v>686049612</v>
      </c>
      <c r="N224" s="40"/>
      <c r="O224" s="40"/>
      <c r="P224" s="40" t="s">
        <v>29</v>
      </c>
      <c r="Q224" s="42">
        <v>43105</v>
      </c>
      <c r="R224" s="40"/>
      <c r="S224" s="40" t="s">
        <v>1386</v>
      </c>
      <c r="T224" s="40"/>
      <c r="U224" s="40"/>
      <c r="V224" s="42">
        <v>45220</v>
      </c>
      <c r="W224" s="40"/>
      <c r="X224" s="60">
        <v>0</v>
      </c>
      <c r="Y224" s="43">
        <v>0</v>
      </c>
      <c r="Z224" s="43">
        <v>0</v>
      </c>
      <c r="AA224" s="43">
        <v>0</v>
      </c>
      <c r="AB224" s="43"/>
      <c r="AC224" s="40"/>
      <c r="AD224" s="40"/>
    </row>
    <row r="225" spans="1:30" ht="15" thickBot="1">
      <c r="A225" s="38">
        <v>44975.593368055554</v>
      </c>
      <c r="B225" s="39">
        <v>273</v>
      </c>
      <c r="C225" s="39">
        <v>143</v>
      </c>
      <c r="D225" s="40" t="s">
        <v>758</v>
      </c>
      <c r="E225" s="40" t="s">
        <v>316</v>
      </c>
      <c r="F225" s="40" t="s">
        <v>759</v>
      </c>
      <c r="G225" s="40" t="s">
        <v>26</v>
      </c>
      <c r="H225" s="40" t="s">
        <v>108</v>
      </c>
      <c r="K225" s="40" t="s">
        <v>26</v>
      </c>
      <c r="L225" s="40" t="s">
        <v>760</v>
      </c>
      <c r="M225" s="40">
        <v>659586999</v>
      </c>
      <c r="N225" s="40"/>
      <c r="O225" s="40"/>
      <c r="P225" s="40" t="s">
        <v>29</v>
      </c>
      <c r="Q225" s="42">
        <v>40843</v>
      </c>
      <c r="R225" s="40" t="s">
        <v>39</v>
      </c>
      <c r="S225" s="40" t="s">
        <v>65</v>
      </c>
      <c r="T225" s="40" t="s">
        <v>123</v>
      </c>
      <c r="U225" s="40" t="s">
        <v>31</v>
      </c>
      <c r="V225" s="40"/>
      <c r="W225" s="40" t="s">
        <v>32</v>
      </c>
      <c r="X225" s="60">
        <v>115</v>
      </c>
      <c r="Y225" s="43" t="s">
        <v>1723</v>
      </c>
      <c r="Z225" s="42">
        <v>45598</v>
      </c>
      <c r="AA225" s="43">
        <v>0</v>
      </c>
      <c r="AB225" s="43"/>
      <c r="AC225" s="40"/>
      <c r="AD225" s="40"/>
    </row>
    <row r="226" spans="1:30" ht="15" thickBot="1">
      <c r="A226" s="38">
        <v>44975.594108796293</v>
      </c>
      <c r="B226" s="39">
        <v>273</v>
      </c>
      <c r="C226" s="39">
        <v>143</v>
      </c>
      <c r="D226" s="40" t="s">
        <v>758</v>
      </c>
      <c r="E226" s="40" t="s">
        <v>316</v>
      </c>
      <c r="F226" s="40" t="s">
        <v>759</v>
      </c>
      <c r="G226" s="40" t="s">
        <v>26</v>
      </c>
      <c r="H226" s="40" t="s">
        <v>345</v>
      </c>
      <c r="K226" s="40" t="s">
        <v>26</v>
      </c>
      <c r="L226" s="40" t="s">
        <v>760</v>
      </c>
      <c r="M226" s="40">
        <v>659586999</v>
      </c>
      <c r="N226" s="40"/>
      <c r="O226" s="40"/>
      <c r="P226" s="40" t="s">
        <v>29</v>
      </c>
      <c r="Q226" s="42">
        <v>41703</v>
      </c>
      <c r="R226" s="40" t="s">
        <v>39</v>
      </c>
      <c r="S226" s="40" t="s">
        <v>65</v>
      </c>
      <c r="T226" s="40" t="s">
        <v>123</v>
      </c>
      <c r="U226" s="40" t="s">
        <v>31</v>
      </c>
      <c r="V226" s="40"/>
      <c r="W226" s="40" t="s">
        <v>32</v>
      </c>
      <c r="X226" s="60">
        <v>115</v>
      </c>
      <c r="Y226" s="43" t="s">
        <v>1723</v>
      </c>
      <c r="Z226" s="42">
        <v>45598</v>
      </c>
      <c r="AA226" s="43">
        <v>0</v>
      </c>
      <c r="AB226" s="43"/>
      <c r="AC226" s="40"/>
      <c r="AD226" s="40"/>
    </row>
    <row r="227" spans="1:30" ht="15" thickBot="1">
      <c r="A227" s="38">
        <v>45424.607175925928</v>
      </c>
      <c r="B227" s="39">
        <v>312</v>
      </c>
      <c r="C227" s="39">
        <v>144</v>
      </c>
      <c r="D227" s="40" t="s">
        <v>764</v>
      </c>
      <c r="E227" s="40" t="s">
        <v>765</v>
      </c>
      <c r="F227" s="40"/>
      <c r="G227" s="40" t="s">
        <v>26</v>
      </c>
      <c r="H227" s="40" t="s">
        <v>442</v>
      </c>
      <c r="K227" s="40" t="s">
        <v>26</v>
      </c>
      <c r="L227" s="40"/>
      <c r="M227" s="40">
        <v>638110713</v>
      </c>
      <c r="N227" s="40"/>
      <c r="O227" s="40"/>
      <c r="P227" s="40" t="s">
        <v>29</v>
      </c>
      <c r="Q227" s="42">
        <v>42402</v>
      </c>
      <c r="R227" s="40"/>
      <c r="S227" s="49" t="s">
        <v>34</v>
      </c>
      <c r="T227" s="40"/>
      <c r="U227" s="40" t="s">
        <v>35</v>
      </c>
      <c r="V227" s="42">
        <v>45213</v>
      </c>
      <c r="W227" s="40" t="s">
        <v>32</v>
      </c>
      <c r="X227" s="60">
        <v>0</v>
      </c>
      <c r="Y227" s="43">
        <v>0</v>
      </c>
      <c r="Z227" s="43">
        <v>0</v>
      </c>
      <c r="AA227" s="43">
        <v>0</v>
      </c>
      <c r="AB227" s="43"/>
      <c r="AC227" s="40"/>
      <c r="AD227" s="40"/>
    </row>
    <row r="228" spans="1:30" ht="15" thickBot="1">
      <c r="A228" s="38">
        <v>45424.607175925928</v>
      </c>
      <c r="B228" s="39">
        <v>312</v>
      </c>
      <c r="C228" s="39">
        <v>144</v>
      </c>
      <c r="D228" s="40" t="s">
        <v>764</v>
      </c>
      <c r="E228" s="40" t="s">
        <v>765</v>
      </c>
      <c r="F228" s="40"/>
      <c r="G228" s="40" t="s">
        <v>26</v>
      </c>
      <c r="H228" s="40" t="s">
        <v>184</v>
      </c>
      <c r="K228" s="40" t="s">
        <v>26</v>
      </c>
      <c r="L228" s="40"/>
      <c r="M228" s="40">
        <v>638110713</v>
      </c>
      <c r="N228" s="40"/>
      <c r="O228" s="40"/>
      <c r="P228" s="40" t="s">
        <v>29</v>
      </c>
      <c r="Q228" s="42">
        <v>41695</v>
      </c>
      <c r="R228" s="40"/>
      <c r="S228" s="49" t="s">
        <v>34</v>
      </c>
      <c r="T228" s="40"/>
      <c r="U228" s="40" t="s">
        <v>35</v>
      </c>
      <c r="V228" s="42">
        <v>45213</v>
      </c>
      <c r="W228" s="40" t="s">
        <v>32</v>
      </c>
      <c r="X228" s="60">
        <v>0</v>
      </c>
      <c r="Y228" s="43">
        <v>0</v>
      </c>
      <c r="Z228" s="43">
        <v>0</v>
      </c>
      <c r="AA228" s="43">
        <v>0</v>
      </c>
      <c r="AB228" s="43"/>
      <c r="AC228" s="40"/>
      <c r="AD228" s="40"/>
    </row>
    <row r="229" spans="1:30" ht="15" thickBot="1">
      <c r="A229" s="38">
        <v>45431.605046296296</v>
      </c>
      <c r="B229" s="39">
        <v>1107</v>
      </c>
      <c r="C229" s="39">
        <v>145</v>
      </c>
      <c r="D229" s="40" t="s">
        <v>767</v>
      </c>
      <c r="E229" s="40" t="s">
        <v>768</v>
      </c>
      <c r="F229" s="40"/>
      <c r="G229" s="40" t="s">
        <v>26</v>
      </c>
      <c r="H229" s="40" t="s">
        <v>1466</v>
      </c>
      <c r="K229" s="40"/>
      <c r="L229" s="40"/>
      <c r="M229" s="40">
        <v>687603448</v>
      </c>
      <c r="N229" s="40"/>
      <c r="O229" s="40"/>
      <c r="P229" s="40" t="s">
        <v>29</v>
      </c>
      <c r="Q229" s="40"/>
      <c r="R229" s="40"/>
      <c r="S229" s="40" t="s">
        <v>122</v>
      </c>
      <c r="T229" s="40"/>
      <c r="U229" s="40" t="s">
        <v>31</v>
      </c>
      <c r="V229" s="40"/>
      <c r="W229" s="40"/>
      <c r="X229" s="60">
        <v>120</v>
      </c>
      <c r="Y229" s="43" t="s">
        <v>1723</v>
      </c>
      <c r="Z229" s="42">
        <v>45599</v>
      </c>
      <c r="AA229" s="43">
        <v>0</v>
      </c>
      <c r="AB229" s="43"/>
      <c r="AC229" s="40"/>
      <c r="AD229" s="40"/>
    </row>
    <row r="230" spans="1:30" ht="15" thickBot="1">
      <c r="A230" s="38">
        <v>45431.606851851851</v>
      </c>
      <c r="B230" s="39">
        <v>419</v>
      </c>
      <c r="C230" s="39">
        <v>146</v>
      </c>
      <c r="D230" s="40" t="s">
        <v>61</v>
      </c>
      <c r="E230" s="40" t="s">
        <v>771</v>
      </c>
      <c r="F230" s="40"/>
      <c r="G230" s="40" t="s">
        <v>26</v>
      </c>
      <c r="H230" s="40" t="s">
        <v>770</v>
      </c>
      <c r="K230" s="40"/>
      <c r="L230" s="40"/>
      <c r="M230" s="40">
        <v>642476335</v>
      </c>
      <c r="N230" s="40"/>
      <c r="O230" s="40"/>
      <c r="P230" s="40" t="s">
        <v>29</v>
      </c>
      <c r="Q230" s="40"/>
      <c r="R230" s="40"/>
      <c r="S230" s="49" t="s">
        <v>34</v>
      </c>
      <c r="T230" s="40"/>
      <c r="U230" s="40" t="s">
        <v>35</v>
      </c>
      <c r="V230" s="42">
        <v>45213</v>
      </c>
      <c r="W230" s="40" t="s">
        <v>32</v>
      </c>
      <c r="X230" s="60">
        <v>115</v>
      </c>
      <c r="Y230" s="43" t="s">
        <v>1723</v>
      </c>
      <c r="Z230" s="42">
        <v>45541</v>
      </c>
      <c r="AA230" s="43">
        <v>0</v>
      </c>
      <c r="AB230" s="43"/>
      <c r="AC230" s="40"/>
      <c r="AD230" s="40"/>
    </row>
    <row r="231" spans="1:30" ht="15" thickBot="1">
      <c r="A231" s="38">
        <v>45431.606851851851</v>
      </c>
      <c r="B231" s="39">
        <v>419</v>
      </c>
      <c r="C231" s="39">
        <v>146</v>
      </c>
      <c r="D231" s="40" t="s">
        <v>61</v>
      </c>
      <c r="E231" s="40" t="s">
        <v>771</v>
      </c>
      <c r="F231" s="40"/>
      <c r="G231" s="40" t="s">
        <v>26</v>
      </c>
      <c r="H231" s="40" t="s">
        <v>773</v>
      </c>
      <c r="K231" s="40"/>
      <c r="L231" s="40"/>
      <c r="M231" s="40">
        <v>642476335</v>
      </c>
      <c r="N231" s="40"/>
      <c r="O231" s="40"/>
      <c r="P231" s="40" t="s">
        <v>29</v>
      </c>
      <c r="Q231" s="40"/>
      <c r="R231" s="40"/>
      <c r="S231" s="49" t="s">
        <v>34</v>
      </c>
      <c r="T231" s="40"/>
      <c r="U231" s="40" t="s">
        <v>35</v>
      </c>
      <c r="V231" s="40"/>
      <c r="W231" s="40" t="s">
        <v>32</v>
      </c>
      <c r="X231" s="60">
        <v>115</v>
      </c>
      <c r="Y231" s="43" t="s">
        <v>1723</v>
      </c>
      <c r="Z231" s="42">
        <v>45541</v>
      </c>
      <c r="AA231" s="43">
        <v>0</v>
      </c>
      <c r="AB231" s="43"/>
      <c r="AC231" s="40"/>
      <c r="AD231" s="40"/>
    </row>
    <row r="232" spans="1:30" ht="15" thickBot="1">
      <c r="A232" s="38">
        <v>44927.70988425926</v>
      </c>
      <c r="B232" s="39">
        <v>778</v>
      </c>
      <c r="C232" s="39">
        <v>147</v>
      </c>
      <c r="D232" s="40" t="s">
        <v>345</v>
      </c>
      <c r="E232" s="40" t="s">
        <v>1416</v>
      </c>
      <c r="F232" s="40" t="s">
        <v>776</v>
      </c>
      <c r="G232" s="40" t="s">
        <v>26</v>
      </c>
      <c r="H232" s="40" t="s">
        <v>774</v>
      </c>
      <c r="K232" s="40" t="s">
        <v>26</v>
      </c>
      <c r="L232" s="40" t="s">
        <v>244</v>
      </c>
      <c r="M232" s="40">
        <v>682322868</v>
      </c>
      <c r="N232" s="40"/>
      <c r="O232" s="40"/>
      <c r="P232" s="40" t="s">
        <v>29</v>
      </c>
      <c r="Q232" s="42">
        <v>42408</v>
      </c>
      <c r="R232" s="40" t="s">
        <v>49</v>
      </c>
      <c r="S232" s="40" t="s">
        <v>30</v>
      </c>
      <c r="T232" s="40" t="s">
        <v>115</v>
      </c>
      <c r="U232" s="40" t="s">
        <v>31</v>
      </c>
      <c r="V232" s="42">
        <v>44625</v>
      </c>
      <c r="W232" s="40" t="s">
        <v>32</v>
      </c>
      <c r="X232" s="60">
        <v>115</v>
      </c>
      <c r="Y232" s="43" t="s">
        <v>1723</v>
      </c>
      <c r="Z232" s="42">
        <v>45584</v>
      </c>
      <c r="AA232" s="43">
        <v>0</v>
      </c>
      <c r="AB232" s="43"/>
      <c r="AC232" s="40"/>
      <c r="AD232" s="40"/>
    </row>
    <row r="233" spans="1:30" ht="15" thickBot="1">
      <c r="A233" s="38">
        <v>44927.709305555552</v>
      </c>
      <c r="B233" s="39">
        <v>778</v>
      </c>
      <c r="C233" s="39">
        <v>147</v>
      </c>
      <c r="D233" s="40" t="s">
        <v>345</v>
      </c>
      <c r="E233" s="40" t="s">
        <v>1416</v>
      </c>
      <c r="F233" s="40" t="s">
        <v>776</v>
      </c>
      <c r="G233" s="40" t="s">
        <v>26</v>
      </c>
      <c r="H233" s="40" t="s">
        <v>195</v>
      </c>
      <c r="K233" s="40" t="s">
        <v>26</v>
      </c>
      <c r="L233" s="40" t="s">
        <v>244</v>
      </c>
      <c r="M233" s="40">
        <v>682322868</v>
      </c>
      <c r="N233" s="40"/>
      <c r="O233" s="40"/>
      <c r="P233" s="40" t="s">
        <v>29</v>
      </c>
      <c r="Q233" s="42">
        <v>41853</v>
      </c>
      <c r="R233" s="40" t="s">
        <v>49</v>
      </c>
      <c r="S233" s="40" t="s">
        <v>65</v>
      </c>
      <c r="T233" s="40" t="s">
        <v>123</v>
      </c>
      <c r="U233" s="40" t="s">
        <v>31</v>
      </c>
      <c r="V233" s="42">
        <v>44625</v>
      </c>
      <c r="W233" s="40" t="s">
        <v>32</v>
      </c>
      <c r="X233" s="60">
        <v>115</v>
      </c>
      <c r="Y233" s="43" t="s">
        <v>1723</v>
      </c>
      <c r="Z233" s="42">
        <v>45584</v>
      </c>
      <c r="AA233" s="43">
        <v>0</v>
      </c>
      <c r="AB233" s="43"/>
      <c r="AC233" s="40"/>
      <c r="AD233" s="40"/>
    </row>
    <row r="234" spans="1:30" ht="15" thickBot="1">
      <c r="A234" s="38">
        <v>44927.709305555552</v>
      </c>
      <c r="B234" s="39">
        <v>778</v>
      </c>
      <c r="C234" s="39">
        <v>147</v>
      </c>
      <c r="D234" s="40" t="s">
        <v>345</v>
      </c>
      <c r="E234" s="40" t="s">
        <v>1416</v>
      </c>
      <c r="F234" s="40" t="s">
        <v>776</v>
      </c>
      <c r="G234" s="40" t="s">
        <v>26</v>
      </c>
      <c r="H234" s="40" t="s">
        <v>1441</v>
      </c>
      <c r="K234" s="40" t="s">
        <v>26</v>
      </c>
      <c r="L234" s="40" t="s">
        <v>244</v>
      </c>
      <c r="M234" s="40">
        <v>682322868</v>
      </c>
      <c r="N234" s="40"/>
      <c r="O234" s="40"/>
      <c r="P234" s="40" t="s">
        <v>29</v>
      </c>
      <c r="Q234" s="42">
        <v>41853</v>
      </c>
      <c r="R234" s="40" t="s">
        <v>49</v>
      </c>
      <c r="S234" s="40" t="s">
        <v>122</v>
      </c>
      <c r="T234" s="40" t="s">
        <v>58</v>
      </c>
      <c r="U234" s="40" t="s">
        <v>31</v>
      </c>
      <c r="V234" s="42">
        <v>44625</v>
      </c>
      <c r="W234" s="40" t="s">
        <v>32</v>
      </c>
      <c r="X234" s="60">
        <v>115</v>
      </c>
      <c r="Y234" s="43" t="s">
        <v>1723</v>
      </c>
      <c r="Z234" s="42">
        <v>45598</v>
      </c>
      <c r="AA234" s="43" t="s">
        <v>1096</v>
      </c>
      <c r="AB234" s="43"/>
      <c r="AC234" s="40"/>
      <c r="AD234" s="40"/>
    </row>
    <row r="235" spans="1:30" ht="15" thickBot="1">
      <c r="A235" s="38">
        <v>44937.745196759257</v>
      </c>
      <c r="B235" s="39">
        <v>431</v>
      </c>
      <c r="C235" s="39">
        <v>148</v>
      </c>
      <c r="D235" s="40" t="s">
        <v>97</v>
      </c>
      <c r="E235" s="40" t="s">
        <v>778</v>
      </c>
      <c r="F235" s="40" t="s">
        <v>779</v>
      </c>
      <c r="G235" s="40" t="s">
        <v>26</v>
      </c>
      <c r="H235" s="40" t="s">
        <v>216</v>
      </c>
      <c r="K235" s="40" t="s">
        <v>26</v>
      </c>
      <c r="L235" s="40" t="s">
        <v>780</v>
      </c>
      <c r="M235" s="40">
        <v>685042608</v>
      </c>
      <c r="N235" s="40"/>
      <c r="O235" s="40"/>
      <c r="P235" s="40" t="s">
        <v>48</v>
      </c>
      <c r="Q235" s="42">
        <v>41868</v>
      </c>
      <c r="R235" s="40" t="s">
        <v>39</v>
      </c>
      <c r="S235" s="40" t="s">
        <v>65</v>
      </c>
      <c r="T235" s="40" t="s">
        <v>123</v>
      </c>
      <c r="U235" s="40" t="s">
        <v>35</v>
      </c>
      <c r="V235" s="40"/>
      <c r="W235" s="40" t="s">
        <v>32</v>
      </c>
      <c r="X235" s="60">
        <v>115</v>
      </c>
      <c r="Y235" s="43" t="s">
        <v>1723</v>
      </c>
      <c r="Z235" s="42">
        <v>45676</v>
      </c>
      <c r="AA235" s="43">
        <v>0</v>
      </c>
      <c r="AB235" s="43"/>
      <c r="AC235" s="40"/>
      <c r="AD235" s="40"/>
    </row>
    <row r="236" spans="1:30" ht="15" thickBot="1">
      <c r="A236" s="38">
        <v>44937.744444444441</v>
      </c>
      <c r="B236" s="39">
        <v>431</v>
      </c>
      <c r="C236" s="39">
        <v>148</v>
      </c>
      <c r="D236" s="40" t="s">
        <v>97</v>
      </c>
      <c r="E236" s="40" t="s">
        <v>778</v>
      </c>
      <c r="F236" s="40" t="s">
        <v>779</v>
      </c>
      <c r="G236" s="40" t="s">
        <v>26</v>
      </c>
      <c r="H236" s="40" t="s">
        <v>781</v>
      </c>
      <c r="K236" s="40" t="s">
        <v>26</v>
      </c>
      <c r="L236" s="40" t="s">
        <v>780</v>
      </c>
      <c r="M236" s="40">
        <v>685042608</v>
      </c>
      <c r="N236" s="40"/>
      <c r="O236" s="40"/>
      <c r="P236" s="40" t="s">
        <v>48</v>
      </c>
      <c r="Q236" s="42">
        <v>42370</v>
      </c>
      <c r="R236" s="40" t="s">
        <v>39</v>
      </c>
      <c r="S236" s="40" t="s">
        <v>65</v>
      </c>
      <c r="T236" s="40" t="s">
        <v>123</v>
      </c>
      <c r="U236" s="40" t="s">
        <v>35</v>
      </c>
      <c r="V236" s="40"/>
      <c r="W236" s="40" t="s">
        <v>32</v>
      </c>
      <c r="X236" s="60">
        <v>115</v>
      </c>
      <c r="Y236" s="43" t="s">
        <v>1723</v>
      </c>
      <c r="Z236" s="42">
        <v>45676</v>
      </c>
      <c r="AA236" s="43">
        <v>0</v>
      </c>
      <c r="AB236" s="43"/>
      <c r="AC236" s="40"/>
      <c r="AD236" s="40"/>
    </row>
    <row r="237" spans="1:30" ht="15" thickBot="1">
      <c r="A237" s="38">
        <v>44937.747233796297</v>
      </c>
      <c r="B237" s="39">
        <v>629</v>
      </c>
      <c r="C237" s="39">
        <v>149</v>
      </c>
      <c r="D237" s="40" t="s">
        <v>90</v>
      </c>
      <c r="E237" s="40" t="s">
        <v>782</v>
      </c>
      <c r="F237" s="40" t="s">
        <v>783</v>
      </c>
      <c r="G237" s="40" t="s">
        <v>26</v>
      </c>
      <c r="H237" s="40" t="s">
        <v>285</v>
      </c>
      <c r="K237" s="40" t="s">
        <v>26</v>
      </c>
      <c r="L237" s="40" t="s">
        <v>88</v>
      </c>
      <c r="M237" s="40">
        <v>685333202</v>
      </c>
      <c r="N237" s="40"/>
      <c r="O237" s="40"/>
      <c r="P237" s="40" t="s">
        <v>48</v>
      </c>
      <c r="Q237" s="42">
        <v>42695</v>
      </c>
      <c r="R237" s="40" t="s">
        <v>39</v>
      </c>
      <c r="S237" s="40" t="s">
        <v>114</v>
      </c>
      <c r="T237" s="40" t="s">
        <v>41</v>
      </c>
      <c r="U237" s="40" t="s">
        <v>31</v>
      </c>
      <c r="V237" s="40"/>
      <c r="W237" s="40" t="s">
        <v>32</v>
      </c>
      <c r="X237" s="60">
        <v>115</v>
      </c>
      <c r="Y237" s="43" t="s">
        <v>1723</v>
      </c>
      <c r="Z237" s="42">
        <v>45550</v>
      </c>
      <c r="AA237" s="43">
        <v>0</v>
      </c>
      <c r="AB237" s="43"/>
      <c r="AC237" s="40"/>
      <c r="AD237" s="40"/>
    </row>
    <row r="238" spans="1:30" ht="15" thickBot="1">
      <c r="A238" s="38">
        <v>44937.746481481481</v>
      </c>
      <c r="B238" s="39">
        <v>629</v>
      </c>
      <c r="C238" s="39">
        <v>149</v>
      </c>
      <c r="D238" s="40" t="s">
        <v>90</v>
      </c>
      <c r="E238" s="40" t="s">
        <v>782</v>
      </c>
      <c r="F238" s="40" t="s">
        <v>783</v>
      </c>
      <c r="G238" s="40" t="s">
        <v>26</v>
      </c>
      <c r="H238" s="40" t="s">
        <v>784</v>
      </c>
      <c r="K238" s="40" t="s">
        <v>26</v>
      </c>
      <c r="L238" s="40" t="s">
        <v>88</v>
      </c>
      <c r="M238" s="40">
        <v>685333202</v>
      </c>
      <c r="N238" s="40"/>
      <c r="O238" s="40"/>
      <c r="P238" s="40" t="s">
        <v>48</v>
      </c>
      <c r="Q238" s="42">
        <v>41700</v>
      </c>
      <c r="R238" s="40" t="s">
        <v>39</v>
      </c>
      <c r="S238" s="40" t="s">
        <v>30</v>
      </c>
      <c r="T238" s="40" t="s">
        <v>115</v>
      </c>
      <c r="U238" s="40" t="s">
        <v>31</v>
      </c>
      <c r="V238" s="40"/>
      <c r="W238" s="40" t="s">
        <v>32</v>
      </c>
      <c r="X238" s="60">
        <v>115</v>
      </c>
      <c r="Y238" s="43" t="s">
        <v>1723</v>
      </c>
      <c r="Z238" s="42">
        <v>45550</v>
      </c>
      <c r="AA238" s="43">
        <v>0</v>
      </c>
      <c r="AB238" s="43"/>
      <c r="AC238" s="40"/>
      <c r="AD238" s="40"/>
    </row>
    <row r="239" spans="1:30" ht="15" thickBot="1">
      <c r="A239" s="38">
        <v>45431.607858796298</v>
      </c>
      <c r="B239" s="39">
        <v>530</v>
      </c>
      <c r="C239" s="39">
        <v>150</v>
      </c>
      <c r="D239" s="40" t="s">
        <v>785</v>
      </c>
      <c r="E239" s="40" t="s">
        <v>786</v>
      </c>
      <c r="F239" s="40"/>
      <c r="G239" s="40" t="s">
        <v>26</v>
      </c>
      <c r="H239" s="40" t="s">
        <v>627</v>
      </c>
      <c r="K239" s="40"/>
      <c r="L239" s="40"/>
      <c r="M239" s="40">
        <v>684296782</v>
      </c>
      <c r="N239" s="40"/>
      <c r="O239" s="40"/>
      <c r="P239" s="40" t="s">
        <v>48</v>
      </c>
      <c r="Q239" s="40"/>
      <c r="R239" s="40" t="s">
        <v>39</v>
      </c>
      <c r="S239" s="40" t="s">
        <v>65</v>
      </c>
      <c r="T239" s="40" t="s">
        <v>123</v>
      </c>
      <c r="U239" s="40" t="s">
        <v>35</v>
      </c>
      <c r="V239" s="40"/>
      <c r="W239" s="40" t="s">
        <v>32</v>
      </c>
      <c r="X239" s="60">
        <v>115</v>
      </c>
      <c r="Y239" s="43" t="s">
        <v>1723</v>
      </c>
      <c r="Z239" s="42">
        <v>45689</v>
      </c>
      <c r="AA239" s="43">
        <v>0</v>
      </c>
      <c r="AB239" s="43"/>
      <c r="AC239" s="40"/>
      <c r="AD239" s="40"/>
    </row>
    <row r="240" spans="1:30" ht="15" thickBot="1">
      <c r="A240" s="38">
        <v>45431.607858796298</v>
      </c>
      <c r="B240" s="39">
        <v>530</v>
      </c>
      <c r="C240" s="39">
        <v>150</v>
      </c>
      <c r="D240" s="40" t="s">
        <v>785</v>
      </c>
      <c r="E240" s="40" t="s">
        <v>786</v>
      </c>
      <c r="F240" s="40"/>
      <c r="G240" s="40" t="s">
        <v>26</v>
      </c>
      <c r="H240" s="40" t="s">
        <v>442</v>
      </c>
      <c r="K240" s="40"/>
      <c r="L240" s="40"/>
      <c r="M240" s="40">
        <v>684296782</v>
      </c>
      <c r="N240" s="40"/>
      <c r="O240" s="40"/>
      <c r="P240" s="40" t="s">
        <v>274</v>
      </c>
      <c r="Q240" s="40"/>
      <c r="R240" s="40"/>
      <c r="S240" s="40" t="s">
        <v>30</v>
      </c>
      <c r="T240" s="40" t="s">
        <v>115</v>
      </c>
      <c r="U240" s="40" t="s">
        <v>35</v>
      </c>
      <c r="V240" s="40"/>
      <c r="W240" s="40" t="s">
        <v>32</v>
      </c>
      <c r="X240" s="60">
        <v>115</v>
      </c>
      <c r="Y240" s="43" t="s">
        <v>1723</v>
      </c>
      <c r="Z240" s="42">
        <v>45689</v>
      </c>
      <c r="AA240" s="43">
        <v>0</v>
      </c>
      <c r="AB240" s="43"/>
      <c r="AC240" s="40"/>
      <c r="AD240" s="40"/>
    </row>
    <row r="241" spans="1:30" ht="15" thickBot="1">
      <c r="A241" s="38">
        <v>44975.597986111112</v>
      </c>
      <c r="B241" s="39">
        <v>621</v>
      </c>
      <c r="C241" s="39">
        <v>151</v>
      </c>
      <c r="D241" s="40" t="s">
        <v>97</v>
      </c>
      <c r="E241" s="40" t="s">
        <v>789</v>
      </c>
      <c r="F241" s="40" t="s">
        <v>790</v>
      </c>
      <c r="G241" s="40" t="s">
        <v>26</v>
      </c>
      <c r="H241" s="40" t="s">
        <v>564</v>
      </c>
      <c r="K241" s="40" t="s">
        <v>174</v>
      </c>
      <c r="L241" s="40" t="s">
        <v>791</v>
      </c>
      <c r="M241" s="40">
        <v>639049138</v>
      </c>
      <c r="N241" s="40"/>
      <c r="O241" s="40"/>
      <c r="P241" s="40" t="s">
        <v>48</v>
      </c>
      <c r="Q241" s="42">
        <v>41461</v>
      </c>
      <c r="R241" s="40" t="s">
        <v>39</v>
      </c>
      <c r="S241" s="40" t="s">
        <v>65</v>
      </c>
      <c r="T241" s="40" t="s">
        <v>123</v>
      </c>
      <c r="U241" s="40" t="s">
        <v>35</v>
      </c>
      <c r="V241" s="40"/>
      <c r="W241" s="40" t="s">
        <v>32</v>
      </c>
      <c r="X241" s="60">
        <v>115</v>
      </c>
      <c r="Y241" s="43" t="s">
        <v>1723</v>
      </c>
      <c r="Z241" s="42">
        <v>45550</v>
      </c>
      <c r="AA241" s="43">
        <v>0</v>
      </c>
      <c r="AB241" s="43"/>
      <c r="AC241" s="40"/>
      <c r="AD241" s="40"/>
    </row>
    <row r="242" spans="1:30" ht="15" thickBot="1">
      <c r="A242" s="38">
        <v>45003.640277777777</v>
      </c>
      <c r="B242" s="39">
        <v>621</v>
      </c>
      <c r="C242" s="39">
        <v>151</v>
      </c>
      <c r="D242" s="40" t="s">
        <v>97</v>
      </c>
      <c r="E242" s="40" t="s">
        <v>789</v>
      </c>
      <c r="F242" s="40" t="s">
        <v>790</v>
      </c>
      <c r="G242" s="40" t="s">
        <v>26</v>
      </c>
      <c r="H242" s="40" t="s">
        <v>788</v>
      </c>
      <c r="K242" s="40" t="s">
        <v>26</v>
      </c>
      <c r="L242" s="40" t="s">
        <v>791</v>
      </c>
      <c r="M242" s="40">
        <v>639049138</v>
      </c>
      <c r="N242" s="40"/>
      <c r="O242" s="40"/>
      <c r="P242" s="40" t="s">
        <v>48</v>
      </c>
      <c r="Q242" s="42">
        <v>42684</v>
      </c>
      <c r="R242" s="40" t="s">
        <v>49</v>
      </c>
      <c r="S242" s="40" t="s">
        <v>122</v>
      </c>
      <c r="T242" s="40" t="s">
        <v>145</v>
      </c>
      <c r="U242" s="40" t="s">
        <v>35</v>
      </c>
      <c r="V242" s="42">
        <v>44989</v>
      </c>
      <c r="W242" s="40" t="s">
        <v>32</v>
      </c>
      <c r="X242" s="60">
        <v>115</v>
      </c>
      <c r="Y242" s="43" t="s">
        <v>1723</v>
      </c>
      <c r="Z242" s="42">
        <v>45550</v>
      </c>
      <c r="AA242" s="43">
        <v>0</v>
      </c>
      <c r="AB242" s="43"/>
      <c r="AC242" s="40"/>
      <c r="AD242" s="40"/>
    </row>
    <row r="243" spans="1:30" ht="15" thickBot="1">
      <c r="A243" s="38">
        <v>45444.640277777777</v>
      </c>
      <c r="B243" s="39">
        <v>323</v>
      </c>
      <c r="C243" s="39">
        <v>152</v>
      </c>
      <c r="D243" s="40" t="s">
        <v>792</v>
      </c>
      <c r="E243" s="40" t="s">
        <v>793</v>
      </c>
      <c r="F243" s="40" t="s">
        <v>794</v>
      </c>
      <c r="G243" s="40" t="s">
        <v>26</v>
      </c>
      <c r="H243" s="40" t="s">
        <v>23</v>
      </c>
      <c r="K243" s="40" t="s">
        <v>26</v>
      </c>
      <c r="L243" s="40"/>
      <c r="M243" s="40">
        <v>638588869</v>
      </c>
      <c r="N243" s="40"/>
      <c r="O243" s="40"/>
      <c r="P243" s="40" t="s">
        <v>29</v>
      </c>
      <c r="Q243" s="42">
        <v>42045</v>
      </c>
      <c r="R243" s="40"/>
      <c r="S243" s="40" t="s">
        <v>30</v>
      </c>
      <c r="T243" s="40" t="s">
        <v>115</v>
      </c>
      <c r="U243" s="40" t="s">
        <v>31</v>
      </c>
      <c r="V243" s="42">
        <v>44506</v>
      </c>
      <c r="W243" s="40" t="s">
        <v>32</v>
      </c>
      <c r="X243" s="60">
        <v>115</v>
      </c>
      <c r="Y243" s="43" t="s">
        <v>1723</v>
      </c>
      <c r="Z243" s="42">
        <v>45543</v>
      </c>
      <c r="AA243" s="43">
        <v>0</v>
      </c>
      <c r="AB243" s="43"/>
      <c r="AC243" s="40"/>
      <c r="AD243" s="40"/>
    </row>
    <row r="244" spans="1:30" ht="15" thickBot="1">
      <c r="A244" s="38">
        <v>45444.640277777777</v>
      </c>
      <c r="B244" s="39">
        <v>323</v>
      </c>
      <c r="C244" s="39">
        <v>152</v>
      </c>
      <c r="D244" s="40" t="s">
        <v>792</v>
      </c>
      <c r="E244" s="40" t="s">
        <v>793</v>
      </c>
      <c r="F244" s="40" t="s">
        <v>794</v>
      </c>
      <c r="G244" s="40" t="s">
        <v>26</v>
      </c>
      <c r="H244" s="40" t="s">
        <v>223</v>
      </c>
      <c r="K244" s="40" t="s">
        <v>26</v>
      </c>
      <c r="L244" s="40"/>
      <c r="M244" s="40">
        <v>638588869</v>
      </c>
      <c r="N244" s="40"/>
      <c r="O244" s="40"/>
      <c r="P244" s="40" t="s">
        <v>29</v>
      </c>
      <c r="Q244" s="40"/>
      <c r="R244" s="40"/>
      <c r="S244" s="40" t="s">
        <v>30</v>
      </c>
      <c r="T244" s="40" t="s">
        <v>115</v>
      </c>
      <c r="U244" s="40" t="s">
        <v>31</v>
      </c>
      <c r="V244" s="40"/>
      <c r="W244" s="40" t="s">
        <v>32</v>
      </c>
      <c r="X244" s="60">
        <v>115</v>
      </c>
      <c r="Y244" s="43" t="s">
        <v>1723</v>
      </c>
      <c r="Z244" s="42">
        <v>45543</v>
      </c>
      <c r="AA244" s="43">
        <v>0</v>
      </c>
      <c r="AB244" s="43"/>
      <c r="AC244" s="40"/>
      <c r="AD244" s="40"/>
    </row>
    <row r="245" spans="1:30" ht="15" thickBot="1">
      <c r="A245" s="38">
        <v>44927.670497685183</v>
      </c>
      <c r="B245" s="40"/>
      <c r="C245" s="39">
        <v>153</v>
      </c>
      <c r="D245" s="40" t="s">
        <v>796</v>
      </c>
      <c r="E245" s="40" t="s">
        <v>798</v>
      </c>
      <c r="F245" s="40" t="s">
        <v>799</v>
      </c>
      <c r="G245" s="40" t="s">
        <v>26</v>
      </c>
      <c r="H245" s="40" t="s">
        <v>797</v>
      </c>
      <c r="K245" s="40" t="s">
        <v>26</v>
      </c>
      <c r="L245" s="40" t="s">
        <v>800</v>
      </c>
      <c r="M245" s="40">
        <v>684998250</v>
      </c>
      <c r="N245" s="40"/>
      <c r="O245" s="40"/>
      <c r="P245" s="40" t="s">
        <v>48</v>
      </c>
      <c r="Q245" s="42">
        <v>40723</v>
      </c>
      <c r="R245" s="40" t="s">
        <v>49</v>
      </c>
      <c r="S245" s="40"/>
      <c r="T245" s="40" t="s">
        <v>58</v>
      </c>
      <c r="U245" s="40"/>
      <c r="V245" s="42">
        <v>44625</v>
      </c>
      <c r="W245" s="40" t="s">
        <v>32</v>
      </c>
      <c r="X245" s="60">
        <v>0</v>
      </c>
      <c r="Y245" s="43">
        <v>0</v>
      </c>
      <c r="Z245" s="43">
        <v>0</v>
      </c>
      <c r="AA245" s="43">
        <v>0</v>
      </c>
      <c r="AB245" s="43"/>
      <c r="AC245" s="40"/>
      <c r="AD245" s="40"/>
    </row>
    <row r="246" spans="1:30" ht="15" thickBot="1">
      <c r="A246" s="38">
        <v>44927.671296296299</v>
      </c>
      <c r="B246" s="40"/>
      <c r="C246" s="39">
        <v>153</v>
      </c>
      <c r="D246" s="40" t="s">
        <v>796</v>
      </c>
      <c r="E246" s="40" t="s">
        <v>798</v>
      </c>
      <c r="F246" s="40" t="s">
        <v>799</v>
      </c>
      <c r="G246" s="40" t="s">
        <v>26</v>
      </c>
      <c r="H246" s="40" t="s">
        <v>802</v>
      </c>
      <c r="K246" s="40" t="s">
        <v>26</v>
      </c>
      <c r="L246" s="40" t="s">
        <v>800</v>
      </c>
      <c r="M246" s="40">
        <v>684998250</v>
      </c>
      <c r="N246" s="40"/>
      <c r="O246" s="40"/>
      <c r="P246" s="40" t="s">
        <v>29</v>
      </c>
      <c r="Q246" s="42">
        <v>39999</v>
      </c>
      <c r="R246" s="40" t="s">
        <v>49</v>
      </c>
      <c r="S246" s="40"/>
      <c r="T246" s="40" t="s">
        <v>58</v>
      </c>
      <c r="U246" s="40"/>
      <c r="V246" s="42">
        <v>44625</v>
      </c>
      <c r="W246" s="40" t="s">
        <v>32</v>
      </c>
      <c r="X246" s="60">
        <v>0</v>
      </c>
      <c r="Y246" s="43">
        <v>0</v>
      </c>
      <c r="Z246" s="43">
        <v>0</v>
      </c>
      <c r="AA246" s="43">
        <v>0</v>
      </c>
      <c r="AB246" s="43"/>
      <c r="AC246" s="40"/>
      <c r="AD246" s="40"/>
    </row>
    <row r="247" spans="1:30" ht="15" thickBot="1">
      <c r="A247" s="38">
        <v>44947.430983796294</v>
      </c>
      <c r="B247" s="39">
        <v>1176</v>
      </c>
      <c r="C247" s="39">
        <v>154</v>
      </c>
      <c r="D247" s="40" t="s">
        <v>400</v>
      </c>
      <c r="E247" s="40" t="s">
        <v>803</v>
      </c>
      <c r="F247" s="40" t="s">
        <v>804</v>
      </c>
      <c r="G247" s="40" t="s">
        <v>26</v>
      </c>
      <c r="H247" s="40" t="s">
        <v>806</v>
      </c>
      <c r="K247" s="40" t="s">
        <v>26</v>
      </c>
      <c r="L247" s="40" t="s">
        <v>805</v>
      </c>
      <c r="M247" s="40">
        <v>684784170</v>
      </c>
      <c r="N247" s="40"/>
      <c r="O247" s="40"/>
      <c r="P247" s="40" t="s">
        <v>48</v>
      </c>
      <c r="Q247" s="42">
        <v>40069</v>
      </c>
      <c r="R247" s="40" t="s">
        <v>155</v>
      </c>
      <c r="S247" s="40" t="s">
        <v>57</v>
      </c>
      <c r="T247" s="40" t="s">
        <v>58</v>
      </c>
      <c r="U247" s="40" t="s">
        <v>59</v>
      </c>
      <c r="V247" s="40"/>
      <c r="W247" s="40" t="s">
        <v>32</v>
      </c>
      <c r="X247" s="60">
        <v>115</v>
      </c>
      <c r="Y247" s="43" t="s">
        <v>1723</v>
      </c>
      <c r="Z247" s="42">
        <v>45592</v>
      </c>
      <c r="AA247" s="43" t="s">
        <v>1442</v>
      </c>
      <c r="AB247" s="43"/>
      <c r="AC247" s="40"/>
      <c r="AD247" s="40"/>
    </row>
    <row r="248" spans="1:30" ht="15" thickBot="1">
      <c r="A248" s="38">
        <v>44947.430983796294</v>
      </c>
      <c r="B248" s="39">
        <v>1176</v>
      </c>
      <c r="C248" s="39">
        <v>154</v>
      </c>
      <c r="D248" s="40" t="s">
        <v>400</v>
      </c>
      <c r="E248" s="40" t="s">
        <v>803</v>
      </c>
      <c r="F248" s="40" t="s">
        <v>804</v>
      </c>
      <c r="G248" s="40" t="s">
        <v>26</v>
      </c>
      <c r="H248" s="40" t="s">
        <v>451</v>
      </c>
      <c r="K248" s="40" t="s">
        <v>26</v>
      </c>
      <c r="L248" s="40" t="s">
        <v>805</v>
      </c>
      <c r="M248" s="40">
        <v>684784170</v>
      </c>
      <c r="N248" s="40"/>
      <c r="O248" s="40"/>
      <c r="P248" s="40" t="s">
        <v>48</v>
      </c>
      <c r="Q248" s="42">
        <v>40069</v>
      </c>
      <c r="R248" s="40" t="s">
        <v>155</v>
      </c>
      <c r="S248" s="40" t="s">
        <v>1096</v>
      </c>
      <c r="T248" s="40" t="s">
        <v>58</v>
      </c>
      <c r="U248" s="40" t="s">
        <v>59</v>
      </c>
      <c r="V248" s="40"/>
      <c r="W248" s="40" t="s">
        <v>32</v>
      </c>
      <c r="X248" s="60">
        <v>0</v>
      </c>
      <c r="Y248" s="43">
        <v>0</v>
      </c>
      <c r="Z248" s="43">
        <v>0</v>
      </c>
      <c r="AA248" s="43">
        <v>0</v>
      </c>
      <c r="AB248" s="43"/>
      <c r="AC248" s="40"/>
      <c r="AD248" s="40"/>
    </row>
    <row r="249" spans="1:30" ht="15" thickBot="1">
      <c r="A249" s="38">
        <v>44927.578356481485</v>
      </c>
      <c r="B249" s="39">
        <v>824</v>
      </c>
      <c r="C249" s="39">
        <v>155</v>
      </c>
      <c r="D249" s="40" t="s">
        <v>1035</v>
      </c>
      <c r="E249" s="40" t="s">
        <v>1037</v>
      </c>
      <c r="F249" s="40" t="s">
        <v>1038</v>
      </c>
      <c r="G249" s="40" t="s">
        <v>26</v>
      </c>
      <c r="H249" s="40" t="s">
        <v>1036</v>
      </c>
      <c r="K249" s="40" t="s">
        <v>26</v>
      </c>
      <c r="L249" s="40" t="s">
        <v>1039</v>
      </c>
      <c r="M249" s="40">
        <v>641951478</v>
      </c>
      <c r="N249" s="40"/>
      <c r="O249" s="40"/>
      <c r="P249" s="40" t="s">
        <v>48</v>
      </c>
      <c r="Q249" s="42">
        <v>42619</v>
      </c>
      <c r="R249" s="40" t="s">
        <v>49</v>
      </c>
      <c r="S249" s="40" t="s">
        <v>30</v>
      </c>
      <c r="T249" s="40" t="s">
        <v>115</v>
      </c>
      <c r="U249" s="40" t="s">
        <v>31</v>
      </c>
      <c r="V249" s="40"/>
      <c r="W249" s="40" t="s">
        <v>32</v>
      </c>
      <c r="X249" s="60">
        <v>100</v>
      </c>
      <c r="Y249" s="43">
        <v>15</v>
      </c>
      <c r="Z249" s="42">
        <v>45557</v>
      </c>
      <c r="AA249" s="43">
        <v>0</v>
      </c>
      <c r="AB249" s="43"/>
      <c r="AC249" s="40"/>
      <c r="AD249" s="40"/>
    </row>
    <row r="250" spans="1:30" ht="15" thickBot="1">
      <c r="A250" s="40"/>
      <c r="B250" s="40">
        <v>622</v>
      </c>
      <c r="C250" s="40">
        <v>155</v>
      </c>
      <c r="D250" s="40" t="s">
        <v>160</v>
      </c>
      <c r="E250" s="40" t="s">
        <v>808</v>
      </c>
      <c r="F250" s="40" t="s">
        <v>809</v>
      </c>
      <c r="G250" s="40" t="s">
        <v>26</v>
      </c>
      <c r="H250" s="40" t="s">
        <v>427</v>
      </c>
      <c r="K250" s="40" t="s">
        <v>26</v>
      </c>
      <c r="L250" s="40" t="s">
        <v>583</v>
      </c>
      <c r="M250" s="40">
        <v>642926698</v>
      </c>
      <c r="N250" s="40"/>
      <c r="O250" s="40"/>
      <c r="P250" s="40" t="s">
        <v>29</v>
      </c>
      <c r="Q250" s="42">
        <v>43412</v>
      </c>
      <c r="R250" s="40" t="s">
        <v>49</v>
      </c>
      <c r="S250" s="40" t="s">
        <v>1496</v>
      </c>
      <c r="T250" s="40" t="s">
        <v>41</v>
      </c>
      <c r="U250" s="40" t="s">
        <v>35</v>
      </c>
      <c r="V250" s="40"/>
      <c r="W250" s="40"/>
      <c r="X250" s="40">
        <v>115</v>
      </c>
      <c r="Y250" s="40" t="s">
        <v>1723</v>
      </c>
      <c r="Z250" s="40"/>
      <c r="AA250" s="40"/>
      <c r="AB250" s="40"/>
      <c r="AC250" s="40"/>
      <c r="AD250" s="40"/>
    </row>
    <row r="251" spans="1:30" ht="15" thickBot="1">
      <c r="A251" s="38">
        <v>45347.655949074076</v>
      </c>
      <c r="B251" s="39">
        <v>643</v>
      </c>
      <c r="C251" s="39">
        <v>156</v>
      </c>
      <c r="D251" s="40" t="s">
        <v>36</v>
      </c>
      <c r="E251" s="40" t="s">
        <v>810</v>
      </c>
      <c r="F251" s="40" t="s">
        <v>813</v>
      </c>
      <c r="G251" s="40" t="s">
        <v>26</v>
      </c>
      <c r="H251" s="40" t="s">
        <v>23</v>
      </c>
      <c r="K251" s="40" t="s">
        <v>26</v>
      </c>
      <c r="L251" s="40" t="s">
        <v>398</v>
      </c>
      <c r="M251" s="40">
        <v>624177045</v>
      </c>
      <c r="N251" s="40"/>
      <c r="O251" s="40"/>
      <c r="P251" s="40" t="s">
        <v>29</v>
      </c>
      <c r="Q251" s="42">
        <v>41578</v>
      </c>
      <c r="R251" s="40" t="s">
        <v>141</v>
      </c>
      <c r="S251" s="40" t="s">
        <v>53</v>
      </c>
      <c r="T251" s="40" t="s">
        <v>115</v>
      </c>
      <c r="U251" s="40" t="s">
        <v>78</v>
      </c>
      <c r="V251" s="42">
        <v>45297</v>
      </c>
      <c r="W251" s="40" t="s">
        <v>32</v>
      </c>
      <c r="X251" s="60">
        <v>100</v>
      </c>
      <c r="Y251" s="43">
        <v>15</v>
      </c>
      <c r="Z251" s="42">
        <v>45578</v>
      </c>
      <c r="AA251" s="43">
        <v>0</v>
      </c>
      <c r="AB251" s="43"/>
      <c r="AC251" s="40"/>
      <c r="AD251" s="40"/>
    </row>
    <row r="252" spans="1:30" ht="15" thickBot="1">
      <c r="A252" s="47">
        <v>45659.827141203707</v>
      </c>
      <c r="B252" s="39">
        <v>959</v>
      </c>
      <c r="C252" s="39">
        <v>157</v>
      </c>
      <c r="D252" s="40" t="s">
        <v>1606</v>
      </c>
      <c r="E252" s="40" t="s">
        <v>1642</v>
      </c>
      <c r="F252" s="40" t="s">
        <v>1607</v>
      </c>
      <c r="G252" s="40" t="s">
        <v>26</v>
      </c>
      <c r="H252" s="40" t="s">
        <v>136</v>
      </c>
      <c r="K252" s="40" t="s">
        <v>1608</v>
      </c>
      <c r="L252" s="40" t="s">
        <v>1609</v>
      </c>
      <c r="M252" s="40" t="s">
        <v>1730</v>
      </c>
      <c r="N252" s="40"/>
      <c r="O252" s="40" t="s">
        <v>1610</v>
      </c>
      <c r="P252" s="49" t="s">
        <v>29</v>
      </c>
      <c r="Q252" s="42">
        <v>42426</v>
      </c>
      <c r="R252" s="49"/>
      <c r="S252" s="40" t="s">
        <v>122</v>
      </c>
      <c r="T252" s="40" t="s">
        <v>123</v>
      </c>
      <c r="U252" s="40" t="s">
        <v>31</v>
      </c>
      <c r="V252" s="170">
        <v>45682</v>
      </c>
      <c r="W252" s="49"/>
      <c r="X252" s="49">
        <v>100</v>
      </c>
      <c r="Y252" s="49"/>
      <c r="Z252" s="49"/>
      <c r="AA252" s="49"/>
      <c r="AB252" s="49"/>
      <c r="AC252" s="49"/>
      <c r="AD252" s="49"/>
    </row>
    <row r="253" spans="1:30" ht="15" thickBot="1">
      <c r="A253" s="38">
        <v>45375.550856481481</v>
      </c>
      <c r="B253" s="39">
        <v>564</v>
      </c>
      <c r="C253" s="39">
        <v>158</v>
      </c>
      <c r="D253" s="40" t="s">
        <v>65</v>
      </c>
      <c r="E253" s="40" t="s">
        <v>819</v>
      </c>
      <c r="F253" s="40" t="s">
        <v>820</v>
      </c>
      <c r="G253" s="40" t="s">
        <v>26</v>
      </c>
      <c r="H253" s="40" t="s">
        <v>788</v>
      </c>
      <c r="K253" s="40" t="s">
        <v>26</v>
      </c>
      <c r="L253" s="40">
        <v>3822</v>
      </c>
      <c r="M253" s="40">
        <v>638761266</v>
      </c>
      <c r="N253" s="40"/>
      <c r="O253" s="40"/>
      <c r="P253" s="40" t="s">
        <v>48</v>
      </c>
      <c r="Q253" s="42">
        <v>42982</v>
      </c>
      <c r="R253" s="40" t="s">
        <v>49</v>
      </c>
      <c r="S253" s="40" t="s">
        <v>114</v>
      </c>
      <c r="T253" s="40" t="s">
        <v>41</v>
      </c>
      <c r="U253" s="40" t="s">
        <v>31</v>
      </c>
      <c r="V253" s="42">
        <v>45304</v>
      </c>
      <c r="W253" s="40" t="s">
        <v>32</v>
      </c>
      <c r="X253" s="60">
        <v>115</v>
      </c>
      <c r="Y253" s="43" t="s">
        <v>1723</v>
      </c>
      <c r="Z253" s="42">
        <v>45585</v>
      </c>
      <c r="AA253" s="43">
        <v>0</v>
      </c>
      <c r="AB253" s="43"/>
      <c r="AC253" s="40"/>
      <c r="AD253" s="40"/>
    </row>
    <row r="254" spans="1:30" ht="15" thickBot="1">
      <c r="A254" s="38">
        <v>45375.550856481481</v>
      </c>
      <c r="B254" s="39">
        <v>564</v>
      </c>
      <c r="C254" s="39">
        <v>158</v>
      </c>
      <c r="D254" s="40" t="s">
        <v>65</v>
      </c>
      <c r="E254" s="40" t="s">
        <v>819</v>
      </c>
      <c r="F254" s="40" t="s">
        <v>820</v>
      </c>
      <c r="G254" s="40" t="s">
        <v>26</v>
      </c>
      <c r="H254" s="40" t="s">
        <v>1339</v>
      </c>
      <c r="K254" s="40" t="s">
        <v>26</v>
      </c>
      <c r="L254" s="40">
        <v>3822</v>
      </c>
      <c r="M254" s="40">
        <v>638761266</v>
      </c>
      <c r="N254" s="40"/>
      <c r="O254" s="40"/>
      <c r="P254" s="40" t="s">
        <v>48</v>
      </c>
      <c r="Q254" s="42">
        <v>42982</v>
      </c>
      <c r="R254" s="40" t="s">
        <v>49</v>
      </c>
      <c r="S254" s="40" t="s">
        <v>114</v>
      </c>
      <c r="T254" s="40" t="s">
        <v>41</v>
      </c>
      <c r="U254" s="40" t="s">
        <v>31</v>
      </c>
      <c r="V254" s="42">
        <v>45304</v>
      </c>
      <c r="W254" s="40" t="s">
        <v>32</v>
      </c>
      <c r="X254" s="60">
        <v>115</v>
      </c>
      <c r="Y254" s="43" t="s">
        <v>1723</v>
      </c>
      <c r="Z254" s="42">
        <v>45585</v>
      </c>
      <c r="AA254" s="43">
        <v>0</v>
      </c>
      <c r="AB254" s="43"/>
      <c r="AC254" s="40"/>
      <c r="AD254" s="40"/>
    </row>
    <row r="255" spans="1:30" ht="15" thickBot="1">
      <c r="A255" s="38">
        <v>45423.621145833335</v>
      </c>
      <c r="B255" s="39">
        <v>481</v>
      </c>
      <c r="C255" s="39">
        <v>159</v>
      </c>
      <c r="D255" s="40" t="s">
        <v>823</v>
      </c>
      <c r="E255" s="40" t="s">
        <v>1404</v>
      </c>
      <c r="F255" s="40" t="s">
        <v>825</v>
      </c>
      <c r="G255" s="40" t="s">
        <v>26</v>
      </c>
      <c r="H255" s="40" t="s">
        <v>792</v>
      </c>
      <c r="K255" s="40" t="s">
        <v>26</v>
      </c>
      <c r="L255" s="40" t="s">
        <v>826</v>
      </c>
      <c r="M255" s="40">
        <v>619462340</v>
      </c>
      <c r="N255" s="40"/>
      <c r="O255" s="40"/>
      <c r="P255" s="40" t="s">
        <v>29</v>
      </c>
      <c r="Q255" s="42">
        <v>41652</v>
      </c>
      <c r="R255" s="40" t="s">
        <v>49</v>
      </c>
      <c r="S255" s="40" t="s">
        <v>114</v>
      </c>
      <c r="T255" s="40" t="s">
        <v>41</v>
      </c>
      <c r="U255" s="40" t="s">
        <v>78</v>
      </c>
      <c r="V255" s="42">
        <v>45388</v>
      </c>
      <c r="W255" s="40" t="s">
        <v>32</v>
      </c>
      <c r="X255" s="60">
        <v>115</v>
      </c>
      <c r="Y255" s="43" t="s">
        <v>1723</v>
      </c>
      <c r="Z255" s="42">
        <v>45557</v>
      </c>
      <c r="AA255" s="43">
        <v>0</v>
      </c>
      <c r="AB255" s="43"/>
      <c r="AC255" s="40"/>
      <c r="AD255" s="40"/>
    </row>
    <row r="256" spans="1:30" ht="15" thickBot="1">
      <c r="A256" s="38">
        <v>45423.621145833335</v>
      </c>
      <c r="B256" s="39">
        <v>481</v>
      </c>
      <c r="C256" s="39">
        <v>159</v>
      </c>
      <c r="D256" s="40" t="s">
        <v>823</v>
      </c>
      <c r="E256" s="40" t="s">
        <v>1404</v>
      </c>
      <c r="F256" s="40" t="s">
        <v>825</v>
      </c>
      <c r="G256" s="40" t="s">
        <v>26</v>
      </c>
      <c r="H256" s="40" t="s">
        <v>828</v>
      </c>
      <c r="K256" s="40" t="s">
        <v>26</v>
      </c>
      <c r="L256" s="40" t="s">
        <v>826</v>
      </c>
      <c r="M256" s="40">
        <v>619462340</v>
      </c>
      <c r="N256" s="40"/>
      <c r="O256" s="40"/>
      <c r="P256" s="40" t="s">
        <v>29</v>
      </c>
      <c r="Q256" s="42">
        <v>41164</v>
      </c>
      <c r="R256" s="40" t="s">
        <v>49</v>
      </c>
      <c r="S256" s="40" t="s">
        <v>114</v>
      </c>
      <c r="T256" s="40" t="s">
        <v>41</v>
      </c>
      <c r="U256" s="40" t="s">
        <v>78</v>
      </c>
      <c r="V256" s="42">
        <v>45388</v>
      </c>
      <c r="W256" s="40" t="s">
        <v>32</v>
      </c>
      <c r="X256" s="60">
        <v>115</v>
      </c>
      <c r="Y256" s="43" t="s">
        <v>1723</v>
      </c>
      <c r="Z256" s="42">
        <v>45557</v>
      </c>
      <c r="AA256" s="43">
        <v>0</v>
      </c>
      <c r="AB256" s="43"/>
      <c r="AC256" s="40"/>
      <c r="AD256" s="40"/>
    </row>
    <row r="257" spans="1:30" ht="15" thickBot="1">
      <c r="A257" s="38">
        <v>45444.646967592591</v>
      </c>
      <c r="B257" s="39">
        <v>126</v>
      </c>
      <c r="C257" s="39">
        <v>160</v>
      </c>
      <c r="D257" s="40" t="s">
        <v>194</v>
      </c>
      <c r="E257" s="40" t="s">
        <v>830</v>
      </c>
      <c r="F257" s="40" t="s">
        <v>831</v>
      </c>
      <c r="G257" s="40" t="s">
        <v>26</v>
      </c>
      <c r="H257" s="40" t="s">
        <v>829</v>
      </c>
      <c r="K257" s="40" t="s">
        <v>26</v>
      </c>
      <c r="L257" s="40"/>
      <c r="M257" s="40"/>
      <c r="N257" s="40"/>
      <c r="O257" s="40"/>
      <c r="P257" s="40" t="s">
        <v>29</v>
      </c>
      <c r="Q257" s="42">
        <v>42246</v>
      </c>
      <c r="R257" s="40" t="s">
        <v>49</v>
      </c>
      <c r="S257" s="40" t="s">
        <v>30</v>
      </c>
      <c r="T257" s="40" t="s">
        <v>115</v>
      </c>
      <c r="U257" s="40" t="s">
        <v>31</v>
      </c>
      <c r="V257" s="42">
        <v>44506</v>
      </c>
      <c r="W257" s="40" t="s">
        <v>32</v>
      </c>
      <c r="X257" s="60">
        <v>115</v>
      </c>
      <c r="Y257" s="43" t="s">
        <v>1723</v>
      </c>
      <c r="Z257" s="42">
        <v>45564</v>
      </c>
      <c r="AA257" s="43">
        <v>0</v>
      </c>
      <c r="AB257" s="43"/>
      <c r="AC257" s="40"/>
      <c r="AD257" s="40"/>
    </row>
    <row r="258" spans="1:30" ht="15" thickBot="1">
      <c r="A258" s="38">
        <v>45423.63354166667</v>
      </c>
      <c r="B258" s="39">
        <v>210</v>
      </c>
      <c r="C258" s="39">
        <v>161</v>
      </c>
      <c r="D258" s="40" t="s">
        <v>832</v>
      </c>
      <c r="E258" s="40" t="s">
        <v>833</v>
      </c>
      <c r="F258" s="40" t="s">
        <v>834</v>
      </c>
      <c r="G258" s="40" t="s">
        <v>26</v>
      </c>
      <c r="H258" s="40" t="s">
        <v>600</v>
      </c>
      <c r="K258" s="40" t="s">
        <v>26</v>
      </c>
      <c r="L258" s="40" t="s">
        <v>835</v>
      </c>
      <c r="M258" s="40" t="s">
        <v>836</v>
      </c>
      <c r="N258" s="40"/>
      <c r="O258" s="40"/>
      <c r="P258" s="40" t="s">
        <v>48</v>
      </c>
      <c r="Q258" s="42">
        <v>42564</v>
      </c>
      <c r="R258" s="40" t="s">
        <v>49</v>
      </c>
      <c r="S258" s="40" t="s">
        <v>114</v>
      </c>
      <c r="T258" s="40" t="s">
        <v>41</v>
      </c>
      <c r="U258" s="40" t="s">
        <v>78</v>
      </c>
      <c r="V258" s="42">
        <v>45388</v>
      </c>
      <c r="W258" s="40" t="s">
        <v>32</v>
      </c>
      <c r="X258" s="60">
        <v>0</v>
      </c>
      <c r="Y258" s="43">
        <v>0</v>
      </c>
      <c r="Z258" s="43">
        <v>0</v>
      </c>
      <c r="AA258" s="43">
        <v>0</v>
      </c>
      <c r="AB258" s="43"/>
      <c r="AC258" s="40"/>
      <c r="AD258" s="40"/>
    </row>
    <row r="259" spans="1:30" ht="15" thickBot="1">
      <c r="A259" s="38">
        <v>45423.631493055553</v>
      </c>
      <c r="B259" s="39">
        <v>680</v>
      </c>
      <c r="C259" s="39">
        <v>162</v>
      </c>
      <c r="D259" s="40" t="s">
        <v>837</v>
      </c>
      <c r="E259" s="40" t="s">
        <v>838</v>
      </c>
      <c r="F259" s="40" t="s">
        <v>839</v>
      </c>
      <c r="G259" s="40" t="s">
        <v>26</v>
      </c>
      <c r="H259" s="40" t="s">
        <v>91</v>
      </c>
      <c r="K259" s="40" t="s">
        <v>26</v>
      </c>
      <c r="L259" s="40" t="s">
        <v>639</v>
      </c>
      <c r="M259" s="40">
        <v>641896763</v>
      </c>
      <c r="N259" s="40"/>
      <c r="O259" s="40"/>
      <c r="P259" s="40" t="s">
        <v>48</v>
      </c>
      <c r="Q259" s="42">
        <v>43392</v>
      </c>
      <c r="R259" s="40" t="s">
        <v>49</v>
      </c>
      <c r="S259" s="40" t="s">
        <v>114</v>
      </c>
      <c r="T259" s="40" t="s">
        <v>41</v>
      </c>
      <c r="U259" s="40" t="s">
        <v>78</v>
      </c>
      <c r="V259" s="42">
        <v>45388</v>
      </c>
      <c r="W259" s="40" t="s">
        <v>32</v>
      </c>
      <c r="X259" s="60">
        <v>115</v>
      </c>
      <c r="Y259" s="43" t="s">
        <v>1723</v>
      </c>
      <c r="Z259" s="42">
        <v>45557</v>
      </c>
      <c r="AA259" s="43">
        <v>0</v>
      </c>
      <c r="AB259" s="43"/>
      <c r="AC259" s="40"/>
      <c r="AD259" s="40"/>
    </row>
    <row r="260" spans="1:30" ht="15" thickBot="1">
      <c r="A260" s="38">
        <v>45423.595671296294</v>
      </c>
      <c r="B260" s="39">
        <v>90</v>
      </c>
      <c r="C260" s="39">
        <v>163</v>
      </c>
      <c r="D260" s="40" t="s">
        <v>33</v>
      </c>
      <c r="E260" s="40" t="s">
        <v>841</v>
      </c>
      <c r="F260" s="40" t="s">
        <v>842</v>
      </c>
      <c r="G260" s="40" t="s">
        <v>26</v>
      </c>
      <c r="H260" s="40" t="s">
        <v>23</v>
      </c>
      <c r="K260" s="40" t="s">
        <v>26</v>
      </c>
      <c r="L260" s="40" t="s">
        <v>843</v>
      </c>
      <c r="M260" s="40">
        <v>627205903</v>
      </c>
      <c r="N260" s="40"/>
      <c r="O260" s="40"/>
      <c r="P260" s="40" t="s">
        <v>29</v>
      </c>
      <c r="Q260" s="42">
        <v>42311</v>
      </c>
      <c r="R260" s="40" t="s">
        <v>49</v>
      </c>
      <c r="S260" s="40" t="s">
        <v>30</v>
      </c>
      <c r="T260" s="40" t="s">
        <v>115</v>
      </c>
      <c r="U260" s="40" t="s">
        <v>35</v>
      </c>
      <c r="V260" s="42">
        <v>45388</v>
      </c>
      <c r="W260" s="40" t="s">
        <v>32</v>
      </c>
      <c r="X260" s="60">
        <v>115</v>
      </c>
      <c r="Y260" s="43" t="s">
        <v>1723</v>
      </c>
      <c r="Z260" s="42">
        <v>45557</v>
      </c>
      <c r="AA260" s="43">
        <v>0</v>
      </c>
      <c r="AB260" s="43"/>
      <c r="AC260" s="40"/>
      <c r="AD260" s="40"/>
    </row>
    <row r="261" spans="1:30" ht="15" thickBot="1">
      <c r="A261" s="38">
        <v>45423.595671296294</v>
      </c>
      <c r="B261" s="39">
        <v>90</v>
      </c>
      <c r="C261" s="39">
        <v>163</v>
      </c>
      <c r="D261" s="40" t="s">
        <v>33</v>
      </c>
      <c r="E261" s="40" t="s">
        <v>841</v>
      </c>
      <c r="F261" s="40" t="s">
        <v>842</v>
      </c>
      <c r="G261" s="40" t="s">
        <v>26</v>
      </c>
      <c r="H261" s="40" t="s">
        <v>845</v>
      </c>
      <c r="K261" s="40" t="s">
        <v>26</v>
      </c>
      <c r="L261" s="40" t="s">
        <v>843</v>
      </c>
      <c r="M261" s="40">
        <v>627205903</v>
      </c>
      <c r="N261" s="40"/>
      <c r="O261" s="40"/>
      <c r="P261" s="40" t="s">
        <v>48</v>
      </c>
      <c r="Q261" s="42">
        <v>41846</v>
      </c>
      <c r="R261" s="40" t="s">
        <v>49</v>
      </c>
      <c r="S261" s="40" t="s">
        <v>30</v>
      </c>
      <c r="T261" s="40" t="s">
        <v>115</v>
      </c>
      <c r="U261" s="40" t="s">
        <v>35</v>
      </c>
      <c r="V261" s="42">
        <v>45388</v>
      </c>
      <c r="W261" s="40" t="s">
        <v>32</v>
      </c>
      <c r="X261" s="60">
        <v>115</v>
      </c>
      <c r="Y261" s="43" t="s">
        <v>1723</v>
      </c>
      <c r="Z261" s="42">
        <v>45557</v>
      </c>
      <c r="AA261" s="43">
        <v>0</v>
      </c>
      <c r="AB261" s="43"/>
      <c r="AC261" s="40"/>
      <c r="AD261" s="40"/>
    </row>
    <row r="262" spans="1:30" ht="15" thickBot="1">
      <c r="A262" s="38">
        <v>45423.629861111112</v>
      </c>
      <c r="B262" s="39">
        <v>533</v>
      </c>
      <c r="C262" s="39">
        <v>164</v>
      </c>
      <c r="D262" s="40" t="s">
        <v>156</v>
      </c>
      <c r="E262" s="40" t="s">
        <v>847</v>
      </c>
      <c r="F262" s="40" t="s">
        <v>848</v>
      </c>
      <c r="G262" s="40" t="s">
        <v>26</v>
      </c>
      <c r="H262" s="40" t="s">
        <v>846</v>
      </c>
      <c r="K262" s="40" t="s">
        <v>26</v>
      </c>
      <c r="L262" s="40" t="s">
        <v>849</v>
      </c>
      <c r="M262" s="40">
        <v>644474445</v>
      </c>
      <c r="N262" s="40"/>
      <c r="O262" s="40"/>
      <c r="P262" s="40" t="s">
        <v>29</v>
      </c>
      <c r="Q262" s="42">
        <v>41320</v>
      </c>
      <c r="R262" s="40" t="s">
        <v>49</v>
      </c>
      <c r="S262" s="40" t="s">
        <v>114</v>
      </c>
      <c r="T262" s="40" t="s">
        <v>41</v>
      </c>
      <c r="U262" s="40" t="s">
        <v>78</v>
      </c>
      <c r="V262" s="42">
        <v>45388</v>
      </c>
      <c r="W262" s="40" t="s">
        <v>32</v>
      </c>
      <c r="X262" s="60">
        <v>115</v>
      </c>
      <c r="Y262" s="43" t="s">
        <v>1723</v>
      </c>
      <c r="Z262" s="42">
        <v>45542</v>
      </c>
      <c r="AA262" s="43">
        <v>0</v>
      </c>
      <c r="AB262" s="43"/>
      <c r="AC262" s="40"/>
      <c r="AD262" s="40"/>
    </row>
    <row r="263" spans="1:30" ht="15" thickBot="1">
      <c r="A263" s="38">
        <v>45423.589502314811</v>
      </c>
      <c r="B263" s="40"/>
      <c r="C263" s="39">
        <v>165</v>
      </c>
      <c r="D263" s="40" t="s">
        <v>851</v>
      </c>
      <c r="E263" s="40" t="s">
        <v>853</v>
      </c>
      <c r="F263" s="40" t="s">
        <v>854</v>
      </c>
      <c r="G263" s="40" t="s">
        <v>26</v>
      </c>
      <c r="H263" s="40" t="s">
        <v>852</v>
      </c>
      <c r="K263" s="40" t="s">
        <v>26</v>
      </c>
      <c r="L263" s="40"/>
      <c r="M263" s="40">
        <v>684550586</v>
      </c>
      <c r="N263" s="40"/>
      <c r="O263" s="40"/>
      <c r="P263" s="40" t="s">
        <v>29</v>
      </c>
      <c r="Q263" s="42">
        <v>42400</v>
      </c>
      <c r="R263" s="40" t="s">
        <v>49</v>
      </c>
      <c r="S263" s="40" t="s">
        <v>114</v>
      </c>
      <c r="T263" s="40" t="s">
        <v>41</v>
      </c>
      <c r="U263" s="40" t="s">
        <v>78</v>
      </c>
      <c r="V263" s="42">
        <v>45388</v>
      </c>
      <c r="W263" s="40" t="s">
        <v>32</v>
      </c>
      <c r="X263" s="60">
        <v>115</v>
      </c>
      <c r="Y263" s="43" t="s">
        <v>1723</v>
      </c>
      <c r="Z263" s="42">
        <v>45592</v>
      </c>
      <c r="AA263" s="43">
        <v>0</v>
      </c>
      <c r="AB263" s="43"/>
      <c r="AC263" s="40"/>
      <c r="AD263" s="40"/>
    </row>
    <row r="264" spans="1:30" ht="15" thickBot="1">
      <c r="A264" s="38">
        <v>45423.589502314811</v>
      </c>
      <c r="B264" s="40"/>
      <c r="C264" s="39">
        <v>165</v>
      </c>
      <c r="D264" s="40" t="s">
        <v>851</v>
      </c>
      <c r="E264" s="40" t="s">
        <v>853</v>
      </c>
      <c r="F264" s="40" t="s">
        <v>854</v>
      </c>
      <c r="G264" s="40" t="s">
        <v>26</v>
      </c>
      <c r="H264" s="40" t="s">
        <v>856</v>
      </c>
      <c r="K264" s="40" t="s">
        <v>26</v>
      </c>
      <c r="L264" s="40"/>
      <c r="M264" s="40">
        <v>684550586</v>
      </c>
      <c r="N264" s="40"/>
      <c r="O264" s="40"/>
      <c r="P264" s="40" t="s">
        <v>29</v>
      </c>
      <c r="Q264" s="42">
        <v>43120</v>
      </c>
      <c r="R264" s="40" t="s">
        <v>49</v>
      </c>
      <c r="S264" s="40" t="s">
        <v>114</v>
      </c>
      <c r="T264" s="40" t="s">
        <v>41</v>
      </c>
      <c r="U264" s="40" t="s">
        <v>78</v>
      </c>
      <c r="V264" s="42">
        <v>45388</v>
      </c>
      <c r="W264" s="40" t="s">
        <v>32</v>
      </c>
      <c r="X264" s="60">
        <v>115</v>
      </c>
      <c r="Y264" s="43" t="s">
        <v>1723</v>
      </c>
      <c r="Z264" s="42">
        <v>45592</v>
      </c>
      <c r="AA264" s="43">
        <v>0</v>
      </c>
      <c r="AB264" s="43"/>
      <c r="AC264" s="40"/>
      <c r="AD264" s="40"/>
    </row>
    <row r="265" spans="1:30" ht="15" thickBot="1">
      <c r="A265" s="38">
        <v>45423.558148148149</v>
      </c>
      <c r="B265" s="39">
        <v>111</v>
      </c>
      <c r="C265" s="39">
        <v>166</v>
      </c>
      <c r="D265" s="40" t="s">
        <v>857</v>
      </c>
      <c r="E265" s="40" t="s">
        <v>137</v>
      </c>
      <c r="F265" s="40" t="s">
        <v>858</v>
      </c>
      <c r="G265" s="40" t="s">
        <v>26</v>
      </c>
      <c r="H265" s="40" t="s">
        <v>223</v>
      </c>
      <c r="K265" s="40" t="s">
        <v>26</v>
      </c>
      <c r="L265" s="40" t="s">
        <v>1374</v>
      </c>
      <c r="M265" s="40">
        <v>616557833</v>
      </c>
      <c r="N265" s="40"/>
      <c r="O265" s="40"/>
      <c r="P265" s="40" t="s">
        <v>29</v>
      </c>
      <c r="Q265" s="42">
        <v>42328</v>
      </c>
      <c r="R265" s="40" t="s">
        <v>49</v>
      </c>
      <c r="S265" s="40" t="s">
        <v>114</v>
      </c>
      <c r="T265" s="40" t="s">
        <v>41</v>
      </c>
      <c r="U265" s="40" t="s">
        <v>78</v>
      </c>
      <c r="V265" s="42">
        <v>45388</v>
      </c>
      <c r="W265" s="40" t="s">
        <v>32</v>
      </c>
      <c r="X265" s="60">
        <v>115</v>
      </c>
      <c r="Y265" s="43" t="s">
        <v>1723</v>
      </c>
      <c r="Z265" s="42">
        <v>45613</v>
      </c>
      <c r="AA265" s="43">
        <v>0</v>
      </c>
      <c r="AB265" s="43"/>
      <c r="AC265" s="40"/>
      <c r="AD265" s="40"/>
    </row>
    <row r="266" spans="1:30" ht="15" thickBot="1">
      <c r="A266" s="38">
        <v>45423.558148148149</v>
      </c>
      <c r="B266" s="39">
        <v>111</v>
      </c>
      <c r="C266" s="39">
        <v>166</v>
      </c>
      <c r="D266" s="40" t="s">
        <v>857</v>
      </c>
      <c r="E266" s="40" t="s">
        <v>137</v>
      </c>
      <c r="F266" s="40" t="s">
        <v>858</v>
      </c>
      <c r="G266" s="40" t="s">
        <v>26</v>
      </c>
      <c r="H266" s="40" t="s">
        <v>862</v>
      </c>
      <c r="K266" s="40" t="s">
        <v>26</v>
      </c>
      <c r="L266" s="40" t="s">
        <v>1374</v>
      </c>
      <c r="M266" s="40">
        <v>616557833</v>
      </c>
      <c r="N266" s="40"/>
      <c r="O266" s="40"/>
      <c r="P266" s="40" t="s">
        <v>29</v>
      </c>
      <c r="Q266" s="42">
        <v>42328</v>
      </c>
      <c r="R266" s="40" t="s">
        <v>49</v>
      </c>
      <c r="S266" s="40" t="s">
        <v>114</v>
      </c>
      <c r="T266" s="40" t="s">
        <v>41</v>
      </c>
      <c r="U266" s="40" t="s">
        <v>78</v>
      </c>
      <c r="V266" s="42">
        <v>45388</v>
      </c>
      <c r="W266" s="40" t="s">
        <v>32</v>
      </c>
      <c r="X266" s="60">
        <v>115</v>
      </c>
      <c r="Y266" s="43" t="s">
        <v>1723</v>
      </c>
      <c r="Z266" s="42">
        <v>45613</v>
      </c>
      <c r="AA266" s="43">
        <v>0</v>
      </c>
      <c r="AB266" s="43"/>
      <c r="AC266" s="40"/>
      <c r="AD266" s="40"/>
    </row>
    <row r="267" spans="1:30" ht="15" thickBot="1">
      <c r="A267" s="195">
        <v>45542.094149976852</v>
      </c>
      <c r="B267" s="49">
        <v>435</v>
      </c>
      <c r="C267" s="49">
        <v>167</v>
      </c>
      <c r="D267" s="40" t="s">
        <v>580</v>
      </c>
      <c r="E267" s="40" t="s">
        <v>1375</v>
      </c>
      <c r="F267" s="49" t="s">
        <v>863</v>
      </c>
      <c r="G267" s="40" t="s">
        <v>26</v>
      </c>
      <c r="H267" s="49" t="s">
        <v>1635</v>
      </c>
      <c r="K267" s="49" t="s">
        <v>1080</v>
      </c>
      <c r="L267" s="49" t="s">
        <v>1731</v>
      </c>
      <c r="M267" s="49" t="s">
        <v>1732</v>
      </c>
      <c r="N267" s="49"/>
      <c r="O267" s="49" t="s">
        <v>1733</v>
      </c>
      <c r="P267" s="49" t="s">
        <v>274</v>
      </c>
      <c r="Q267" s="170">
        <v>43417</v>
      </c>
      <c r="R267" s="40" t="s">
        <v>49</v>
      </c>
      <c r="S267" s="40" t="s">
        <v>1496</v>
      </c>
      <c r="T267" s="40" t="s">
        <v>41</v>
      </c>
      <c r="U267" s="40" t="s">
        <v>35</v>
      </c>
      <c r="V267" s="49"/>
      <c r="W267" s="49"/>
      <c r="X267" s="40">
        <v>115</v>
      </c>
      <c r="Y267" s="40" t="s">
        <v>1723</v>
      </c>
      <c r="Z267" s="49"/>
      <c r="AA267" s="49"/>
      <c r="AB267" s="49"/>
      <c r="AC267" s="49"/>
      <c r="AD267" s="49"/>
    </row>
    <row r="268" spans="1:30" ht="15" thickBot="1">
      <c r="A268" s="38">
        <v>44926.642060185186</v>
      </c>
      <c r="B268" s="39">
        <v>435</v>
      </c>
      <c r="C268" s="39">
        <v>167</v>
      </c>
      <c r="D268" s="40" t="s">
        <v>580</v>
      </c>
      <c r="E268" s="40" t="s">
        <v>1375</v>
      </c>
      <c r="F268" s="40" t="s">
        <v>863</v>
      </c>
      <c r="G268" s="40" t="s">
        <v>26</v>
      </c>
      <c r="H268" s="40" t="s">
        <v>161</v>
      </c>
      <c r="K268" s="40" t="s">
        <v>26</v>
      </c>
      <c r="L268" s="40" t="s">
        <v>468</v>
      </c>
      <c r="M268" s="40">
        <v>681840270</v>
      </c>
      <c r="N268" s="40"/>
      <c r="O268" s="40"/>
      <c r="P268" s="40" t="s">
        <v>48</v>
      </c>
      <c r="Q268" s="42">
        <v>44711</v>
      </c>
      <c r="R268" s="40" t="s">
        <v>49</v>
      </c>
      <c r="S268" s="40" t="s">
        <v>57</v>
      </c>
      <c r="T268" s="40" t="s">
        <v>115</v>
      </c>
      <c r="U268" s="40" t="s">
        <v>59</v>
      </c>
      <c r="V268" s="42">
        <v>44870</v>
      </c>
      <c r="W268" s="40" t="s">
        <v>32</v>
      </c>
      <c r="X268" s="60">
        <v>115</v>
      </c>
      <c r="Y268" s="43" t="s">
        <v>1723</v>
      </c>
      <c r="Z268" s="42">
        <v>45647</v>
      </c>
      <c r="AA268" s="43">
        <v>0</v>
      </c>
      <c r="AB268" s="43"/>
      <c r="AC268" s="40"/>
      <c r="AD268" s="40"/>
    </row>
    <row r="269" spans="1:30" ht="15" thickBot="1">
      <c r="A269" s="38">
        <v>44926.642060185186</v>
      </c>
      <c r="B269" s="39">
        <v>435</v>
      </c>
      <c r="C269" s="39">
        <v>167</v>
      </c>
      <c r="D269" s="40" t="s">
        <v>580</v>
      </c>
      <c r="E269" s="40" t="s">
        <v>1375</v>
      </c>
      <c r="F269" s="40" t="s">
        <v>863</v>
      </c>
      <c r="G269" s="40" t="s">
        <v>26</v>
      </c>
      <c r="H269" s="40" t="s">
        <v>499</v>
      </c>
      <c r="K269" s="40" t="s">
        <v>26</v>
      </c>
      <c r="L269" s="40" t="s">
        <v>468</v>
      </c>
      <c r="M269" s="40">
        <v>681840270</v>
      </c>
      <c r="N269" s="40"/>
      <c r="O269" s="40"/>
      <c r="P269" s="40" t="s">
        <v>48</v>
      </c>
      <c r="Q269" s="42">
        <v>44711</v>
      </c>
      <c r="R269" s="40" t="s">
        <v>49</v>
      </c>
      <c r="S269" s="40" t="s">
        <v>30</v>
      </c>
      <c r="T269" s="40" t="s">
        <v>115</v>
      </c>
      <c r="U269" s="40" t="s">
        <v>35</v>
      </c>
      <c r="V269" s="42">
        <v>44870</v>
      </c>
      <c r="W269" s="40" t="s">
        <v>32</v>
      </c>
      <c r="X269" s="60">
        <v>115</v>
      </c>
      <c r="Y269" s="43" t="s">
        <v>1723</v>
      </c>
      <c r="Z269" s="42">
        <v>45647</v>
      </c>
      <c r="AA269" s="43">
        <v>0</v>
      </c>
      <c r="AB269" s="43"/>
      <c r="AC269" s="40"/>
      <c r="AD269" s="40"/>
    </row>
    <row r="270" spans="1:30" ht="15" thickBot="1">
      <c r="A270" s="38">
        <v>45444.65253472222</v>
      </c>
      <c r="B270" s="39">
        <v>645</v>
      </c>
      <c r="C270" s="39">
        <v>168</v>
      </c>
      <c r="D270" s="40" t="s">
        <v>865</v>
      </c>
      <c r="E270" s="40" t="s">
        <v>866</v>
      </c>
      <c r="F270" s="40" t="s">
        <v>867</v>
      </c>
      <c r="G270" s="40" t="s">
        <v>26</v>
      </c>
      <c r="H270" s="40" t="s">
        <v>137</v>
      </c>
      <c r="K270" s="40" t="s">
        <v>26</v>
      </c>
      <c r="L270" s="40" t="s">
        <v>868</v>
      </c>
      <c r="M270" s="40">
        <v>685289574</v>
      </c>
      <c r="N270" s="40"/>
      <c r="O270" s="40"/>
      <c r="P270" s="40" t="s">
        <v>29</v>
      </c>
      <c r="Q270" s="42">
        <v>41319</v>
      </c>
      <c r="R270" s="40"/>
      <c r="S270" s="40" t="s">
        <v>30</v>
      </c>
      <c r="T270" s="40" t="s">
        <v>115</v>
      </c>
      <c r="U270" s="40" t="s">
        <v>31</v>
      </c>
      <c r="V270" s="42">
        <v>44506</v>
      </c>
      <c r="W270" s="40"/>
      <c r="X270" s="60">
        <v>115</v>
      </c>
      <c r="Y270" s="43" t="s">
        <v>1723</v>
      </c>
      <c r="Z270" s="42">
        <v>45542</v>
      </c>
      <c r="AA270" s="43">
        <v>0</v>
      </c>
      <c r="AB270" s="43"/>
      <c r="AC270" s="40"/>
      <c r="AD270" s="40"/>
    </row>
    <row r="271" spans="1:30" ht="15" thickBot="1">
      <c r="A271" s="38">
        <v>45444.654062499998</v>
      </c>
      <c r="B271" s="39">
        <v>158</v>
      </c>
      <c r="C271" s="39">
        <v>169</v>
      </c>
      <c r="D271" s="40" t="s">
        <v>870</v>
      </c>
      <c r="E271" s="40" t="s">
        <v>871</v>
      </c>
      <c r="F271" s="40" t="s">
        <v>872</v>
      </c>
      <c r="G271" s="40" t="s">
        <v>26</v>
      </c>
      <c r="H271" s="40" t="s">
        <v>310</v>
      </c>
      <c r="K271" s="40" t="s">
        <v>26</v>
      </c>
      <c r="L271" s="40" t="s">
        <v>873</v>
      </c>
      <c r="M271" s="40">
        <v>633885997</v>
      </c>
      <c r="N271" s="40"/>
      <c r="O271" s="40"/>
      <c r="P271" s="40" t="s">
        <v>29</v>
      </c>
      <c r="Q271" s="42">
        <v>41297</v>
      </c>
      <c r="R271" s="40" t="s">
        <v>39</v>
      </c>
      <c r="S271" s="40" t="s">
        <v>65</v>
      </c>
      <c r="T271" s="40" t="s">
        <v>123</v>
      </c>
      <c r="U271" s="40" t="s">
        <v>35</v>
      </c>
      <c r="V271" s="42">
        <v>44240</v>
      </c>
      <c r="W271" s="40" t="s">
        <v>32</v>
      </c>
      <c r="X271" s="60">
        <v>115</v>
      </c>
      <c r="Y271" s="43" t="s">
        <v>1723</v>
      </c>
      <c r="Z271" s="42">
        <v>45592</v>
      </c>
      <c r="AA271" s="43">
        <v>0</v>
      </c>
      <c r="AB271" s="43"/>
      <c r="AC271" s="40"/>
      <c r="AD271" s="40"/>
    </row>
    <row r="272" spans="1:30" ht="15" thickBot="1">
      <c r="A272" s="38">
        <v>44947.423576388886</v>
      </c>
      <c r="B272" s="39">
        <v>678</v>
      </c>
      <c r="C272" s="39">
        <v>170</v>
      </c>
      <c r="D272" s="40" t="s">
        <v>875</v>
      </c>
      <c r="E272" s="40" t="s">
        <v>877</v>
      </c>
      <c r="F272" s="40" t="s">
        <v>878</v>
      </c>
      <c r="G272" s="40" t="s">
        <v>26</v>
      </c>
      <c r="H272" s="40" t="s">
        <v>489</v>
      </c>
      <c r="K272" s="40" t="s">
        <v>26</v>
      </c>
      <c r="L272" s="40" t="s">
        <v>879</v>
      </c>
      <c r="M272" s="40">
        <v>626473808</v>
      </c>
      <c r="N272" s="40"/>
      <c r="O272" s="40"/>
      <c r="P272" s="40" t="s">
        <v>29</v>
      </c>
      <c r="Q272" s="42">
        <v>40754</v>
      </c>
      <c r="R272" s="40" t="s">
        <v>155</v>
      </c>
      <c r="S272" s="40" t="s">
        <v>90</v>
      </c>
      <c r="T272" s="40" t="s">
        <v>145</v>
      </c>
      <c r="U272" s="40" t="s">
        <v>31</v>
      </c>
      <c r="V272" s="40"/>
      <c r="W272" s="40" t="s">
        <v>32</v>
      </c>
      <c r="X272" s="60">
        <v>115</v>
      </c>
      <c r="Y272" s="43" t="s">
        <v>1723</v>
      </c>
      <c r="Z272" s="42">
        <v>45557</v>
      </c>
      <c r="AA272" s="43">
        <v>0</v>
      </c>
      <c r="AB272" s="43"/>
      <c r="AC272" s="40"/>
      <c r="AD272" s="40"/>
    </row>
    <row r="273" spans="1:88" ht="15" thickBot="1">
      <c r="A273" s="38">
        <v>44947.423576388886</v>
      </c>
      <c r="B273" s="39">
        <v>678</v>
      </c>
      <c r="C273" s="39">
        <v>170</v>
      </c>
      <c r="D273" s="40" t="s">
        <v>875</v>
      </c>
      <c r="E273" s="40" t="s">
        <v>877</v>
      </c>
      <c r="F273" s="40" t="s">
        <v>878</v>
      </c>
      <c r="G273" s="40" t="s">
        <v>26</v>
      </c>
      <c r="H273" s="40" t="s">
        <v>876</v>
      </c>
      <c r="K273" s="40" t="s">
        <v>26</v>
      </c>
      <c r="L273" s="40" t="s">
        <v>879</v>
      </c>
      <c r="M273" s="40">
        <v>626473808</v>
      </c>
      <c r="N273" s="40"/>
      <c r="O273" s="40"/>
      <c r="P273" s="40" t="s">
        <v>48</v>
      </c>
      <c r="Q273" s="42">
        <v>40754</v>
      </c>
      <c r="R273" s="40" t="s">
        <v>155</v>
      </c>
      <c r="S273" s="40" t="s">
        <v>57</v>
      </c>
      <c r="T273" s="40" t="s">
        <v>58</v>
      </c>
      <c r="U273" s="40" t="s">
        <v>59</v>
      </c>
      <c r="V273" s="40"/>
      <c r="W273" s="40" t="s">
        <v>32</v>
      </c>
      <c r="X273" s="60">
        <v>115</v>
      </c>
      <c r="Y273" s="43" t="s">
        <v>1723</v>
      </c>
      <c r="Z273" s="42">
        <v>45675</v>
      </c>
      <c r="AA273" s="43">
        <v>0</v>
      </c>
      <c r="AB273" s="43"/>
      <c r="AC273" s="40"/>
      <c r="AD273" s="40"/>
    </row>
    <row r="274" spans="1:88" ht="15" thickBot="1">
      <c r="A274" s="38">
        <v>45423.591689814813</v>
      </c>
      <c r="B274" s="39">
        <v>462</v>
      </c>
      <c r="C274" s="39">
        <v>171</v>
      </c>
      <c r="D274" s="40" t="s">
        <v>80</v>
      </c>
      <c r="E274" s="40" t="s">
        <v>882</v>
      </c>
      <c r="F274" s="40" t="s">
        <v>883</v>
      </c>
      <c r="G274" s="40" t="s">
        <v>26</v>
      </c>
      <c r="H274" s="40" t="s">
        <v>881</v>
      </c>
      <c r="K274" s="40" t="s">
        <v>26</v>
      </c>
      <c r="L274" s="40" t="s">
        <v>884</v>
      </c>
      <c r="M274" s="40">
        <v>686464116</v>
      </c>
      <c r="N274" s="40"/>
      <c r="O274" s="40"/>
      <c r="P274" s="40" t="s">
        <v>29</v>
      </c>
      <c r="Q274" s="42">
        <v>42869</v>
      </c>
      <c r="R274" s="40" t="s">
        <v>49</v>
      </c>
      <c r="S274" s="40"/>
      <c r="T274" s="40" t="s">
        <v>115</v>
      </c>
      <c r="U274" s="40"/>
      <c r="V274" s="42">
        <v>45388</v>
      </c>
      <c r="W274" s="40" t="s">
        <v>32</v>
      </c>
      <c r="X274" s="60">
        <v>115</v>
      </c>
      <c r="Y274" s="43" t="s">
        <v>1723</v>
      </c>
      <c r="Z274" s="42">
        <v>45564</v>
      </c>
      <c r="AA274" s="43">
        <v>0</v>
      </c>
      <c r="AB274" s="43"/>
      <c r="AC274" s="40"/>
      <c r="AD274" s="40"/>
    </row>
    <row r="275" spans="1:88" ht="15" thickBot="1">
      <c r="A275" s="38">
        <v>45423.593842592592</v>
      </c>
      <c r="B275" s="39">
        <v>250</v>
      </c>
      <c r="C275" s="39">
        <v>172</v>
      </c>
      <c r="D275" s="40" t="s">
        <v>852</v>
      </c>
      <c r="E275" s="40" t="s">
        <v>887</v>
      </c>
      <c r="F275" s="40" t="s">
        <v>888</v>
      </c>
      <c r="G275" s="40" t="s">
        <v>26</v>
      </c>
      <c r="H275" s="40" t="s">
        <v>417</v>
      </c>
      <c r="K275" s="40" t="s">
        <v>26</v>
      </c>
      <c r="L275" s="40" t="s">
        <v>889</v>
      </c>
      <c r="M275" s="40" t="s">
        <v>890</v>
      </c>
      <c r="N275" s="40"/>
      <c r="O275" s="40"/>
      <c r="P275" s="40" t="s">
        <v>48</v>
      </c>
      <c r="Q275" s="42"/>
      <c r="R275" s="40" t="s">
        <v>49</v>
      </c>
      <c r="S275" s="40" t="s">
        <v>57</v>
      </c>
      <c r="T275" s="40" t="s">
        <v>58</v>
      </c>
      <c r="U275" s="40" t="s">
        <v>59</v>
      </c>
      <c r="V275" s="42">
        <v>45388</v>
      </c>
      <c r="W275" s="40" t="s">
        <v>32</v>
      </c>
      <c r="X275" s="60">
        <v>115</v>
      </c>
      <c r="Y275" s="43" t="s">
        <v>1723</v>
      </c>
      <c r="Z275" s="42">
        <v>45542</v>
      </c>
      <c r="AA275" s="43" t="s">
        <v>1387</v>
      </c>
      <c r="AB275" s="43"/>
      <c r="AC275" s="40"/>
      <c r="AD275" s="40"/>
    </row>
    <row r="276" spans="1:88" ht="15" thickBot="1">
      <c r="A276" s="38">
        <v>45423.593842592592</v>
      </c>
      <c r="B276" s="39">
        <v>250</v>
      </c>
      <c r="C276" s="39">
        <v>172</v>
      </c>
      <c r="D276" s="40" t="s">
        <v>852</v>
      </c>
      <c r="E276" s="40" t="s">
        <v>887</v>
      </c>
      <c r="F276" s="40" t="s">
        <v>888</v>
      </c>
      <c r="G276" s="40" t="s">
        <v>26</v>
      </c>
      <c r="H276" s="40" t="s">
        <v>886</v>
      </c>
      <c r="K276" s="40" t="s">
        <v>26</v>
      </c>
      <c r="L276" s="40" t="s">
        <v>889</v>
      </c>
      <c r="M276" s="40" t="s">
        <v>890</v>
      </c>
      <c r="N276" s="40"/>
      <c r="O276" s="40"/>
      <c r="P276" s="40" t="s">
        <v>48</v>
      </c>
      <c r="Q276" s="42">
        <v>43128</v>
      </c>
      <c r="R276" s="40" t="s">
        <v>49</v>
      </c>
      <c r="S276" s="40" t="s">
        <v>1096</v>
      </c>
      <c r="T276" s="40" t="s">
        <v>41</v>
      </c>
      <c r="U276" s="40" t="s">
        <v>59</v>
      </c>
      <c r="V276" s="42">
        <v>45388</v>
      </c>
      <c r="W276" s="40" t="s">
        <v>32</v>
      </c>
      <c r="X276" s="60">
        <v>115</v>
      </c>
      <c r="Y276" s="43" t="s">
        <v>1723</v>
      </c>
      <c r="Z276" s="42">
        <v>45542</v>
      </c>
      <c r="AA276" s="43">
        <v>0</v>
      </c>
      <c r="AB276" s="43"/>
      <c r="AC276" s="40"/>
      <c r="AD276" s="40"/>
    </row>
    <row r="277" spans="1:88" ht="15" thickBot="1">
      <c r="A277" s="38">
        <v>45423.567881944444</v>
      </c>
      <c r="B277" s="39">
        <v>914</v>
      </c>
      <c r="C277" s="39">
        <v>173</v>
      </c>
      <c r="D277" s="40" t="s">
        <v>236</v>
      </c>
      <c r="E277" s="40" t="s">
        <v>891</v>
      </c>
      <c r="F277" s="40" t="s">
        <v>892</v>
      </c>
      <c r="G277" s="40" t="s">
        <v>26</v>
      </c>
      <c r="H277" s="40" t="s">
        <v>456</v>
      </c>
      <c r="K277" s="40" t="s">
        <v>26</v>
      </c>
      <c r="L277" s="40">
        <v>3527</v>
      </c>
      <c r="M277" s="45" t="s">
        <v>1390</v>
      </c>
      <c r="N277" s="45"/>
      <c r="O277" s="40"/>
      <c r="P277" s="40" t="s">
        <v>48</v>
      </c>
      <c r="Q277" s="42">
        <v>43378</v>
      </c>
      <c r="R277" s="40" t="s">
        <v>49</v>
      </c>
      <c r="S277" s="40" t="s">
        <v>114</v>
      </c>
      <c r="T277" s="40" t="s">
        <v>41</v>
      </c>
      <c r="U277" s="40" t="s">
        <v>78</v>
      </c>
      <c r="V277" s="42">
        <v>45388</v>
      </c>
      <c r="W277" s="40" t="s">
        <v>32</v>
      </c>
      <c r="X277" s="60">
        <v>115</v>
      </c>
      <c r="Y277" s="43" t="s">
        <v>1723</v>
      </c>
      <c r="Z277" s="42">
        <v>45542</v>
      </c>
      <c r="AA277" s="43">
        <v>0</v>
      </c>
      <c r="AB277" s="43"/>
      <c r="AC277" s="40"/>
      <c r="AD277" s="40"/>
    </row>
    <row r="278" spans="1:88" ht="15" thickBot="1">
      <c r="A278" s="38">
        <v>45423.567881944444</v>
      </c>
      <c r="B278" s="39">
        <v>914</v>
      </c>
      <c r="C278" s="39">
        <v>173</v>
      </c>
      <c r="D278" s="40" t="s">
        <v>236</v>
      </c>
      <c r="E278" s="40" t="s">
        <v>891</v>
      </c>
      <c r="F278" s="40" t="s">
        <v>892</v>
      </c>
      <c r="G278" s="40" t="s">
        <v>26</v>
      </c>
      <c r="H278" s="40" t="s">
        <v>33</v>
      </c>
      <c r="K278" s="40" t="s">
        <v>26</v>
      </c>
      <c r="L278" s="40">
        <v>3527</v>
      </c>
      <c r="M278" s="45" t="s">
        <v>1390</v>
      </c>
      <c r="N278" s="45"/>
      <c r="O278" s="40"/>
      <c r="P278" s="40" t="s">
        <v>29</v>
      </c>
      <c r="Q278" s="42">
        <v>42674</v>
      </c>
      <c r="R278" s="40" t="s">
        <v>49</v>
      </c>
      <c r="S278" s="40" t="s">
        <v>114</v>
      </c>
      <c r="T278" s="40" t="s">
        <v>41</v>
      </c>
      <c r="U278" s="40" t="s">
        <v>78</v>
      </c>
      <c r="V278" s="42">
        <v>45388</v>
      </c>
      <c r="W278" s="40" t="s">
        <v>32</v>
      </c>
      <c r="X278" s="60">
        <v>115</v>
      </c>
      <c r="Y278" s="43" t="s">
        <v>1723</v>
      </c>
      <c r="Z278" s="42">
        <v>45542</v>
      </c>
      <c r="AA278" s="43">
        <v>0</v>
      </c>
      <c r="AB278" s="43"/>
      <c r="AC278" s="40"/>
      <c r="AD278" s="40"/>
    </row>
    <row r="279" spans="1:88" ht="15" thickBot="1">
      <c r="A279" s="38">
        <v>45423.635891203703</v>
      </c>
      <c r="B279" s="39">
        <v>884</v>
      </c>
      <c r="C279" s="39">
        <v>174</v>
      </c>
      <c r="D279" s="40" t="s">
        <v>136</v>
      </c>
      <c r="E279" s="40" t="s">
        <v>894</v>
      </c>
      <c r="F279" s="40" t="s">
        <v>895</v>
      </c>
      <c r="G279" s="40" t="s">
        <v>26</v>
      </c>
      <c r="H279" s="40" t="s">
        <v>893</v>
      </c>
      <c r="K279" s="40" t="s">
        <v>26</v>
      </c>
      <c r="L279" s="40" t="s">
        <v>896</v>
      </c>
      <c r="M279" s="40">
        <v>611214554</v>
      </c>
      <c r="N279" s="40"/>
      <c r="O279" s="40"/>
      <c r="P279" s="40" t="s">
        <v>29</v>
      </c>
      <c r="Q279" s="42">
        <v>41627</v>
      </c>
      <c r="R279" s="40" t="s">
        <v>49</v>
      </c>
      <c r="S279" s="40" t="s">
        <v>114</v>
      </c>
      <c r="T279" s="40" t="s">
        <v>41</v>
      </c>
      <c r="U279" s="40" t="s">
        <v>78</v>
      </c>
      <c r="V279" s="42">
        <v>45388</v>
      </c>
      <c r="W279" s="40" t="s">
        <v>32</v>
      </c>
      <c r="X279" s="60">
        <v>115</v>
      </c>
      <c r="Y279" s="43" t="s">
        <v>1723</v>
      </c>
      <c r="Z279" s="42">
        <v>45545</v>
      </c>
      <c r="AA279" s="43">
        <v>0</v>
      </c>
      <c r="AB279" s="43"/>
      <c r="AC279" s="40"/>
      <c r="AD279" s="40"/>
    </row>
    <row r="280" spans="1:88" ht="15" thickBot="1">
      <c r="A280" s="38">
        <v>45423.635891203703</v>
      </c>
      <c r="B280" s="39">
        <v>884</v>
      </c>
      <c r="C280" s="39">
        <v>174</v>
      </c>
      <c r="D280" s="40" t="s">
        <v>136</v>
      </c>
      <c r="E280" s="40" t="s">
        <v>894</v>
      </c>
      <c r="F280" s="40" t="s">
        <v>895</v>
      </c>
      <c r="G280" s="40" t="s">
        <v>26</v>
      </c>
      <c r="H280" s="40" t="s">
        <v>600</v>
      </c>
      <c r="K280" s="40" t="s">
        <v>26</v>
      </c>
      <c r="L280" s="40" t="s">
        <v>896</v>
      </c>
      <c r="M280" s="40">
        <v>611214554</v>
      </c>
      <c r="N280" s="40"/>
      <c r="O280" s="40"/>
      <c r="P280" s="40" t="s">
        <v>48</v>
      </c>
      <c r="Q280" s="42">
        <v>40935</v>
      </c>
      <c r="R280" s="40" t="s">
        <v>49</v>
      </c>
      <c r="S280" s="40" t="s">
        <v>114</v>
      </c>
      <c r="T280" s="40" t="s">
        <v>41</v>
      </c>
      <c r="U280" s="40" t="s">
        <v>78</v>
      </c>
      <c r="V280" s="42">
        <v>45388</v>
      </c>
      <c r="W280" s="40" t="s">
        <v>32</v>
      </c>
      <c r="X280" s="60">
        <v>115</v>
      </c>
      <c r="Y280" s="43" t="s">
        <v>1723</v>
      </c>
      <c r="Z280" s="42">
        <v>45545</v>
      </c>
      <c r="AA280" s="43">
        <v>0</v>
      </c>
      <c r="AB280" s="43"/>
      <c r="AC280" s="40"/>
      <c r="AD280" s="40"/>
    </row>
    <row r="281" spans="1:88" ht="15" thickBot="1">
      <c r="A281" s="38">
        <v>45423.634791666664</v>
      </c>
      <c r="B281" s="39">
        <v>491</v>
      </c>
      <c r="C281" s="39">
        <v>175</v>
      </c>
      <c r="D281" s="40" t="s">
        <v>898</v>
      </c>
      <c r="E281" s="40" t="s">
        <v>1398</v>
      </c>
      <c r="F281" s="40" t="s">
        <v>900</v>
      </c>
      <c r="G281" s="40" t="s">
        <v>26</v>
      </c>
      <c r="H281" s="40" t="s">
        <v>179</v>
      </c>
      <c r="K281" s="40" t="s">
        <v>26</v>
      </c>
      <c r="L281" s="40" t="s">
        <v>901</v>
      </c>
      <c r="M281" s="40">
        <v>641825433</v>
      </c>
      <c r="N281" s="40"/>
      <c r="O281" s="40"/>
      <c r="P281" s="40" t="s">
        <v>29</v>
      </c>
      <c r="Q281" s="42">
        <v>42285</v>
      </c>
      <c r="R281" s="40" t="s">
        <v>49</v>
      </c>
      <c r="S281" s="40" t="s">
        <v>114</v>
      </c>
      <c r="T281" s="40" t="s">
        <v>41</v>
      </c>
      <c r="U281" s="40" t="s">
        <v>78</v>
      </c>
      <c r="V281" s="42">
        <v>45388</v>
      </c>
      <c r="W281" s="40" t="s">
        <v>32</v>
      </c>
      <c r="X281" s="60">
        <v>60</v>
      </c>
      <c r="Y281" s="43">
        <v>55</v>
      </c>
      <c r="Z281" s="42">
        <v>45648</v>
      </c>
      <c r="AA281" s="43">
        <v>0</v>
      </c>
      <c r="AB281" s="43"/>
      <c r="AC281" s="40"/>
      <c r="AD281" s="40"/>
    </row>
    <row r="282" spans="1:88" ht="15" thickBot="1">
      <c r="A282" s="38">
        <v>45444.657592592594</v>
      </c>
      <c r="B282" s="39">
        <v>105</v>
      </c>
      <c r="C282" s="39">
        <v>176</v>
      </c>
      <c r="D282" s="40" t="s">
        <v>90</v>
      </c>
      <c r="E282" s="40" t="s">
        <v>903</v>
      </c>
      <c r="F282" s="40"/>
      <c r="G282" s="40" t="s">
        <v>26</v>
      </c>
      <c r="H282" s="40" t="s">
        <v>23</v>
      </c>
      <c r="K282" s="40"/>
      <c r="L282" s="40"/>
      <c r="M282" s="40">
        <v>620064704</v>
      </c>
      <c r="N282" s="40"/>
      <c r="O282" s="40"/>
      <c r="P282" s="40"/>
      <c r="Q282" s="42">
        <v>42998</v>
      </c>
      <c r="R282" s="40" t="s">
        <v>744</v>
      </c>
      <c r="S282" s="40" t="s">
        <v>1386</v>
      </c>
      <c r="T282" s="49" t="s">
        <v>31</v>
      </c>
      <c r="U282" s="40"/>
      <c r="V282" s="40" t="s">
        <v>32</v>
      </c>
      <c r="W282" s="40"/>
      <c r="X282" s="60">
        <v>0</v>
      </c>
      <c r="Y282" s="43">
        <v>0</v>
      </c>
      <c r="Z282" s="43">
        <v>0</v>
      </c>
      <c r="AA282" s="43">
        <v>0</v>
      </c>
      <c r="AB282" s="43"/>
      <c r="AC282" s="40"/>
      <c r="AD282" s="40"/>
    </row>
    <row r="283" spans="1:88" ht="15" thickBot="1">
      <c r="A283" s="38">
        <v>45423.627881944441</v>
      </c>
      <c r="B283" s="39">
        <v>521</v>
      </c>
      <c r="C283" s="39">
        <v>177</v>
      </c>
      <c r="D283" s="40" t="s">
        <v>905</v>
      </c>
      <c r="E283" s="40" t="s">
        <v>906</v>
      </c>
      <c r="F283" s="40" t="s">
        <v>907</v>
      </c>
      <c r="G283" s="40" t="s">
        <v>26</v>
      </c>
      <c r="H283" s="40" t="s">
        <v>600</v>
      </c>
      <c r="K283" s="40" t="s">
        <v>26</v>
      </c>
      <c r="L283" s="40" t="s">
        <v>908</v>
      </c>
      <c r="M283" s="40">
        <v>618509333</v>
      </c>
      <c r="N283" s="40"/>
      <c r="O283" s="40"/>
      <c r="P283" s="40" t="s">
        <v>48</v>
      </c>
      <c r="Q283" s="42">
        <v>43027</v>
      </c>
      <c r="R283" s="40" t="s">
        <v>49</v>
      </c>
      <c r="S283" s="40" t="s">
        <v>114</v>
      </c>
      <c r="T283" s="40" t="s">
        <v>41</v>
      </c>
      <c r="U283" s="40" t="s">
        <v>78</v>
      </c>
      <c r="V283" s="42">
        <v>45388</v>
      </c>
      <c r="W283" s="40" t="s">
        <v>32</v>
      </c>
      <c r="X283" s="60">
        <v>115</v>
      </c>
      <c r="Y283" s="43" t="s">
        <v>1723</v>
      </c>
      <c r="Z283" s="42">
        <v>45541</v>
      </c>
      <c r="AA283" s="43">
        <v>0</v>
      </c>
      <c r="AB283" s="43"/>
      <c r="AC283" s="40"/>
      <c r="AD283" s="40"/>
    </row>
    <row r="284" spans="1:88" ht="15" thickBot="1">
      <c r="A284" s="40"/>
      <c r="B284" s="40"/>
      <c r="C284" s="39">
        <v>178</v>
      </c>
      <c r="D284" s="40" t="s">
        <v>290</v>
      </c>
      <c r="E284" s="40" t="s">
        <v>290</v>
      </c>
      <c r="F284" s="40"/>
      <c r="G284" s="40" t="s">
        <v>26</v>
      </c>
      <c r="H284" s="40" t="s">
        <v>910</v>
      </c>
      <c r="K284" s="40"/>
      <c r="L284" s="40"/>
      <c r="M284" s="40"/>
      <c r="N284" s="40"/>
      <c r="O284" s="40"/>
      <c r="P284" s="40"/>
      <c r="Q284" s="40"/>
      <c r="R284" s="40"/>
      <c r="S284" s="40" t="s">
        <v>65</v>
      </c>
      <c r="T284" s="40" t="s">
        <v>123</v>
      </c>
      <c r="U284" s="40" t="s">
        <v>31</v>
      </c>
      <c r="V284" s="40"/>
      <c r="W284" s="40" t="s">
        <v>32</v>
      </c>
      <c r="X284" s="60">
        <v>0</v>
      </c>
      <c r="Y284" s="43">
        <v>0</v>
      </c>
      <c r="Z284" s="43">
        <v>0</v>
      </c>
      <c r="AA284" s="43">
        <v>0</v>
      </c>
      <c r="AB284" s="43"/>
      <c r="AC284" s="40"/>
      <c r="AD284" s="40"/>
    </row>
    <row r="285" spans="1:88" ht="15" thickBot="1">
      <c r="A285" s="40"/>
      <c r="B285" s="40"/>
      <c r="C285" s="39">
        <v>178</v>
      </c>
      <c r="D285" s="40" t="s">
        <v>290</v>
      </c>
      <c r="E285" s="40" t="s">
        <v>290</v>
      </c>
      <c r="F285" s="40"/>
      <c r="G285" s="40" t="s">
        <v>26</v>
      </c>
      <c r="H285" s="40" t="s">
        <v>194</v>
      </c>
      <c r="K285" s="40"/>
      <c r="L285" s="40"/>
      <c r="M285" s="40"/>
      <c r="N285" s="40"/>
      <c r="O285" s="40"/>
      <c r="P285" s="40"/>
      <c r="Q285" s="40"/>
      <c r="R285" s="40"/>
      <c r="S285" s="40" t="s">
        <v>65</v>
      </c>
      <c r="T285" s="40" t="s">
        <v>123</v>
      </c>
      <c r="U285" s="40" t="s">
        <v>31</v>
      </c>
      <c r="V285" s="40"/>
      <c r="W285" s="40" t="s">
        <v>32</v>
      </c>
      <c r="X285" s="60">
        <v>0</v>
      </c>
      <c r="Y285" s="43">
        <v>0</v>
      </c>
      <c r="Z285" s="43">
        <v>0</v>
      </c>
      <c r="AA285" s="43">
        <v>0</v>
      </c>
      <c r="AB285" s="43"/>
      <c r="AC285" s="40"/>
      <c r="AD285" s="40"/>
    </row>
    <row r="286" spans="1:88" ht="15" thickBot="1">
      <c r="A286" s="40"/>
      <c r="B286" s="40"/>
      <c r="C286" s="39">
        <v>178</v>
      </c>
      <c r="D286" s="40" t="s">
        <v>290</v>
      </c>
      <c r="E286" s="40" t="s">
        <v>290</v>
      </c>
      <c r="F286" s="40"/>
      <c r="G286" s="40" t="s">
        <v>26</v>
      </c>
      <c r="H286" s="40" t="s">
        <v>559</v>
      </c>
      <c r="K286" s="40"/>
      <c r="L286" s="40"/>
      <c r="M286" s="40"/>
      <c r="N286" s="40"/>
      <c r="O286" s="40"/>
      <c r="P286" s="40"/>
      <c r="Q286" s="40"/>
      <c r="R286" s="40"/>
      <c r="S286" s="40" t="s">
        <v>57</v>
      </c>
      <c r="T286" s="40" t="s">
        <v>58</v>
      </c>
      <c r="U286" s="40" t="s">
        <v>59</v>
      </c>
      <c r="V286" s="40"/>
      <c r="W286" s="40" t="s">
        <v>32</v>
      </c>
      <c r="X286" s="60">
        <v>0</v>
      </c>
      <c r="Y286" s="43">
        <v>0</v>
      </c>
      <c r="Z286" s="43">
        <v>0</v>
      </c>
      <c r="AA286" s="43">
        <v>0</v>
      </c>
      <c r="AB286" s="43"/>
      <c r="AC286" s="40"/>
      <c r="AD286" s="40"/>
    </row>
    <row r="287" spans="1:88" ht="15" thickBot="1">
      <c r="A287" s="38">
        <v>44934.835682870369</v>
      </c>
      <c r="B287" s="39">
        <v>1146</v>
      </c>
      <c r="C287" s="39">
        <v>179</v>
      </c>
      <c r="D287" s="40" t="s">
        <v>90</v>
      </c>
      <c r="E287" s="40" t="s">
        <v>911</v>
      </c>
      <c r="F287" s="40" t="s">
        <v>912</v>
      </c>
      <c r="G287" s="40" t="s">
        <v>26</v>
      </c>
      <c r="H287" s="40" t="s">
        <v>136</v>
      </c>
      <c r="K287" s="40" t="s">
        <v>26</v>
      </c>
      <c r="L287" s="40" t="s">
        <v>702</v>
      </c>
      <c r="M287" s="40">
        <v>634247276</v>
      </c>
      <c r="N287" s="40"/>
      <c r="O287" s="40"/>
      <c r="P287" s="40" t="s">
        <v>29</v>
      </c>
      <c r="Q287" s="42">
        <v>42431</v>
      </c>
      <c r="R287" s="40" t="s">
        <v>39</v>
      </c>
      <c r="S287" s="40" t="s">
        <v>90</v>
      </c>
      <c r="T287" s="40" t="s">
        <v>145</v>
      </c>
      <c r="U287" s="40" t="s">
        <v>31</v>
      </c>
      <c r="V287" s="40"/>
      <c r="W287" s="40" t="s">
        <v>32</v>
      </c>
      <c r="X287" s="60">
        <v>115</v>
      </c>
      <c r="Y287" s="43" t="s">
        <v>1723</v>
      </c>
      <c r="Z287" s="42">
        <v>45542</v>
      </c>
      <c r="AA287" s="43">
        <v>0</v>
      </c>
      <c r="AB287" s="43"/>
      <c r="AC287" s="40"/>
      <c r="AD287" s="40"/>
    </row>
    <row r="288" spans="1:88" ht="15" thickBot="1">
      <c r="A288" s="198">
        <v>45902.783275462964</v>
      </c>
      <c r="B288" s="164">
        <v>461</v>
      </c>
      <c r="C288" s="167">
        <v>180</v>
      </c>
      <c r="D288" s="167" t="s">
        <v>184</v>
      </c>
      <c r="E288" s="167" t="s">
        <v>1031</v>
      </c>
      <c r="F288" s="167" t="s">
        <v>1703</v>
      </c>
      <c r="G288" s="40" t="s">
        <v>26</v>
      </c>
      <c r="H288" s="167" t="s">
        <v>1358</v>
      </c>
      <c r="K288" s="167" t="s">
        <v>174</v>
      </c>
      <c r="L288" s="167" t="s">
        <v>1734</v>
      </c>
      <c r="M288" s="167" t="s">
        <v>1735</v>
      </c>
      <c r="N288" s="167"/>
      <c r="O288" s="167" t="s">
        <v>1736</v>
      </c>
      <c r="P288" s="40" t="s">
        <v>29</v>
      </c>
      <c r="Q288" s="199">
        <v>43580</v>
      </c>
      <c r="R288" s="40" t="s">
        <v>49</v>
      </c>
      <c r="S288" s="169" t="s">
        <v>1496</v>
      </c>
      <c r="T288" s="40" t="s">
        <v>41</v>
      </c>
      <c r="U288" s="40" t="s">
        <v>35</v>
      </c>
      <c r="V288" s="169"/>
      <c r="W288" s="169"/>
      <c r="X288" s="169"/>
      <c r="Y288" s="169"/>
      <c r="Z288" s="169"/>
      <c r="AA288" s="169"/>
      <c r="AB288" s="169"/>
      <c r="AC288" s="169"/>
      <c r="AD288" s="169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</row>
    <row r="289" spans="1:30" ht="15" thickBot="1">
      <c r="A289" s="38">
        <v>45444.658912037034</v>
      </c>
      <c r="B289" s="39">
        <v>1212</v>
      </c>
      <c r="C289" s="39">
        <v>181</v>
      </c>
      <c r="D289" s="40" t="s">
        <v>875</v>
      </c>
      <c r="E289" s="40" t="s">
        <v>919</v>
      </c>
      <c r="F289" s="40"/>
      <c r="G289" s="40" t="s">
        <v>26</v>
      </c>
      <c r="H289" s="40" t="s">
        <v>918</v>
      </c>
      <c r="K289" s="40" t="s">
        <v>26</v>
      </c>
      <c r="L289" s="40"/>
      <c r="M289" s="40">
        <v>616495075</v>
      </c>
      <c r="N289" s="40"/>
      <c r="O289" s="40"/>
      <c r="P289" s="40" t="s">
        <v>48</v>
      </c>
      <c r="Q289" s="42">
        <v>41517</v>
      </c>
      <c r="R289" s="40"/>
      <c r="S289" s="40" t="s">
        <v>53</v>
      </c>
      <c r="T289" s="40" t="s">
        <v>115</v>
      </c>
      <c r="U289" s="40" t="s">
        <v>78</v>
      </c>
      <c r="V289" s="42">
        <v>44261</v>
      </c>
      <c r="W289" s="40" t="s">
        <v>32</v>
      </c>
      <c r="X289" s="60">
        <v>115</v>
      </c>
      <c r="Y289" s="43" t="s">
        <v>1723</v>
      </c>
      <c r="Z289" s="42">
        <v>45557</v>
      </c>
      <c r="AA289" s="43">
        <v>0</v>
      </c>
      <c r="AB289" s="43"/>
      <c r="AC289" s="40"/>
      <c r="AD289" s="40"/>
    </row>
    <row r="290" spans="1:30" ht="15" thickBot="1">
      <c r="A290" s="40"/>
      <c r="B290" s="40"/>
      <c r="C290" s="39">
        <v>182</v>
      </c>
      <c r="D290" s="40" t="s">
        <v>136</v>
      </c>
      <c r="E290" s="40" t="s">
        <v>921</v>
      </c>
      <c r="F290" s="40"/>
      <c r="G290" s="40" t="s">
        <v>26</v>
      </c>
      <c r="H290" s="40" t="s">
        <v>1391</v>
      </c>
      <c r="K290" s="40" t="s">
        <v>26</v>
      </c>
      <c r="L290" s="40"/>
      <c r="M290" s="40"/>
      <c r="N290" s="40"/>
      <c r="O290" s="40"/>
      <c r="P290" s="40"/>
      <c r="Q290" s="40"/>
      <c r="R290" s="40"/>
      <c r="S290" s="40" t="s">
        <v>90</v>
      </c>
      <c r="T290" s="40" t="s">
        <v>145</v>
      </c>
      <c r="U290" s="40" t="s">
        <v>78</v>
      </c>
      <c r="V290" s="40"/>
      <c r="W290" s="40" t="s">
        <v>32</v>
      </c>
      <c r="X290" s="60" t="s">
        <v>1405</v>
      </c>
      <c r="Y290" s="43">
        <v>0</v>
      </c>
      <c r="Z290" s="43">
        <v>0</v>
      </c>
      <c r="AA290" s="43">
        <v>0</v>
      </c>
      <c r="AB290" s="43"/>
      <c r="AC290" s="40"/>
      <c r="AD290" s="40"/>
    </row>
    <row r="291" spans="1:30" ht="15" thickBot="1">
      <c r="A291" s="38">
        <v>44934.77076388889</v>
      </c>
      <c r="B291" s="40"/>
      <c r="C291" s="39">
        <v>183</v>
      </c>
      <c r="D291" s="40" t="s">
        <v>40</v>
      </c>
      <c r="E291" s="40" t="s">
        <v>923</v>
      </c>
      <c r="F291" s="40" t="s">
        <v>924</v>
      </c>
      <c r="G291" s="40" t="s">
        <v>26</v>
      </c>
      <c r="H291" s="40" t="s">
        <v>922</v>
      </c>
      <c r="K291" s="40" t="s">
        <v>26</v>
      </c>
      <c r="L291" s="40" t="s">
        <v>320</v>
      </c>
      <c r="M291" s="40">
        <v>615492133</v>
      </c>
      <c r="N291" s="40"/>
      <c r="O291" s="40"/>
      <c r="P291" s="40" t="s">
        <v>29</v>
      </c>
      <c r="Q291" s="42">
        <v>40066</v>
      </c>
      <c r="R291" s="40" t="s">
        <v>152</v>
      </c>
      <c r="S291" s="40" t="s">
        <v>90</v>
      </c>
      <c r="T291" s="40" t="s">
        <v>145</v>
      </c>
      <c r="U291" s="40" t="s">
        <v>78</v>
      </c>
      <c r="V291" s="40"/>
      <c r="W291" s="40" t="s">
        <v>32</v>
      </c>
      <c r="X291" s="60" t="s">
        <v>1405</v>
      </c>
      <c r="Y291" s="43">
        <v>0</v>
      </c>
      <c r="Z291" s="43">
        <v>0</v>
      </c>
      <c r="AA291" s="43">
        <v>0</v>
      </c>
      <c r="AB291" s="43"/>
      <c r="AC291" s="40"/>
      <c r="AD291" s="40"/>
    </row>
    <row r="292" spans="1:30" ht="15" thickBot="1">
      <c r="A292" s="38">
        <v>44934.77076388889</v>
      </c>
      <c r="B292" s="40"/>
      <c r="C292" s="39">
        <v>183</v>
      </c>
      <c r="D292" s="40" t="s">
        <v>40</v>
      </c>
      <c r="E292" s="40" t="s">
        <v>923</v>
      </c>
      <c r="F292" s="40" t="s">
        <v>924</v>
      </c>
      <c r="G292" s="40" t="s">
        <v>26</v>
      </c>
      <c r="H292" s="40" t="s">
        <v>600</v>
      </c>
      <c r="K292" s="40" t="s">
        <v>26</v>
      </c>
      <c r="L292" s="40" t="s">
        <v>320</v>
      </c>
      <c r="M292" s="40">
        <v>615492133</v>
      </c>
      <c r="N292" s="40"/>
      <c r="O292" s="40"/>
      <c r="P292" s="40" t="s">
        <v>29</v>
      </c>
      <c r="Q292" s="42">
        <v>40066</v>
      </c>
      <c r="R292" s="40" t="s">
        <v>152</v>
      </c>
      <c r="S292" s="40" t="s">
        <v>1414</v>
      </c>
      <c r="T292" s="40" t="s">
        <v>123</v>
      </c>
      <c r="U292" s="40" t="s">
        <v>78</v>
      </c>
      <c r="V292" s="40"/>
      <c r="W292" s="40" t="s">
        <v>32</v>
      </c>
      <c r="X292" s="60" t="s">
        <v>1405</v>
      </c>
      <c r="Y292" s="43">
        <v>0</v>
      </c>
      <c r="Z292" s="43">
        <v>0</v>
      </c>
      <c r="AA292" s="43">
        <v>0</v>
      </c>
      <c r="AB292" s="43"/>
      <c r="AC292" s="40"/>
      <c r="AD292" s="40"/>
    </row>
    <row r="293" spans="1:30" ht="15" thickBot="1">
      <c r="A293" s="38">
        <v>44975.585648148146</v>
      </c>
      <c r="B293" s="39">
        <v>262</v>
      </c>
      <c r="C293" s="39">
        <v>184</v>
      </c>
      <c r="D293" s="40" t="s">
        <v>65</v>
      </c>
      <c r="E293" s="40" t="s">
        <v>926</v>
      </c>
      <c r="F293" s="40" t="s">
        <v>927</v>
      </c>
      <c r="G293" s="40" t="s">
        <v>26</v>
      </c>
      <c r="H293" s="40" t="s">
        <v>390</v>
      </c>
      <c r="K293" s="40" t="s">
        <v>26</v>
      </c>
      <c r="L293" s="40"/>
      <c r="M293" s="40">
        <v>665504782</v>
      </c>
      <c r="N293" s="40"/>
      <c r="O293" s="40"/>
      <c r="P293" s="40" t="s">
        <v>29</v>
      </c>
      <c r="Q293" s="42">
        <v>41258</v>
      </c>
      <c r="R293" s="40" t="s">
        <v>141</v>
      </c>
      <c r="S293" s="40" t="s">
        <v>114</v>
      </c>
      <c r="T293" s="40" t="s">
        <v>41</v>
      </c>
      <c r="U293" s="40" t="s">
        <v>78</v>
      </c>
      <c r="V293" s="40"/>
      <c r="W293" s="40" t="s">
        <v>32</v>
      </c>
      <c r="X293" s="60">
        <v>115</v>
      </c>
      <c r="Y293" s="43" t="s">
        <v>1723</v>
      </c>
      <c r="Z293" s="42">
        <v>45578</v>
      </c>
      <c r="AA293" s="43">
        <v>0</v>
      </c>
      <c r="AB293" s="43"/>
      <c r="AC293" s="40"/>
      <c r="AD293" s="40"/>
    </row>
    <row r="294" spans="1:30" ht="15" thickBot="1">
      <c r="A294" s="38">
        <v>45444.683680555558</v>
      </c>
      <c r="B294" s="40">
        <v>0</v>
      </c>
      <c r="C294" s="39">
        <v>185</v>
      </c>
      <c r="D294" s="40" t="s">
        <v>470</v>
      </c>
      <c r="E294" s="40" t="s">
        <v>136</v>
      </c>
      <c r="F294" s="40"/>
      <c r="G294" s="40" t="s">
        <v>26</v>
      </c>
      <c r="H294" s="40" t="s">
        <v>90</v>
      </c>
      <c r="K294" s="40" t="s">
        <v>26</v>
      </c>
      <c r="L294" s="40"/>
      <c r="M294" s="40">
        <v>684726373</v>
      </c>
      <c r="N294" s="40"/>
      <c r="O294" s="40"/>
      <c r="P294" s="40" t="s">
        <v>29</v>
      </c>
      <c r="Q294" s="41">
        <v>41753</v>
      </c>
      <c r="R294" s="40"/>
      <c r="S294" s="40"/>
      <c r="T294" s="40"/>
      <c r="U294" s="40"/>
      <c r="V294" s="42">
        <v>45306</v>
      </c>
      <c r="W294" s="40" t="s">
        <v>32</v>
      </c>
      <c r="X294" s="60">
        <v>0</v>
      </c>
      <c r="Y294" s="43">
        <v>0</v>
      </c>
      <c r="Z294" s="43">
        <v>0</v>
      </c>
      <c r="AA294" s="43">
        <v>0</v>
      </c>
      <c r="AB294" s="43"/>
      <c r="AC294" s="40"/>
      <c r="AD294" s="40"/>
    </row>
    <row r="295" spans="1:30" ht="15" thickBot="1">
      <c r="A295" s="38">
        <v>45444.683680555558</v>
      </c>
      <c r="B295" s="40">
        <v>0</v>
      </c>
      <c r="C295" s="39">
        <v>185</v>
      </c>
      <c r="D295" s="40" t="s">
        <v>470</v>
      </c>
      <c r="E295" s="40" t="s">
        <v>136</v>
      </c>
      <c r="F295" s="40"/>
      <c r="G295" s="40" t="s">
        <v>26</v>
      </c>
      <c r="H295" s="40" t="s">
        <v>930</v>
      </c>
      <c r="K295" s="40" t="s">
        <v>26</v>
      </c>
      <c r="L295" s="40"/>
      <c r="M295" s="40">
        <v>684726373</v>
      </c>
      <c r="N295" s="40"/>
      <c r="O295" s="40"/>
      <c r="P295" s="40" t="s">
        <v>29</v>
      </c>
      <c r="Q295" s="41">
        <v>41753</v>
      </c>
      <c r="R295" s="40"/>
      <c r="S295" s="40"/>
      <c r="T295" s="40"/>
      <c r="U295" s="40"/>
      <c r="V295" s="40"/>
      <c r="W295" s="40" t="s">
        <v>32</v>
      </c>
      <c r="X295" s="60" t="s">
        <v>1096</v>
      </c>
      <c r="Y295" s="43" t="s">
        <v>1096</v>
      </c>
      <c r="Z295" s="43" t="s">
        <v>1096</v>
      </c>
      <c r="AA295" s="43">
        <v>0</v>
      </c>
      <c r="AB295" s="43"/>
      <c r="AC295" s="40"/>
      <c r="AD295" s="40"/>
    </row>
    <row r="296" spans="1:30" ht="15" thickBot="1">
      <c r="A296" s="38"/>
      <c r="B296" s="40"/>
      <c r="C296" s="39">
        <v>186</v>
      </c>
      <c r="D296" s="40" t="s">
        <v>90</v>
      </c>
      <c r="E296" s="40" t="s">
        <v>503</v>
      </c>
      <c r="F296" s="40" t="s">
        <v>1463</v>
      </c>
      <c r="G296" s="40" t="s">
        <v>26</v>
      </c>
      <c r="H296" s="40" t="s">
        <v>662</v>
      </c>
      <c r="K296" s="40" t="s">
        <v>26</v>
      </c>
      <c r="L296" s="40" t="s">
        <v>1464</v>
      </c>
      <c r="M296" s="40">
        <v>687838368</v>
      </c>
      <c r="N296" s="40"/>
      <c r="O296" s="40"/>
      <c r="P296" s="40" t="s">
        <v>48</v>
      </c>
      <c r="Q296" s="41">
        <v>42551</v>
      </c>
      <c r="R296" s="40"/>
      <c r="S296" s="40" t="s">
        <v>122</v>
      </c>
      <c r="T296" s="40" t="s">
        <v>1431</v>
      </c>
      <c r="U296" s="40" t="s">
        <v>31</v>
      </c>
      <c r="V296" s="40"/>
      <c r="W296" s="40"/>
      <c r="X296" s="60">
        <v>120</v>
      </c>
      <c r="Y296" s="43" t="s">
        <v>1723</v>
      </c>
      <c r="Z296" s="42">
        <v>45598</v>
      </c>
      <c r="AA296" s="43"/>
      <c r="AB296" s="43"/>
      <c r="AC296" s="40"/>
      <c r="AD296" s="40"/>
    </row>
    <row r="297" spans="1:30" ht="15" thickBot="1">
      <c r="A297" s="42">
        <v>45248</v>
      </c>
      <c r="B297" s="39">
        <v>1042</v>
      </c>
      <c r="C297" s="39">
        <v>187</v>
      </c>
      <c r="D297" s="40" t="s">
        <v>107</v>
      </c>
      <c r="E297" s="40" t="s">
        <v>1420</v>
      </c>
      <c r="F297" s="40" t="s">
        <v>1433</v>
      </c>
      <c r="G297" s="40" t="s">
        <v>26</v>
      </c>
      <c r="H297" s="46" t="s">
        <v>1419</v>
      </c>
      <c r="K297" s="40" t="s">
        <v>26</v>
      </c>
      <c r="L297" s="40" t="s">
        <v>1432</v>
      </c>
      <c r="M297" s="40">
        <v>619157376</v>
      </c>
      <c r="N297" s="40"/>
      <c r="O297" s="40"/>
      <c r="P297" s="40" t="s">
        <v>29</v>
      </c>
      <c r="Q297" s="42">
        <v>43477</v>
      </c>
      <c r="R297" s="40"/>
      <c r="S297" s="40" t="s">
        <v>122</v>
      </c>
      <c r="T297" s="40" t="s">
        <v>58</v>
      </c>
      <c r="U297" s="40" t="s">
        <v>31</v>
      </c>
      <c r="V297" s="40"/>
      <c r="W297" s="40" t="s">
        <v>32</v>
      </c>
      <c r="X297" s="60">
        <v>120</v>
      </c>
      <c r="Y297" s="43" t="s">
        <v>1723</v>
      </c>
      <c r="Z297" s="42">
        <v>45599</v>
      </c>
      <c r="AA297" s="43"/>
      <c r="AB297" s="43"/>
      <c r="AC297" s="40"/>
      <c r="AD297" s="40"/>
    </row>
    <row r="298" spans="1:30" ht="15" thickBot="1">
      <c r="A298" s="40"/>
      <c r="B298" s="40"/>
      <c r="C298" s="39">
        <v>188</v>
      </c>
      <c r="D298" s="40" t="s">
        <v>30</v>
      </c>
      <c r="E298" s="40" t="s">
        <v>934</v>
      </c>
      <c r="F298" s="40"/>
      <c r="G298" s="40" t="s">
        <v>26</v>
      </c>
      <c r="H298" s="46" t="s">
        <v>417</v>
      </c>
      <c r="K298" s="40"/>
      <c r="L298" s="40"/>
      <c r="M298" s="40"/>
      <c r="N298" s="40"/>
      <c r="O298" s="40"/>
      <c r="P298" s="40"/>
      <c r="Q298" s="40"/>
      <c r="R298" s="40"/>
      <c r="S298" s="40" t="s">
        <v>935</v>
      </c>
      <c r="T298" s="40" t="s">
        <v>115</v>
      </c>
      <c r="U298" s="40" t="s">
        <v>31</v>
      </c>
      <c r="V298" s="40"/>
      <c r="W298" s="40" t="s">
        <v>32</v>
      </c>
      <c r="X298" s="60" t="s">
        <v>1405</v>
      </c>
      <c r="Y298" s="43">
        <v>0</v>
      </c>
      <c r="Z298" s="43">
        <v>0</v>
      </c>
      <c r="AA298" s="43">
        <v>0</v>
      </c>
      <c r="AB298" s="43"/>
      <c r="AC298" s="40"/>
      <c r="AD298" s="40"/>
    </row>
    <row r="299" spans="1:30" ht="15" thickBot="1">
      <c r="A299" s="38">
        <v>44927.603819444441</v>
      </c>
      <c r="B299" s="39">
        <v>1156</v>
      </c>
      <c r="C299" s="39">
        <v>189</v>
      </c>
      <c r="D299" s="40" t="s">
        <v>978</v>
      </c>
      <c r="E299" s="40" t="s">
        <v>979</v>
      </c>
      <c r="F299" s="40" t="s">
        <v>1376</v>
      </c>
      <c r="G299" s="40" t="s">
        <v>26</v>
      </c>
      <c r="H299" s="40" t="s">
        <v>982</v>
      </c>
      <c r="K299" s="40" t="s">
        <v>26</v>
      </c>
      <c r="L299" s="40" t="s">
        <v>984</v>
      </c>
      <c r="M299" s="40">
        <v>652882278</v>
      </c>
      <c r="N299" s="40"/>
      <c r="O299" s="40"/>
      <c r="P299" s="40" t="s">
        <v>29</v>
      </c>
      <c r="Q299" s="42">
        <v>42591</v>
      </c>
      <c r="R299" s="40" t="s">
        <v>49</v>
      </c>
      <c r="S299" s="40" t="s">
        <v>30</v>
      </c>
      <c r="T299" s="40" t="s">
        <v>115</v>
      </c>
      <c r="U299" s="40" t="s">
        <v>35</v>
      </c>
      <c r="V299" s="42">
        <v>44870</v>
      </c>
      <c r="W299" s="40" t="s">
        <v>32</v>
      </c>
      <c r="X299" s="60">
        <v>115</v>
      </c>
      <c r="Y299" s="43" t="s">
        <v>1723</v>
      </c>
      <c r="Z299" s="42">
        <v>45668</v>
      </c>
      <c r="AA299" s="43">
        <v>0</v>
      </c>
      <c r="AB299" s="43"/>
      <c r="AC299" s="40"/>
      <c r="AD299" s="40"/>
    </row>
    <row r="300" spans="1:30" ht="15" thickBot="1">
      <c r="A300" s="38">
        <v>45319.662083333336</v>
      </c>
      <c r="B300" s="39">
        <v>1156</v>
      </c>
      <c r="C300" s="39">
        <v>189</v>
      </c>
      <c r="D300" s="40" t="s">
        <v>978</v>
      </c>
      <c r="E300" s="40" t="s">
        <v>979</v>
      </c>
      <c r="F300" s="40" t="s">
        <v>980</v>
      </c>
      <c r="G300" s="40" t="s">
        <v>26</v>
      </c>
      <c r="H300" s="40" t="s">
        <v>388</v>
      </c>
      <c r="K300" s="40" t="s">
        <v>26</v>
      </c>
      <c r="L300" s="40" t="s">
        <v>211</v>
      </c>
      <c r="M300" s="40">
        <v>652882278</v>
      </c>
      <c r="N300" s="40"/>
      <c r="O300" s="40"/>
      <c r="P300" s="40" t="s">
        <v>48</v>
      </c>
      <c r="Q300" s="42">
        <v>42462</v>
      </c>
      <c r="R300" s="40" t="s">
        <v>49</v>
      </c>
      <c r="S300" s="40" t="s">
        <v>30</v>
      </c>
      <c r="T300" s="40" t="s">
        <v>115</v>
      </c>
      <c r="U300" s="40" t="s">
        <v>35</v>
      </c>
      <c r="V300" s="42">
        <v>45304</v>
      </c>
      <c r="W300" s="40" t="s">
        <v>32</v>
      </c>
      <c r="X300" s="60">
        <v>115</v>
      </c>
      <c r="Y300" s="43" t="s">
        <v>1723</v>
      </c>
      <c r="Z300" s="42">
        <v>45668</v>
      </c>
      <c r="AA300" s="43">
        <v>0</v>
      </c>
      <c r="AB300" s="43"/>
      <c r="AC300" s="40"/>
      <c r="AD300" s="40"/>
    </row>
    <row r="301" spans="1:30" ht="15" thickBot="1">
      <c r="A301" s="72">
        <v>44947.430150462962</v>
      </c>
      <c r="B301" s="73">
        <v>37</v>
      </c>
      <c r="C301" s="73">
        <v>190</v>
      </c>
      <c r="D301" s="51" t="s">
        <v>53</v>
      </c>
      <c r="E301" s="51" t="s">
        <v>989</v>
      </c>
      <c r="F301" s="51" t="s">
        <v>990</v>
      </c>
      <c r="G301" s="40" t="s">
        <v>26</v>
      </c>
      <c r="H301" s="51" t="s">
        <v>407</v>
      </c>
      <c r="K301" s="51"/>
      <c r="L301" s="51"/>
      <c r="M301" s="51">
        <v>611311643</v>
      </c>
      <c r="N301" s="51"/>
      <c r="O301" s="51"/>
      <c r="P301" s="51" t="s">
        <v>48</v>
      </c>
      <c r="Q301" s="74">
        <v>39528</v>
      </c>
      <c r="R301" s="51" t="s">
        <v>155</v>
      </c>
      <c r="S301" s="51" t="s">
        <v>57</v>
      </c>
      <c r="T301" s="51" t="s">
        <v>58</v>
      </c>
      <c r="U301" s="51" t="s">
        <v>59</v>
      </c>
      <c r="V301" s="51"/>
      <c r="W301" s="51" t="s">
        <v>32</v>
      </c>
      <c r="X301" s="65">
        <v>115</v>
      </c>
      <c r="Y301" s="75" t="s">
        <v>1723</v>
      </c>
      <c r="Z301" s="74">
        <v>45549</v>
      </c>
      <c r="AA301" s="75">
        <v>0</v>
      </c>
      <c r="AB301" s="75"/>
      <c r="AC301" s="51"/>
      <c r="AD301" s="51"/>
    </row>
    <row r="302" spans="1:30" ht="15" thickBot="1">
      <c r="A302" s="38">
        <v>44927.595393518517</v>
      </c>
      <c r="B302" s="39">
        <v>1008</v>
      </c>
      <c r="C302" s="39">
        <v>191</v>
      </c>
      <c r="D302" s="40" t="s">
        <v>90</v>
      </c>
      <c r="E302" s="40" t="s">
        <v>1078</v>
      </c>
      <c r="F302" s="40" t="s">
        <v>1079</v>
      </c>
      <c r="G302" s="40" t="s">
        <v>26</v>
      </c>
      <c r="H302" s="40" t="s">
        <v>774</v>
      </c>
      <c r="K302" s="40" t="s">
        <v>26</v>
      </c>
      <c r="L302" s="40" t="s">
        <v>1081</v>
      </c>
      <c r="M302" s="40">
        <v>640649755</v>
      </c>
      <c r="N302" s="40"/>
      <c r="O302" s="40"/>
      <c r="P302" s="40" t="s">
        <v>29</v>
      </c>
      <c r="Q302" s="42">
        <v>42730</v>
      </c>
      <c r="R302" s="40" t="s">
        <v>49</v>
      </c>
      <c r="S302" s="40" t="s">
        <v>30</v>
      </c>
      <c r="T302" s="40" t="s">
        <v>115</v>
      </c>
      <c r="U302" s="40" t="s">
        <v>35</v>
      </c>
      <c r="V302" s="42">
        <v>44870</v>
      </c>
      <c r="W302" s="40" t="s">
        <v>32</v>
      </c>
      <c r="X302" s="60">
        <v>115</v>
      </c>
      <c r="Y302" s="43" t="s">
        <v>1723</v>
      </c>
      <c r="Z302" s="42">
        <v>45550</v>
      </c>
      <c r="AA302" s="43">
        <v>0</v>
      </c>
      <c r="AB302" s="43"/>
      <c r="AC302" s="40"/>
      <c r="AD302" s="40"/>
    </row>
    <row r="303" spans="1:30" ht="15" thickBot="1">
      <c r="A303" s="38">
        <v>45550</v>
      </c>
      <c r="B303" s="39">
        <v>571</v>
      </c>
      <c r="C303" s="39">
        <v>192</v>
      </c>
      <c r="D303" s="40" t="s">
        <v>90</v>
      </c>
      <c r="E303" s="40" t="s">
        <v>386</v>
      </c>
      <c r="F303" s="40" t="s">
        <v>1399</v>
      </c>
      <c r="G303" s="40" t="s">
        <v>26</v>
      </c>
      <c r="H303" s="40" t="s">
        <v>23</v>
      </c>
      <c r="K303" s="40" t="s">
        <v>26</v>
      </c>
      <c r="L303" s="40" t="s">
        <v>1400</v>
      </c>
      <c r="M303" s="40">
        <v>687836892</v>
      </c>
      <c r="N303" s="40"/>
      <c r="O303" s="40"/>
      <c r="P303" s="40" t="s">
        <v>29</v>
      </c>
      <c r="Q303" s="42">
        <v>40945</v>
      </c>
      <c r="R303" s="40"/>
      <c r="S303" s="40" t="s">
        <v>122</v>
      </c>
      <c r="T303" s="40"/>
      <c r="U303" s="40" t="s">
        <v>31</v>
      </c>
      <c r="V303" s="40"/>
      <c r="W303" s="40" t="s">
        <v>32</v>
      </c>
      <c r="X303" s="60">
        <v>120</v>
      </c>
      <c r="Y303" s="43" t="s">
        <v>1723</v>
      </c>
      <c r="Z303" s="42">
        <v>45550</v>
      </c>
      <c r="AA303" s="43"/>
      <c r="AB303" s="43"/>
      <c r="AC303" s="40"/>
      <c r="AD303" s="40"/>
    </row>
    <row r="304" spans="1:30" ht="15" thickBot="1">
      <c r="A304" s="38">
        <v>45550</v>
      </c>
      <c r="B304" s="39">
        <v>571</v>
      </c>
      <c r="C304" s="39">
        <v>192</v>
      </c>
      <c r="D304" s="40" t="s">
        <v>90</v>
      </c>
      <c r="E304" s="40" t="s">
        <v>386</v>
      </c>
      <c r="F304" s="40" t="s">
        <v>1399</v>
      </c>
      <c r="G304" s="40" t="s">
        <v>26</v>
      </c>
      <c r="H304" s="40" t="s">
        <v>170</v>
      </c>
      <c r="K304" s="40" t="s">
        <v>26</v>
      </c>
      <c r="L304" s="40" t="s">
        <v>1400</v>
      </c>
      <c r="M304" s="40">
        <v>687836892</v>
      </c>
      <c r="N304" s="40"/>
      <c r="O304" s="40"/>
      <c r="P304" s="40" t="s">
        <v>29</v>
      </c>
      <c r="Q304" s="42">
        <v>40945</v>
      </c>
      <c r="R304" s="40"/>
      <c r="S304" s="40" t="s">
        <v>122</v>
      </c>
      <c r="T304" s="40"/>
      <c r="U304" s="40" t="s">
        <v>31</v>
      </c>
      <c r="V304" s="40"/>
      <c r="W304" s="40" t="s">
        <v>32</v>
      </c>
      <c r="X304" s="60">
        <f>115+35</f>
        <v>150</v>
      </c>
      <c r="Y304" s="43" t="s">
        <v>1723</v>
      </c>
      <c r="Z304" s="42">
        <v>45550</v>
      </c>
      <c r="AA304" s="43" t="s">
        <v>1403</v>
      </c>
      <c r="AB304" s="43"/>
      <c r="AC304" s="40"/>
      <c r="AD304" s="40"/>
    </row>
    <row r="305" spans="1:88" ht="15" thickBot="1">
      <c r="A305" s="38">
        <v>44975.628321759257</v>
      </c>
      <c r="B305" s="39">
        <v>387</v>
      </c>
      <c r="C305" s="39">
        <v>193</v>
      </c>
      <c r="D305" s="40" t="s">
        <v>156</v>
      </c>
      <c r="E305" s="40" t="s">
        <v>466</v>
      </c>
      <c r="F305" s="40" t="s">
        <v>1044</v>
      </c>
      <c r="G305" s="40" t="s">
        <v>26</v>
      </c>
      <c r="H305" s="40" t="s">
        <v>774</v>
      </c>
      <c r="K305" s="40" t="s">
        <v>26</v>
      </c>
      <c r="L305" s="40" t="s">
        <v>1045</v>
      </c>
      <c r="M305" s="40">
        <v>685675506</v>
      </c>
      <c r="N305" s="40"/>
      <c r="O305" s="40"/>
      <c r="P305" s="40" t="s">
        <v>29</v>
      </c>
      <c r="Q305" s="42">
        <v>40437</v>
      </c>
      <c r="R305" s="40" t="s">
        <v>39</v>
      </c>
      <c r="S305" s="40" t="s">
        <v>53</v>
      </c>
      <c r="T305" s="40" t="s">
        <v>41</v>
      </c>
      <c r="U305" s="40" t="s">
        <v>78</v>
      </c>
      <c r="V305" s="40"/>
      <c r="W305" s="40" t="s">
        <v>32</v>
      </c>
      <c r="X305" s="60">
        <v>115</v>
      </c>
      <c r="Y305" s="43" t="s">
        <v>1723</v>
      </c>
      <c r="Z305" s="42">
        <v>45550</v>
      </c>
      <c r="AA305" s="43">
        <v>0</v>
      </c>
      <c r="AB305" s="43"/>
      <c r="AC305" s="40"/>
      <c r="AD305" s="40"/>
    </row>
    <row r="306" spans="1:88" ht="15" thickBot="1">
      <c r="A306" s="38">
        <v>44975.629259259258</v>
      </c>
      <c r="B306" s="39">
        <v>387</v>
      </c>
      <c r="C306" s="39">
        <v>193</v>
      </c>
      <c r="D306" s="40" t="s">
        <v>156</v>
      </c>
      <c r="E306" s="40" t="s">
        <v>466</v>
      </c>
      <c r="F306" s="40" t="s">
        <v>1044</v>
      </c>
      <c r="G306" s="40" t="s">
        <v>26</v>
      </c>
      <c r="H306" s="40" t="s">
        <v>37</v>
      </c>
      <c r="K306" s="40" t="s">
        <v>26</v>
      </c>
      <c r="L306" s="40" t="s">
        <v>1046</v>
      </c>
      <c r="M306" s="40">
        <v>685675506</v>
      </c>
      <c r="N306" s="40"/>
      <c r="O306" s="40"/>
      <c r="P306" s="40" t="s">
        <v>29</v>
      </c>
      <c r="Q306" s="42">
        <v>41533</v>
      </c>
      <c r="R306" s="40" t="s">
        <v>39</v>
      </c>
      <c r="S306" s="40" t="s">
        <v>65</v>
      </c>
      <c r="T306" s="40"/>
      <c r="U306" s="40" t="s">
        <v>31</v>
      </c>
      <c r="V306" s="40"/>
      <c r="W306" s="40" t="s">
        <v>32</v>
      </c>
      <c r="X306" s="60">
        <v>115</v>
      </c>
      <c r="Y306" s="43" t="s">
        <v>1723</v>
      </c>
      <c r="Z306" s="42">
        <v>45915</v>
      </c>
      <c r="AA306" s="43">
        <v>0</v>
      </c>
      <c r="AB306" s="43"/>
      <c r="AC306" s="40"/>
      <c r="AD306" s="40"/>
    </row>
    <row r="307" spans="1:88" ht="15" thickBot="1">
      <c r="A307" s="38">
        <v>44975.607754629629</v>
      </c>
      <c r="B307" s="39">
        <v>296</v>
      </c>
      <c r="C307" s="39">
        <v>194</v>
      </c>
      <c r="D307" s="40" t="s">
        <v>1031</v>
      </c>
      <c r="E307" s="40" t="s">
        <v>1031</v>
      </c>
      <c r="F307" s="40" t="s">
        <v>1033</v>
      </c>
      <c r="G307" s="40" t="s">
        <v>26</v>
      </c>
      <c r="H307" s="40" t="s">
        <v>1032</v>
      </c>
      <c r="K307" s="40" t="s">
        <v>26</v>
      </c>
      <c r="L307" s="40" t="s">
        <v>1034</v>
      </c>
      <c r="M307" s="40">
        <v>610477782</v>
      </c>
      <c r="N307" s="40"/>
      <c r="O307" s="40"/>
      <c r="P307" s="40" t="s">
        <v>48</v>
      </c>
      <c r="Q307" s="42">
        <v>41120</v>
      </c>
      <c r="R307" s="40" t="s">
        <v>39</v>
      </c>
      <c r="S307" s="40" t="s">
        <v>65</v>
      </c>
      <c r="T307" s="40" t="s">
        <v>123</v>
      </c>
      <c r="U307" s="40" t="s">
        <v>31</v>
      </c>
      <c r="V307" s="40"/>
      <c r="W307" s="40" t="s">
        <v>32</v>
      </c>
      <c r="X307" s="60">
        <v>115</v>
      </c>
      <c r="Y307" s="43" t="s">
        <v>1723</v>
      </c>
      <c r="Z307" s="42">
        <v>45557</v>
      </c>
      <c r="AA307" s="43">
        <v>0</v>
      </c>
      <c r="AB307" s="43"/>
      <c r="AC307" s="40"/>
      <c r="AD307" s="40"/>
    </row>
    <row r="308" spans="1:88" ht="15" thickBot="1">
      <c r="A308" s="38"/>
      <c r="B308" s="39">
        <v>1137</v>
      </c>
      <c r="C308" s="39">
        <v>195</v>
      </c>
      <c r="D308" s="40" t="s">
        <v>90</v>
      </c>
      <c r="E308" s="40" t="s">
        <v>1460</v>
      </c>
      <c r="F308" s="40" t="s">
        <v>1461</v>
      </c>
      <c r="G308" s="40" t="s">
        <v>26</v>
      </c>
      <c r="H308" s="40" t="s">
        <v>1459</v>
      </c>
      <c r="K308" s="40" t="s">
        <v>26</v>
      </c>
      <c r="L308" s="40" t="s">
        <v>1462</v>
      </c>
      <c r="M308" s="40">
        <v>631756247</v>
      </c>
      <c r="N308" s="40"/>
      <c r="O308" s="40"/>
      <c r="P308" s="40" t="s">
        <v>48</v>
      </c>
      <c r="Q308" s="42">
        <v>42669</v>
      </c>
      <c r="R308" s="40"/>
      <c r="S308" s="40" t="s">
        <v>122</v>
      </c>
      <c r="T308" s="40" t="s">
        <v>1431</v>
      </c>
      <c r="U308" s="40" t="s">
        <v>31</v>
      </c>
      <c r="V308" s="40"/>
      <c r="W308" s="40" t="s">
        <v>32</v>
      </c>
      <c r="X308" s="60">
        <v>120</v>
      </c>
      <c r="Y308" s="43" t="s">
        <v>1723</v>
      </c>
      <c r="Z308" s="42">
        <v>45598</v>
      </c>
      <c r="AA308" s="43"/>
      <c r="AB308" s="43"/>
      <c r="AC308" s="40"/>
      <c r="AD308" s="40"/>
    </row>
    <row r="309" spans="1:88" ht="15" thickBot="1">
      <c r="A309" s="40"/>
      <c r="B309" s="40">
        <v>701</v>
      </c>
      <c r="C309" s="40">
        <v>196</v>
      </c>
      <c r="D309" s="40" t="s">
        <v>80</v>
      </c>
      <c r="E309" s="40" t="s">
        <v>1409</v>
      </c>
      <c r="F309" s="40"/>
      <c r="G309" s="40" t="s">
        <v>26</v>
      </c>
      <c r="H309" s="40" t="s">
        <v>1411</v>
      </c>
      <c r="K309" s="40"/>
      <c r="L309" s="40"/>
      <c r="M309" s="40" t="s">
        <v>1412</v>
      </c>
      <c r="N309" s="40"/>
      <c r="O309" s="40"/>
      <c r="P309" s="40"/>
      <c r="Q309" s="40"/>
      <c r="R309" s="40"/>
      <c r="S309" s="40" t="s">
        <v>114</v>
      </c>
      <c r="T309" s="40" t="s">
        <v>41</v>
      </c>
      <c r="U309" s="40" t="s">
        <v>31</v>
      </c>
      <c r="V309" s="40"/>
      <c r="W309" s="40"/>
      <c r="X309" s="60">
        <v>115</v>
      </c>
      <c r="Y309" s="40" t="s">
        <v>1723</v>
      </c>
      <c r="Z309" s="42">
        <v>45571</v>
      </c>
      <c r="AA309" s="40"/>
      <c r="AB309" s="40"/>
      <c r="AC309" s="40"/>
      <c r="AD309" s="40"/>
    </row>
    <row r="310" spans="1:88" ht="15" thickBot="1">
      <c r="A310" s="40"/>
      <c r="B310" s="40">
        <v>701</v>
      </c>
      <c r="C310" s="40">
        <v>196</v>
      </c>
      <c r="D310" s="40" t="s">
        <v>80</v>
      </c>
      <c r="E310" s="40" t="s">
        <v>1409</v>
      </c>
      <c r="F310" s="40"/>
      <c r="G310" s="40" t="s">
        <v>26</v>
      </c>
      <c r="H310" s="40" t="s">
        <v>1204</v>
      </c>
      <c r="K310" s="40"/>
      <c r="L310" s="40"/>
      <c r="M310" s="40" t="s">
        <v>1412</v>
      </c>
      <c r="N310" s="40"/>
      <c r="O310" s="40"/>
      <c r="P310" s="40"/>
      <c r="Q310" s="40"/>
      <c r="R310" s="40"/>
      <c r="S310" s="40" t="s">
        <v>122</v>
      </c>
      <c r="T310" s="40" t="s">
        <v>1431</v>
      </c>
      <c r="U310" s="40" t="s">
        <v>35</v>
      </c>
      <c r="V310" s="40"/>
      <c r="W310" s="40"/>
      <c r="X310" s="60">
        <v>115</v>
      </c>
      <c r="Y310" s="40" t="s">
        <v>1723</v>
      </c>
      <c r="Z310" s="42">
        <v>45571</v>
      </c>
      <c r="AA310" s="40"/>
      <c r="AB310" s="40"/>
      <c r="AC310" s="40"/>
      <c r="AD310" s="40"/>
    </row>
    <row r="311" spans="1:88" ht="15" thickBot="1">
      <c r="A311" s="38">
        <v>45319.608518518522</v>
      </c>
      <c r="B311" s="39">
        <v>727</v>
      </c>
      <c r="C311" s="39">
        <v>197</v>
      </c>
      <c r="D311" s="40" t="s">
        <v>136</v>
      </c>
      <c r="E311" s="40" t="s">
        <v>996</v>
      </c>
      <c r="F311" s="40" t="s">
        <v>997</v>
      </c>
      <c r="G311" s="40" t="s">
        <v>26</v>
      </c>
      <c r="H311" s="40" t="s">
        <v>995</v>
      </c>
      <c r="K311" s="40" t="s">
        <v>26</v>
      </c>
      <c r="L311" s="40" t="s">
        <v>998</v>
      </c>
      <c r="M311" s="40">
        <v>654748582</v>
      </c>
      <c r="N311" s="40"/>
      <c r="O311" s="40"/>
      <c r="P311" s="40" t="s">
        <v>48</v>
      </c>
      <c r="Q311" s="42">
        <v>43044</v>
      </c>
      <c r="R311" s="40" t="s">
        <v>49</v>
      </c>
      <c r="S311" s="40" t="s">
        <v>114</v>
      </c>
      <c r="T311" s="40" t="s">
        <v>41</v>
      </c>
      <c r="U311" s="40" t="s">
        <v>31</v>
      </c>
      <c r="V311" s="42">
        <v>45304</v>
      </c>
      <c r="W311" s="40" t="s">
        <v>32</v>
      </c>
      <c r="X311" s="60">
        <v>115</v>
      </c>
      <c r="Y311" s="43" t="s">
        <v>1723</v>
      </c>
      <c r="Z311" s="42">
        <v>45564</v>
      </c>
      <c r="AA311" s="43">
        <v>0</v>
      </c>
      <c r="AB311" s="43"/>
      <c r="AC311" s="40"/>
      <c r="AD311" s="40"/>
    </row>
    <row r="312" spans="1:88" ht="15" thickBot="1">
      <c r="A312" s="38">
        <v>44975.609872685185</v>
      </c>
      <c r="B312" s="39">
        <v>666</v>
      </c>
      <c r="C312" s="39">
        <v>199</v>
      </c>
      <c r="D312" s="40" t="s">
        <v>170</v>
      </c>
      <c r="E312" s="40" t="s">
        <v>272</v>
      </c>
      <c r="F312" s="40"/>
      <c r="G312" s="40" t="s">
        <v>26</v>
      </c>
      <c r="H312" s="40" t="s">
        <v>1465</v>
      </c>
      <c r="K312" s="40"/>
      <c r="L312" s="40"/>
      <c r="M312" s="40">
        <v>639049138</v>
      </c>
      <c r="N312" s="40"/>
      <c r="O312" s="40"/>
      <c r="P312" s="40" t="s">
        <v>48</v>
      </c>
      <c r="Q312" s="40"/>
      <c r="R312" s="40" t="s">
        <v>39</v>
      </c>
      <c r="S312" s="40" t="s">
        <v>122</v>
      </c>
      <c r="T312" s="40" t="s">
        <v>41</v>
      </c>
      <c r="U312" s="40" t="s">
        <v>31</v>
      </c>
      <c r="V312" s="40"/>
      <c r="W312" s="40" t="s">
        <v>32</v>
      </c>
      <c r="X312" s="60">
        <v>115</v>
      </c>
      <c r="Y312" s="43">
        <v>0</v>
      </c>
      <c r="Z312" s="42">
        <v>45599</v>
      </c>
      <c r="AA312" s="43">
        <v>0</v>
      </c>
      <c r="AB312" s="43"/>
      <c r="AC312" s="40"/>
      <c r="AD312" s="40"/>
    </row>
    <row r="313" spans="1:88" ht="15" thickBot="1">
      <c r="A313" s="38">
        <v>44975.609872685185</v>
      </c>
      <c r="B313" s="39">
        <v>666</v>
      </c>
      <c r="C313" s="39">
        <v>199</v>
      </c>
      <c r="D313" s="40" t="s">
        <v>170</v>
      </c>
      <c r="E313" s="40" t="s">
        <v>272</v>
      </c>
      <c r="F313" s="40"/>
      <c r="G313" s="40" t="s">
        <v>26</v>
      </c>
      <c r="H313" s="40" t="s">
        <v>936</v>
      </c>
      <c r="K313" s="40"/>
      <c r="L313" s="40"/>
      <c r="M313" s="40">
        <v>639049138</v>
      </c>
      <c r="N313" s="40"/>
      <c r="O313" s="40"/>
      <c r="P313" s="40" t="s">
        <v>48</v>
      </c>
      <c r="Q313" s="40"/>
      <c r="R313" s="40" t="s">
        <v>39</v>
      </c>
      <c r="S313" s="40" t="s">
        <v>53</v>
      </c>
      <c r="T313" s="40" t="s">
        <v>41</v>
      </c>
      <c r="U313" s="40" t="s">
        <v>78</v>
      </c>
      <c r="V313" s="40"/>
      <c r="W313" s="40" t="s">
        <v>32</v>
      </c>
      <c r="X313" s="60">
        <v>115</v>
      </c>
      <c r="Y313" s="43">
        <v>0</v>
      </c>
      <c r="Z313" s="42">
        <v>45641</v>
      </c>
      <c r="AA313" s="43">
        <v>0</v>
      </c>
      <c r="AB313" s="43"/>
      <c r="AC313" s="40"/>
      <c r="AD313" s="40"/>
    </row>
    <row r="314" spans="1:88" ht="15" thickBot="1">
      <c r="A314" s="38">
        <v>44947.421574074076</v>
      </c>
      <c r="B314" s="39">
        <v>666</v>
      </c>
      <c r="C314" s="39">
        <v>199</v>
      </c>
      <c r="D314" s="40" t="s">
        <v>170</v>
      </c>
      <c r="E314" s="40" t="s">
        <v>272</v>
      </c>
      <c r="F314" s="40" t="s">
        <v>938</v>
      </c>
      <c r="G314" s="40" t="s">
        <v>26</v>
      </c>
      <c r="H314" s="40" t="s">
        <v>937</v>
      </c>
      <c r="K314" s="40" t="s">
        <v>26</v>
      </c>
      <c r="L314" s="40" t="s">
        <v>939</v>
      </c>
      <c r="M314" s="40">
        <v>639049138</v>
      </c>
      <c r="N314" s="40"/>
      <c r="O314" s="40"/>
      <c r="P314" s="40" t="s">
        <v>48</v>
      </c>
      <c r="Q314" s="42">
        <v>40689</v>
      </c>
      <c r="R314" s="40" t="s">
        <v>155</v>
      </c>
      <c r="S314" s="40" t="s">
        <v>1386</v>
      </c>
      <c r="T314" s="40" t="s">
        <v>58</v>
      </c>
      <c r="U314" s="40" t="s">
        <v>31</v>
      </c>
      <c r="V314" s="40"/>
      <c r="W314" s="40"/>
      <c r="X314" s="60">
        <v>0</v>
      </c>
      <c r="Y314" s="43">
        <v>0</v>
      </c>
      <c r="Z314" s="43">
        <v>0</v>
      </c>
      <c r="AA314" s="43">
        <v>0</v>
      </c>
      <c r="AB314" s="43"/>
      <c r="AC314" s="40"/>
      <c r="AD314" s="40"/>
    </row>
    <row r="315" spans="1:88" s="196" customFormat="1" ht="15" thickBot="1">
      <c r="A315" s="38">
        <v>44934.81349537037</v>
      </c>
      <c r="B315" s="39">
        <v>467</v>
      </c>
      <c r="C315" s="39">
        <v>200</v>
      </c>
      <c r="D315" s="40" t="s">
        <v>136</v>
      </c>
      <c r="E315" s="40" t="s">
        <v>242</v>
      </c>
      <c r="F315" s="40" t="s">
        <v>941</v>
      </c>
      <c r="G315" s="40" t="s">
        <v>26</v>
      </c>
      <c r="H315" s="40" t="s">
        <v>940</v>
      </c>
      <c r="K315" s="40" t="s">
        <v>26</v>
      </c>
      <c r="L315" s="40" t="s">
        <v>942</v>
      </c>
      <c r="M315" s="40">
        <v>614537168</v>
      </c>
      <c r="N315" s="40"/>
      <c r="O315" s="40"/>
      <c r="P315" s="40" t="s">
        <v>48</v>
      </c>
      <c r="Q315" s="42">
        <v>42774</v>
      </c>
      <c r="R315" s="40" t="s">
        <v>49</v>
      </c>
      <c r="S315" s="40" t="s">
        <v>122</v>
      </c>
      <c r="T315" s="40" t="s">
        <v>145</v>
      </c>
      <c r="U315" s="40" t="s">
        <v>35</v>
      </c>
      <c r="V315" s="42">
        <v>44989</v>
      </c>
      <c r="W315" s="40" t="s">
        <v>32</v>
      </c>
      <c r="X315" s="60">
        <v>115</v>
      </c>
      <c r="Y315" s="43">
        <v>0</v>
      </c>
      <c r="Z315" s="42">
        <v>45571</v>
      </c>
      <c r="AA315" s="43">
        <v>0</v>
      </c>
      <c r="AB315" s="43"/>
      <c r="AC315" s="40"/>
      <c r="AD315" s="40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  <c r="AZ315" s="48"/>
      <c r="BA315" s="48"/>
      <c r="BB315" s="48"/>
      <c r="BC315" s="48"/>
      <c r="BD315" s="48"/>
      <c r="BE315" s="48"/>
      <c r="BF315" s="48"/>
      <c r="BG315" s="48"/>
      <c r="BH315" s="48"/>
      <c r="BI315" s="48"/>
      <c r="BJ315" s="48"/>
      <c r="BK315" s="48"/>
      <c r="BL315" s="48"/>
      <c r="BM315" s="48"/>
      <c r="BN315" s="48"/>
      <c r="BO315" s="48"/>
      <c r="BP315" s="48"/>
      <c r="BQ315" s="48"/>
      <c r="BR315" s="48"/>
      <c r="BS315" s="48"/>
      <c r="BT315" s="48"/>
      <c r="BU315" s="48"/>
      <c r="BV315" s="48"/>
      <c r="BW315" s="48"/>
      <c r="BX315" s="48"/>
      <c r="BY315" s="48"/>
      <c r="BZ315" s="48"/>
      <c r="CA315" s="48"/>
      <c r="CB315" s="48"/>
      <c r="CC315" s="48"/>
      <c r="CD315" s="48"/>
      <c r="CE315" s="48"/>
      <c r="CF315" s="48"/>
      <c r="CG315" s="48"/>
      <c r="CH315" s="48"/>
      <c r="CI315" s="48"/>
      <c r="CJ315" s="48"/>
    </row>
    <row r="316" spans="1:88" ht="15" thickBot="1">
      <c r="A316" s="38">
        <v>44934.81486111111</v>
      </c>
      <c r="B316" s="39">
        <v>467</v>
      </c>
      <c r="C316" s="39">
        <v>200</v>
      </c>
      <c r="D316" s="40" t="s">
        <v>136</v>
      </c>
      <c r="E316" s="40" t="s">
        <v>242</v>
      </c>
      <c r="F316" s="40" t="s">
        <v>941</v>
      </c>
      <c r="G316" s="40" t="s">
        <v>26</v>
      </c>
      <c r="H316" s="51" t="s">
        <v>943</v>
      </c>
      <c r="K316" s="40" t="s">
        <v>26</v>
      </c>
      <c r="L316" s="40" t="s">
        <v>942</v>
      </c>
      <c r="M316" s="40">
        <v>614537168</v>
      </c>
      <c r="N316" s="40"/>
      <c r="O316" s="40"/>
      <c r="P316" s="40" t="s">
        <v>48</v>
      </c>
      <c r="Q316" s="42">
        <v>40325</v>
      </c>
      <c r="R316" s="40" t="s">
        <v>152</v>
      </c>
      <c r="S316" s="40" t="s">
        <v>57</v>
      </c>
      <c r="T316" s="40" t="s">
        <v>58</v>
      </c>
      <c r="U316" s="40" t="s">
        <v>59</v>
      </c>
      <c r="V316" s="40"/>
      <c r="W316" s="40" t="s">
        <v>32</v>
      </c>
      <c r="X316" s="60">
        <v>115</v>
      </c>
      <c r="Y316" s="43">
        <v>0</v>
      </c>
      <c r="Z316" s="42">
        <v>45571</v>
      </c>
      <c r="AA316" s="43">
        <v>0</v>
      </c>
      <c r="AB316" s="43"/>
      <c r="AC316" s="40"/>
      <c r="AD316" s="40"/>
    </row>
    <row r="317" spans="1:88" ht="15" thickBot="1">
      <c r="A317" s="38">
        <v>44937.758414351854</v>
      </c>
      <c r="B317" s="39">
        <v>467</v>
      </c>
      <c r="C317" s="39">
        <v>200</v>
      </c>
      <c r="D317" s="40" t="s">
        <v>136</v>
      </c>
      <c r="E317" s="40" t="s">
        <v>242</v>
      </c>
      <c r="F317" s="40">
        <v>145</v>
      </c>
      <c r="G317" s="40" t="s">
        <v>26</v>
      </c>
      <c r="H317" s="51" t="s">
        <v>944</v>
      </c>
      <c r="K317" s="40" t="s">
        <v>26</v>
      </c>
      <c r="L317" s="40"/>
      <c r="M317" s="40">
        <v>614537168</v>
      </c>
      <c r="N317" s="40"/>
      <c r="O317" s="40"/>
      <c r="P317" s="40" t="s">
        <v>48</v>
      </c>
      <c r="Q317" s="42">
        <v>41945</v>
      </c>
      <c r="R317" s="40" t="s">
        <v>39</v>
      </c>
      <c r="S317" s="40" t="s">
        <v>65</v>
      </c>
      <c r="T317" s="40" t="s">
        <v>123</v>
      </c>
      <c r="U317" s="40" t="s">
        <v>35</v>
      </c>
      <c r="V317" s="40"/>
      <c r="W317" s="40" t="s">
        <v>32</v>
      </c>
      <c r="X317" s="60">
        <v>115</v>
      </c>
      <c r="Y317" s="43">
        <v>0</v>
      </c>
      <c r="Z317" s="42">
        <v>45571</v>
      </c>
      <c r="AA317" s="43">
        <v>0</v>
      </c>
      <c r="AB317" s="43"/>
      <c r="AC317" s="40"/>
      <c r="AD317" s="40"/>
    </row>
    <row r="318" spans="1:88" ht="15" thickBot="1">
      <c r="A318" s="200" t="s">
        <v>1737</v>
      </c>
      <c r="B318" s="165"/>
      <c r="C318" s="165">
        <v>201</v>
      </c>
      <c r="D318" s="165" t="s">
        <v>1547</v>
      </c>
      <c r="E318" s="165" t="s">
        <v>1546</v>
      </c>
      <c r="F318" s="165" t="s">
        <v>1704</v>
      </c>
      <c r="G318" s="40" t="s">
        <v>26</v>
      </c>
      <c r="H318" s="165" t="s">
        <v>1548</v>
      </c>
      <c r="K318" s="165" t="s">
        <v>26</v>
      </c>
      <c r="L318" s="165" t="s">
        <v>1738</v>
      </c>
      <c r="M318" s="165">
        <v>31641638069</v>
      </c>
      <c r="N318" s="165"/>
      <c r="O318" s="165" t="s">
        <v>1739</v>
      </c>
      <c r="P318" s="40" t="s">
        <v>48</v>
      </c>
      <c r="Q318" s="201">
        <v>41998</v>
      </c>
      <c r="R318" s="40" t="s">
        <v>39</v>
      </c>
      <c r="S318" s="40" t="s">
        <v>122</v>
      </c>
      <c r="T318" s="40" t="s">
        <v>41</v>
      </c>
      <c r="U318" s="40" t="s">
        <v>31</v>
      </c>
      <c r="V318" s="169"/>
      <c r="W318" s="169"/>
      <c r="X318" s="60">
        <v>115</v>
      </c>
      <c r="Y318" s="169"/>
      <c r="Z318" s="173">
        <v>45709</v>
      </c>
      <c r="AA318" s="169"/>
      <c r="AB318" s="169"/>
      <c r="AC318" s="169"/>
      <c r="AD318" s="169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</row>
    <row r="319" spans="1:88" ht="15" thickBot="1">
      <c r="A319" s="38"/>
      <c r="B319" s="39">
        <v>906</v>
      </c>
      <c r="C319" s="39">
        <v>202</v>
      </c>
      <c r="D319" s="40" t="s">
        <v>136</v>
      </c>
      <c r="E319" s="40" t="s">
        <v>1213</v>
      </c>
      <c r="F319" s="40" t="s">
        <v>1448</v>
      </c>
      <c r="G319" s="40" t="s">
        <v>26</v>
      </c>
      <c r="H319" s="49" t="s">
        <v>33</v>
      </c>
      <c r="K319" s="40" t="s">
        <v>26</v>
      </c>
      <c r="L319" s="40"/>
      <c r="M319" s="40">
        <v>648218013</v>
      </c>
      <c r="N319" s="40"/>
      <c r="O319" s="40"/>
      <c r="P319" s="40" t="s">
        <v>29</v>
      </c>
      <c r="Q319" s="42">
        <v>43492</v>
      </c>
      <c r="R319" s="40"/>
      <c r="S319" s="40" t="s">
        <v>122</v>
      </c>
      <c r="T319" s="40" t="s">
        <v>1431</v>
      </c>
      <c r="U319" s="40" t="s">
        <v>31</v>
      </c>
      <c r="V319" s="40"/>
      <c r="W319" s="40" t="s">
        <v>32</v>
      </c>
      <c r="X319" s="60">
        <v>120</v>
      </c>
      <c r="Y319" s="43" t="s">
        <v>1723</v>
      </c>
      <c r="Z319" s="42">
        <v>45599</v>
      </c>
      <c r="AA319" s="43"/>
      <c r="AB319" s="43"/>
      <c r="AC319" s="40"/>
      <c r="AD319" s="40"/>
    </row>
    <row r="320" spans="1:88" ht="15" thickBot="1">
      <c r="A320" s="195">
        <v>45543.710248923613</v>
      </c>
      <c r="B320" s="49">
        <v>906</v>
      </c>
      <c r="C320" s="49">
        <v>202</v>
      </c>
      <c r="D320" s="49" t="s">
        <v>1651</v>
      </c>
      <c r="E320" s="49" t="s">
        <v>1643</v>
      </c>
      <c r="F320" s="49" t="s">
        <v>1448</v>
      </c>
      <c r="G320" s="40" t="s">
        <v>26</v>
      </c>
      <c r="H320" s="49" t="s">
        <v>33</v>
      </c>
      <c r="K320" s="49" t="s">
        <v>1080</v>
      </c>
      <c r="L320" s="49" t="s">
        <v>1740</v>
      </c>
      <c r="M320" s="49" t="s">
        <v>1741</v>
      </c>
      <c r="N320" s="49"/>
      <c r="O320" s="49" t="s">
        <v>1742</v>
      </c>
      <c r="P320" s="49" t="s">
        <v>29</v>
      </c>
      <c r="Q320" s="170">
        <v>43492</v>
      </c>
      <c r="R320" s="40" t="s">
        <v>49</v>
      </c>
      <c r="S320" s="40" t="s">
        <v>1496</v>
      </c>
      <c r="T320" s="40" t="s">
        <v>41</v>
      </c>
      <c r="U320" s="40" t="s">
        <v>35</v>
      </c>
      <c r="V320" s="49"/>
      <c r="W320" s="49"/>
      <c r="X320" s="49"/>
      <c r="Y320" s="49"/>
      <c r="Z320" s="49"/>
      <c r="AA320" s="49"/>
      <c r="AB320" s="49"/>
      <c r="AC320" s="49"/>
      <c r="AD320" s="49"/>
    </row>
    <row r="321" spans="1:88" ht="15" thickBot="1">
      <c r="A321" s="38">
        <v>44975.613680555558</v>
      </c>
      <c r="B321" s="39">
        <v>732</v>
      </c>
      <c r="C321" s="39">
        <v>203</v>
      </c>
      <c r="D321" s="40" t="s">
        <v>136</v>
      </c>
      <c r="E321" s="40" t="s">
        <v>949</v>
      </c>
      <c r="F321" s="40" t="s">
        <v>947</v>
      </c>
      <c r="G321" s="40" t="s">
        <v>26</v>
      </c>
      <c r="H321" s="40" t="s">
        <v>23</v>
      </c>
      <c r="K321" s="40" t="s">
        <v>26</v>
      </c>
      <c r="L321" s="40" t="s">
        <v>948</v>
      </c>
      <c r="M321" s="40">
        <v>642385676</v>
      </c>
      <c r="N321" s="40"/>
      <c r="O321" s="40"/>
      <c r="P321" s="40" t="s">
        <v>29</v>
      </c>
      <c r="Q321" s="42">
        <v>41982</v>
      </c>
      <c r="R321" s="40" t="s">
        <v>39</v>
      </c>
      <c r="S321" s="40" t="s">
        <v>935</v>
      </c>
      <c r="T321" s="40" t="s">
        <v>41</v>
      </c>
      <c r="U321" s="40" t="s">
        <v>35</v>
      </c>
      <c r="V321" s="40"/>
      <c r="W321" s="40" t="s">
        <v>32</v>
      </c>
      <c r="X321" s="60">
        <v>115</v>
      </c>
      <c r="Y321" s="43">
        <v>0</v>
      </c>
      <c r="Z321" s="42">
        <v>45711</v>
      </c>
      <c r="AA321" s="43">
        <v>0</v>
      </c>
      <c r="AB321" s="43"/>
      <c r="AC321" s="40"/>
      <c r="AD321" s="40"/>
    </row>
    <row r="322" spans="1:88" ht="15" thickBot="1">
      <c r="A322" s="38">
        <v>44947.449166666665</v>
      </c>
      <c r="B322" s="39">
        <v>732</v>
      </c>
      <c r="C322" s="39">
        <v>203</v>
      </c>
      <c r="D322" s="40" t="s">
        <v>136</v>
      </c>
      <c r="E322" s="40" t="s">
        <v>949</v>
      </c>
      <c r="F322" s="40" t="s">
        <v>947</v>
      </c>
      <c r="G322" s="40" t="s">
        <v>26</v>
      </c>
      <c r="H322" s="40" t="s">
        <v>945</v>
      </c>
      <c r="K322" s="40" t="s">
        <v>26</v>
      </c>
      <c r="L322" s="40" t="s">
        <v>948</v>
      </c>
      <c r="M322" s="40"/>
      <c r="N322" s="40"/>
      <c r="O322" s="40"/>
      <c r="P322" s="40" t="s">
        <v>48</v>
      </c>
      <c r="Q322" s="42">
        <v>39409</v>
      </c>
      <c r="R322" s="40" t="s">
        <v>155</v>
      </c>
      <c r="S322" s="40"/>
      <c r="T322" s="40" t="s">
        <v>58</v>
      </c>
      <c r="U322" s="40"/>
      <c r="V322" s="40"/>
      <c r="W322" s="40" t="s">
        <v>32</v>
      </c>
      <c r="X322" s="60" t="s">
        <v>1096</v>
      </c>
      <c r="Y322" s="43">
        <v>0</v>
      </c>
      <c r="Z322" s="43">
        <v>0</v>
      </c>
      <c r="AA322" s="43">
        <v>0</v>
      </c>
      <c r="AB322" s="43"/>
      <c r="AC322" s="40"/>
      <c r="AD322" s="40"/>
    </row>
    <row r="323" spans="1:88" customFormat="1" ht="15" thickBot="1">
      <c r="A323" s="38"/>
      <c r="B323" s="39">
        <v>1016</v>
      </c>
      <c r="C323" s="39">
        <v>204</v>
      </c>
      <c r="D323" s="40" t="s">
        <v>615</v>
      </c>
      <c r="E323" s="40" t="s">
        <v>1450</v>
      </c>
      <c r="F323" s="40" t="s">
        <v>1451</v>
      </c>
      <c r="G323" s="40" t="s">
        <v>26</v>
      </c>
      <c r="H323" s="40" t="s">
        <v>1449</v>
      </c>
      <c r="K323" s="40" t="s">
        <v>26</v>
      </c>
      <c r="L323" s="40" t="s">
        <v>583</v>
      </c>
      <c r="M323" s="40">
        <v>686492622</v>
      </c>
      <c r="N323" s="40"/>
      <c r="O323" s="40"/>
      <c r="P323" s="40" t="s">
        <v>29</v>
      </c>
      <c r="Q323" s="74">
        <v>41905</v>
      </c>
      <c r="R323" s="40"/>
      <c r="S323" s="40" t="s">
        <v>122</v>
      </c>
      <c r="T323" s="40" t="s">
        <v>1431</v>
      </c>
      <c r="U323" s="40" t="s">
        <v>31</v>
      </c>
      <c r="V323" s="51"/>
      <c r="W323" s="51" t="s">
        <v>32</v>
      </c>
      <c r="X323" s="171">
        <v>110</v>
      </c>
      <c r="Y323" s="75" t="s">
        <v>1723</v>
      </c>
      <c r="Z323" s="74">
        <v>45599</v>
      </c>
      <c r="AA323" s="75" t="s">
        <v>1452</v>
      </c>
      <c r="AB323" s="75"/>
      <c r="AC323" s="51"/>
      <c r="AD323" s="51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  <c r="AZ323" s="48"/>
      <c r="BA323" s="48"/>
      <c r="BB323" s="48"/>
      <c r="BC323" s="48"/>
      <c r="BD323" s="48"/>
      <c r="BE323" s="48"/>
      <c r="BF323" s="48"/>
      <c r="BG323" s="48"/>
      <c r="BH323" s="48"/>
      <c r="BI323" s="48"/>
      <c r="BJ323" s="48"/>
      <c r="BK323" s="48"/>
      <c r="BL323" s="48"/>
      <c r="BM323" s="48"/>
      <c r="BN323" s="48"/>
      <c r="BO323" s="48"/>
      <c r="BP323" s="48"/>
      <c r="BQ323" s="48"/>
      <c r="BR323" s="48"/>
      <c r="BS323" s="48"/>
      <c r="BT323" s="48"/>
      <c r="BU323" s="48"/>
      <c r="BV323" s="48"/>
      <c r="BW323" s="48"/>
      <c r="BX323" s="48"/>
      <c r="BY323" s="48"/>
      <c r="BZ323" s="48"/>
      <c r="CA323" s="48"/>
      <c r="CB323" s="48"/>
      <c r="CC323" s="48"/>
      <c r="CD323" s="48"/>
      <c r="CE323" s="48"/>
      <c r="CF323" s="48"/>
      <c r="CG323" s="48"/>
      <c r="CH323" s="48"/>
      <c r="CI323" s="48"/>
      <c r="CJ323" s="48"/>
    </row>
    <row r="324" spans="1:88" ht="15" thickBot="1">
      <c r="A324" s="38">
        <v>44927.591678240744</v>
      </c>
      <c r="B324" s="39">
        <v>1082</v>
      </c>
      <c r="C324" s="39">
        <v>205</v>
      </c>
      <c r="D324" s="40" t="s">
        <v>107</v>
      </c>
      <c r="E324" s="40" t="s">
        <v>1027</v>
      </c>
      <c r="F324" s="40" t="s">
        <v>1028</v>
      </c>
      <c r="G324" s="40" t="s">
        <v>26</v>
      </c>
      <c r="H324" s="40" t="s">
        <v>1026</v>
      </c>
      <c r="K324" s="40" t="s">
        <v>26</v>
      </c>
      <c r="L324" s="40" t="s">
        <v>1379</v>
      </c>
      <c r="M324" s="40">
        <v>638365585</v>
      </c>
      <c r="N324" s="40"/>
      <c r="O324" s="40"/>
      <c r="P324" s="40" t="s">
        <v>29</v>
      </c>
      <c r="Q324" s="42">
        <v>42852</v>
      </c>
      <c r="R324" s="40" t="s">
        <v>49</v>
      </c>
      <c r="S324" s="40" t="s">
        <v>30</v>
      </c>
      <c r="T324" s="40" t="s">
        <v>115</v>
      </c>
      <c r="U324" s="40" t="s">
        <v>35</v>
      </c>
      <c r="V324" s="42">
        <v>44870</v>
      </c>
      <c r="W324" s="40" t="s">
        <v>32</v>
      </c>
      <c r="X324" s="60">
        <v>115</v>
      </c>
      <c r="Y324" s="43" t="s">
        <v>1723</v>
      </c>
      <c r="Z324" s="42">
        <v>45612</v>
      </c>
      <c r="AA324" s="43">
        <v>0</v>
      </c>
      <c r="AB324" s="43"/>
      <c r="AC324" s="40"/>
      <c r="AD324" s="40"/>
    </row>
    <row r="325" spans="1:88" ht="15" thickBot="1">
      <c r="A325" s="38">
        <v>44975.624212962961</v>
      </c>
      <c r="B325" s="39">
        <v>1082</v>
      </c>
      <c r="C325" s="39">
        <v>205</v>
      </c>
      <c r="D325" s="40" t="s">
        <v>107</v>
      </c>
      <c r="E325" s="40" t="s">
        <v>1027</v>
      </c>
      <c r="F325" s="40" t="s">
        <v>1028</v>
      </c>
      <c r="G325" s="40" t="s">
        <v>26</v>
      </c>
      <c r="H325" s="40" t="s">
        <v>229</v>
      </c>
      <c r="K325" s="40" t="s">
        <v>26</v>
      </c>
      <c r="L325" s="40" t="s">
        <v>1010</v>
      </c>
      <c r="M325" s="40">
        <v>638365585</v>
      </c>
      <c r="N325" s="40"/>
      <c r="O325" s="40"/>
      <c r="P325" s="40" t="s">
        <v>29</v>
      </c>
      <c r="Q325" s="42">
        <v>41437</v>
      </c>
      <c r="R325" s="40" t="s">
        <v>39</v>
      </c>
      <c r="S325" s="40" t="s">
        <v>65</v>
      </c>
      <c r="T325" s="40" t="s">
        <v>123</v>
      </c>
      <c r="U325" s="40" t="s">
        <v>31</v>
      </c>
      <c r="V325" s="40"/>
      <c r="W325" s="40" t="s">
        <v>32</v>
      </c>
      <c r="X325" s="60">
        <v>115</v>
      </c>
      <c r="Y325" s="43" t="s">
        <v>1723</v>
      </c>
      <c r="Z325" s="42">
        <v>45612</v>
      </c>
      <c r="AA325" s="43">
        <v>0</v>
      </c>
      <c r="AB325" s="43"/>
      <c r="AC325" s="40"/>
      <c r="AD325" s="40"/>
    </row>
    <row r="326" spans="1:88" ht="15" thickBot="1">
      <c r="A326" s="38">
        <v>45003.664247685185</v>
      </c>
      <c r="B326" s="39">
        <v>343</v>
      </c>
      <c r="C326" s="39">
        <v>206</v>
      </c>
      <c r="D326" s="40" t="s">
        <v>65</v>
      </c>
      <c r="E326" s="40" t="s">
        <v>1366</v>
      </c>
      <c r="F326" s="40" t="s">
        <v>1051</v>
      </c>
      <c r="G326" s="40" t="s">
        <v>26</v>
      </c>
      <c r="H326" s="40" t="s">
        <v>727</v>
      </c>
      <c r="K326" s="40" t="s">
        <v>26</v>
      </c>
      <c r="L326" s="40" t="s">
        <v>1052</v>
      </c>
      <c r="M326" s="40">
        <v>641978025</v>
      </c>
      <c r="N326" s="40"/>
      <c r="O326" s="40"/>
      <c r="P326" s="40" t="s">
        <v>29</v>
      </c>
      <c r="Q326" s="42">
        <v>42895</v>
      </c>
      <c r="R326" s="40" t="s">
        <v>49</v>
      </c>
      <c r="S326" s="40" t="s">
        <v>90</v>
      </c>
      <c r="T326" s="40" t="s">
        <v>145</v>
      </c>
      <c r="U326" s="40" t="s">
        <v>31</v>
      </c>
      <c r="V326" s="42">
        <v>44989</v>
      </c>
      <c r="W326" s="40" t="s">
        <v>32</v>
      </c>
      <c r="X326" s="60">
        <v>115</v>
      </c>
      <c r="Y326" s="43" t="s">
        <v>1723</v>
      </c>
      <c r="Z326" s="42">
        <v>45617</v>
      </c>
      <c r="AA326" s="43">
        <v>0</v>
      </c>
      <c r="AB326" s="43"/>
      <c r="AC326" s="40"/>
      <c r="AD326" s="40"/>
    </row>
    <row r="327" spans="1:88" ht="15" thickBot="1">
      <c r="A327" s="38">
        <v>45003.664247685185</v>
      </c>
      <c r="B327" s="39">
        <v>343</v>
      </c>
      <c r="C327" s="39">
        <v>206</v>
      </c>
      <c r="D327" s="40" t="s">
        <v>65</v>
      </c>
      <c r="E327" s="40" t="s">
        <v>1366</v>
      </c>
      <c r="F327" s="40" t="s">
        <v>1051</v>
      </c>
      <c r="G327" s="40" t="s">
        <v>26</v>
      </c>
      <c r="H327" s="40" t="s">
        <v>66</v>
      </c>
      <c r="K327" s="40" t="s">
        <v>26</v>
      </c>
      <c r="L327" s="40" t="s">
        <v>1052</v>
      </c>
      <c r="M327" s="40">
        <v>641978025</v>
      </c>
      <c r="N327" s="40"/>
      <c r="O327" s="40"/>
      <c r="P327" s="40" t="s">
        <v>29</v>
      </c>
      <c r="Q327" s="42">
        <v>42895</v>
      </c>
      <c r="R327" s="40" t="s">
        <v>49</v>
      </c>
      <c r="S327" s="40" t="s">
        <v>114</v>
      </c>
      <c r="T327" s="40" t="s">
        <v>41</v>
      </c>
      <c r="U327" s="40" t="s">
        <v>31</v>
      </c>
      <c r="V327" s="42">
        <v>44989</v>
      </c>
      <c r="W327" s="40" t="s">
        <v>32</v>
      </c>
      <c r="X327" s="60">
        <v>115</v>
      </c>
      <c r="Y327" s="43" t="s">
        <v>1723</v>
      </c>
      <c r="Z327" s="42">
        <v>45617</v>
      </c>
      <c r="AA327" s="43">
        <v>0</v>
      </c>
      <c r="AB327" s="43"/>
      <c r="AC327" s="40"/>
      <c r="AD327" s="40"/>
    </row>
    <row r="328" spans="1:88" ht="15" thickBot="1">
      <c r="A328" s="38">
        <v>45003.664247685185</v>
      </c>
      <c r="B328" s="39">
        <v>343</v>
      </c>
      <c r="C328" s="39">
        <v>206</v>
      </c>
      <c r="D328" s="40" t="s">
        <v>65</v>
      </c>
      <c r="E328" s="40" t="s">
        <v>1366</v>
      </c>
      <c r="F328" s="40" t="s">
        <v>1051</v>
      </c>
      <c r="G328" s="40" t="s">
        <v>26</v>
      </c>
      <c r="H328" s="40" t="s">
        <v>1478</v>
      </c>
      <c r="K328" s="40" t="s">
        <v>26</v>
      </c>
      <c r="L328" s="40" t="s">
        <v>1052</v>
      </c>
      <c r="M328" s="40">
        <v>641978025</v>
      </c>
      <c r="N328" s="40"/>
      <c r="O328" s="40"/>
      <c r="P328" s="40" t="s">
        <v>29</v>
      </c>
      <c r="Q328" s="42">
        <v>42895</v>
      </c>
      <c r="R328" s="40" t="s">
        <v>49</v>
      </c>
      <c r="S328" s="40" t="s">
        <v>90</v>
      </c>
      <c r="T328" s="40" t="s">
        <v>145</v>
      </c>
      <c r="U328" s="40" t="s">
        <v>31</v>
      </c>
      <c r="V328" s="42">
        <v>44989</v>
      </c>
      <c r="W328" s="40" t="s">
        <v>32</v>
      </c>
      <c r="X328" s="60">
        <v>115</v>
      </c>
      <c r="Y328" s="43" t="s">
        <v>1723</v>
      </c>
      <c r="Z328" s="42">
        <v>45617</v>
      </c>
      <c r="AA328" s="43">
        <v>0</v>
      </c>
      <c r="AB328" s="43"/>
      <c r="AC328" s="40"/>
      <c r="AD328" s="40"/>
    </row>
    <row r="329" spans="1:88" ht="15" thickBot="1">
      <c r="A329" s="202">
        <v>45675</v>
      </c>
      <c r="B329" s="166">
        <v>591</v>
      </c>
      <c r="C329" s="168">
        <v>207</v>
      </c>
      <c r="D329" s="168" t="s">
        <v>1134</v>
      </c>
      <c r="E329" s="168" t="s">
        <v>1537</v>
      </c>
      <c r="F329" s="168" t="s">
        <v>1705</v>
      </c>
      <c r="G329" s="40" t="s">
        <v>26</v>
      </c>
      <c r="H329" s="168" t="s">
        <v>23</v>
      </c>
      <c r="K329" s="168" t="s">
        <v>26</v>
      </c>
      <c r="L329" s="168" t="s">
        <v>1517</v>
      </c>
      <c r="M329" s="168">
        <v>624501481</v>
      </c>
      <c r="N329" s="168"/>
      <c r="O329" s="168" t="s">
        <v>1743</v>
      </c>
      <c r="P329" s="168" t="s">
        <v>29</v>
      </c>
      <c r="Q329" s="203">
        <v>43559</v>
      </c>
      <c r="R329" s="40" t="s">
        <v>49</v>
      </c>
      <c r="S329" s="40" t="s">
        <v>1496</v>
      </c>
      <c r="T329" s="40" t="s">
        <v>41</v>
      </c>
      <c r="U329" s="40" t="s">
        <v>35</v>
      </c>
      <c r="V329" s="49"/>
      <c r="W329" s="49"/>
      <c r="X329" s="49">
        <v>100</v>
      </c>
      <c r="Y329" s="49"/>
      <c r="Z329" s="170">
        <v>45696</v>
      </c>
      <c r="AA329" s="49"/>
      <c r="AB329" s="49"/>
      <c r="AC329" s="49"/>
      <c r="AD329" s="49"/>
    </row>
    <row r="330" spans="1:88" ht="15" thickBot="1">
      <c r="A330" s="202">
        <v>45675</v>
      </c>
      <c r="B330" s="166">
        <v>591</v>
      </c>
      <c r="C330" s="168">
        <v>207</v>
      </c>
      <c r="D330" s="168" t="s">
        <v>1134</v>
      </c>
      <c r="E330" s="168" t="s">
        <v>1537</v>
      </c>
      <c r="F330" s="168" t="s">
        <v>1705</v>
      </c>
      <c r="G330" s="40" t="s">
        <v>26</v>
      </c>
      <c r="H330" s="168" t="s">
        <v>1636</v>
      </c>
      <c r="K330" s="168" t="s">
        <v>26</v>
      </c>
      <c r="L330" s="168" t="s">
        <v>1517</v>
      </c>
      <c r="M330" s="168">
        <v>624501481</v>
      </c>
      <c r="N330" s="168"/>
      <c r="O330" s="168" t="s">
        <v>1743</v>
      </c>
      <c r="P330" s="168" t="s">
        <v>48</v>
      </c>
      <c r="Q330" s="203">
        <v>43559</v>
      </c>
      <c r="R330" s="40" t="s">
        <v>49</v>
      </c>
      <c r="S330" s="40" t="s">
        <v>1496</v>
      </c>
      <c r="T330" s="40" t="s">
        <v>41</v>
      </c>
      <c r="U330" s="40" t="s">
        <v>35</v>
      </c>
      <c r="V330" s="49"/>
      <c r="W330" s="49"/>
      <c r="X330" s="49">
        <v>100</v>
      </c>
      <c r="Y330" s="49"/>
      <c r="Z330" s="170">
        <v>45696</v>
      </c>
      <c r="AA330" s="49"/>
      <c r="AB330" s="49"/>
      <c r="AC330" s="49"/>
      <c r="AD330" s="49"/>
    </row>
    <row r="331" spans="1:88" ht="15" thickBot="1">
      <c r="A331" s="202">
        <v>45675</v>
      </c>
      <c r="B331" s="166">
        <v>591</v>
      </c>
      <c r="C331" s="168">
        <v>207</v>
      </c>
      <c r="D331" s="168" t="s">
        <v>1134</v>
      </c>
      <c r="E331" s="168" t="s">
        <v>1537</v>
      </c>
      <c r="F331" s="168" t="s">
        <v>1705</v>
      </c>
      <c r="G331" s="40" t="s">
        <v>26</v>
      </c>
      <c r="H331" s="168" t="s">
        <v>571</v>
      </c>
      <c r="K331" s="168" t="s">
        <v>26</v>
      </c>
      <c r="L331" s="168" t="s">
        <v>1744</v>
      </c>
      <c r="M331" s="168">
        <v>624501481</v>
      </c>
      <c r="N331" s="168"/>
      <c r="O331" s="168" t="s">
        <v>1745</v>
      </c>
      <c r="P331" s="168" t="s">
        <v>48</v>
      </c>
      <c r="Q331" s="203" t="s">
        <v>1746</v>
      </c>
      <c r="R331" s="40" t="s">
        <v>49</v>
      </c>
      <c r="S331" s="40" t="s">
        <v>1496</v>
      </c>
      <c r="T331" s="40" t="s">
        <v>41</v>
      </c>
      <c r="U331" s="40" t="s">
        <v>35</v>
      </c>
      <c r="V331" s="49"/>
      <c r="W331" s="49"/>
      <c r="X331" s="49">
        <v>100</v>
      </c>
      <c r="Y331" s="49"/>
      <c r="Z331" s="170">
        <v>45696</v>
      </c>
      <c r="AA331" s="49"/>
      <c r="AB331" s="49"/>
      <c r="AC331" s="49"/>
      <c r="AD331" s="49"/>
    </row>
    <row r="332" spans="1:88" ht="15" thickBot="1">
      <c r="A332" s="202">
        <v>45675</v>
      </c>
      <c r="B332" s="166">
        <v>591</v>
      </c>
      <c r="C332" s="168">
        <v>207</v>
      </c>
      <c r="D332" s="168" t="s">
        <v>1134</v>
      </c>
      <c r="E332" s="168" t="s">
        <v>1537</v>
      </c>
      <c r="F332" s="168" t="s">
        <v>1705</v>
      </c>
      <c r="G332" s="40" t="s">
        <v>26</v>
      </c>
      <c r="H332" s="168" t="s">
        <v>699</v>
      </c>
      <c r="K332" s="168" t="s">
        <v>26</v>
      </c>
      <c r="L332" s="168" t="s">
        <v>1744</v>
      </c>
      <c r="M332" s="168">
        <v>624501481</v>
      </c>
      <c r="N332" s="168"/>
      <c r="O332" s="168" t="s">
        <v>1747</v>
      </c>
      <c r="P332" s="168" t="s">
        <v>48</v>
      </c>
      <c r="Q332" s="203" t="s">
        <v>1748</v>
      </c>
      <c r="R332" s="40" t="s">
        <v>49</v>
      </c>
      <c r="S332" s="40" t="s">
        <v>1496</v>
      </c>
      <c r="T332" s="40" t="s">
        <v>41</v>
      </c>
      <c r="U332" s="40" t="s">
        <v>35</v>
      </c>
      <c r="V332" s="49"/>
      <c r="W332" s="49"/>
      <c r="X332" s="49">
        <v>100</v>
      </c>
      <c r="Y332" s="49"/>
      <c r="Z332" s="170">
        <v>45696</v>
      </c>
      <c r="AA332" s="49"/>
      <c r="AB332" s="49"/>
      <c r="AC332" s="49"/>
      <c r="AD332" s="49"/>
    </row>
    <row r="333" spans="1:88" ht="29.25" thickBot="1">
      <c r="A333" s="72">
        <v>45319.605578703704</v>
      </c>
      <c r="B333" s="39">
        <v>534</v>
      </c>
      <c r="C333" s="39">
        <v>208</v>
      </c>
      <c r="D333" s="40" t="s">
        <v>236</v>
      </c>
      <c r="E333" s="40" t="s">
        <v>396</v>
      </c>
      <c r="F333" s="40" t="s">
        <v>950</v>
      </c>
      <c r="G333" s="40" t="s">
        <v>26</v>
      </c>
      <c r="H333" s="40" t="s">
        <v>774</v>
      </c>
      <c r="K333" s="40" t="s">
        <v>174</v>
      </c>
      <c r="L333" s="40" t="s">
        <v>951</v>
      </c>
      <c r="M333" s="40">
        <v>624471124</v>
      </c>
      <c r="N333" s="40"/>
      <c r="O333" s="40"/>
      <c r="P333" s="40" t="s">
        <v>29</v>
      </c>
      <c r="Q333" s="42">
        <v>42551</v>
      </c>
      <c r="R333" s="40" t="s">
        <v>49</v>
      </c>
      <c r="S333" s="40" t="s">
        <v>114</v>
      </c>
      <c r="T333" s="40" t="s">
        <v>41</v>
      </c>
      <c r="U333" s="40" t="s">
        <v>31</v>
      </c>
      <c r="V333" s="42">
        <v>45304</v>
      </c>
      <c r="W333" s="40" t="s">
        <v>32</v>
      </c>
      <c r="X333" s="60">
        <v>115</v>
      </c>
      <c r="Y333" s="43">
        <v>0</v>
      </c>
      <c r="Z333" s="42">
        <v>45724</v>
      </c>
      <c r="AA333" s="43">
        <v>0</v>
      </c>
      <c r="AB333" s="43"/>
      <c r="AC333" s="40"/>
      <c r="AD333" s="40"/>
    </row>
    <row r="334" spans="1:88" ht="29.25" thickBot="1">
      <c r="A334" s="204">
        <v>45690</v>
      </c>
      <c r="B334" s="166">
        <v>967</v>
      </c>
      <c r="C334" s="168">
        <v>209</v>
      </c>
      <c r="D334" s="168" t="s">
        <v>136</v>
      </c>
      <c r="E334" s="168" t="s">
        <v>1644</v>
      </c>
      <c r="F334" s="168" t="s">
        <v>1706</v>
      </c>
      <c r="G334" s="40" t="s">
        <v>26</v>
      </c>
      <c r="H334" s="168" t="s">
        <v>33</v>
      </c>
      <c r="K334" s="168" t="s">
        <v>26</v>
      </c>
      <c r="L334" s="168" t="s">
        <v>1749</v>
      </c>
      <c r="M334" s="168">
        <v>648658587</v>
      </c>
      <c r="N334" s="168"/>
      <c r="O334" s="168" t="s">
        <v>1750</v>
      </c>
      <c r="P334" s="168" t="s">
        <v>274</v>
      </c>
      <c r="Q334" s="202">
        <v>43504</v>
      </c>
      <c r="R334" s="40" t="s">
        <v>49</v>
      </c>
      <c r="S334" s="40" t="s">
        <v>1496</v>
      </c>
      <c r="T334" s="40" t="s">
        <v>41</v>
      </c>
      <c r="U334" s="40" t="s">
        <v>35</v>
      </c>
      <c r="V334" s="49"/>
      <c r="W334" s="49" t="s">
        <v>32</v>
      </c>
      <c r="X334" s="49">
        <v>100</v>
      </c>
      <c r="Y334" s="49"/>
      <c r="Z334" s="170">
        <v>45696</v>
      </c>
      <c r="AA334" s="49"/>
      <c r="AB334" s="49"/>
      <c r="AC334" s="49"/>
      <c r="AD334" s="49"/>
    </row>
    <row r="335" spans="1:88" ht="29.25" thickBot="1">
      <c r="A335" s="202"/>
      <c r="B335" s="166"/>
      <c r="C335" s="168">
        <v>210</v>
      </c>
      <c r="D335" s="168"/>
      <c r="E335" s="168" t="s">
        <v>1645</v>
      </c>
      <c r="F335" s="168"/>
      <c r="G335" s="40" t="s">
        <v>26</v>
      </c>
      <c r="H335" s="168" t="s">
        <v>91</v>
      </c>
      <c r="K335" s="168"/>
      <c r="L335" s="168"/>
      <c r="M335" s="168"/>
      <c r="N335" s="168"/>
      <c r="O335" s="168"/>
      <c r="P335" s="168"/>
      <c r="Q335" s="202"/>
      <c r="R335" s="40" t="s">
        <v>49</v>
      </c>
      <c r="S335" s="40" t="s">
        <v>1496</v>
      </c>
      <c r="T335" s="40" t="s">
        <v>41</v>
      </c>
      <c r="U335" s="40" t="s">
        <v>35</v>
      </c>
      <c r="V335" s="49"/>
      <c r="W335" s="49" t="s">
        <v>32</v>
      </c>
      <c r="X335" s="49">
        <v>100</v>
      </c>
      <c r="Y335" s="49"/>
      <c r="Z335" s="170">
        <v>45696</v>
      </c>
      <c r="AA335" s="49"/>
      <c r="AB335" s="49"/>
      <c r="AC335" s="49"/>
      <c r="AD335" s="49"/>
    </row>
    <row r="336" spans="1:88" ht="29.25" thickBot="1">
      <c r="A336" s="195">
        <v>45664.66814814815</v>
      </c>
      <c r="B336" s="205">
        <v>818</v>
      </c>
      <c r="C336" s="205">
        <v>211</v>
      </c>
      <c r="D336" s="206" t="s">
        <v>90</v>
      </c>
      <c r="E336" s="206" t="s">
        <v>1646</v>
      </c>
      <c r="F336" s="206" t="s">
        <v>1707</v>
      </c>
      <c r="G336" s="40" t="s">
        <v>26</v>
      </c>
      <c r="H336" s="206" t="s">
        <v>146</v>
      </c>
      <c r="K336" s="40" t="s">
        <v>26</v>
      </c>
      <c r="L336" s="206">
        <v>3527</v>
      </c>
      <c r="M336" s="206" t="s">
        <v>1751</v>
      </c>
      <c r="N336" s="206"/>
      <c r="O336" s="206"/>
      <c r="P336" s="206" t="s">
        <v>48</v>
      </c>
      <c r="Q336" s="207">
        <v>41730</v>
      </c>
      <c r="R336" s="40" t="s">
        <v>141</v>
      </c>
      <c r="S336" s="206" t="s">
        <v>935</v>
      </c>
      <c r="T336" s="40" t="s">
        <v>115</v>
      </c>
      <c r="U336" s="40" t="s">
        <v>31</v>
      </c>
      <c r="V336" s="206"/>
      <c r="W336" s="206"/>
      <c r="X336" s="208">
        <v>100</v>
      </c>
      <c r="Y336" s="43">
        <v>0</v>
      </c>
      <c r="Z336" s="207">
        <v>45676</v>
      </c>
      <c r="AA336" s="206"/>
      <c r="AB336" s="206"/>
      <c r="AC336" s="206"/>
      <c r="AD336" s="206"/>
    </row>
    <row r="337" spans="1:30" ht="29.25" thickBot="1">
      <c r="A337" s="38">
        <v>44934.829282407409</v>
      </c>
      <c r="B337" s="39">
        <v>553</v>
      </c>
      <c r="C337" s="39">
        <v>212</v>
      </c>
      <c r="D337" s="40" t="s">
        <v>136</v>
      </c>
      <c r="E337" s="40" t="s">
        <v>954</v>
      </c>
      <c r="F337" s="40" t="s">
        <v>955</v>
      </c>
      <c r="G337" s="40" t="s">
        <v>26</v>
      </c>
      <c r="H337" s="40" t="s">
        <v>953</v>
      </c>
      <c r="K337" s="40" t="s">
        <v>26</v>
      </c>
      <c r="L337" s="40" t="s">
        <v>956</v>
      </c>
      <c r="M337" s="40">
        <v>613201599</v>
      </c>
      <c r="N337" s="40"/>
      <c r="O337" s="40"/>
      <c r="P337" s="40" t="s">
        <v>48</v>
      </c>
      <c r="Q337" s="42">
        <v>41290</v>
      </c>
      <c r="R337" s="40" t="s">
        <v>39</v>
      </c>
      <c r="S337" s="40" t="s">
        <v>90</v>
      </c>
      <c r="T337" s="40" t="s">
        <v>145</v>
      </c>
      <c r="U337" s="40" t="s">
        <v>31</v>
      </c>
      <c r="V337" s="40"/>
      <c r="W337" s="40" t="s">
        <v>32</v>
      </c>
      <c r="X337" s="60">
        <v>115</v>
      </c>
      <c r="Y337" s="43" t="s">
        <v>1723</v>
      </c>
      <c r="Z337" s="42">
        <v>45543</v>
      </c>
      <c r="AA337" s="43">
        <v>0</v>
      </c>
      <c r="AB337" s="43"/>
      <c r="AC337" s="40"/>
      <c r="AD337" s="40"/>
    </row>
    <row r="338" spans="1:30" ht="29.25" thickBot="1">
      <c r="A338" s="40"/>
      <c r="B338" s="40">
        <v>0</v>
      </c>
      <c r="C338" s="40">
        <v>213</v>
      </c>
      <c r="D338" s="40" t="s">
        <v>1240</v>
      </c>
      <c r="E338" s="40" t="s">
        <v>1647</v>
      </c>
      <c r="F338" s="40"/>
      <c r="G338" s="40" t="s">
        <v>26</v>
      </c>
      <c r="H338" s="40" t="s">
        <v>1637</v>
      </c>
      <c r="K338" s="40"/>
      <c r="L338" s="40"/>
      <c r="M338" s="40"/>
      <c r="N338" s="40"/>
      <c r="O338" s="40"/>
      <c r="P338" s="40"/>
      <c r="Q338" s="42">
        <v>43681</v>
      </c>
      <c r="R338" s="40" t="s">
        <v>49</v>
      </c>
      <c r="S338" s="40" t="s">
        <v>1496</v>
      </c>
      <c r="T338" s="40" t="s">
        <v>41</v>
      </c>
      <c r="U338" s="40" t="s">
        <v>35</v>
      </c>
      <c r="V338" s="40"/>
      <c r="W338" s="40"/>
      <c r="X338" s="40">
        <v>115</v>
      </c>
      <c r="Y338" s="40" t="s">
        <v>1723</v>
      </c>
      <c r="Z338" s="40"/>
      <c r="AA338" s="40"/>
      <c r="AB338" s="40"/>
      <c r="AC338" s="40"/>
      <c r="AD338" s="40"/>
    </row>
    <row r="339" spans="1:30" ht="29.25" thickBot="1">
      <c r="A339" s="206"/>
      <c r="B339" s="205">
        <v>963</v>
      </c>
      <c r="C339" s="205">
        <v>214</v>
      </c>
      <c r="D339" s="206" t="s">
        <v>1652</v>
      </c>
      <c r="E339" s="206" t="s">
        <v>1648</v>
      </c>
      <c r="F339" s="206" t="s">
        <v>1708</v>
      </c>
      <c r="G339" s="40" t="s">
        <v>26</v>
      </c>
      <c r="H339" s="206" t="s">
        <v>271</v>
      </c>
      <c r="K339" s="206" t="s">
        <v>26</v>
      </c>
      <c r="L339" s="206" t="s">
        <v>1752</v>
      </c>
      <c r="M339" s="206" t="s">
        <v>1753</v>
      </c>
      <c r="N339" s="206"/>
      <c r="O339" s="206"/>
      <c r="P339" s="206" t="s">
        <v>48</v>
      </c>
      <c r="Q339" s="207">
        <v>43405</v>
      </c>
      <c r="R339" s="40" t="s">
        <v>49</v>
      </c>
      <c r="S339" s="40" t="s">
        <v>1496</v>
      </c>
      <c r="T339" s="40" t="s">
        <v>41</v>
      </c>
      <c r="U339" s="40" t="s">
        <v>35</v>
      </c>
      <c r="V339" s="206"/>
      <c r="W339" s="206"/>
      <c r="X339" s="208"/>
      <c r="Y339" s="206"/>
      <c r="Z339" s="206"/>
      <c r="AA339" s="206"/>
      <c r="AB339" s="206"/>
      <c r="AC339" s="206"/>
      <c r="AD339" s="206"/>
    </row>
    <row r="340" spans="1:30" ht="29.25" thickBot="1">
      <c r="A340" s="206"/>
      <c r="B340" s="205">
        <v>963</v>
      </c>
      <c r="C340" s="205">
        <v>214</v>
      </c>
      <c r="D340" s="206" t="s">
        <v>1652</v>
      </c>
      <c r="E340" s="206" t="s">
        <v>1648</v>
      </c>
      <c r="F340" s="206" t="s">
        <v>1708</v>
      </c>
      <c r="G340" s="40" t="s">
        <v>26</v>
      </c>
      <c r="H340" s="206" t="s">
        <v>431</v>
      </c>
      <c r="K340" s="206" t="s">
        <v>26</v>
      </c>
      <c r="L340" s="206" t="s">
        <v>1752</v>
      </c>
      <c r="M340" s="206" t="s">
        <v>1753</v>
      </c>
      <c r="N340" s="206"/>
      <c r="O340" s="206"/>
      <c r="P340" s="206" t="s">
        <v>48</v>
      </c>
      <c r="Q340" s="207">
        <v>41549</v>
      </c>
      <c r="R340" s="40" t="s">
        <v>49</v>
      </c>
      <c r="S340" s="40" t="s">
        <v>1496</v>
      </c>
      <c r="T340" s="40" t="s">
        <v>41</v>
      </c>
      <c r="U340" s="40" t="s">
        <v>35</v>
      </c>
      <c r="V340" s="206"/>
      <c r="W340" s="206"/>
      <c r="X340" s="208"/>
      <c r="Y340" s="206"/>
      <c r="Z340" s="206"/>
      <c r="AA340" s="206"/>
      <c r="AB340" s="206"/>
      <c r="AC340" s="206"/>
      <c r="AD340" s="206"/>
    </row>
    <row r="341" spans="1:30" ht="29.25" thickBot="1">
      <c r="A341" s="38">
        <v>44927.588553240741</v>
      </c>
      <c r="B341" s="39">
        <v>865</v>
      </c>
      <c r="C341" s="39">
        <v>215</v>
      </c>
      <c r="D341" s="40" t="s">
        <v>301</v>
      </c>
      <c r="E341" s="40" t="s">
        <v>109</v>
      </c>
      <c r="F341" s="40" t="s">
        <v>1709</v>
      </c>
      <c r="G341" s="40" t="s">
        <v>26</v>
      </c>
      <c r="H341" s="40" t="s">
        <v>1638</v>
      </c>
      <c r="K341" s="40" t="s">
        <v>26</v>
      </c>
      <c r="L341" s="40" t="s">
        <v>492</v>
      </c>
      <c r="M341" s="40">
        <v>628798048</v>
      </c>
      <c r="N341" s="40"/>
      <c r="O341" s="40"/>
      <c r="P341" s="40" t="s">
        <v>29</v>
      </c>
      <c r="Q341" s="42">
        <v>44019</v>
      </c>
      <c r="R341" s="40" t="s">
        <v>49</v>
      </c>
      <c r="S341" s="40" t="s">
        <v>1654</v>
      </c>
      <c r="T341" s="40" t="s">
        <v>41</v>
      </c>
      <c r="U341" s="40" t="s">
        <v>35</v>
      </c>
      <c r="V341" s="40"/>
      <c r="W341" s="40" t="s">
        <v>32</v>
      </c>
      <c r="X341" s="60">
        <v>115</v>
      </c>
      <c r="Y341" s="43" t="s">
        <v>1723</v>
      </c>
      <c r="Z341" s="42">
        <v>45676</v>
      </c>
      <c r="AA341" s="43">
        <v>0</v>
      </c>
      <c r="AB341" s="43"/>
      <c r="AC341" s="40"/>
      <c r="AD341" s="40"/>
    </row>
    <row r="342" spans="1:30" ht="29.25" thickBot="1">
      <c r="A342" s="38">
        <v>45319.665196759262</v>
      </c>
      <c r="B342" s="39">
        <v>300</v>
      </c>
      <c r="C342" s="39">
        <v>216</v>
      </c>
      <c r="D342" s="40" t="s">
        <v>1086</v>
      </c>
      <c r="E342" s="40" t="s">
        <v>1382</v>
      </c>
      <c r="F342" s="40" t="s">
        <v>1089</v>
      </c>
      <c r="G342" s="40" t="s">
        <v>26</v>
      </c>
      <c r="H342" s="40" t="s">
        <v>1092</v>
      </c>
      <c r="K342" s="40" t="s">
        <v>26</v>
      </c>
      <c r="L342" s="40" t="s">
        <v>1090</v>
      </c>
      <c r="M342" s="40">
        <v>640726781</v>
      </c>
      <c r="N342" s="40"/>
      <c r="O342" s="40"/>
      <c r="P342" s="40" t="s">
        <v>29</v>
      </c>
      <c r="Q342" s="42">
        <v>43276</v>
      </c>
      <c r="R342" s="40" t="s">
        <v>49</v>
      </c>
      <c r="S342" s="40" t="s">
        <v>65</v>
      </c>
      <c r="T342" s="40" t="s">
        <v>123</v>
      </c>
      <c r="U342" s="40" t="s">
        <v>31</v>
      </c>
      <c r="V342" s="42">
        <v>45304</v>
      </c>
      <c r="W342" s="40" t="s">
        <v>32</v>
      </c>
      <c r="X342" s="60" t="s">
        <v>1405</v>
      </c>
      <c r="Y342" s="43" t="s">
        <v>1405</v>
      </c>
      <c r="Z342" s="43" t="s">
        <v>1405</v>
      </c>
      <c r="AA342" s="43">
        <v>0</v>
      </c>
      <c r="AB342" s="43"/>
      <c r="AC342" s="40"/>
      <c r="AD342" s="40"/>
    </row>
    <row r="343" spans="1:30" ht="29.25" thickBot="1">
      <c r="A343" s="38">
        <v>45319.665196759262</v>
      </c>
      <c r="B343" s="39">
        <v>300</v>
      </c>
      <c r="C343" s="39">
        <v>216</v>
      </c>
      <c r="D343" s="40" t="s">
        <v>1086</v>
      </c>
      <c r="E343" s="40" t="s">
        <v>1382</v>
      </c>
      <c r="F343" s="40" t="s">
        <v>1089</v>
      </c>
      <c r="G343" s="40" t="s">
        <v>26</v>
      </c>
      <c r="H343" s="40" t="s">
        <v>1087</v>
      </c>
      <c r="K343" s="40" t="s">
        <v>26</v>
      </c>
      <c r="L343" s="40" t="s">
        <v>1090</v>
      </c>
      <c r="M343" s="40">
        <v>640726781</v>
      </c>
      <c r="N343" s="40"/>
      <c r="O343" s="40"/>
      <c r="P343" s="40" t="s">
        <v>29</v>
      </c>
      <c r="Q343" s="42">
        <v>43276</v>
      </c>
      <c r="R343" s="40" t="s">
        <v>49</v>
      </c>
      <c r="S343" s="40" t="s">
        <v>65</v>
      </c>
      <c r="T343" s="40" t="s">
        <v>123</v>
      </c>
      <c r="U343" s="40" t="s">
        <v>31</v>
      </c>
      <c r="V343" s="42">
        <v>45304</v>
      </c>
      <c r="W343" s="40" t="s">
        <v>32</v>
      </c>
      <c r="X343" s="60" t="s">
        <v>1405</v>
      </c>
      <c r="Y343" s="43" t="s">
        <v>1405</v>
      </c>
      <c r="Z343" s="43" t="s">
        <v>1405</v>
      </c>
      <c r="AA343" s="43">
        <v>0</v>
      </c>
      <c r="AB343" s="43"/>
      <c r="AC343" s="40"/>
      <c r="AD343" s="40"/>
    </row>
    <row r="344" spans="1:30" ht="29.25" thickBot="1">
      <c r="A344" s="38">
        <v>44927.677789351852</v>
      </c>
      <c r="B344" s="39">
        <v>985</v>
      </c>
      <c r="C344" s="39">
        <v>217</v>
      </c>
      <c r="D344" s="40" t="s">
        <v>156</v>
      </c>
      <c r="E344" s="40" t="s">
        <v>958</v>
      </c>
      <c r="F344" s="40" t="s">
        <v>959</v>
      </c>
      <c r="G344" s="40" t="s">
        <v>26</v>
      </c>
      <c r="H344" s="40" t="s">
        <v>137</v>
      </c>
      <c r="K344" s="40" t="s">
        <v>26</v>
      </c>
      <c r="L344" s="40" t="s">
        <v>756</v>
      </c>
      <c r="M344" s="40">
        <v>647828516</v>
      </c>
      <c r="N344" s="40"/>
      <c r="O344" s="40"/>
      <c r="P344" s="40" t="s">
        <v>29</v>
      </c>
      <c r="Q344" s="42">
        <v>41915</v>
      </c>
      <c r="R344" s="40" t="s">
        <v>49</v>
      </c>
      <c r="S344" s="40" t="s">
        <v>30</v>
      </c>
      <c r="T344" s="40" t="s">
        <v>115</v>
      </c>
      <c r="U344" s="40" t="s">
        <v>35</v>
      </c>
      <c r="V344" s="40"/>
      <c r="W344" s="40" t="s">
        <v>32</v>
      </c>
      <c r="X344" s="60">
        <v>115</v>
      </c>
      <c r="Y344" s="43" t="s">
        <v>1723</v>
      </c>
      <c r="Z344" s="42">
        <v>45542</v>
      </c>
      <c r="AA344" s="43">
        <v>0</v>
      </c>
      <c r="AB344" s="43"/>
      <c r="AC344" s="40"/>
      <c r="AD344" s="40"/>
    </row>
    <row r="345" spans="1:30" ht="29.25" thickBot="1">
      <c r="A345" s="38">
        <v>44927.570914351854</v>
      </c>
      <c r="B345" s="39" t="s">
        <v>1179</v>
      </c>
      <c r="C345" s="39">
        <v>218</v>
      </c>
      <c r="D345" s="40" t="s">
        <v>136</v>
      </c>
      <c r="E345" s="40" t="s">
        <v>453</v>
      </c>
      <c r="F345" s="40" t="s">
        <v>454</v>
      </c>
      <c r="G345" s="40" t="s">
        <v>26</v>
      </c>
      <c r="H345" s="40" t="s">
        <v>1483</v>
      </c>
      <c r="K345" s="40" t="s">
        <v>26</v>
      </c>
      <c r="L345" s="40" t="s">
        <v>455</v>
      </c>
      <c r="M345" s="40">
        <v>648557892</v>
      </c>
      <c r="N345" s="40"/>
      <c r="O345" s="40"/>
      <c r="P345" s="40" t="s">
        <v>48</v>
      </c>
      <c r="Q345" s="42">
        <v>42667</v>
      </c>
      <c r="R345" s="40" t="s">
        <v>49</v>
      </c>
      <c r="S345" s="40" t="s">
        <v>65</v>
      </c>
      <c r="T345" s="40" t="s">
        <v>123</v>
      </c>
      <c r="U345" s="40" t="s">
        <v>31</v>
      </c>
      <c r="V345" s="42">
        <v>44870</v>
      </c>
      <c r="W345" s="40" t="s">
        <v>32</v>
      </c>
      <c r="X345" s="60" t="s">
        <v>1405</v>
      </c>
      <c r="Y345" s="43" t="s">
        <v>1405</v>
      </c>
      <c r="Z345" s="43" t="s">
        <v>1405</v>
      </c>
      <c r="AA345" s="43">
        <v>0</v>
      </c>
      <c r="AB345" s="43"/>
      <c r="AC345" s="40"/>
      <c r="AD345" s="40"/>
    </row>
    <row r="346" spans="1:30" ht="29.25" thickBot="1">
      <c r="A346" s="40"/>
      <c r="B346" s="40"/>
      <c r="C346" s="40">
        <v>219</v>
      </c>
      <c r="D346" s="40"/>
      <c r="E346" s="40" t="s">
        <v>1473</v>
      </c>
      <c r="F346" s="40"/>
      <c r="G346" s="40" t="s">
        <v>26</v>
      </c>
      <c r="H346" s="40" t="s">
        <v>157</v>
      </c>
      <c r="K346" s="40"/>
      <c r="L346" s="40"/>
      <c r="M346" s="40"/>
      <c r="N346" s="40"/>
      <c r="O346" s="40"/>
      <c r="P346" s="40"/>
      <c r="Q346" s="40"/>
      <c r="R346" s="40"/>
      <c r="S346" s="40" t="s">
        <v>1406</v>
      </c>
      <c r="T346" s="40" t="s">
        <v>41</v>
      </c>
      <c r="U346" s="40" t="s">
        <v>31</v>
      </c>
      <c r="V346" s="40"/>
      <c r="W346" s="40"/>
      <c r="X346" s="60"/>
      <c r="Y346" s="40"/>
      <c r="Z346" s="40"/>
      <c r="AA346" s="40" t="s">
        <v>1474</v>
      </c>
      <c r="AB346" s="40"/>
      <c r="AC346" s="40"/>
      <c r="AD346" s="40"/>
    </row>
    <row r="347" spans="1:30" ht="29.25" thickBot="1">
      <c r="A347" s="38">
        <v>44927.593657407408</v>
      </c>
      <c r="B347" s="39">
        <v>831</v>
      </c>
      <c r="C347" s="39">
        <v>228</v>
      </c>
      <c r="D347" s="40" t="s">
        <v>345</v>
      </c>
      <c r="E347" s="40" t="s">
        <v>962</v>
      </c>
      <c r="F347" s="40" t="s">
        <v>963</v>
      </c>
      <c r="G347" s="40" t="s">
        <v>26</v>
      </c>
      <c r="H347" s="40" t="s">
        <v>961</v>
      </c>
      <c r="K347" s="40" t="s">
        <v>26</v>
      </c>
      <c r="L347" s="40" t="s">
        <v>964</v>
      </c>
      <c r="M347" s="40">
        <v>614523635</v>
      </c>
      <c r="N347" s="40"/>
      <c r="O347" s="40"/>
      <c r="P347" s="40" t="s">
        <v>29</v>
      </c>
      <c r="Q347" s="42">
        <v>42648</v>
      </c>
      <c r="R347" s="40" t="s">
        <v>49</v>
      </c>
      <c r="S347" s="40" t="s">
        <v>30</v>
      </c>
      <c r="T347" s="40" t="s">
        <v>115</v>
      </c>
      <c r="U347" s="40" t="s">
        <v>35</v>
      </c>
      <c r="V347" s="42">
        <v>44870</v>
      </c>
      <c r="W347" s="40" t="s">
        <v>32</v>
      </c>
      <c r="X347" s="60">
        <v>115</v>
      </c>
      <c r="Y347" s="43" t="s">
        <v>1723</v>
      </c>
      <c r="Z347" s="42">
        <v>45543</v>
      </c>
      <c r="AA347" s="43">
        <v>0</v>
      </c>
      <c r="AB347" s="43"/>
      <c r="AC347" s="40"/>
      <c r="AD347" s="40"/>
    </row>
    <row r="348" spans="1:30" ht="29.25" thickBot="1">
      <c r="A348" s="38">
        <v>44927.593657407408</v>
      </c>
      <c r="B348" s="39">
        <v>831</v>
      </c>
      <c r="C348" s="39">
        <v>228</v>
      </c>
      <c r="D348" s="40" t="s">
        <v>345</v>
      </c>
      <c r="E348" s="40" t="s">
        <v>962</v>
      </c>
      <c r="F348" s="40" t="s">
        <v>963</v>
      </c>
      <c r="G348" s="40" t="s">
        <v>26</v>
      </c>
      <c r="H348" s="40" t="s">
        <v>966</v>
      </c>
      <c r="K348" s="40" t="s">
        <v>26</v>
      </c>
      <c r="L348" s="40" t="s">
        <v>964</v>
      </c>
      <c r="M348" s="40">
        <v>614523635</v>
      </c>
      <c r="N348" s="40"/>
      <c r="O348" s="40"/>
      <c r="P348" s="40" t="s">
        <v>29</v>
      </c>
      <c r="Q348" s="42">
        <v>42648</v>
      </c>
      <c r="R348" s="40" t="s">
        <v>49</v>
      </c>
      <c r="S348" s="40" t="s">
        <v>30</v>
      </c>
      <c r="T348" s="40" t="s">
        <v>115</v>
      </c>
      <c r="U348" s="40" t="s">
        <v>35</v>
      </c>
      <c r="V348" s="42">
        <v>44870</v>
      </c>
      <c r="W348" s="40" t="s">
        <v>32</v>
      </c>
      <c r="X348" s="60">
        <v>115</v>
      </c>
      <c r="Y348" s="43" t="s">
        <v>1723</v>
      </c>
      <c r="Z348" s="42">
        <v>45543</v>
      </c>
      <c r="AA348" s="43">
        <v>0</v>
      </c>
      <c r="AB348" s="43"/>
      <c r="AC348" s="40"/>
      <c r="AD348" s="40"/>
    </row>
    <row r="349" spans="1:30" ht="29.25" thickBot="1">
      <c r="A349" s="38">
        <v>44975.572997685187</v>
      </c>
      <c r="B349" s="39">
        <v>459</v>
      </c>
      <c r="C349" s="39">
        <v>229</v>
      </c>
      <c r="D349" s="40" t="s">
        <v>90</v>
      </c>
      <c r="E349" s="40" t="s">
        <v>967</v>
      </c>
      <c r="F349" s="40" t="s">
        <v>968</v>
      </c>
      <c r="G349" s="40" t="s">
        <v>26</v>
      </c>
      <c r="H349" s="40" t="s">
        <v>406</v>
      </c>
      <c r="K349" s="40" t="s">
        <v>26</v>
      </c>
      <c r="L349" s="40"/>
      <c r="M349" s="40">
        <v>619949828</v>
      </c>
      <c r="N349" s="40"/>
      <c r="O349" s="40"/>
      <c r="P349" s="40" t="s">
        <v>48</v>
      </c>
      <c r="Q349" s="42">
        <v>41671</v>
      </c>
      <c r="R349" s="40" t="s">
        <v>141</v>
      </c>
      <c r="S349" s="40" t="s">
        <v>90</v>
      </c>
      <c r="T349" s="40" t="s">
        <v>145</v>
      </c>
      <c r="U349" s="40" t="s">
        <v>78</v>
      </c>
      <c r="V349" s="40"/>
      <c r="W349" s="40" t="s">
        <v>32</v>
      </c>
      <c r="X349" s="60">
        <v>115</v>
      </c>
      <c r="Y349" s="43">
        <v>0</v>
      </c>
      <c r="Z349" s="42">
        <v>45570</v>
      </c>
      <c r="AA349" s="43">
        <v>0</v>
      </c>
      <c r="AB349" s="43"/>
      <c r="AC349" s="40"/>
      <c r="AD349" s="40"/>
    </row>
    <row r="350" spans="1:30" ht="29.25" thickBot="1">
      <c r="A350" s="38">
        <v>44975.574942129628</v>
      </c>
      <c r="B350" s="39">
        <v>459</v>
      </c>
      <c r="C350" s="39">
        <v>229</v>
      </c>
      <c r="D350" s="40" t="s">
        <v>90</v>
      </c>
      <c r="E350" s="40" t="s">
        <v>967</v>
      </c>
      <c r="F350" s="40" t="s">
        <v>968</v>
      </c>
      <c r="G350" s="40" t="s">
        <v>26</v>
      </c>
      <c r="H350" s="40" t="s">
        <v>969</v>
      </c>
      <c r="K350" s="40" t="s">
        <v>26</v>
      </c>
      <c r="L350" s="40"/>
      <c r="M350" s="40">
        <v>619949828</v>
      </c>
      <c r="N350" s="40"/>
      <c r="O350" s="40"/>
      <c r="P350" s="40" t="s">
        <v>48</v>
      </c>
      <c r="Q350" s="42">
        <v>41055</v>
      </c>
      <c r="R350" s="40" t="s">
        <v>141</v>
      </c>
      <c r="S350" s="40" t="s">
        <v>90</v>
      </c>
      <c r="T350" s="40" t="s">
        <v>145</v>
      </c>
      <c r="U350" s="40" t="s">
        <v>78</v>
      </c>
      <c r="V350" s="40"/>
      <c r="W350" s="40" t="s">
        <v>32</v>
      </c>
      <c r="X350" s="60">
        <v>115</v>
      </c>
      <c r="Y350" s="43">
        <v>0</v>
      </c>
      <c r="Z350" s="42">
        <v>45570</v>
      </c>
      <c r="AA350" s="43">
        <v>0</v>
      </c>
      <c r="AB350" s="43"/>
      <c r="AC350" s="40"/>
      <c r="AD350" s="40"/>
    </row>
    <row r="351" spans="1:30" ht="29.25" thickBot="1">
      <c r="A351" s="206"/>
      <c r="B351" s="205"/>
      <c r="C351" s="205">
        <v>234</v>
      </c>
      <c r="D351" s="206" t="s">
        <v>1653</v>
      </c>
      <c r="E351" s="206" t="s">
        <v>1649</v>
      </c>
      <c r="F351" s="206" t="s">
        <v>1710</v>
      </c>
      <c r="G351" s="40" t="s">
        <v>26</v>
      </c>
      <c r="H351" s="206" t="s">
        <v>764</v>
      </c>
      <c r="K351" s="206" t="s">
        <v>26</v>
      </c>
      <c r="L351" s="206"/>
      <c r="M351" s="206" t="s">
        <v>1754</v>
      </c>
      <c r="N351" s="206"/>
      <c r="O351" s="206"/>
      <c r="P351" s="206"/>
      <c r="Q351" s="207" t="s">
        <v>1755</v>
      </c>
      <c r="R351" s="40" t="s">
        <v>49</v>
      </c>
      <c r="S351" s="40" t="s">
        <v>1496</v>
      </c>
      <c r="T351" s="40" t="s">
        <v>41</v>
      </c>
      <c r="U351" s="40" t="s">
        <v>35</v>
      </c>
      <c r="V351" s="206"/>
      <c r="W351" s="206"/>
      <c r="X351" s="208"/>
      <c r="Y351" s="206"/>
      <c r="Z351" s="206"/>
      <c r="AA351" s="206"/>
      <c r="AB351" s="206"/>
      <c r="AC351" s="206"/>
      <c r="AD351" s="206"/>
    </row>
    <row r="352" spans="1:30" ht="29.25" thickBot="1">
      <c r="A352" s="206"/>
      <c r="B352" s="205"/>
      <c r="C352" s="205">
        <v>234</v>
      </c>
      <c r="D352" s="206" t="s">
        <v>1653</v>
      </c>
      <c r="E352" s="206" t="s">
        <v>1649</v>
      </c>
      <c r="F352" s="206" t="s">
        <v>1710</v>
      </c>
      <c r="G352" s="40" t="s">
        <v>26</v>
      </c>
      <c r="H352" s="206" t="s">
        <v>1639</v>
      </c>
      <c r="K352" s="206" t="s">
        <v>26</v>
      </c>
      <c r="L352" s="206"/>
      <c r="M352" s="206" t="s">
        <v>1754</v>
      </c>
      <c r="N352" s="206"/>
      <c r="O352" s="206"/>
      <c r="P352" s="206"/>
      <c r="Q352" s="207">
        <v>41959</v>
      </c>
      <c r="R352" s="40" t="s">
        <v>49</v>
      </c>
      <c r="S352" s="40" t="s">
        <v>1496</v>
      </c>
      <c r="T352" s="40" t="s">
        <v>41</v>
      </c>
      <c r="U352" s="40" t="s">
        <v>35</v>
      </c>
      <c r="V352" s="206"/>
      <c r="W352" s="206"/>
      <c r="X352" s="208"/>
      <c r="Y352" s="206"/>
      <c r="Z352" s="206"/>
      <c r="AA352" s="206"/>
      <c r="AB352" s="206"/>
      <c r="AC352" s="206"/>
      <c r="AD352" s="206"/>
    </row>
    <row r="353" spans="1:30" ht="29.25" thickBot="1">
      <c r="A353" s="38">
        <v>45319.592210648145</v>
      </c>
      <c r="B353" s="39">
        <v>859</v>
      </c>
      <c r="C353" s="39">
        <v>235</v>
      </c>
      <c r="D353" s="40" t="s">
        <v>970</v>
      </c>
      <c r="E353" s="40" t="s">
        <v>972</v>
      </c>
      <c r="F353" s="40" t="s">
        <v>973</v>
      </c>
      <c r="G353" s="40" t="s">
        <v>26</v>
      </c>
      <c r="H353" s="40" t="s">
        <v>971</v>
      </c>
      <c r="K353" s="40" t="s">
        <v>26</v>
      </c>
      <c r="L353" s="40" t="s">
        <v>974</v>
      </c>
      <c r="M353" s="40">
        <v>631130084</v>
      </c>
      <c r="N353" s="40"/>
      <c r="O353" s="40"/>
      <c r="P353" s="40" t="s">
        <v>48</v>
      </c>
      <c r="Q353" s="42">
        <v>42726</v>
      </c>
      <c r="R353" s="40" t="s">
        <v>49</v>
      </c>
      <c r="S353" s="40" t="s">
        <v>114</v>
      </c>
      <c r="T353" s="40" t="s">
        <v>41</v>
      </c>
      <c r="U353" s="40" t="s">
        <v>31</v>
      </c>
      <c r="V353" s="42">
        <v>45304</v>
      </c>
      <c r="W353" s="40" t="s">
        <v>32</v>
      </c>
      <c r="X353" s="60">
        <v>0</v>
      </c>
      <c r="Y353" s="43">
        <v>0</v>
      </c>
      <c r="Z353" s="43">
        <v>0</v>
      </c>
      <c r="AA353" s="43">
        <v>0</v>
      </c>
      <c r="AB353" s="43"/>
      <c r="AC353" s="40"/>
      <c r="AD353" s="40"/>
    </row>
    <row r="354" spans="1:30" ht="29.25" thickBot="1">
      <c r="A354" s="38">
        <v>44975.605243055557</v>
      </c>
      <c r="B354" s="39">
        <v>691</v>
      </c>
      <c r="C354" s="39">
        <v>243</v>
      </c>
      <c r="D354" s="40" t="s">
        <v>615</v>
      </c>
      <c r="E354" s="40" t="s">
        <v>976</v>
      </c>
      <c r="F354" s="40"/>
      <c r="G354" s="40" t="s">
        <v>26</v>
      </c>
      <c r="H354" s="40" t="s">
        <v>91</v>
      </c>
      <c r="K354" s="40"/>
      <c r="L354" s="40"/>
      <c r="M354" s="40">
        <v>628704671</v>
      </c>
      <c r="N354" s="40"/>
      <c r="O354" s="40"/>
      <c r="P354" s="40" t="s">
        <v>48</v>
      </c>
      <c r="Q354" s="42">
        <v>41747</v>
      </c>
      <c r="R354" s="40" t="s">
        <v>39</v>
      </c>
      <c r="S354" s="40" t="s">
        <v>65</v>
      </c>
      <c r="T354" s="40" t="s">
        <v>123</v>
      </c>
      <c r="U354" s="40" t="s">
        <v>31</v>
      </c>
      <c r="V354" s="40"/>
      <c r="W354" s="40" t="s">
        <v>32</v>
      </c>
      <c r="X354" s="60">
        <v>115</v>
      </c>
      <c r="Y354" s="43" t="s">
        <v>1723</v>
      </c>
      <c r="Z354" s="42">
        <v>45592</v>
      </c>
      <c r="AA354" s="43" t="s">
        <v>1421</v>
      </c>
      <c r="AB354" s="43"/>
      <c r="AC354" s="40"/>
      <c r="AD354" s="40"/>
    </row>
    <row r="355" spans="1:30" ht="29.25" thickBot="1">
      <c r="A355" s="38">
        <v>44975.605243055557</v>
      </c>
      <c r="B355" s="39">
        <v>691</v>
      </c>
      <c r="C355" s="39">
        <v>243</v>
      </c>
      <c r="D355" s="40" t="s">
        <v>615</v>
      </c>
      <c r="E355" s="40" t="s">
        <v>976</v>
      </c>
      <c r="F355" s="40"/>
      <c r="G355" s="40" t="s">
        <v>26</v>
      </c>
      <c r="H355" s="40" t="s">
        <v>784</v>
      </c>
      <c r="K355" s="40"/>
      <c r="L355" s="40"/>
      <c r="M355" s="40">
        <v>628704671</v>
      </c>
      <c r="N355" s="40"/>
      <c r="O355" s="40"/>
      <c r="P355" s="40" t="s">
        <v>48</v>
      </c>
      <c r="Q355" s="42">
        <v>41747</v>
      </c>
      <c r="R355" s="40" t="s">
        <v>39</v>
      </c>
      <c r="S355" s="40" t="s">
        <v>30</v>
      </c>
      <c r="T355" s="40" t="s">
        <v>115</v>
      </c>
      <c r="U355" s="40" t="s">
        <v>31</v>
      </c>
      <c r="V355" s="40"/>
      <c r="W355" s="40" t="s">
        <v>32</v>
      </c>
      <c r="X355" s="60">
        <v>115</v>
      </c>
      <c r="Y355" s="43" t="s">
        <v>1723</v>
      </c>
      <c r="Z355" s="42">
        <v>45592</v>
      </c>
      <c r="AA355" s="43">
        <v>0</v>
      </c>
      <c r="AB355" s="43"/>
      <c r="AC355" s="40"/>
      <c r="AD355" s="40"/>
    </row>
    <row r="356" spans="1:30" ht="29.25" thickBot="1">
      <c r="A356" s="38">
        <v>45444.664629629631</v>
      </c>
      <c r="B356" s="39">
        <v>667</v>
      </c>
      <c r="C356" s="39">
        <v>251</v>
      </c>
      <c r="D356" s="40" t="s">
        <v>985</v>
      </c>
      <c r="E356" s="40" t="s">
        <v>987</v>
      </c>
      <c r="F356" s="40"/>
      <c r="G356" s="40" t="s">
        <v>26</v>
      </c>
      <c r="H356" s="40" t="s">
        <v>986</v>
      </c>
      <c r="K356" s="40"/>
      <c r="L356" s="40"/>
      <c r="M356" s="40">
        <v>641048916</v>
      </c>
      <c r="N356" s="40"/>
      <c r="O356" s="40"/>
      <c r="P356" s="40"/>
      <c r="Q356" s="40"/>
      <c r="R356" s="40"/>
      <c r="S356" s="40" t="s">
        <v>65</v>
      </c>
      <c r="T356" s="40" t="s">
        <v>123</v>
      </c>
      <c r="U356" s="40" t="s">
        <v>31</v>
      </c>
      <c r="V356" s="40"/>
      <c r="W356" s="40" t="s">
        <v>32</v>
      </c>
      <c r="X356" s="60">
        <v>115</v>
      </c>
      <c r="Y356" s="43" t="s">
        <v>1723</v>
      </c>
      <c r="Z356" s="42">
        <v>45542</v>
      </c>
      <c r="AA356" s="43">
        <v>0</v>
      </c>
      <c r="AB356" s="43"/>
      <c r="AC356" s="40"/>
      <c r="AD356" s="40"/>
    </row>
    <row r="357" spans="1:30" ht="29.25" thickBot="1">
      <c r="A357" s="47">
        <v>45538.886956018519</v>
      </c>
      <c r="B357" s="39">
        <v>240</v>
      </c>
      <c r="C357" s="39">
        <v>264</v>
      </c>
      <c r="D357" s="40" t="s">
        <v>991</v>
      </c>
      <c r="E357" s="40" t="s">
        <v>466</v>
      </c>
      <c r="F357" s="40" t="s">
        <v>993</v>
      </c>
      <c r="G357" s="40" t="s">
        <v>26</v>
      </c>
      <c r="H357" s="40" t="s">
        <v>992</v>
      </c>
      <c r="K357" s="40" t="s">
        <v>26</v>
      </c>
      <c r="L357" s="40"/>
      <c r="M357" s="40" t="s">
        <v>994</v>
      </c>
      <c r="N357" s="40"/>
      <c r="O357" s="40"/>
      <c r="P357" s="40" t="s">
        <v>48</v>
      </c>
      <c r="Q357" s="41">
        <v>41153</v>
      </c>
      <c r="R357" s="40" t="s">
        <v>39</v>
      </c>
      <c r="S357" s="40" t="s">
        <v>65</v>
      </c>
      <c r="T357" s="40" t="s">
        <v>123</v>
      </c>
      <c r="U357" s="40" t="s">
        <v>35</v>
      </c>
      <c r="V357" s="40"/>
      <c r="W357" s="40" t="s">
        <v>32</v>
      </c>
      <c r="X357" s="60">
        <v>0</v>
      </c>
      <c r="Y357" s="43">
        <v>0</v>
      </c>
      <c r="Z357" s="43">
        <v>0</v>
      </c>
      <c r="AA357" s="43">
        <v>0</v>
      </c>
      <c r="AB357" s="43"/>
      <c r="AC357" s="40"/>
      <c r="AD357" s="40"/>
    </row>
    <row r="358" spans="1:30" ht="29.25" thickBot="1">
      <c r="A358" s="47">
        <v>45538.886956018519</v>
      </c>
      <c r="B358" s="39">
        <v>240</v>
      </c>
      <c r="C358" s="39">
        <v>264</v>
      </c>
      <c r="D358" s="40" t="s">
        <v>991</v>
      </c>
      <c r="E358" s="40" t="s">
        <v>466</v>
      </c>
      <c r="F358" s="40" t="s">
        <v>993</v>
      </c>
      <c r="G358" s="40" t="s">
        <v>26</v>
      </c>
      <c r="H358" s="40" t="s">
        <v>456</v>
      </c>
      <c r="K358" s="40" t="s">
        <v>26</v>
      </c>
      <c r="L358" s="40"/>
      <c r="M358" s="40" t="s">
        <v>994</v>
      </c>
      <c r="N358" s="40"/>
      <c r="O358" s="40"/>
      <c r="P358" s="40" t="s">
        <v>48</v>
      </c>
      <c r="Q358" s="40"/>
      <c r="R358" s="40" t="s">
        <v>39</v>
      </c>
      <c r="S358" s="40" t="s">
        <v>122</v>
      </c>
      <c r="T358" s="40" t="s">
        <v>123</v>
      </c>
      <c r="U358" s="40" t="s">
        <v>35</v>
      </c>
      <c r="V358" s="40"/>
      <c r="W358" s="40" t="s">
        <v>32</v>
      </c>
      <c r="X358" s="60">
        <v>0</v>
      </c>
      <c r="Y358" s="43">
        <v>0</v>
      </c>
      <c r="Z358" s="43">
        <v>0</v>
      </c>
      <c r="AA358" s="43">
        <v>0</v>
      </c>
      <c r="AB358" s="43"/>
      <c r="AC358" s="40"/>
      <c r="AD358" s="40"/>
    </row>
    <row r="359" spans="1:30" ht="29.25" thickBot="1">
      <c r="A359" s="38">
        <v>44937.748518518521</v>
      </c>
      <c r="B359" s="39">
        <v>98</v>
      </c>
      <c r="C359" s="39">
        <v>296</v>
      </c>
      <c r="D359" s="40" t="s">
        <v>1012</v>
      </c>
      <c r="E359" s="40" t="s">
        <v>396</v>
      </c>
      <c r="F359" s="40" t="s">
        <v>1014</v>
      </c>
      <c r="G359" s="40" t="s">
        <v>26</v>
      </c>
      <c r="H359" s="40" t="s">
        <v>1013</v>
      </c>
      <c r="K359" s="40" t="s">
        <v>26</v>
      </c>
      <c r="L359" s="40" t="s">
        <v>244</v>
      </c>
      <c r="M359" s="40">
        <v>685864627</v>
      </c>
      <c r="N359" s="40"/>
      <c r="O359" s="40"/>
      <c r="P359" s="40" t="s">
        <v>29</v>
      </c>
      <c r="Q359" s="42">
        <v>42431</v>
      </c>
      <c r="R359" s="40" t="s">
        <v>39</v>
      </c>
      <c r="S359" s="40" t="s">
        <v>65</v>
      </c>
      <c r="T359" s="40" t="s">
        <v>123</v>
      </c>
      <c r="U359" s="40" t="s">
        <v>35</v>
      </c>
      <c r="V359" s="40"/>
      <c r="W359" s="40" t="s">
        <v>32</v>
      </c>
      <c r="X359" s="60">
        <v>115</v>
      </c>
      <c r="Y359" s="43">
        <v>0</v>
      </c>
      <c r="Z359" s="42">
        <v>45571</v>
      </c>
      <c r="AA359" s="43">
        <v>0</v>
      </c>
      <c r="AB359" s="43"/>
      <c r="AC359" s="40"/>
      <c r="AD359" s="40"/>
    </row>
    <row r="360" spans="1:30" ht="29.25" thickBot="1">
      <c r="A360" s="38">
        <v>44927.700520833336</v>
      </c>
      <c r="B360" s="39">
        <v>98</v>
      </c>
      <c r="C360" s="39">
        <v>296</v>
      </c>
      <c r="D360" s="40" t="s">
        <v>1012</v>
      </c>
      <c r="E360" s="40" t="s">
        <v>396</v>
      </c>
      <c r="F360" s="40" t="s">
        <v>1014</v>
      </c>
      <c r="G360" s="40" t="s">
        <v>26</v>
      </c>
      <c r="H360" s="40" t="s">
        <v>1016</v>
      </c>
      <c r="K360" s="40" t="s">
        <v>26</v>
      </c>
      <c r="L360" s="40" t="s">
        <v>244</v>
      </c>
      <c r="M360" s="40">
        <v>685864627</v>
      </c>
      <c r="N360" s="40"/>
      <c r="O360" s="40"/>
      <c r="P360" s="40" t="s">
        <v>29</v>
      </c>
      <c r="Q360" s="42">
        <v>43311</v>
      </c>
      <c r="R360" s="40" t="s">
        <v>49</v>
      </c>
      <c r="S360" s="40" t="s">
        <v>114</v>
      </c>
      <c r="T360" s="40" t="s">
        <v>41</v>
      </c>
      <c r="U360" s="40" t="s">
        <v>78</v>
      </c>
      <c r="V360" s="42">
        <v>44625</v>
      </c>
      <c r="W360" s="40" t="s">
        <v>32</v>
      </c>
      <c r="X360" s="60">
        <v>115</v>
      </c>
      <c r="Y360" s="43">
        <v>0</v>
      </c>
      <c r="Z360" s="42">
        <v>45571</v>
      </c>
      <c r="AA360" s="43">
        <v>0</v>
      </c>
      <c r="AB360" s="43"/>
      <c r="AC360" s="40"/>
      <c r="AD360" s="40"/>
    </row>
    <row r="361" spans="1:30" ht="15" thickBot="1">
      <c r="A361" s="38">
        <v>45444.677731481483</v>
      </c>
      <c r="B361" s="39">
        <v>663</v>
      </c>
      <c r="C361" s="39">
        <v>301</v>
      </c>
      <c r="D361" s="40" t="s">
        <v>1023</v>
      </c>
      <c r="E361" s="40" t="s">
        <v>1024</v>
      </c>
      <c r="F361" s="40"/>
      <c r="G361" s="40" t="s">
        <v>26</v>
      </c>
      <c r="H361" s="40" t="s">
        <v>1007</v>
      </c>
      <c r="K361" s="40"/>
      <c r="L361" s="40"/>
      <c r="M361" s="40">
        <v>638926678</v>
      </c>
      <c r="N361" s="40"/>
      <c r="O361" s="40"/>
      <c r="P361" s="40" t="s">
        <v>29</v>
      </c>
      <c r="Q361" s="41">
        <v>42644</v>
      </c>
      <c r="R361" s="40"/>
      <c r="S361" s="40" t="s">
        <v>1386</v>
      </c>
      <c r="T361" s="40"/>
      <c r="U361" s="40"/>
      <c r="V361" s="40"/>
      <c r="W361" s="40"/>
      <c r="X361" s="60">
        <v>0</v>
      </c>
      <c r="Y361" s="43">
        <v>0</v>
      </c>
      <c r="Z361" s="43">
        <v>0</v>
      </c>
      <c r="AA361" s="43">
        <v>0</v>
      </c>
      <c r="AB361" s="43"/>
      <c r="AC361" s="40"/>
      <c r="AD361" s="40"/>
    </row>
    <row r="362" spans="1:30" ht="29.25" thickBot="1">
      <c r="A362" s="38">
        <v>44975.584305555552</v>
      </c>
      <c r="B362" s="39">
        <v>1012</v>
      </c>
      <c r="C362" s="39">
        <v>311</v>
      </c>
      <c r="D362" s="40" t="s">
        <v>466</v>
      </c>
      <c r="E362" s="40" t="s">
        <v>1480</v>
      </c>
      <c r="F362" s="40" t="s">
        <v>1042</v>
      </c>
      <c r="G362" s="40" t="s">
        <v>26</v>
      </c>
      <c r="H362" s="40" t="s">
        <v>136</v>
      </c>
      <c r="K362" s="40" t="s">
        <v>26</v>
      </c>
      <c r="L362" s="40" t="s">
        <v>1043</v>
      </c>
      <c r="M362" s="40">
        <v>644224490</v>
      </c>
      <c r="N362" s="40"/>
      <c r="O362" s="40"/>
      <c r="P362" s="40" t="s">
        <v>29</v>
      </c>
      <c r="Q362" s="42">
        <v>40942</v>
      </c>
      <c r="R362" s="40" t="s">
        <v>141</v>
      </c>
      <c r="S362" s="40" t="s">
        <v>122</v>
      </c>
      <c r="T362" s="40" t="s">
        <v>123</v>
      </c>
      <c r="U362" s="40" t="s">
        <v>35</v>
      </c>
      <c r="V362" s="40"/>
      <c r="W362" s="40" t="s">
        <v>32</v>
      </c>
      <c r="X362" s="60">
        <v>115</v>
      </c>
      <c r="Y362" s="43" t="s">
        <v>1723</v>
      </c>
      <c r="Z362" s="42">
        <v>45543</v>
      </c>
      <c r="AA362" s="43">
        <v>0</v>
      </c>
      <c r="AB362" s="43"/>
      <c r="AC362" s="40"/>
      <c r="AD362" s="40"/>
    </row>
    <row r="363" spans="1:30" ht="29.25" thickBot="1">
      <c r="A363" s="38">
        <v>44934.777939814812</v>
      </c>
      <c r="B363" s="39">
        <v>56</v>
      </c>
      <c r="C363" s="39">
        <v>322</v>
      </c>
      <c r="D363" s="40" t="s">
        <v>194</v>
      </c>
      <c r="E363" s="40" t="s">
        <v>1054</v>
      </c>
      <c r="F363" s="40" t="s">
        <v>1055</v>
      </c>
      <c r="G363" s="40" t="s">
        <v>26</v>
      </c>
      <c r="H363" s="40" t="s">
        <v>136</v>
      </c>
      <c r="K363" s="40" t="s">
        <v>26</v>
      </c>
      <c r="L363" s="40" t="s">
        <v>1056</v>
      </c>
      <c r="M363" s="40">
        <v>640841651</v>
      </c>
      <c r="N363" s="40"/>
      <c r="O363" s="40"/>
      <c r="P363" s="40" t="s">
        <v>29</v>
      </c>
      <c r="Q363" s="42">
        <v>40438</v>
      </c>
      <c r="R363" s="40" t="s">
        <v>152</v>
      </c>
      <c r="S363" s="40" t="s">
        <v>90</v>
      </c>
      <c r="T363" s="40" t="s">
        <v>145</v>
      </c>
      <c r="U363" s="40" t="s">
        <v>78</v>
      </c>
      <c r="V363" s="40"/>
      <c r="W363" s="40" t="s">
        <v>32</v>
      </c>
      <c r="X363" s="60">
        <v>0</v>
      </c>
      <c r="Y363" s="43">
        <v>0</v>
      </c>
      <c r="Z363" s="43">
        <v>0</v>
      </c>
      <c r="AA363" s="43">
        <v>0</v>
      </c>
      <c r="AB363" s="43"/>
      <c r="AC363" s="40"/>
      <c r="AD363" s="40"/>
    </row>
    <row r="364" spans="1:30" ht="15" thickBot="1">
      <c r="A364" s="38">
        <v>45319.589733796296</v>
      </c>
      <c r="B364" s="39">
        <v>658</v>
      </c>
      <c r="C364" s="39">
        <v>332</v>
      </c>
      <c r="D364" s="40" t="s">
        <v>347</v>
      </c>
      <c r="E364" s="40" t="s">
        <v>1074</v>
      </c>
      <c r="F364" s="40" t="s">
        <v>1075</v>
      </c>
      <c r="G364" s="40" t="s">
        <v>26</v>
      </c>
      <c r="H364" s="40" t="s">
        <v>1415</v>
      </c>
      <c r="K364" s="40" t="s">
        <v>26</v>
      </c>
      <c r="L364" s="40" t="s">
        <v>1076</v>
      </c>
      <c r="M364" s="40" t="s">
        <v>1077</v>
      </c>
      <c r="N364" s="40"/>
      <c r="O364" s="40"/>
      <c r="P364" s="40" t="s">
        <v>29</v>
      </c>
      <c r="Q364" s="42">
        <v>42518</v>
      </c>
      <c r="R364" s="40" t="s">
        <v>49</v>
      </c>
      <c r="S364" s="40"/>
      <c r="T364" s="40"/>
      <c r="U364" s="40"/>
      <c r="V364" s="42">
        <v>45304</v>
      </c>
      <c r="W364" s="40" t="s">
        <v>32</v>
      </c>
      <c r="X364" s="60">
        <v>0</v>
      </c>
      <c r="Y364" s="43">
        <v>0</v>
      </c>
      <c r="Z364" s="43">
        <v>0</v>
      </c>
      <c r="AA364" s="43">
        <v>0</v>
      </c>
      <c r="AB364" s="43"/>
      <c r="AC364" s="40"/>
      <c r="AD364" s="40"/>
    </row>
    <row r="365" spans="1:30" ht="15" thickBot="1">
      <c r="A365" s="38">
        <v>44927.696400462963</v>
      </c>
      <c r="B365" s="39">
        <v>130</v>
      </c>
      <c r="C365" s="40"/>
      <c r="D365" s="40" t="s">
        <v>22</v>
      </c>
      <c r="E365" s="40" t="s">
        <v>1097</v>
      </c>
      <c r="F365" s="40" t="s">
        <v>25</v>
      </c>
      <c r="G365" s="40" t="s">
        <v>26</v>
      </c>
      <c r="H365" s="40" t="s">
        <v>23</v>
      </c>
      <c r="K365" s="40" t="s">
        <v>26</v>
      </c>
      <c r="L365" s="40" t="s">
        <v>27</v>
      </c>
      <c r="M365" s="40">
        <v>687586009</v>
      </c>
      <c r="N365" s="40"/>
      <c r="O365" s="40"/>
      <c r="P365" s="40" t="s">
        <v>29</v>
      </c>
      <c r="Q365" s="42">
        <v>42052</v>
      </c>
      <c r="R365" s="40" t="s">
        <v>49</v>
      </c>
      <c r="S365" s="40" t="s">
        <v>1386</v>
      </c>
      <c r="T365" s="40" t="s">
        <v>58</v>
      </c>
      <c r="U365" s="40"/>
      <c r="V365" s="42">
        <v>44625</v>
      </c>
      <c r="W365" s="40"/>
      <c r="X365" s="60">
        <v>0</v>
      </c>
      <c r="Y365" s="43">
        <v>0</v>
      </c>
      <c r="Z365" s="43">
        <v>0</v>
      </c>
      <c r="AA365" s="43">
        <v>0</v>
      </c>
      <c r="AB365" s="43"/>
      <c r="AC365" s="40"/>
      <c r="AD365" s="40"/>
    </row>
    <row r="366" spans="1:30" ht="29.25" thickBot="1">
      <c r="A366" s="38">
        <v>44975.595972222225</v>
      </c>
      <c r="B366" s="40"/>
      <c r="C366" s="40"/>
      <c r="D366" s="40" t="s">
        <v>136</v>
      </c>
      <c r="E366" s="40" t="s">
        <v>1172</v>
      </c>
      <c r="F366" s="40" t="s">
        <v>1173</v>
      </c>
      <c r="G366" s="40" t="s">
        <v>26</v>
      </c>
      <c r="H366" s="40" t="s">
        <v>224</v>
      </c>
      <c r="K366" s="40" t="s">
        <v>26</v>
      </c>
      <c r="L366" s="40" t="s">
        <v>609</v>
      </c>
      <c r="M366" s="40">
        <v>615313577</v>
      </c>
      <c r="N366" s="40"/>
      <c r="O366" s="40"/>
      <c r="P366" s="40" t="s">
        <v>29</v>
      </c>
      <c r="Q366" s="40"/>
      <c r="R366" s="40" t="s">
        <v>39</v>
      </c>
      <c r="S366" s="40" t="s">
        <v>1386</v>
      </c>
      <c r="T366" s="40" t="s">
        <v>41</v>
      </c>
      <c r="U366" s="40" t="s">
        <v>31</v>
      </c>
      <c r="V366" s="40"/>
      <c r="W366" s="40"/>
      <c r="X366" s="60">
        <v>0</v>
      </c>
      <c r="Y366" s="43">
        <v>0</v>
      </c>
      <c r="Z366" s="43">
        <v>0</v>
      </c>
      <c r="AA366" s="43">
        <v>0</v>
      </c>
      <c r="AB366" s="43"/>
      <c r="AC366" s="40"/>
      <c r="AD366" s="40"/>
    </row>
    <row r="367" spans="1:30" ht="15" thickBot="1">
      <c r="A367" s="38">
        <v>44937.750347222223</v>
      </c>
      <c r="B367" s="40"/>
      <c r="C367" s="40"/>
      <c r="D367" s="40" t="s">
        <v>364</v>
      </c>
      <c r="E367" s="40" t="s">
        <v>1267</v>
      </c>
      <c r="F367" s="40" t="s">
        <v>1268</v>
      </c>
      <c r="G367" s="40" t="s">
        <v>26</v>
      </c>
      <c r="H367" s="40" t="s">
        <v>156</v>
      </c>
      <c r="K367" s="40" t="s">
        <v>26</v>
      </c>
      <c r="L367" s="40" t="s">
        <v>1269</v>
      </c>
      <c r="M367" s="40"/>
      <c r="N367" s="40"/>
      <c r="O367" s="40"/>
      <c r="P367" s="40" t="s">
        <v>29</v>
      </c>
      <c r="Q367" s="42">
        <v>41796</v>
      </c>
      <c r="R367" s="40" t="s">
        <v>39</v>
      </c>
      <c r="S367" s="40" t="s">
        <v>1386</v>
      </c>
      <c r="T367" s="40" t="s">
        <v>145</v>
      </c>
      <c r="U367" s="40"/>
      <c r="V367" s="40"/>
      <c r="W367" s="40"/>
      <c r="X367" s="60">
        <v>0</v>
      </c>
      <c r="Y367" s="43">
        <v>0</v>
      </c>
      <c r="Z367" s="43">
        <v>0</v>
      </c>
      <c r="AA367" s="43">
        <v>0</v>
      </c>
      <c r="AB367" s="43"/>
      <c r="AC367" s="40"/>
      <c r="AD367" s="40"/>
    </row>
    <row r="368" spans="1:30" ht="29.25" thickBot="1">
      <c r="A368" s="38">
        <v>45003.66134259259</v>
      </c>
      <c r="B368" s="39">
        <v>1027</v>
      </c>
      <c r="C368" s="40"/>
      <c r="D368" s="40" t="s">
        <v>97</v>
      </c>
      <c r="E368" s="40" t="s">
        <v>1142</v>
      </c>
      <c r="F368" s="40" t="s">
        <v>1143</v>
      </c>
      <c r="G368" s="40" t="s">
        <v>26</v>
      </c>
      <c r="H368" s="40" t="s">
        <v>426</v>
      </c>
      <c r="K368" s="40" t="s">
        <v>26</v>
      </c>
      <c r="L368" s="40" t="s">
        <v>1144</v>
      </c>
      <c r="M368" s="40">
        <v>611024442</v>
      </c>
      <c r="N368" s="40"/>
      <c r="O368" s="40"/>
      <c r="P368" s="40" t="s">
        <v>48</v>
      </c>
      <c r="Q368" s="42">
        <v>42623</v>
      </c>
      <c r="R368" s="40" t="s">
        <v>49</v>
      </c>
      <c r="S368" s="40" t="s">
        <v>1386</v>
      </c>
      <c r="T368" s="40" t="s">
        <v>123</v>
      </c>
      <c r="U368" s="40" t="s">
        <v>35</v>
      </c>
      <c r="V368" s="42">
        <v>44989</v>
      </c>
      <c r="W368" s="40"/>
      <c r="X368" s="60">
        <v>0</v>
      </c>
      <c r="Y368" s="43">
        <v>0</v>
      </c>
      <c r="Z368" s="43">
        <v>0</v>
      </c>
      <c r="AA368" s="43">
        <v>0</v>
      </c>
      <c r="AB368" s="43"/>
      <c r="AC368" s="40"/>
      <c r="AD368" s="40"/>
    </row>
    <row r="369" spans="1:30" ht="29.25" thickBot="1">
      <c r="A369" s="38">
        <v>44975.591238425928</v>
      </c>
      <c r="B369" s="40"/>
      <c r="C369" s="40"/>
      <c r="D369" s="40" t="s">
        <v>1124</v>
      </c>
      <c r="E369" s="40" t="s">
        <v>242</v>
      </c>
      <c r="F369" s="40" t="s">
        <v>1175</v>
      </c>
      <c r="G369" s="40" t="s">
        <v>26</v>
      </c>
      <c r="H369" s="40" t="s">
        <v>301</v>
      </c>
      <c r="K369" s="40" t="s">
        <v>1176</v>
      </c>
      <c r="L369" s="40"/>
      <c r="M369" s="40"/>
      <c r="N369" s="40"/>
      <c r="O369" s="40"/>
      <c r="P369" s="40" t="s">
        <v>29</v>
      </c>
      <c r="Q369" s="42">
        <v>40503</v>
      </c>
      <c r="R369" s="40" t="s">
        <v>141</v>
      </c>
      <c r="S369" s="40" t="s">
        <v>1386</v>
      </c>
      <c r="T369" s="40" t="s">
        <v>123</v>
      </c>
      <c r="U369" s="40" t="s">
        <v>78</v>
      </c>
      <c r="V369" s="40"/>
      <c r="W369" s="40"/>
      <c r="X369" s="60">
        <v>0</v>
      </c>
      <c r="Y369" s="43">
        <v>0</v>
      </c>
      <c r="Z369" s="43">
        <v>0</v>
      </c>
      <c r="AA369" s="43">
        <v>0</v>
      </c>
      <c r="AB369" s="43"/>
      <c r="AC369" s="40"/>
      <c r="AD369" s="40"/>
    </row>
    <row r="370" spans="1:30" ht="29.25" thickBot="1">
      <c r="A370" s="38">
        <v>45003.655740740738</v>
      </c>
      <c r="B370" s="39">
        <v>1164</v>
      </c>
      <c r="C370" s="40"/>
      <c r="D370" s="40" t="s">
        <v>1146</v>
      </c>
      <c r="E370" s="40" t="s">
        <v>1147</v>
      </c>
      <c r="F370" s="40" t="s">
        <v>167</v>
      </c>
      <c r="G370" s="40" t="s">
        <v>26</v>
      </c>
      <c r="H370" s="40" t="s">
        <v>922</v>
      </c>
      <c r="K370" s="40" t="s">
        <v>26</v>
      </c>
      <c r="L370" s="40" t="s">
        <v>1148</v>
      </c>
      <c r="M370" s="40">
        <v>684787228</v>
      </c>
      <c r="N370" s="40"/>
      <c r="O370" s="40"/>
      <c r="P370" s="40" t="s">
        <v>29</v>
      </c>
      <c r="Q370" s="42">
        <v>43092</v>
      </c>
      <c r="R370" s="40" t="s">
        <v>49</v>
      </c>
      <c r="S370" s="40" t="s">
        <v>1386</v>
      </c>
      <c r="T370" s="40" t="s">
        <v>123</v>
      </c>
      <c r="U370" s="40" t="s">
        <v>35</v>
      </c>
      <c r="V370" s="42">
        <v>44989</v>
      </c>
      <c r="W370" s="40"/>
      <c r="X370" s="60">
        <v>0</v>
      </c>
      <c r="Y370" s="43">
        <v>0</v>
      </c>
      <c r="Z370" s="43">
        <v>0</v>
      </c>
      <c r="AA370" s="43">
        <v>0</v>
      </c>
      <c r="AB370" s="43"/>
      <c r="AC370" s="40"/>
      <c r="AD370" s="40"/>
    </row>
    <row r="371" spans="1:30" ht="29.25" thickBot="1">
      <c r="A371" s="38">
        <v>44975.571597222224</v>
      </c>
      <c r="B371" s="40"/>
      <c r="C371" s="40"/>
      <c r="D371" s="40" t="s">
        <v>1149</v>
      </c>
      <c r="E371" s="40" t="s">
        <v>1151</v>
      </c>
      <c r="F371" s="40" t="s">
        <v>1152</v>
      </c>
      <c r="G371" s="40" t="s">
        <v>26</v>
      </c>
      <c r="H371" s="40" t="s">
        <v>1150</v>
      </c>
      <c r="K371" s="40" t="s">
        <v>26</v>
      </c>
      <c r="L371" s="40" t="s">
        <v>1153</v>
      </c>
      <c r="M371" s="40"/>
      <c r="N371" s="40"/>
      <c r="O371" s="40"/>
      <c r="P371" s="51" t="s">
        <v>48</v>
      </c>
      <c r="Q371" s="42">
        <v>40934</v>
      </c>
      <c r="R371" s="40" t="s">
        <v>141</v>
      </c>
      <c r="S371" s="40" t="s">
        <v>1386</v>
      </c>
      <c r="T371" s="40" t="s">
        <v>123</v>
      </c>
      <c r="U371" s="40" t="s">
        <v>78</v>
      </c>
      <c r="V371" s="40"/>
      <c r="W371" s="40"/>
      <c r="X371" s="60">
        <v>0</v>
      </c>
      <c r="Y371" s="43">
        <v>0</v>
      </c>
      <c r="Z371" s="43">
        <v>0</v>
      </c>
      <c r="AA371" s="43">
        <v>0</v>
      </c>
      <c r="AB371" s="75"/>
      <c r="AC371" s="51"/>
      <c r="AD371" s="51"/>
    </row>
    <row r="372" spans="1:30" ht="29.25" thickBot="1">
      <c r="A372" s="38">
        <v>44948.658483796295</v>
      </c>
      <c r="B372" s="39">
        <v>327</v>
      </c>
      <c r="C372" s="39"/>
      <c r="D372" s="40" t="s">
        <v>72</v>
      </c>
      <c r="E372" s="40" t="s">
        <v>74</v>
      </c>
      <c r="F372" s="40" t="s">
        <v>75</v>
      </c>
      <c r="G372" s="40" t="s">
        <v>26</v>
      </c>
      <c r="H372" s="40" t="s">
        <v>73</v>
      </c>
      <c r="K372" s="40" t="s">
        <v>26</v>
      </c>
      <c r="L372" s="40" t="s">
        <v>76</v>
      </c>
      <c r="M372" s="40">
        <v>625126767</v>
      </c>
      <c r="N372" s="40"/>
      <c r="O372" s="40"/>
      <c r="P372" s="40" t="s">
        <v>48</v>
      </c>
      <c r="Q372" s="42">
        <v>39571</v>
      </c>
      <c r="R372" s="40" t="s">
        <v>39</v>
      </c>
      <c r="S372" s="40" t="s">
        <v>1386</v>
      </c>
      <c r="T372" s="40" t="s">
        <v>58</v>
      </c>
      <c r="U372" s="40" t="s">
        <v>78</v>
      </c>
      <c r="V372" s="42">
        <v>44948</v>
      </c>
      <c r="W372" s="40"/>
      <c r="X372" s="60" t="s">
        <v>1096</v>
      </c>
      <c r="Y372" s="43">
        <v>0</v>
      </c>
      <c r="Z372" s="43">
        <v>0</v>
      </c>
      <c r="AA372" s="43">
        <v>0</v>
      </c>
      <c r="AB372" s="43"/>
      <c r="AC372" s="40"/>
      <c r="AD372" s="40"/>
    </row>
    <row r="373" spans="1:30" ht="29.25" thickBot="1">
      <c r="A373" s="38">
        <v>44975.641064814816</v>
      </c>
      <c r="B373" s="40"/>
      <c r="C373" s="40"/>
      <c r="D373" s="40" t="s">
        <v>84</v>
      </c>
      <c r="E373" s="40" t="s">
        <v>1162</v>
      </c>
      <c r="F373" s="40" t="s">
        <v>1163</v>
      </c>
      <c r="G373" s="40" t="s">
        <v>26</v>
      </c>
      <c r="H373" s="40" t="s">
        <v>532</v>
      </c>
      <c r="K373" s="40" t="s">
        <v>26</v>
      </c>
      <c r="L373" s="40" t="s">
        <v>1164</v>
      </c>
      <c r="M373" s="40"/>
      <c r="N373" s="40"/>
      <c r="O373" s="40"/>
      <c r="P373" s="40" t="s">
        <v>48</v>
      </c>
      <c r="Q373" s="42">
        <v>41132</v>
      </c>
      <c r="R373" s="40" t="s">
        <v>39</v>
      </c>
      <c r="S373" s="40" t="s">
        <v>1386</v>
      </c>
      <c r="T373" s="40" t="s">
        <v>41</v>
      </c>
      <c r="U373" s="40" t="s">
        <v>78</v>
      </c>
      <c r="V373" s="40"/>
      <c r="W373" s="40"/>
      <c r="X373" s="60">
        <v>0</v>
      </c>
      <c r="Y373" s="43">
        <v>0</v>
      </c>
      <c r="Z373" s="43">
        <v>0</v>
      </c>
      <c r="AA373" s="43">
        <v>0</v>
      </c>
      <c r="AB373" s="43"/>
      <c r="AC373" s="40"/>
      <c r="AD373" s="40"/>
    </row>
    <row r="374" spans="1:30" ht="29.25" thickBot="1">
      <c r="A374" s="38">
        <v>44934.838923611111</v>
      </c>
      <c r="B374" s="40"/>
      <c r="C374" s="40"/>
      <c r="D374" s="40" t="s">
        <v>136</v>
      </c>
      <c r="E374" s="40" t="s">
        <v>962</v>
      </c>
      <c r="F374" s="40" t="s">
        <v>1246</v>
      </c>
      <c r="G374" s="40" t="s">
        <v>26</v>
      </c>
      <c r="H374" s="40" t="s">
        <v>1245</v>
      </c>
      <c r="K374" s="40" t="s">
        <v>26</v>
      </c>
      <c r="L374" s="40" t="s">
        <v>434</v>
      </c>
      <c r="M374" s="40">
        <v>687831590</v>
      </c>
      <c r="N374" s="40"/>
      <c r="O374" s="40"/>
      <c r="P374" s="40" t="s">
        <v>29</v>
      </c>
      <c r="Q374" s="42">
        <v>40744</v>
      </c>
      <c r="R374" s="40" t="s">
        <v>39</v>
      </c>
      <c r="S374" s="40" t="s">
        <v>1386</v>
      </c>
      <c r="T374" s="40" t="s">
        <v>145</v>
      </c>
      <c r="U374" s="40" t="s">
        <v>31</v>
      </c>
      <c r="V374" s="40"/>
      <c r="W374" s="40"/>
      <c r="X374" s="60">
        <v>0</v>
      </c>
      <c r="Y374" s="43">
        <v>0</v>
      </c>
      <c r="Z374" s="43">
        <v>0</v>
      </c>
      <c r="AA374" s="43">
        <v>0</v>
      </c>
      <c r="AB374" s="43"/>
      <c r="AC374" s="40"/>
      <c r="AD374" s="40"/>
    </row>
    <row r="375" spans="1:30" ht="29.25" thickBot="1">
      <c r="A375" s="38">
        <v>44975.634560185186</v>
      </c>
      <c r="B375" s="40"/>
      <c r="C375" s="40"/>
      <c r="D375" s="40" t="s">
        <v>1227</v>
      </c>
      <c r="E375" s="40" t="s">
        <v>1228</v>
      </c>
      <c r="F375" s="40" t="s">
        <v>1229</v>
      </c>
      <c r="G375" s="40" t="s">
        <v>26</v>
      </c>
      <c r="H375" s="40" t="s">
        <v>170</v>
      </c>
      <c r="K375" s="40" t="s">
        <v>26</v>
      </c>
      <c r="L375" s="40" t="s">
        <v>1230</v>
      </c>
      <c r="M375" s="40"/>
      <c r="N375" s="40"/>
      <c r="O375" s="40"/>
      <c r="P375" s="40" t="s">
        <v>29</v>
      </c>
      <c r="Q375" s="42">
        <v>40460</v>
      </c>
      <c r="R375" s="40" t="s">
        <v>39</v>
      </c>
      <c r="S375" s="40" t="s">
        <v>1386</v>
      </c>
      <c r="T375" s="40" t="s">
        <v>41</v>
      </c>
      <c r="U375" s="40" t="s">
        <v>78</v>
      </c>
      <c r="V375" s="40"/>
      <c r="W375" s="40"/>
      <c r="X375" s="60">
        <v>0</v>
      </c>
      <c r="Y375" s="43">
        <v>0</v>
      </c>
      <c r="Z375" s="43">
        <v>0</v>
      </c>
      <c r="AA375" s="43">
        <v>0</v>
      </c>
      <c r="AB375" s="43"/>
      <c r="AC375" s="40"/>
      <c r="AD375" s="40"/>
    </row>
    <row r="376" spans="1:30" ht="29.25" thickBot="1">
      <c r="A376" s="38">
        <v>44947.454317129632</v>
      </c>
      <c r="B376" s="40"/>
      <c r="C376" s="40"/>
      <c r="D376" s="40" t="s">
        <v>136</v>
      </c>
      <c r="E376" s="40" t="s">
        <v>105</v>
      </c>
      <c r="F376" s="40" t="s">
        <v>1222</v>
      </c>
      <c r="G376" s="40" t="s">
        <v>26</v>
      </c>
      <c r="H376" s="40" t="s">
        <v>581</v>
      </c>
      <c r="K376" s="40" t="s">
        <v>26</v>
      </c>
      <c r="L376" s="40"/>
      <c r="M376" s="40"/>
      <c r="N376" s="40"/>
      <c r="O376" s="40"/>
      <c r="P376" s="40" t="s">
        <v>48</v>
      </c>
      <c r="Q376" s="42">
        <v>40599</v>
      </c>
      <c r="R376" s="40" t="s">
        <v>155</v>
      </c>
      <c r="S376" s="40" t="s">
        <v>1386</v>
      </c>
      <c r="T376" s="40" t="s">
        <v>58</v>
      </c>
      <c r="U376" s="40" t="s">
        <v>31</v>
      </c>
      <c r="V376" s="40"/>
      <c r="W376" s="40"/>
      <c r="X376" s="60">
        <v>0</v>
      </c>
      <c r="Y376" s="43">
        <v>0</v>
      </c>
      <c r="Z376" s="43">
        <v>0</v>
      </c>
      <c r="AA376" s="43">
        <v>0</v>
      </c>
      <c r="AB376" s="43"/>
      <c r="AC376" s="40"/>
      <c r="AD376" s="40"/>
    </row>
    <row r="377" spans="1:30" ht="29.25" thickBot="1">
      <c r="A377" s="38">
        <v>44975.638090277775</v>
      </c>
      <c r="B377" s="40"/>
      <c r="C377" s="40"/>
      <c r="D377" s="40" t="s">
        <v>1275</v>
      </c>
      <c r="E377" s="40" t="s">
        <v>1276</v>
      </c>
      <c r="F377" s="40" t="s">
        <v>1279</v>
      </c>
      <c r="G377" s="40" t="s">
        <v>26</v>
      </c>
      <c r="H377" s="40" t="s">
        <v>383</v>
      </c>
      <c r="K377" s="40" t="s">
        <v>26</v>
      </c>
      <c r="L377" s="40" t="s">
        <v>1280</v>
      </c>
      <c r="M377" s="40"/>
      <c r="N377" s="40"/>
      <c r="O377" s="40"/>
      <c r="P377" s="40" t="s">
        <v>48</v>
      </c>
      <c r="Q377" s="42">
        <v>40215</v>
      </c>
      <c r="R377" s="40" t="s">
        <v>39</v>
      </c>
      <c r="S377" s="40" t="s">
        <v>1386</v>
      </c>
      <c r="T377" s="40" t="s">
        <v>41</v>
      </c>
      <c r="U377" s="40" t="s">
        <v>78</v>
      </c>
      <c r="V377" s="40"/>
      <c r="W377" s="40"/>
      <c r="X377" s="60">
        <v>0</v>
      </c>
      <c r="Y377" s="43">
        <v>0</v>
      </c>
      <c r="Z377" s="43">
        <v>0</v>
      </c>
      <c r="AA377" s="43">
        <v>0</v>
      </c>
      <c r="AB377" s="43"/>
      <c r="AC377" s="40"/>
      <c r="AD377" s="40"/>
    </row>
    <row r="378" spans="1:30" ht="15" thickBot="1">
      <c r="A378" s="38">
        <v>45444.636782407404</v>
      </c>
      <c r="B378" s="39">
        <v>1157</v>
      </c>
      <c r="C378" s="39"/>
      <c r="D378" s="40" t="s">
        <v>53</v>
      </c>
      <c r="E378" s="40" t="s">
        <v>330</v>
      </c>
      <c r="F378" s="40" t="s">
        <v>331</v>
      </c>
      <c r="G378" s="40" t="s">
        <v>26</v>
      </c>
      <c r="H378" s="40" t="s">
        <v>329</v>
      </c>
      <c r="K378" s="40" t="s">
        <v>26</v>
      </c>
      <c r="L378" s="40" t="s">
        <v>332</v>
      </c>
      <c r="M378" s="40">
        <v>631774428</v>
      </c>
      <c r="N378" s="40"/>
      <c r="O378" s="40"/>
      <c r="P378" s="40" t="s">
        <v>29</v>
      </c>
      <c r="Q378" s="42">
        <v>41131</v>
      </c>
      <c r="R378" s="40"/>
      <c r="S378" s="40" t="s">
        <v>1123</v>
      </c>
      <c r="T378" s="40" t="s">
        <v>115</v>
      </c>
      <c r="U378" s="40" t="s">
        <v>1123</v>
      </c>
      <c r="V378" s="42">
        <v>44870</v>
      </c>
      <c r="W378" s="40" t="s">
        <v>32</v>
      </c>
      <c r="X378" s="60">
        <v>0</v>
      </c>
      <c r="Y378" s="43">
        <v>0</v>
      </c>
      <c r="Z378" s="43">
        <v>0</v>
      </c>
      <c r="AA378" s="43">
        <v>0</v>
      </c>
      <c r="AB378" s="43"/>
      <c r="AC378" s="40"/>
      <c r="AD378" s="40"/>
    </row>
    <row r="379" spans="1:30" ht="15" thickBot="1">
      <c r="A379" s="38">
        <v>44934.826331018521</v>
      </c>
      <c r="B379" s="39">
        <v>215</v>
      </c>
      <c r="C379" s="39"/>
      <c r="D379" s="40" t="s">
        <v>90</v>
      </c>
      <c r="E379" s="40" t="s">
        <v>914</v>
      </c>
      <c r="F379" s="40" t="s">
        <v>915</v>
      </c>
      <c r="G379" s="40" t="s">
        <v>26</v>
      </c>
      <c r="H379" s="40" t="s">
        <v>456</v>
      </c>
      <c r="K379" s="40" t="s">
        <v>26</v>
      </c>
      <c r="L379" s="40" t="s">
        <v>916</v>
      </c>
      <c r="M379" s="40">
        <v>639126560</v>
      </c>
      <c r="N379" s="40"/>
      <c r="O379" s="40"/>
      <c r="P379" s="40" t="s">
        <v>48</v>
      </c>
      <c r="Q379" s="42">
        <v>41714</v>
      </c>
      <c r="R379" s="40" t="s">
        <v>39</v>
      </c>
      <c r="S379" s="40" t="s">
        <v>1096</v>
      </c>
      <c r="T379" s="40" t="s">
        <v>1096</v>
      </c>
      <c r="U379" s="40" t="s">
        <v>1096</v>
      </c>
      <c r="V379" s="40"/>
      <c r="W379" s="43">
        <v>0</v>
      </c>
      <c r="X379" s="60">
        <v>0</v>
      </c>
      <c r="Y379" s="43">
        <v>0</v>
      </c>
      <c r="Z379" s="43">
        <v>0</v>
      </c>
      <c r="AA379" s="43">
        <v>0</v>
      </c>
      <c r="AB379" s="43"/>
      <c r="AC379" s="40"/>
      <c r="AD379" s="40"/>
    </row>
    <row r="380" spans="1:30" ht="29.25" thickBot="1">
      <c r="A380" s="38">
        <v>44927.650347222225</v>
      </c>
      <c r="B380" s="39">
        <v>278</v>
      </c>
      <c r="C380" s="40"/>
      <c r="D380" s="40" t="s">
        <v>107</v>
      </c>
      <c r="E380" s="40" t="s">
        <v>1099</v>
      </c>
      <c r="F380" s="40" t="s">
        <v>1100</v>
      </c>
      <c r="G380" s="40" t="s">
        <v>26</v>
      </c>
      <c r="H380" s="40" t="s">
        <v>1098</v>
      </c>
      <c r="K380" s="40" t="s">
        <v>26</v>
      </c>
      <c r="L380" s="40" t="s">
        <v>1101</v>
      </c>
      <c r="M380" s="40">
        <v>684143131</v>
      </c>
      <c r="N380" s="40"/>
      <c r="O380" s="40"/>
      <c r="P380" s="40" t="s">
        <v>48</v>
      </c>
      <c r="Q380" s="42">
        <v>40318</v>
      </c>
      <c r="R380" s="40" t="s">
        <v>39</v>
      </c>
      <c r="S380" s="40" t="s">
        <v>1386</v>
      </c>
      <c r="T380" s="40" t="s">
        <v>123</v>
      </c>
      <c r="U380" s="40" t="s">
        <v>35</v>
      </c>
      <c r="V380" s="40"/>
      <c r="W380" s="40"/>
      <c r="X380" s="60">
        <v>0</v>
      </c>
      <c r="Y380" s="43">
        <v>0</v>
      </c>
      <c r="Z380" s="43">
        <v>0</v>
      </c>
      <c r="AA380" s="43">
        <v>0</v>
      </c>
      <c r="AB380" s="43"/>
      <c r="AC380" s="40"/>
      <c r="AD380" s="40"/>
    </row>
    <row r="381" spans="1:30" ht="29.25" thickBot="1">
      <c r="A381" s="38">
        <v>44975.640196759261</v>
      </c>
      <c r="B381" s="40"/>
      <c r="C381" s="40"/>
      <c r="D381" s="40" t="s">
        <v>103</v>
      </c>
      <c r="E381" s="40" t="s">
        <v>1213</v>
      </c>
      <c r="F381" s="40" t="s">
        <v>1214</v>
      </c>
      <c r="G381" s="40" t="s">
        <v>26</v>
      </c>
      <c r="H381" s="40" t="s">
        <v>104</v>
      </c>
      <c r="K381" s="40" t="s">
        <v>26</v>
      </c>
      <c r="L381" s="40" t="s">
        <v>1215</v>
      </c>
      <c r="M381" s="40"/>
      <c r="N381" s="40"/>
      <c r="O381" s="40"/>
      <c r="P381" s="40" t="s">
        <v>48</v>
      </c>
      <c r="Q381" s="42">
        <v>41657</v>
      </c>
      <c r="R381" s="40" t="s">
        <v>39</v>
      </c>
      <c r="S381" s="40" t="s">
        <v>1386</v>
      </c>
      <c r="T381" s="40" t="s">
        <v>41</v>
      </c>
      <c r="U381" s="40" t="s">
        <v>78</v>
      </c>
      <c r="V381" s="40"/>
      <c r="W381" s="40"/>
      <c r="X381" s="60">
        <v>0</v>
      </c>
      <c r="Y381" s="43">
        <v>0</v>
      </c>
      <c r="Z381" s="43">
        <v>0</v>
      </c>
      <c r="AA381" s="43">
        <v>0</v>
      </c>
      <c r="AB381" s="43"/>
      <c r="AC381" s="40"/>
      <c r="AD381" s="40"/>
    </row>
    <row r="382" spans="1:30" ht="29.25" thickBot="1">
      <c r="A382" s="38">
        <v>44927.651006944441</v>
      </c>
      <c r="B382" s="39">
        <v>278</v>
      </c>
      <c r="C382" s="40"/>
      <c r="D382" s="40" t="s">
        <v>107</v>
      </c>
      <c r="E382" s="40" t="s">
        <v>1099</v>
      </c>
      <c r="F382" s="40" t="s">
        <v>1100</v>
      </c>
      <c r="G382" s="40" t="s">
        <v>26</v>
      </c>
      <c r="H382" s="40" t="s">
        <v>1103</v>
      </c>
      <c r="K382" s="40" t="s">
        <v>26</v>
      </c>
      <c r="L382" s="40" t="s">
        <v>1101</v>
      </c>
      <c r="M382" s="40">
        <v>684143131</v>
      </c>
      <c r="N382" s="40"/>
      <c r="O382" s="40"/>
      <c r="P382" s="40" t="s">
        <v>48</v>
      </c>
      <c r="Q382" s="42">
        <v>41958</v>
      </c>
      <c r="R382" s="40" t="s">
        <v>39</v>
      </c>
      <c r="S382" s="40" t="s">
        <v>1386</v>
      </c>
      <c r="T382" s="40" t="s">
        <v>123</v>
      </c>
      <c r="U382" s="40" t="s">
        <v>35</v>
      </c>
      <c r="V382" s="40"/>
      <c r="W382" s="40"/>
      <c r="X382" s="60">
        <v>0</v>
      </c>
      <c r="Y382" s="43">
        <v>0</v>
      </c>
      <c r="Z382" s="43">
        <v>0</v>
      </c>
      <c r="AA382" s="43">
        <v>0</v>
      </c>
      <c r="AB382" s="43"/>
      <c r="AC382" s="40"/>
      <c r="AD382" s="40"/>
    </row>
    <row r="383" spans="1:30" ht="29.25" thickBot="1">
      <c r="A383" s="38">
        <v>44975.588078703702</v>
      </c>
      <c r="B383" s="39">
        <v>66</v>
      </c>
      <c r="C383" s="39"/>
      <c r="D383" s="40"/>
      <c r="E383" s="40" t="s">
        <v>575</v>
      </c>
      <c r="F383" s="40" t="s">
        <v>576</v>
      </c>
      <c r="G383" s="40" t="s">
        <v>26</v>
      </c>
      <c r="H383" s="40" t="s">
        <v>579</v>
      </c>
      <c r="K383" s="40" t="s">
        <v>26</v>
      </c>
      <c r="L383" s="40"/>
      <c r="M383" s="40"/>
      <c r="N383" s="40"/>
      <c r="O383" s="40"/>
      <c r="P383" s="40" t="s">
        <v>48</v>
      </c>
      <c r="Q383" s="42">
        <v>41190</v>
      </c>
      <c r="R383" s="40" t="s">
        <v>141</v>
      </c>
      <c r="S383" s="49" t="s">
        <v>34</v>
      </c>
      <c r="T383" s="40"/>
      <c r="U383" s="40" t="s">
        <v>35</v>
      </c>
      <c r="V383" s="42">
        <v>45213</v>
      </c>
      <c r="W383" s="40" t="s">
        <v>32</v>
      </c>
      <c r="X383" s="60" t="s">
        <v>1096</v>
      </c>
      <c r="Y383" s="43">
        <v>0</v>
      </c>
      <c r="Z383" s="43">
        <v>0</v>
      </c>
      <c r="AA383" s="43">
        <v>0</v>
      </c>
      <c r="AB383" s="43"/>
      <c r="AC383" s="40"/>
      <c r="AD383" s="40"/>
    </row>
    <row r="384" spans="1:30" ht="29.25" thickBot="1">
      <c r="A384" s="38">
        <v>45444.636782407404</v>
      </c>
      <c r="B384" s="39">
        <v>1157</v>
      </c>
      <c r="C384" s="39"/>
      <c r="D384" s="40" t="s">
        <v>53</v>
      </c>
      <c r="E384" s="40" t="s">
        <v>330</v>
      </c>
      <c r="F384" s="40" t="s">
        <v>331</v>
      </c>
      <c r="G384" s="40" t="s">
        <v>26</v>
      </c>
      <c r="H384" s="40" t="s">
        <v>195</v>
      </c>
      <c r="K384" s="40" t="s">
        <v>26</v>
      </c>
      <c r="L384" s="40" t="s">
        <v>332</v>
      </c>
      <c r="M384" s="40">
        <v>631774428</v>
      </c>
      <c r="N384" s="40"/>
      <c r="O384" s="40"/>
      <c r="P384" s="40" t="s">
        <v>29</v>
      </c>
      <c r="Q384" s="42">
        <v>40756</v>
      </c>
      <c r="R384" s="40"/>
      <c r="S384" s="40" t="s">
        <v>1123</v>
      </c>
      <c r="T384" s="40" t="s">
        <v>115</v>
      </c>
      <c r="U384" s="40" t="s">
        <v>1123</v>
      </c>
      <c r="V384" s="42">
        <v>44870</v>
      </c>
      <c r="W384" s="40" t="s">
        <v>32</v>
      </c>
      <c r="X384" s="60">
        <v>0</v>
      </c>
      <c r="Y384" s="43">
        <v>0</v>
      </c>
      <c r="Z384" s="43">
        <v>0</v>
      </c>
      <c r="AA384" s="43">
        <v>0</v>
      </c>
      <c r="AB384" s="43"/>
      <c r="AC384" s="40"/>
      <c r="AD384" s="40"/>
    </row>
    <row r="385" spans="1:30" ht="15" thickBot="1">
      <c r="A385" s="38">
        <v>44927.66034722222</v>
      </c>
      <c r="B385" s="40"/>
      <c r="C385" s="40"/>
      <c r="D385" s="40" t="s">
        <v>1248</v>
      </c>
      <c r="E385" s="40" t="s">
        <v>1249</v>
      </c>
      <c r="F385" s="40" t="s">
        <v>1250</v>
      </c>
      <c r="G385" s="40" t="s">
        <v>26</v>
      </c>
      <c r="H385" s="40" t="s">
        <v>65</v>
      </c>
      <c r="K385" s="40" t="s">
        <v>26</v>
      </c>
      <c r="L385" s="40" t="s">
        <v>1251</v>
      </c>
      <c r="M385" s="40">
        <v>612363007</v>
      </c>
      <c r="N385" s="40"/>
      <c r="O385" s="40"/>
      <c r="P385" s="40" t="s">
        <v>29</v>
      </c>
      <c r="Q385" s="42">
        <v>42305</v>
      </c>
      <c r="R385" s="40" t="s">
        <v>49</v>
      </c>
      <c r="S385" s="40" t="s">
        <v>1386</v>
      </c>
      <c r="T385" s="40" t="s">
        <v>58</v>
      </c>
      <c r="U385" s="40"/>
      <c r="V385" s="42">
        <v>44625</v>
      </c>
      <c r="W385" s="40"/>
      <c r="X385" s="60">
        <v>0</v>
      </c>
      <c r="Y385" s="43">
        <v>0</v>
      </c>
      <c r="Z385" s="43">
        <v>0</v>
      </c>
      <c r="AA385" s="43">
        <v>0</v>
      </c>
      <c r="AB385" s="43"/>
      <c r="AC385" s="40"/>
      <c r="AD385" s="40"/>
    </row>
    <row r="386" spans="1:30" ht="29.25" thickBot="1">
      <c r="A386" s="38">
        <v>44934.781504629631</v>
      </c>
      <c r="B386" s="40"/>
      <c r="C386" s="40"/>
      <c r="D386" s="40" t="s">
        <v>727</v>
      </c>
      <c r="E386" s="40" t="s">
        <v>1194</v>
      </c>
      <c r="F386" s="40" t="s">
        <v>1198</v>
      </c>
      <c r="G386" s="40" t="s">
        <v>26</v>
      </c>
      <c r="H386" s="51" t="s">
        <v>1197</v>
      </c>
      <c r="K386" s="40" t="s">
        <v>26</v>
      </c>
      <c r="L386" s="40" t="s">
        <v>570</v>
      </c>
      <c r="M386" s="40">
        <v>634372841</v>
      </c>
      <c r="N386" s="40"/>
      <c r="O386" s="40"/>
      <c r="P386" s="51" t="s">
        <v>29</v>
      </c>
      <c r="Q386" s="42">
        <v>40611</v>
      </c>
      <c r="R386" s="40" t="s">
        <v>152</v>
      </c>
      <c r="S386" s="40" t="s">
        <v>1386</v>
      </c>
      <c r="T386" s="40" t="s">
        <v>58</v>
      </c>
      <c r="U386" s="40" t="s">
        <v>35</v>
      </c>
      <c r="V386" s="40"/>
      <c r="W386" s="40"/>
      <c r="X386" s="60">
        <v>0</v>
      </c>
      <c r="Y386" s="43">
        <v>0</v>
      </c>
      <c r="Z386" s="43">
        <v>0</v>
      </c>
      <c r="AA386" s="43">
        <v>0</v>
      </c>
      <c r="AB386" s="43"/>
      <c r="AC386" s="51"/>
      <c r="AD386" s="51"/>
    </row>
    <row r="387" spans="1:30" ht="29.25" thickBot="1">
      <c r="A387" s="38">
        <v>44947.4530787037</v>
      </c>
      <c r="B387" s="40"/>
      <c r="C387" s="40"/>
      <c r="D387" s="40" t="s">
        <v>1154</v>
      </c>
      <c r="E387" s="40" t="s">
        <v>1151</v>
      </c>
      <c r="F387" s="40" t="s">
        <v>1152</v>
      </c>
      <c r="G387" s="40" t="s">
        <v>26</v>
      </c>
      <c r="H387" s="40" t="s">
        <v>1155</v>
      </c>
      <c r="K387" s="40" t="s">
        <v>26</v>
      </c>
      <c r="L387" s="40" t="s">
        <v>1156</v>
      </c>
      <c r="M387" s="40">
        <v>681814844</v>
      </c>
      <c r="N387" s="40"/>
      <c r="O387" s="40"/>
      <c r="P387" s="40" t="s">
        <v>29</v>
      </c>
      <c r="Q387" s="42">
        <v>39220</v>
      </c>
      <c r="R387" s="40" t="s">
        <v>155</v>
      </c>
      <c r="S387" s="40" t="s">
        <v>1386</v>
      </c>
      <c r="T387" s="40" t="s">
        <v>58</v>
      </c>
      <c r="U387" s="40" t="s">
        <v>31</v>
      </c>
      <c r="V387" s="40"/>
      <c r="W387" s="40"/>
      <c r="X387" s="60">
        <v>0</v>
      </c>
      <c r="Y387" s="43">
        <v>0</v>
      </c>
      <c r="Z387" s="43">
        <v>0</v>
      </c>
      <c r="AA387" s="43">
        <v>0</v>
      </c>
      <c r="AB387" s="43"/>
      <c r="AC387" s="51"/>
      <c r="AD387" s="51"/>
    </row>
    <row r="388" spans="1:30" ht="15" thickBot="1">
      <c r="A388" s="38">
        <v>44947.44023148148</v>
      </c>
      <c r="B388" s="40"/>
      <c r="C388" s="40"/>
      <c r="D388" s="40" t="s">
        <v>136</v>
      </c>
      <c r="E388" s="40" t="s">
        <v>1158</v>
      </c>
      <c r="F388" s="40" t="s">
        <v>1159</v>
      </c>
      <c r="G388" s="40" t="s">
        <v>26</v>
      </c>
      <c r="H388" s="40" t="s">
        <v>1007</v>
      </c>
      <c r="K388" s="40" t="s">
        <v>26</v>
      </c>
      <c r="L388" s="40"/>
      <c r="M388" s="40">
        <v>686469767</v>
      </c>
      <c r="N388" s="40"/>
      <c r="O388" s="40"/>
      <c r="P388" s="40" t="s">
        <v>29</v>
      </c>
      <c r="Q388" s="42">
        <v>40141</v>
      </c>
      <c r="R388" s="40" t="s">
        <v>155</v>
      </c>
      <c r="S388" s="40"/>
      <c r="T388" s="40"/>
      <c r="U388" s="40"/>
      <c r="V388" s="40"/>
      <c r="W388" s="40" t="s">
        <v>1161</v>
      </c>
      <c r="X388" s="60">
        <v>0</v>
      </c>
      <c r="Y388" s="43">
        <v>0</v>
      </c>
      <c r="Z388" s="43">
        <v>0</v>
      </c>
      <c r="AA388" s="43">
        <v>0</v>
      </c>
      <c r="AB388" s="43"/>
      <c r="AC388" s="40"/>
      <c r="AD388" s="40"/>
    </row>
    <row r="389" spans="1:30" ht="29.25" thickBot="1">
      <c r="A389" s="38">
        <v>44975.617662037039</v>
      </c>
      <c r="B389" s="40"/>
      <c r="C389" s="40"/>
      <c r="D389" s="40" t="s">
        <v>505</v>
      </c>
      <c r="E389" s="40" t="s">
        <v>707</v>
      </c>
      <c r="F389" s="40"/>
      <c r="G389" s="40" t="s">
        <v>26</v>
      </c>
      <c r="H389" s="40" t="s">
        <v>1007</v>
      </c>
      <c r="K389" s="40"/>
      <c r="L389" s="40"/>
      <c r="M389" s="40"/>
      <c r="N389" s="40"/>
      <c r="O389" s="40"/>
      <c r="P389" s="40" t="s">
        <v>29</v>
      </c>
      <c r="Q389" s="42">
        <v>40906</v>
      </c>
      <c r="R389" s="40" t="s">
        <v>39</v>
      </c>
      <c r="S389" s="40" t="s">
        <v>1386</v>
      </c>
      <c r="T389" s="40" t="s">
        <v>41</v>
      </c>
      <c r="U389" s="40" t="s">
        <v>31</v>
      </c>
      <c r="V389" s="40"/>
      <c r="W389" s="40"/>
      <c r="X389" s="60">
        <v>0</v>
      </c>
      <c r="Y389" s="43">
        <v>0</v>
      </c>
      <c r="Z389" s="43">
        <v>0</v>
      </c>
      <c r="AA389" s="43">
        <v>0</v>
      </c>
      <c r="AB389" s="43"/>
      <c r="AC389" s="40"/>
      <c r="AD389" s="40"/>
    </row>
    <row r="390" spans="1:30" ht="15" thickBot="1">
      <c r="A390" s="38">
        <v>44927.698391203703</v>
      </c>
      <c r="B390" s="40"/>
      <c r="C390" s="40"/>
      <c r="D390" s="40" t="s">
        <v>90</v>
      </c>
      <c r="E390" s="40" t="s">
        <v>409</v>
      </c>
      <c r="F390" s="40" t="s">
        <v>1167</v>
      </c>
      <c r="G390" s="40" t="s">
        <v>26</v>
      </c>
      <c r="H390" s="40" t="s">
        <v>1166</v>
      </c>
      <c r="K390" s="40" t="s">
        <v>1168</v>
      </c>
      <c r="L390" s="40" t="s">
        <v>1169</v>
      </c>
      <c r="M390" s="40">
        <v>643079136</v>
      </c>
      <c r="N390" s="40"/>
      <c r="O390" s="40"/>
      <c r="P390" s="40" t="s">
        <v>29</v>
      </c>
      <c r="Q390" s="42">
        <v>42189</v>
      </c>
      <c r="R390" s="40" t="s">
        <v>49</v>
      </c>
      <c r="S390" s="40" t="s">
        <v>1386</v>
      </c>
      <c r="T390" s="40" t="s">
        <v>58</v>
      </c>
      <c r="U390" s="40"/>
      <c r="V390" s="42">
        <v>44625</v>
      </c>
      <c r="W390" s="40"/>
      <c r="X390" s="60">
        <v>0</v>
      </c>
      <c r="Y390" s="43">
        <v>0</v>
      </c>
      <c r="Z390" s="43">
        <v>0</v>
      </c>
      <c r="AA390" s="43">
        <v>0</v>
      </c>
      <c r="AB390" s="43"/>
      <c r="AC390" s="40"/>
      <c r="AD390" s="40"/>
    </row>
    <row r="391" spans="1:30" ht="29.25" thickBot="1">
      <c r="A391" s="72">
        <v>44975.601018518515</v>
      </c>
      <c r="B391" s="51"/>
      <c r="C391" s="51"/>
      <c r="D391" s="51" t="s">
        <v>40</v>
      </c>
      <c r="E391" s="51" t="s">
        <v>1224</v>
      </c>
      <c r="F391" s="51" t="s">
        <v>1225</v>
      </c>
      <c r="G391" s="40" t="s">
        <v>26</v>
      </c>
      <c r="H391" s="51" t="s">
        <v>1223</v>
      </c>
      <c r="K391" s="51" t="s">
        <v>26</v>
      </c>
      <c r="L391" s="51" t="s">
        <v>873</v>
      </c>
      <c r="M391" s="51">
        <v>618088427</v>
      </c>
      <c r="N391" s="51"/>
      <c r="O391" s="51"/>
      <c r="P391" s="51" t="s">
        <v>48</v>
      </c>
      <c r="Q391" s="74">
        <v>41485</v>
      </c>
      <c r="R391" s="40" t="s">
        <v>39</v>
      </c>
      <c r="S391" s="40" t="s">
        <v>1386</v>
      </c>
      <c r="T391" s="40" t="s">
        <v>41</v>
      </c>
      <c r="U391" s="40" t="s">
        <v>31</v>
      </c>
      <c r="V391" s="51"/>
      <c r="W391" s="51"/>
      <c r="X391" s="60">
        <v>0</v>
      </c>
      <c r="Y391" s="43">
        <v>0</v>
      </c>
      <c r="Z391" s="75">
        <v>0</v>
      </c>
      <c r="AA391" s="75">
        <v>0</v>
      </c>
      <c r="AB391" s="75"/>
      <c r="AC391" s="51"/>
      <c r="AD391" s="51"/>
    </row>
    <row r="392" spans="1:30" ht="29.25" thickBot="1">
      <c r="A392" s="72">
        <v>44975.61142361111</v>
      </c>
      <c r="B392" s="51"/>
      <c r="C392" s="51"/>
      <c r="D392" s="51" t="s">
        <v>400</v>
      </c>
      <c r="E392" s="51" t="s">
        <v>1201</v>
      </c>
      <c r="F392" s="51" t="s">
        <v>1202</v>
      </c>
      <c r="G392" s="40" t="s">
        <v>26</v>
      </c>
      <c r="H392" s="51" t="s">
        <v>161</v>
      </c>
      <c r="K392" s="51" t="s">
        <v>26</v>
      </c>
      <c r="L392" s="51" t="s">
        <v>1101</v>
      </c>
      <c r="M392" s="51"/>
      <c r="N392" s="51"/>
      <c r="O392" s="51"/>
      <c r="P392" s="51" t="s">
        <v>48</v>
      </c>
      <c r="Q392" s="74">
        <v>41281</v>
      </c>
      <c r="R392" s="40" t="s">
        <v>39</v>
      </c>
      <c r="S392" s="40" t="s">
        <v>122</v>
      </c>
      <c r="T392" s="40" t="s">
        <v>41</v>
      </c>
      <c r="U392" s="40" t="s">
        <v>31</v>
      </c>
      <c r="V392" s="51"/>
      <c r="W392" s="51" t="s">
        <v>1203</v>
      </c>
      <c r="X392" s="65">
        <v>0</v>
      </c>
      <c r="Y392" s="75">
        <v>0</v>
      </c>
      <c r="Z392" s="75">
        <v>0</v>
      </c>
      <c r="AA392" s="75">
        <v>0</v>
      </c>
      <c r="AB392" s="75"/>
      <c r="AC392" s="51"/>
      <c r="AD392" s="51"/>
    </row>
    <row r="393" spans="1:30" ht="29.25" thickBot="1">
      <c r="A393" s="72">
        <v>44975.617094907408</v>
      </c>
      <c r="B393" s="51"/>
      <c r="C393" s="51"/>
      <c r="D393" s="51" t="s">
        <v>90</v>
      </c>
      <c r="E393" s="51" t="s">
        <v>1255</v>
      </c>
      <c r="F393" s="51" t="s">
        <v>1256</v>
      </c>
      <c r="G393" s="40" t="s">
        <v>26</v>
      </c>
      <c r="H393" s="51" t="s">
        <v>161</v>
      </c>
      <c r="K393" s="51" t="s">
        <v>26</v>
      </c>
      <c r="L393" s="51" t="s">
        <v>1257</v>
      </c>
      <c r="M393" s="51"/>
      <c r="N393" s="51"/>
      <c r="O393" s="51"/>
      <c r="P393" s="51" t="s">
        <v>48</v>
      </c>
      <c r="Q393" s="74">
        <v>42208</v>
      </c>
      <c r="R393" s="40" t="s">
        <v>39</v>
      </c>
      <c r="S393" s="40" t="s">
        <v>1386</v>
      </c>
      <c r="T393" s="40" t="s">
        <v>41</v>
      </c>
      <c r="U393" s="40" t="s">
        <v>31</v>
      </c>
      <c r="V393" s="51"/>
      <c r="W393" s="51"/>
      <c r="X393" s="65">
        <v>0</v>
      </c>
      <c r="Y393" s="75">
        <v>0</v>
      </c>
      <c r="Z393" s="75">
        <v>0</v>
      </c>
      <c r="AA393" s="75">
        <v>0</v>
      </c>
      <c r="AB393" s="75"/>
      <c r="AC393" s="51"/>
      <c r="AD393" s="51"/>
    </row>
    <row r="394" spans="1:30" ht="29.25" thickBot="1">
      <c r="A394" s="72">
        <v>44975.570671296293</v>
      </c>
      <c r="B394" s="51"/>
      <c r="C394" s="51"/>
      <c r="D394" s="51" t="s">
        <v>1240</v>
      </c>
      <c r="E394" s="51" t="s">
        <v>1241</v>
      </c>
      <c r="F394" s="51" t="s">
        <v>1242</v>
      </c>
      <c r="G394" s="40" t="s">
        <v>26</v>
      </c>
      <c r="H394" s="51" t="s">
        <v>1244</v>
      </c>
      <c r="K394" s="51" t="s">
        <v>26</v>
      </c>
      <c r="L394" s="51" t="s">
        <v>1243</v>
      </c>
      <c r="M394" s="51"/>
      <c r="N394" s="51"/>
      <c r="O394" s="51"/>
      <c r="P394" s="51" t="s">
        <v>48</v>
      </c>
      <c r="Q394" s="74">
        <v>40705</v>
      </c>
      <c r="R394" s="40" t="s">
        <v>141</v>
      </c>
      <c r="S394" s="40" t="s">
        <v>1386</v>
      </c>
      <c r="T394" s="40" t="s">
        <v>123</v>
      </c>
      <c r="U394" s="40" t="s">
        <v>78</v>
      </c>
      <c r="V394" s="51"/>
      <c r="W394" s="51"/>
      <c r="X394" s="65">
        <v>0</v>
      </c>
      <c r="Y394" s="75">
        <v>0</v>
      </c>
      <c r="Z394" s="75">
        <v>0</v>
      </c>
      <c r="AA394" s="75">
        <v>0</v>
      </c>
      <c r="AB394" s="75"/>
      <c r="AC394" s="51"/>
      <c r="AD394" s="51"/>
    </row>
    <row r="395" spans="1:30" ht="29.25" thickBot="1">
      <c r="A395" s="72">
        <v>44975.580046296294</v>
      </c>
      <c r="B395" s="51"/>
      <c r="C395" s="51"/>
      <c r="D395" s="51" t="s">
        <v>1261</v>
      </c>
      <c r="E395" s="51" t="s">
        <v>1262</v>
      </c>
      <c r="F395" s="51" t="s">
        <v>1263</v>
      </c>
      <c r="G395" s="40" t="s">
        <v>26</v>
      </c>
      <c r="H395" s="51" t="s">
        <v>184</v>
      </c>
      <c r="K395" s="51" t="s">
        <v>26</v>
      </c>
      <c r="L395" s="51" t="s">
        <v>1264</v>
      </c>
      <c r="M395" s="51"/>
      <c r="N395" s="51"/>
      <c r="O395" s="51"/>
      <c r="P395" s="51" t="s">
        <v>29</v>
      </c>
      <c r="Q395" s="74">
        <v>41192</v>
      </c>
      <c r="R395" s="40" t="s">
        <v>141</v>
      </c>
      <c r="S395" s="40" t="s">
        <v>1386</v>
      </c>
      <c r="T395" s="40" t="s">
        <v>123</v>
      </c>
      <c r="U395" s="40" t="s">
        <v>78</v>
      </c>
      <c r="V395" s="51"/>
      <c r="W395" s="51"/>
      <c r="X395" s="65">
        <v>0</v>
      </c>
      <c r="Y395" s="75">
        <v>0</v>
      </c>
      <c r="Z395" s="75">
        <v>0</v>
      </c>
      <c r="AA395" s="75">
        <v>0</v>
      </c>
      <c r="AB395" s="75"/>
      <c r="AC395" s="51"/>
      <c r="AD395" s="51"/>
    </row>
    <row r="396" spans="1:30" ht="29.25" thickBot="1">
      <c r="A396" s="72">
        <v>45375.591678240744</v>
      </c>
      <c r="B396" s="73">
        <v>393</v>
      </c>
      <c r="C396" s="73"/>
      <c r="D396" s="51" t="s">
        <v>60</v>
      </c>
      <c r="E396" s="51" t="s">
        <v>62</v>
      </c>
      <c r="F396" s="51"/>
      <c r="G396" s="40" t="s">
        <v>26</v>
      </c>
      <c r="H396" s="51" t="s">
        <v>64</v>
      </c>
      <c r="K396" s="51" t="s">
        <v>26</v>
      </c>
      <c r="L396" s="51"/>
      <c r="M396" s="51">
        <v>619933763</v>
      </c>
      <c r="N396" s="51"/>
      <c r="O396" s="51"/>
      <c r="P396" s="51" t="s">
        <v>29</v>
      </c>
      <c r="Q396" s="51"/>
      <c r="R396" s="40" t="s">
        <v>39</v>
      </c>
      <c r="S396" s="40" t="s">
        <v>65</v>
      </c>
      <c r="T396" s="40" t="s">
        <v>123</v>
      </c>
      <c r="U396" s="40" t="s">
        <v>35</v>
      </c>
      <c r="V396" s="74">
        <v>44240</v>
      </c>
      <c r="W396" s="51" t="s">
        <v>32</v>
      </c>
      <c r="X396" s="65" t="s">
        <v>1096</v>
      </c>
      <c r="Y396" s="75">
        <v>0</v>
      </c>
      <c r="Z396" s="75">
        <v>0</v>
      </c>
      <c r="AA396" s="75">
        <v>0</v>
      </c>
      <c r="AB396" s="75"/>
      <c r="AC396" s="51"/>
      <c r="AD396" s="51"/>
    </row>
    <row r="397" spans="1:30" ht="29.25" thickBot="1">
      <c r="A397" s="72">
        <v>44934.822997685187</v>
      </c>
      <c r="B397" s="51"/>
      <c r="C397" s="51"/>
      <c r="D397" s="51" t="s">
        <v>97</v>
      </c>
      <c r="E397" s="51" t="s">
        <v>1181</v>
      </c>
      <c r="F397" s="51" t="s">
        <v>1182</v>
      </c>
      <c r="G397" s="40" t="s">
        <v>26</v>
      </c>
      <c r="H397" s="51" t="s">
        <v>1180</v>
      </c>
      <c r="K397" s="51" t="s">
        <v>26</v>
      </c>
      <c r="L397" s="51" t="s">
        <v>1383</v>
      </c>
      <c r="M397" s="51">
        <v>646890227</v>
      </c>
      <c r="N397" s="51"/>
      <c r="O397" s="51"/>
      <c r="P397" s="51" t="s">
        <v>29</v>
      </c>
      <c r="Q397" s="74">
        <v>40369</v>
      </c>
      <c r="R397" s="40" t="s">
        <v>152</v>
      </c>
      <c r="S397" s="40" t="s">
        <v>1386</v>
      </c>
      <c r="T397" s="40" t="s">
        <v>58</v>
      </c>
      <c r="U397" s="40" t="s">
        <v>35</v>
      </c>
      <c r="V397" s="51"/>
      <c r="W397" s="51"/>
      <c r="X397" s="65">
        <v>0</v>
      </c>
      <c r="Y397" s="75">
        <v>0</v>
      </c>
      <c r="Z397" s="75">
        <v>0</v>
      </c>
      <c r="AA397" s="75">
        <v>0</v>
      </c>
      <c r="AB397" s="75"/>
      <c r="AC397" s="51"/>
      <c r="AD397" s="51"/>
    </row>
    <row r="398" spans="1:30" ht="29.25" thickBot="1">
      <c r="A398" s="72">
        <v>44975.64271990741</v>
      </c>
      <c r="B398" s="51"/>
      <c r="C398" s="51"/>
      <c r="D398" s="51" t="s">
        <v>498</v>
      </c>
      <c r="E398" s="51" t="s">
        <v>1219</v>
      </c>
      <c r="F398" s="51" t="s">
        <v>1220</v>
      </c>
      <c r="G398" s="40" t="s">
        <v>26</v>
      </c>
      <c r="H398" s="51" t="s">
        <v>1218</v>
      </c>
      <c r="K398" s="51" t="s">
        <v>26</v>
      </c>
      <c r="L398" s="51" t="s">
        <v>1221</v>
      </c>
      <c r="M398" s="51"/>
      <c r="N398" s="51"/>
      <c r="O398" s="51"/>
      <c r="P398" s="51" t="s">
        <v>29</v>
      </c>
      <c r="Q398" s="74">
        <v>41150</v>
      </c>
      <c r="R398" s="40" t="s">
        <v>39</v>
      </c>
      <c r="S398" s="40" t="s">
        <v>1386</v>
      </c>
      <c r="T398" s="40" t="s">
        <v>41</v>
      </c>
      <c r="U398" s="40" t="s">
        <v>78</v>
      </c>
      <c r="V398" s="51"/>
      <c r="W398" s="51"/>
      <c r="X398" s="65">
        <v>0</v>
      </c>
      <c r="Y398" s="75">
        <v>0</v>
      </c>
      <c r="Z398" s="75">
        <v>0</v>
      </c>
      <c r="AA398" s="75">
        <v>0</v>
      </c>
      <c r="AB398" s="75"/>
      <c r="AC398" s="51"/>
      <c r="AD398" s="51"/>
    </row>
    <row r="399" spans="1:30" ht="29.25" thickBot="1">
      <c r="A399" s="72">
        <v>44975.576006944444</v>
      </c>
      <c r="B399" s="51"/>
      <c r="C399" s="51"/>
      <c r="D399" s="51" t="s">
        <v>84</v>
      </c>
      <c r="E399" s="51" t="s">
        <v>1162</v>
      </c>
      <c r="F399" s="51" t="s">
        <v>1163</v>
      </c>
      <c r="G399" s="40" t="s">
        <v>26</v>
      </c>
      <c r="H399" s="51" t="s">
        <v>1165</v>
      </c>
      <c r="K399" s="51" t="s">
        <v>26</v>
      </c>
      <c r="L399" s="51" t="s">
        <v>1164</v>
      </c>
      <c r="M399" s="51"/>
      <c r="N399" s="51"/>
      <c r="O399" s="51"/>
      <c r="P399" s="51" t="s">
        <v>48</v>
      </c>
      <c r="Q399" s="74">
        <v>39177</v>
      </c>
      <c r="R399" s="40" t="s">
        <v>141</v>
      </c>
      <c r="S399" s="51" t="s">
        <v>1386</v>
      </c>
      <c r="T399" s="40" t="s">
        <v>123</v>
      </c>
      <c r="U399" s="40" t="s">
        <v>78</v>
      </c>
      <c r="V399" s="51"/>
      <c r="W399" s="51"/>
      <c r="X399" s="65">
        <v>0</v>
      </c>
      <c r="Y399" s="75">
        <v>0</v>
      </c>
      <c r="Z399" s="75">
        <v>0</v>
      </c>
      <c r="AA399" s="75">
        <v>0</v>
      </c>
      <c r="AB399" s="75"/>
      <c r="AC399" s="51"/>
      <c r="AD399" s="51"/>
    </row>
    <row r="400" spans="1:30" ht="29.25" thickBot="1">
      <c r="A400" s="38">
        <v>44934.775289351855</v>
      </c>
      <c r="B400" s="40"/>
      <c r="C400" s="40"/>
      <c r="D400" s="40" t="s">
        <v>90</v>
      </c>
      <c r="E400" s="40" t="s">
        <v>958</v>
      </c>
      <c r="F400" s="40" t="s">
        <v>1272</v>
      </c>
      <c r="G400" s="40" t="s">
        <v>26</v>
      </c>
      <c r="H400" s="40" t="s">
        <v>1271</v>
      </c>
      <c r="K400" s="40" t="s">
        <v>26</v>
      </c>
      <c r="L400" s="40" t="s">
        <v>1273</v>
      </c>
      <c r="M400" s="40">
        <v>687348811</v>
      </c>
      <c r="N400" s="40"/>
      <c r="O400" s="40"/>
      <c r="P400" s="40" t="s">
        <v>29</v>
      </c>
      <c r="Q400" s="42">
        <v>39710</v>
      </c>
      <c r="R400" s="51" t="s">
        <v>152</v>
      </c>
      <c r="S400" s="51" t="s">
        <v>1386</v>
      </c>
      <c r="T400" s="51" t="s">
        <v>58</v>
      </c>
      <c r="U400" s="51" t="s">
        <v>35</v>
      </c>
      <c r="V400" s="51"/>
      <c r="W400" s="51"/>
      <c r="X400" s="65">
        <v>0</v>
      </c>
      <c r="Y400" s="75">
        <v>0</v>
      </c>
      <c r="Z400" s="75">
        <v>0</v>
      </c>
      <c r="AA400" s="75">
        <v>0</v>
      </c>
      <c r="AB400" s="75"/>
      <c r="AC400" s="51"/>
      <c r="AD400" s="51"/>
    </row>
    <row r="401" spans="1:88" ht="15" thickBot="1">
      <c r="A401" s="38">
        <v>44937.751168981478</v>
      </c>
      <c r="B401" s="40"/>
      <c r="C401" s="40"/>
      <c r="D401" s="40" t="s">
        <v>364</v>
      </c>
      <c r="E401" s="40" t="s">
        <v>1267</v>
      </c>
      <c r="F401" s="40" t="s">
        <v>1270</v>
      </c>
      <c r="G401" s="40" t="s">
        <v>26</v>
      </c>
      <c r="H401" s="40" t="s">
        <v>1109</v>
      </c>
      <c r="K401" s="40" t="s">
        <v>26</v>
      </c>
      <c r="L401" s="40" t="s">
        <v>1269</v>
      </c>
      <c r="M401" s="40"/>
      <c r="N401" s="40"/>
      <c r="O401" s="40"/>
      <c r="P401" s="40" t="s">
        <v>48</v>
      </c>
      <c r="Q401" s="42">
        <v>40909</v>
      </c>
      <c r="R401" s="51" t="s">
        <v>39</v>
      </c>
      <c r="S401" s="40" t="s">
        <v>1386</v>
      </c>
      <c r="T401" s="51" t="s">
        <v>145</v>
      </c>
      <c r="U401" s="40"/>
      <c r="V401" s="51"/>
      <c r="W401" s="51"/>
      <c r="X401" s="65">
        <v>0</v>
      </c>
      <c r="Y401" s="75">
        <v>0</v>
      </c>
      <c r="Z401" s="75">
        <v>0</v>
      </c>
      <c r="AA401" s="75">
        <v>0</v>
      </c>
      <c r="AB401" s="75"/>
      <c r="AC401" s="51"/>
      <c r="AD401" s="51"/>
    </row>
    <row r="402" spans="1:88" ht="29.25" thickBot="1">
      <c r="A402" s="38">
        <v>44975.610775462963</v>
      </c>
      <c r="B402" s="40"/>
      <c r="C402" s="40"/>
      <c r="D402" s="40" t="s">
        <v>400</v>
      </c>
      <c r="E402" s="40" t="s">
        <v>1201</v>
      </c>
      <c r="F402" s="40" t="s">
        <v>1202</v>
      </c>
      <c r="G402" s="40" t="s">
        <v>26</v>
      </c>
      <c r="H402" s="40" t="s">
        <v>1204</v>
      </c>
      <c r="K402" s="40" t="s">
        <v>26</v>
      </c>
      <c r="L402" s="40" t="s">
        <v>1101</v>
      </c>
      <c r="M402" s="40"/>
      <c r="N402" s="40"/>
      <c r="O402" s="40"/>
      <c r="P402" s="40" t="s">
        <v>48</v>
      </c>
      <c r="Q402" s="42">
        <v>41214</v>
      </c>
      <c r="R402" s="51" t="s">
        <v>39</v>
      </c>
      <c r="S402" s="40" t="s">
        <v>1386</v>
      </c>
      <c r="T402" s="51" t="s">
        <v>41</v>
      </c>
      <c r="U402" s="40" t="s">
        <v>31</v>
      </c>
      <c r="V402" s="51"/>
      <c r="W402" s="51"/>
      <c r="X402" s="65">
        <v>0</v>
      </c>
      <c r="Y402" s="75">
        <v>0</v>
      </c>
      <c r="Z402" s="75">
        <v>0</v>
      </c>
      <c r="AA402" s="75">
        <v>0</v>
      </c>
      <c r="AB402" s="75"/>
      <c r="AC402" s="51"/>
      <c r="AD402" s="51"/>
    </row>
    <row r="403" spans="1:88" ht="15" thickBot="1">
      <c r="A403" s="38">
        <v>45375.591678240744</v>
      </c>
      <c r="B403" s="39">
        <v>393</v>
      </c>
      <c r="C403" s="39"/>
      <c r="D403" s="40" t="s">
        <v>60</v>
      </c>
      <c r="E403" s="40" t="s">
        <v>62</v>
      </c>
      <c r="F403" s="40"/>
      <c r="G403" s="40" t="s">
        <v>26</v>
      </c>
      <c r="H403" s="40" t="s">
        <v>61</v>
      </c>
      <c r="K403" s="40" t="s">
        <v>26</v>
      </c>
      <c r="L403" s="40"/>
      <c r="M403" s="40">
        <v>619933763</v>
      </c>
      <c r="N403" s="40"/>
      <c r="O403" s="40"/>
      <c r="P403" s="40" t="s">
        <v>29</v>
      </c>
      <c r="Q403" s="42">
        <v>41876</v>
      </c>
      <c r="R403" s="51"/>
      <c r="S403" s="40" t="s">
        <v>1386</v>
      </c>
      <c r="T403" s="51"/>
      <c r="U403" s="40"/>
      <c r="V403" s="74">
        <v>44240</v>
      </c>
      <c r="W403" s="51"/>
      <c r="X403" s="65" t="s">
        <v>1096</v>
      </c>
      <c r="Y403" s="75">
        <v>0</v>
      </c>
      <c r="Z403" s="75">
        <v>0</v>
      </c>
      <c r="AA403" s="75">
        <v>0</v>
      </c>
      <c r="AB403" s="75"/>
      <c r="AC403" s="51"/>
      <c r="AD403" s="51"/>
    </row>
    <row r="404" spans="1:88" ht="29.25" thickBot="1">
      <c r="A404" s="38">
        <v>44975.581099537034</v>
      </c>
      <c r="B404" s="40"/>
      <c r="C404" s="40"/>
      <c r="D404" s="40" t="s">
        <v>1261</v>
      </c>
      <c r="E404" s="40" t="s">
        <v>1262</v>
      </c>
      <c r="F404" s="40" t="s">
        <v>1266</v>
      </c>
      <c r="G404" s="40" t="s">
        <v>26</v>
      </c>
      <c r="H404" s="40" t="s">
        <v>61</v>
      </c>
      <c r="K404" s="40" t="s">
        <v>26</v>
      </c>
      <c r="L404" s="40" t="s">
        <v>1264</v>
      </c>
      <c r="M404" s="40"/>
      <c r="N404" s="40"/>
      <c r="O404" s="40"/>
      <c r="P404" s="40" t="s">
        <v>29</v>
      </c>
      <c r="Q404" s="42">
        <v>41640</v>
      </c>
      <c r="R404" s="51" t="s">
        <v>141</v>
      </c>
      <c r="S404" s="40" t="s">
        <v>30</v>
      </c>
      <c r="T404" s="51" t="s">
        <v>115</v>
      </c>
      <c r="U404" s="40" t="s">
        <v>35</v>
      </c>
      <c r="V404" s="51"/>
      <c r="W404" s="51"/>
      <c r="X404" s="65">
        <v>0</v>
      </c>
      <c r="Y404" s="75">
        <v>0</v>
      </c>
      <c r="Z404" s="75">
        <v>0</v>
      </c>
      <c r="AA404" s="75">
        <v>0</v>
      </c>
      <c r="AB404" s="75"/>
      <c r="AC404" s="51"/>
      <c r="AD404" s="51"/>
    </row>
    <row r="405" spans="1:88" ht="15" thickBot="1">
      <c r="A405" s="72">
        <v>44937.74962962963</v>
      </c>
      <c r="B405" s="51"/>
      <c r="C405" s="51"/>
      <c r="D405" s="51" t="s">
        <v>364</v>
      </c>
      <c r="E405" s="51" t="s">
        <v>1267</v>
      </c>
      <c r="F405" s="51" t="s">
        <v>1268</v>
      </c>
      <c r="G405" s="40" t="s">
        <v>26</v>
      </c>
      <c r="H405" s="51" t="s">
        <v>61</v>
      </c>
      <c r="K405" s="51" t="s">
        <v>26</v>
      </c>
      <c r="L405" s="51" t="s">
        <v>1269</v>
      </c>
      <c r="M405" s="51"/>
      <c r="N405" s="51"/>
      <c r="O405" s="51"/>
      <c r="P405" s="51" t="s">
        <v>29</v>
      </c>
      <c r="Q405" s="74">
        <v>41796</v>
      </c>
      <c r="R405" s="51" t="s">
        <v>39</v>
      </c>
      <c r="S405" s="51" t="s">
        <v>1386</v>
      </c>
      <c r="T405" s="51" t="s">
        <v>145</v>
      </c>
      <c r="U405" s="51"/>
      <c r="V405" s="51"/>
      <c r="W405" s="51"/>
      <c r="X405" s="65">
        <v>0</v>
      </c>
      <c r="Y405" s="75">
        <v>0</v>
      </c>
      <c r="Z405" s="75">
        <v>0</v>
      </c>
      <c r="AA405" s="75">
        <v>0</v>
      </c>
      <c r="AB405" s="75"/>
      <c r="AC405" s="51"/>
      <c r="AD405" s="51"/>
    </row>
    <row r="406" spans="1:88" s="172" customFormat="1" ht="15" thickBot="1">
      <c r="A406" s="38">
        <v>44934.818981481483</v>
      </c>
      <c r="B406" s="39">
        <v>536</v>
      </c>
      <c r="C406" s="39"/>
      <c r="D406" s="40" t="s">
        <v>1005</v>
      </c>
      <c r="E406" s="40" t="s">
        <v>242</v>
      </c>
      <c r="F406" s="40" t="s">
        <v>1002</v>
      </c>
      <c r="G406" s="40" t="s">
        <v>26</v>
      </c>
      <c r="H406" s="40" t="s">
        <v>1006</v>
      </c>
      <c r="K406" s="40" t="s">
        <v>26</v>
      </c>
      <c r="L406" s="40" t="s">
        <v>868</v>
      </c>
      <c r="M406" s="40">
        <v>644341789</v>
      </c>
      <c r="N406" s="40"/>
      <c r="O406" s="40"/>
      <c r="P406" s="40" t="s">
        <v>48</v>
      </c>
      <c r="Q406" s="42">
        <v>40290</v>
      </c>
      <c r="R406" s="40" t="s">
        <v>152</v>
      </c>
      <c r="S406" s="51"/>
      <c r="T406" s="40"/>
      <c r="U406" s="40"/>
      <c r="V406" s="51"/>
      <c r="W406" s="51" t="s">
        <v>32</v>
      </c>
      <c r="X406" s="65" t="s">
        <v>1096</v>
      </c>
      <c r="Y406" s="75">
        <v>0</v>
      </c>
      <c r="Z406" s="75">
        <v>0</v>
      </c>
      <c r="AA406" s="75" t="s">
        <v>1656</v>
      </c>
      <c r="AB406" s="75"/>
      <c r="AC406" s="51"/>
      <c r="AD406" s="51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</row>
    <row r="407" spans="1:88">
      <c r="A407" s="191"/>
      <c r="B407" s="192"/>
      <c r="C407" s="192"/>
      <c r="D407" s="191"/>
      <c r="E407" s="191"/>
      <c r="F407" s="191"/>
      <c r="G407" s="191"/>
      <c r="H407" s="191"/>
      <c r="K407" s="191"/>
      <c r="L407" s="191"/>
      <c r="M407" s="191"/>
      <c r="N407" s="191"/>
      <c r="O407" s="191"/>
      <c r="P407" s="191"/>
      <c r="Q407" s="191"/>
      <c r="R407" s="191"/>
      <c r="S407" s="191"/>
      <c r="T407" s="191"/>
      <c r="U407" s="191"/>
      <c r="V407" s="191"/>
      <c r="W407" s="191"/>
      <c r="X407" s="193"/>
      <c r="Y407" s="191"/>
      <c r="Z407" s="191"/>
      <c r="AA407" s="191"/>
      <c r="AB407" s="191"/>
      <c r="AC407" s="191"/>
      <c r="AD407" s="191"/>
    </row>
    <row r="408" spans="1:88">
      <c r="A408" s="191"/>
      <c r="B408" s="192"/>
      <c r="C408" s="192"/>
      <c r="E408" s="191"/>
      <c r="F408" s="191"/>
      <c r="G408" s="191"/>
      <c r="H408" s="191"/>
      <c r="K408" s="191"/>
      <c r="L408" s="191"/>
      <c r="M408" s="191"/>
      <c r="N408" s="191"/>
      <c r="O408" s="191"/>
      <c r="P408" s="191"/>
      <c r="Q408" s="191"/>
      <c r="R408" s="191"/>
      <c r="S408" s="191"/>
      <c r="T408" s="191"/>
      <c r="U408" s="191"/>
      <c r="V408" s="191"/>
      <c r="W408" s="191"/>
      <c r="X408" s="193"/>
      <c r="Y408" s="191"/>
      <c r="Z408" s="191"/>
      <c r="AA408" s="191"/>
      <c r="AB408" s="191"/>
      <c r="AC408" s="191"/>
      <c r="AD408" s="191"/>
    </row>
    <row r="409" spans="1:88">
      <c r="A409" s="191"/>
      <c r="B409" s="192"/>
      <c r="C409" s="192"/>
      <c r="D409" s="191"/>
      <c r="E409" s="191"/>
      <c r="F409" s="191"/>
      <c r="G409" s="191"/>
      <c r="H409" s="191"/>
      <c r="K409" s="191"/>
      <c r="L409" s="191"/>
      <c r="M409" s="191"/>
      <c r="N409" s="191"/>
      <c r="O409" s="191"/>
      <c r="P409" s="191"/>
      <c r="Q409" s="191"/>
      <c r="R409" s="191"/>
      <c r="S409" s="191"/>
      <c r="T409" s="191"/>
      <c r="U409" s="191"/>
      <c r="V409" s="191"/>
      <c r="W409" s="191"/>
      <c r="X409" s="193"/>
      <c r="Y409" s="191"/>
      <c r="Z409" s="191"/>
      <c r="AA409" s="191"/>
      <c r="AB409" s="191"/>
      <c r="AC409" s="191"/>
      <c r="AD409" s="191"/>
    </row>
    <row r="410" spans="1:88">
      <c r="A410" s="191"/>
      <c r="B410" s="192"/>
      <c r="C410" s="192"/>
      <c r="D410" s="191"/>
      <c r="E410" s="191"/>
      <c r="F410" s="191"/>
      <c r="G410" s="191"/>
      <c r="H410" s="191"/>
      <c r="K410" s="191"/>
      <c r="L410" s="191"/>
      <c r="M410" s="191"/>
      <c r="N410" s="191"/>
      <c r="O410" s="191"/>
      <c r="P410" s="191"/>
      <c r="Q410" s="191"/>
      <c r="R410" s="191"/>
      <c r="S410" s="191"/>
      <c r="T410" s="191"/>
      <c r="U410" s="191"/>
      <c r="V410" s="191"/>
      <c r="W410" s="191"/>
      <c r="X410" s="193"/>
      <c r="Y410" s="191"/>
      <c r="Z410" s="191"/>
      <c r="AA410" s="191"/>
      <c r="AB410" s="191"/>
      <c r="AC410" s="191"/>
      <c r="AD410" s="191"/>
    </row>
    <row r="411" spans="1:88">
      <c r="A411" s="191"/>
      <c r="B411" s="192"/>
      <c r="C411" s="192"/>
      <c r="D411" s="191"/>
      <c r="E411" s="191"/>
      <c r="H411" s="191"/>
      <c r="K411" s="191"/>
      <c r="L411" s="191"/>
      <c r="M411" s="191"/>
      <c r="N411" s="191"/>
      <c r="O411" s="191"/>
      <c r="P411" s="191"/>
      <c r="Q411" s="191"/>
      <c r="R411" s="191"/>
      <c r="S411" s="191"/>
      <c r="T411" s="191"/>
      <c r="U411" s="191"/>
      <c r="V411" s="191"/>
      <c r="W411" s="191"/>
      <c r="X411" s="193"/>
      <c r="Y411" s="191"/>
      <c r="Z411" s="191"/>
      <c r="AA411" s="191"/>
      <c r="AB411" s="191"/>
      <c r="AC411" s="191"/>
      <c r="AD411" s="191"/>
    </row>
    <row r="412" spans="1:88">
      <c r="A412" s="191"/>
      <c r="B412" s="192"/>
      <c r="C412" s="192"/>
      <c r="D412" s="191"/>
      <c r="E412" s="191"/>
      <c r="H412" s="191"/>
      <c r="K412" s="191"/>
      <c r="L412" s="191"/>
      <c r="M412" s="191"/>
      <c r="N412" s="191"/>
      <c r="O412" s="191"/>
      <c r="P412" s="191"/>
      <c r="Q412" s="191"/>
      <c r="R412" s="191"/>
      <c r="S412" s="191"/>
      <c r="T412" s="191"/>
      <c r="U412" s="191"/>
      <c r="V412" s="191"/>
      <c r="W412" s="191"/>
      <c r="X412" s="193"/>
      <c r="Y412" s="191"/>
      <c r="Z412" s="191"/>
      <c r="AA412" s="191"/>
      <c r="AB412" s="191"/>
      <c r="AC412" s="191"/>
      <c r="AD412" s="191"/>
    </row>
    <row r="413" spans="1:88">
      <c r="A413" s="191"/>
      <c r="B413" s="192"/>
      <c r="C413" s="192"/>
      <c r="D413" s="191"/>
      <c r="E413" s="191"/>
      <c r="H413" s="191"/>
      <c r="K413" s="191"/>
      <c r="L413" s="191"/>
      <c r="M413" s="191"/>
      <c r="N413" s="191"/>
      <c r="O413" s="191"/>
      <c r="P413" s="191"/>
      <c r="Q413" s="191"/>
      <c r="R413" s="191"/>
      <c r="S413" s="191"/>
      <c r="T413" s="191"/>
      <c r="U413" s="191"/>
      <c r="V413" s="191"/>
      <c r="W413" s="191"/>
      <c r="X413" s="193"/>
      <c r="Y413" s="191"/>
      <c r="Z413" s="191"/>
      <c r="AA413" s="191"/>
      <c r="AB413" s="191"/>
      <c r="AC413" s="191"/>
      <c r="AD413" s="191"/>
    </row>
    <row r="414" spans="1:88">
      <c r="A414" s="191"/>
      <c r="B414" s="192"/>
      <c r="C414" s="192"/>
      <c r="D414" s="191"/>
      <c r="E414" s="191"/>
      <c r="H414" s="191"/>
      <c r="K414" s="191"/>
      <c r="L414" s="191"/>
      <c r="M414" s="191"/>
      <c r="N414" s="191"/>
      <c r="O414" s="191"/>
      <c r="P414" s="191"/>
      <c r="Q414" s="191"/>
      <c r="R414" s="191"/>
      <c r="S414" s="191"/>
      <c r="T414" s="191"/>
      <c r="U414" s="191"/>
      <c r="V414" s="191"/>
      <c r="W414" s="191"/>
      <c r="X414" s="193"/>
      <c r="Y414" s="191"/>
      <c r="Z414" s="191"/>
      <c r="AA414" s="191"/>
      <c r="AB414" s="191"/>
      <c r="AC414" s="191"/>
      <c r="AD414" s="191"/>
    </row>
    <row r="415" spans="1:88">
      <c r="A415" s="191"/>
      <c r="B415" s="192"/>
      <c r="C415" s="192"/>
      <c r="D415" s="191"/>
      <c r="E415" s="191"/>
      <c r="F415" s="191"/>
      <c r="G415" s="191"/>
      <c r="H415" s="191"/>
      <c r="K415" s="191"/>
      <c r="L415" s="191"/>
      <c r="M415" s="191"/>
      <c r="N415" s="191"/>
      <c r="O415" s="191"/>
      <c r="P415" s="191"/>
      <c r="Q415" s="191"/>
      <c r="R415" s="191"/>
      <c r="S415" s="191"/>
      <c r="T415" s="191"/>
      <c r="U415" s="191"/>
      <c r="V415" s="191"/>
      <c r="W415" s="191"/>
      <c r="X415" s="193"/>
      <c r="Y415" s="191"/>
      <c r="Z415" s="191"/>
      <c r="AA415" s="191"/>
      <c r="AB415" s="191"/>
      <c r="AC415" s="191"/>
      <c r="AD415" s="191"/>
    </row>
    <row r="416" spans="1:88">
      <c r="A416" s="191"/>
      <c r="B416" s="192"/>
      <c r="C416" s="192"/>
      <c r="D416" s="191"/>
      <c r="E416" s="191"/>
      <c r="F416" s="191"/>
      <c r="G416" s="191"/>
      <c r="H416" s="191"/>
      <c r="K416" s="191"/>
      <c r="L416" s="191"/>
      <c r="M416" s="191"/>
      <c r="N416" s="191"/>
      <c r="O416" s="191"/>
      <c r="P416" s="191"/>
      <c r="Q416" s="191"/>
      <c r="R416" s="191"/>
      <c r="S416" s="191"/>
      <c r="T416" s="191"/>
      <c r="U416" s="191"/>
      <c r="V416" s="191"/>
      <c r="W416" s="191"/>
      <c r="X416" s="193"/>
      <c r="Y416" s="191"/>
      <c r="Z416" s="191"/>
      <c r="AA416" s="191"/>
      <c r="AB416" s="191"/>
      <c r="AC416" s="191"/>
      <c r="AD416" s="191"/>
    </row>
    <row r="417" spans="1:30" ht="15" thickBot="1">
      <c r="A417" s="191"/>
      <c r="B417" s="192"/>
      <c r="C417" s="192"/>
      <c r="D417" s="191"/>
      <c r="E417" s="191"/>
      <c r="F417" s="191"/>
      <c r="G417" s="191"/>
      <c r="H417" s="191"/>
      <c r="K417" s="191"/>
      <c r="L417" s="191"/>
      <c r="M417" s="191"/>
      <c r="N417" s="191"/>
      <c r="O417" s="191"/>
      <c r="P417" s="191"/>
      <c r="Q417" s="191"/>
      <c r="R417" s="191"/>
      <c r="S417" s="191"/>
      <c r="T417" s="191"/>
      <c r="U417" s="191"/>
      <c r="V417" s="191"/>
      <c r="W417" s="191"/>
      <c r="X417" s="193"/>
      <c r="Y417" s="191"/>
      <c r="Z417" s="191"/>
      <c r="AA417" s="191"/>
      <c r="AB417" s="191"/>
      <c r="AC417" s="191"/>
      <c r="AD417" s="191"/>
    </row>
    <row r="418" spans="1:30" ht="15" thickBot="1">
      <c r="A418" s="206"/>
      <c r="B418" s="205"/>
      <c r="C418" s="205"/>
      <c r="D418" s="206"/>
      <c r="E418" s="206"/>
      <c r="F418" s="206"/>
      <c r="G418" s="206"/>
      <c r="H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8"/>
      <c r="Y418" s="206"/>
      <c r="Z418" s="206"/>
      <c r="AA418" s="206"/>
      <c r="AB418" s="206"/>
      <c r="AC418" s="206"/>
      <c r="AD418" s="206"/>
    </row>
  </sheetData>
  <pageMargins left="0.7" right="0.7" top="0.75" bottom="0.75" header="0.3" footer="0.3"/>
  <headerFooter>
    <oddHeader>&amp;R&amp;"arial"&amp;8&amp;K000000 KONE Internal&amp;1#_x000D_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outlinePr summaryBelow="0" summaryRight="0"/>
  </sheetPr>
  <dimension ref="A1:FH414"/>
  <sheetViews>
    <sheetView workbookViewId="0">
      <pane ySplit="1" topLeftCell="A2" activePane="bottomLeft" state="frozen"/>
      <selection pane="bottomLeft" activeCell="G28" sqref="G28"/>
    </sheetView>
  </sheetViews>
  <sheetFormatPr defaultColWidth="12.5703125" defaultRowHeight="14.25"/>
  <cols>
    <col min="1" max="1" width="17.5703125" style="48" bestFit="1" customWidth="1"/>
    <col min="2" max="2" width="7.7109375" style="95" bestFit="1" customWidth="1"/>
    <col min="3" max="3" width="8.85546875" style="101" bestFit="1" customWidth="1"/>
    <col min="4" max="4" width="15.85546875" style="101" bestFit="1" customWidth="1"/>
    <col min="5" max="5" width="19" style="48" bestFit="1" customWidth="1"/>
    <col min="6" max="6" width="16.7109375" style="48" bestFit="1" customWidth="1"/>
    <col min="7" max="7" width="24.85546875" style="48" bestFit="1" customWidth="1"/>
    <col min="8" max="8" width="30.7109375" style="48" bestFit="1" customWidth="1"/>
    <col min="9" max="9" width="14.42578125" style="48" bestFit="1" customWidth="1"/>
    <col min="10" max="10" width="12.140625" style="48" bestFit="1" customWidth="1"/>
    <col min="11" max="11" width="32.140625" style="87" bestFit="1" customWidth="1"/>
    <col min="12" max="12" width="25.85546875" style="48" bestFit="1" customWidth="1"/>
    <col min="13" max="13" width="19.7109375" style="48" bestFit="1" customWidth="1"/>
    <col min="14" max="14" width="26.5703125" style="48" bestFit="1" customWidth="1"/>
    <col min="15" max="15" width="15.5703125" style="48" customWidth="1"/>
    <col min="16" max="16" width="22.28515625" style="48" bestFit="1" customWidth="1"/>
    <col min="17" max="18" width="22.85546875" style="48" bestFit="1" customWidth="1"/>
    <col min="19" max="19" width="13" style="48" bestFit="1" customWidth="1"/>
    <col min="20" max="20" width="14.5703125" style="48" bestFit="1" customWidth="1"/>
    <col min="21" max="21" width="8.28515625" style="61" bestFit="1" customWidth="1"/>
    <col min="22" max="22" width="8.85546875" style="48" bestFit="1" customWidth="1"/>
    <col min="23" max="23" width="11.5703125" style="48" bestFit="1" customWidth="1"/>
    <col min="24" max="24" width="42.28515625" style="48" customWidth="1"/>
    <col min="25" max="27" width="11.5703125" style="48" bestFit="1" customWidth="1"/>
    <col min="28" max="35" width="10.42578125" style="48" bestFit="1" customWidth="1"/>
    <col min="36" max="41" width="11.5703125" style="48" bestFit="1" customWidth="1"/>
    <col min="42" max="44" width="10.42578125" style="48" bestFit="1" customWidth="1"/>
    <col min="45" max="50" width="11.5703125" style="48" bestFit="1" customWidth="1"/>
    <col min="51" max="53" width="10.42578125" style="48" bestFit="1" customWidth="1"/>
    <col min="54" max="59" width="11.5703125" style="48" bestFit="1" customWidth="1"/>
    <col min="60" max="61" width="9.28515625" style="48" bestFit="1" customWidth="1"/>
    <col min="62" max="67" width="10.42578125" style="48" bestFit="1" customWidth="1"/>
    <col min="68" max="71" width="9.28515625" style="48" bestFit="1" customWidth="1"/>
    <col min="72" max="75" width="10.42578125" style="48" bestFit="1" customWidth="1"/>
    <col min="76" max="79" width="9.28515625" style="48" bestFit="1" customWidth="1"/>
    <col min="80" max="85" width="10.42578125" style="48" bestFit="1" customWidth="1"/>
    <col min="86" max="16384" width="12.5703125" style="48"/>
  </cols>
  <sheetData>
    <row r="1" spans="1:164" ht="15" thickBot="1">
      <c r="A1" s="37" t="s">
        <v>0</v>
      </c>
      <c r="B1" s="109" t="s">
        <v>1555</v>
      </c>
      <c r="C1" s="110" t="s">
        <v>1</v>
      </c>
      <c r="D1" s="110" t="s">
        <v>2</v>
      </c>
      <c r="E1" s="111" t="s">
        <v>3</v>
      </c>
      <c r="F1" s="111" t="s">
        <v>1395</v>
      </c>
      <c r="G1" s="111" t="s">
        <v>1598</v>
      </c>
      <c r="H1" s="111" t="s">
        <v>6</v>
      </c>
      <c r="I1" s="111" t="s">
        <v>7</v>
      </c>
      <c r="J1" s="111" t="s">
        <v>8</v>
      </c>
      <c r="K1" s="115" t="s">
        <v>9</v>
      </c>
      <c r="L1" s="111" t="s">
        <v>10</v>
      </c>
      <c r="M1" s="111" t="s">
        <v>11</v>
      </c>
      <c r="N1" s="111" t="s">
        <v>1542</v>
      </c>
      <c r="O1" s="111" t="s">
        <v>13</v>
      </c>
      <c r="P1" s="111" t="s">
        <v>1543</v>
      </c>
      <c r="Q1" s="111" t="s">
        <v>1544</v>
      </c>
      <c r="R1" s="111" t="s">
        <v>1545</v>
      </c>
      <c r="S1" s="115" t="s">
        <v>17</v>
      </c>
      <c r="T1" s="111" t="s">
        <v>1599</v>
      </c>
      <c r="U1" s="112" t="s">
        <v>19</v>
      </c>
      <c r="V1" s="111" t="s">
        <v>20</v>
      </c>
      <c r="W1" s="111" t="s">
        <v>1566</v>
      </c>
      <c r="X1" s="115" t="s">
        <v>1569</v>
      </c>
    </row>
    <row r="2" spans="1:164" ht="15" thickBot="1">
      <c r="A2" s="38">
        <v>45444.685115740744</v>
      </c>
      <c r="B2" s="92">
        <v>1</v>
      </c>
      <c r="C2" s="96">
        <v>130</v>
      </c>
      <c r="D2" s="96">
        <v>1</v>
      </c>
      <c r="E2" s="40" t="s">
        <v>22</v>
      </c>
      <c r="F2" s="40" t="s">
        <v>33</v>
      </c>
      <c r="G2" s="40" t="s">
        <v>24</v>
      </c>
      <c r="H2" s="40" t="s">
        <v>25</v>
      </c>
      <c r="I2" s="40" t="s">
        <v>26</v>
      </c>
      <c r="J2" s="40" t="s">
        <v>27</v>
      </c>
      <c r="K2" s="80">
        <v>687586009</v>
      </c>
      <c r="L2" s="40"/>
      <c r="M2" s="40" t="s">
        <v>29</v>
      </c>
      <c r="N2" s="41">
        <v>43071</v>
      </c>
      <c r="O2" s="40"/>
      <c r="P2" s="49" t="s">
        <v>34</v>
      </c>
      <c r="Q2" s="40"/>
      <c r="R2" s="40" t="s">
        <v>1572</v>
      </c>
      <c r="S2" s="42">
        <v>45213</v>
      </c>
      <c r="T2" s="40" t="s">
        <v>32</v>
      </c>
      <c r="U2" s="60">
        <v>115</v>
      </c>
      <c r="V2" s="43"/>
      <c r="W2" s="42">
        <v>45557</v>
      </c>
      <c r="X2" s="88">
        <v>0</v>
      </c>
      <c r="FH2" s="48">
        <v>210</v>
      </c>
    </row>
    <row r="3" spans="1:164" ht="15" thickBot="1">
      <c r="A3" s="38">
        <v>45444.685115740744</v>
      </c>
      <c r="B3" s="92">
        <v>2</v>
      </c>
      <c r="C3" s="96">
        <v>130</v>
      </c>
      <c r="D3" s="96">
        <v>1</v>
      </c>
      <c r="E3" s="40" t="s">
        <v>22</v>
      </c>
      <c r="F3" s="40" t="s">
        <v>23</v>
      </c>
      <c r="G3" s="40" t="s">
        <v>24</v>
      </c>
      <c r="H3" s="40" t="s">
        <v>25</v>
      </c>
      <c r="I3" s="40" t="s">
        <v>26</v>
      </c>
      <c r="J3" s="40" t="s">
        <v>27</v>
      </c>
      <c r="K3" s="80">
        <v>687586009</v>
      </c>
      <c r="L3" s="40"/>
      <c r="M3" s="40" t="s">
        <v>29</v>
      </c>
      <c r="N3" s="41">
        <v>42052</v>
      </c>
      <c r="O3" s="40"/>
      <c r="P3" s="40" t="s">
        <v>30</v>
      </c>
      <c r="Q3" s="40" t="s">
        <v>115</v>
      </c>
      <c r="R3" s="40" t="s">
        <v>1572</v>
      </c>
      <c r="S3" s="42">
        <v>44625</v>
      </c>
      <c r="T3" s="40" t="s">
        <v>32</v>
      </c>
      <c r="U3" s="60">
        <v>115</v>
      </c>
      <c r="V3" s="43"/>
      <c r="W3" s="42">
        <v>45557</v>
      </c>
      <c r="X3" s="88">
        <v>0</v>
      </c>
    </row>
    <row r="4" spans="1:164" ht="15" thickBot="1">
      <c r="A4" s="38">
        <v>45319.598796296297</v>
      </c>
      <c r="B4" s="92">
        <v>3</v>
      </c>
      <c r="C4" s="96">
        <v>725</v>
      </c>
      <c r="D4" s="96">
        <v>2</v>
      </c>
      <c r="E4" s="40" t="s">
        <v>136</v>
      </c>
      <c r="F4" s="40" t="s">
        <v>1380</v>
      </c>
      <c r="G4" s="40" t="s">
        <v>1058</v>
      </c>
      <c r="H4" s="40" t="s">
        <v>1059</v>
      </c>
      <c r="I4" s="40" t="s">
        <v>26</v>
      </c>
      <c r="J4" s="40" t="s">
        <v>570</v>
      </c>
      <c r="K4" s="80">
        <v>640004467</v>
      </c>
      <c r="L4" s="40"/>
      <c r="M4" s="40" t="s">
        <v>48</v>
      </c>
      <c r="N4" s="42">
        <v>42700</v>
      </c>
      <c r="O4" s="40" t="s">
        <v>49</v>
      </c>
      <c r="P4" s="40" t="s">
        <v>65</v>
      </c>
      <c r="Q4" s="40" t="s">
        <v>123</v>
      </c>
      <c r="R4" s="40" t="s">
        <v>1573</v>
      </c>
      <c r="S4" s="40"/>
      <c r="T4" s="40" t="s">
        <v>32</v>
      </c>
      <c r="U4" s="60">
        <v>115</v>
      </c>
      <c r="V4" s="43"/>
      <c r="W4" s="42">
        <v>45606</v>
      </c>
      <c r="X4" s="88">
        <v>0</v>
      </c>
    </row>
    <row r="5" spans="1:164" ht="15" thickBot="1">
      <c r="A5" s="38">
        <v>45319.598796296297</v>
      </c>
      <c r="B5" s="92">
        <v>4</v>
      </c>
      <c r="C5" s="96">
        <v>725</v>
      </c>
      <c r="D5" s="96">
        <v>2</v>
      </c>
      <c r="E5" s="40" t="s">
        <v>136</v>
      </c>
      <c r="F5" s="40" t="s">
        <v>886</v>
      </c>
      <c r="G5" s="40" t="s">
        <v>1058</v>
      </c>
      <c r="H5" s="40" t="s">
        <v>1059</v>
      </c>
      <c r="I5" s="40" t="s">
        <v>26</v>
      </c>
      <c r="J5" s="40" t="s">
        <v>570</v>
      </c>
      <c r="K5" s="80">
        <v>640004467</v>
      </c>
      <c r="L5" s="40"/>
      <c r="M5" s="40" t="s">
        <v>48</v>
      </c>
      <c r="N5" s="42">
        <v>42700</v>
      </c>
      <c r="O5" s="40" t="s">
        <v>49</v>
      </c>
      <c r="P5" s="40" t="s">
        <v>114</v>
      </c>
      <c r="Q5" s="40" t="s">
        <v>41</v>
      </c>
      <c r="R5" s="40" t="s">
        <v>1573</v>
      </c>
      <c r="S5" s="42">
        <v>45304</v>
      </c>
      <c r="T5" s="40" t="s">
        <v>32</v>
      </c>
      <c r="U5" s="60">
        <v>115</v>
      </c>
      <c r="V5" s="43"/>
      <c r="W5" s="42">
        <v>45542</v>
      </c>
      <c r="X5" s="88">
        <v>0</v>
      </c>
    </row>
    <row r="6" spans="1:164" ht="15" thickBot="1">
      <c r="A6" s="38">
        <v>44926.695370370369</v>
      </c>
      <c r="B6" s="92">
        <v>5</v>
      </c>
      <c r="C6" s="96">
        <v>600</v>
      </c>
      <c r="D6" s="96">
        <v>3</v>
      </c>
      <c r="E6" s="40" t="s">
        <v>42</v>
      </c>
      <c r="F6" s="40" t="s">
        <v>43</v>
      </c>
      <c r="G6" s="40" t="s">
        <v>44</v>
      </c>
      <c r="H6" s="40" t="s">
        <v>45</v>
      </c>
      <c r="I6" s="40" t="s">
        <v>26</v>
      </c>
      <c r="J6" s="40" t="s">
        <v>46</v>
      </c>
      <c r="K6" s="80">
        <v>610171625</v>
      </c>
      <c r="L6" s="40"/>
      <c r="M6" s="40" t="s">
        <v>48</v>
      </c>
      <c r="N6" s="42">
        <v>41940</v>
      </c>
      <c r="O6" s="40" t="s">
        <v>49</v>
      </c>
      <c r="P6" s="40" t="s">
        <v>30</v>
      </c>
      <c r="Q6" s="40" t="s">
        <v>115</v>
      </c>
      <c r="R6" s="40" t="s">
        <v>1572</v>
      </c>
      <c r="S6" s="42">
        <v>44870</v>
      </c>
      <c r="T6" s="40" t="s">
        <v>32</v>
      </c>
      <c r="U6" s="60">
        <v>0</v>
      </c>
      <c r="V6" s="43">
        <v>0</v>
      </c>
      <c r="W6" s="43">
        <v>0</v>
      </c>
      <c r="X6" s="88">
        <v>0</v>
      </c>
    </row>
    <row r="7" spans="1:164" ht="15" thickBot="1">
      <c r="A7" s="38">
        <v>45375.591678240744</v>
      </c>
      <c r="B7" s="92">
        <v>6</v>
      </c>
      <c r="C7" s="96">
        <v>393</v>
      </c>
      <c r="D7" s="96">
        <v>6</v>
      </c>
      <c r="E7" s="40" t="s">
        <v>60</v>
      </c>
      <c r="F7" s="40" t="s">
        <v>64</v>
      </c>
      <c r="G7" s="40" t="s">
        <v>62</v>
      </c>
      <c r="H7" s="40"/>
      <c r="I7" s="40" t="s">
        <v>26</v>
      </c>
      <c r="J7" s="40"/>
      <c r="K7" s="80">
        <v>619933763</v>
      </c>
      <c r="L7" s="40"/>
      <c r="M7" s="40" t="s">
        <v>29</v>
      </c>
      <c r="N7" s="40"/>
      <c r="O7" s="40"/>
      <c r="P7" s="40" t="s">
        <v>65</v>
      </c>
      <c r="Q7" s="40" t="s">
        <v>123</v>
      </c>
      <c r="R7" s="40" t="s">
        <v>1572</v>
      </c>
      <c r="S7" s="42">
        <v>44240</v>
      </c>
      <c r="T7" s="40" t="s">
        <v>32</v>
      </c>
      <c r="U7" s="60">
        <v>0</v>
      </c>
      <c r="V7" s="43">
        <v>0</v>
      </c>
      <c r="W7" s="43">
        <v>0</v>
      </c>
      <c r="X7" s="88">
        <v>0</v>
      </c>
    </row>
    <row r="8" spans="1:164" ht="15" thickBot="1">
      <c r="A8" s="38">
        <v>45375.591678240744</v>
      </c>
      <c r="B8" s="92">
        <v>7</v>
      </c>
      <c r="C8" s="96">
        <v>393</v>
      </c>
      <c r="D8" s="96">
        <v>6</v>
      </c>
      <c r="E8" s="40" t="s">
        <v>60</v>
      </c>
      <c r="F8" s="40" t="s">
        <v>61</v>
      </c>
      <c r="G8" s="40" t="s">
        <v>62</v>
      </c>
      <c r="H8" s="40"/>
      <c r="I8" s="40" t="s">
        <v>26</v>
      </c>
      <c r="J8" s="40"/>
      <c r="K8" s="80">
        <v>619933763</v>
      </c>
      <c r="L8" s="40"/>
      <c r="M8" s="40" t="s">
        <v>29</v>
      </c>
      <c r="N8" s="42">
        <v>41876</v>
      </c>
      <c r="O8" s="40"/>
      <c r="P8" s="40" t="s">
        <v>1386</v>
      </c>
      <c r="Q8" s="40"/>
      <c r="R8" s="40"/>
      <c r="S8" s="42">
        <v>44240</v>
      </c>
      <c r="T8" s="40"/>
      <c r="U8" s="60">
        <v>0</v>
      </c>
      <c r="V8" s="43">
        <v>0</v>
      </c>
      <c r="W8" s="43">
        <v>0</v>
      </c>
      <c r="X8" s="88">
        <v>0</v>
      </c>
    </row>
    <row r="9" spans="1:164" ht="15" thickBot="1">
      <c r="A9" s="38">
        <v>44927.655833333331</v>
      </c>
      <c r="B9" s="92">
        <v>8</v>
      </c>
      <c r="C9" s="96">
        <v>279</v>
      </c>
      <c r="D9" s="96">
        <v>7</v>
      </c>
      <c r="E9" s="40" t="s">
        <v>36</v>
      </c>
      <c r="F9" s="40" t="s">
        <v>65</v>
      </c>
      <c r="G9" s="40" t="s">
        <v>1388</v>
      </c>
      <c r="H9" s="40" t="s">
        <v>1378</v>
      </c>
      <c r="I9" s="40" t="s">
        <v>26</v>
      </c>
      <c r="J9" s="40" t="s">
        <v>1022</v>
      </c>
      <c r="K9" s="80">
        <v>647629144</v>
      </c>
      <c r="L9" s="40"/>
      <c r="M9" s="40" t="s">
        <v>29</v>
      </c>
      <c r="N9" s="42">
        <v>42406</v>
      </c>
      <c r="O9" s="40" t="s">
        <v>49</v>
      </c>
      <c r="P9" s="40" t="s">
        <v>65</v>
      </c>
      <c r="Q9" s="40" t="s">
        <v>123</v>
      </c>
      <c r="R9" s="40" t="s">
        <v>1573</v>
      </c>
      <c r="S9" s="42">
        <v>44625</v>
      </c>
      <c r="T9" s="40" t="s">
        <v>32</v>
      </c>
      <c r="U9" s="60">
        <v>115</v>
      </c>
      <c r="V9" s="43"/>
      <c r="W9" s="42">
        <v>45542</v>
      </c>
      <c r="X9" s="88">
        <v>0</v>
      </c>
    </row>
    <row r="10" spans="1:164" ht="15" thickBot="1">
      <c r="A10" s="38">
        <v>44948.658483796295</v>
      </c>
      <c r="B10" s="92">
        <v>9</v>
      </c>
      <c r="C10" s="96">
        <v>327</v>
      </c>
      <c r="D10" s="96">
        <v>8</v>
      </c>
      <c r="E10" s="40" t="s">
        <v>72</v>
      </c>
      <c r="F10" s="40" t="s">
        <v>73</v>
      </c>
      <c r="G10" s="40" t="s">
        <v>74</v>
      </c>
      <c r="H10" s="40" t="s">
        <v>75</v>
      </c>
      <c r="I10" s="40" t="s">
        <v>26</v>
      </c>
      <c r="J10" s="40" t="s">
        <v>76</v>
      </c>
      <c r="K10" s="80">
        <v>625126767</v>
      </c>
      <c r="L10" s="40"/>
      <c r="M10" s="40" t="s">
        <v>48</v>
      </c>
      <c r="N10" s="42">
        <v>39571</v>
      </c>
      <c r="O10" s="40" t="s">
        <v>39</v>
      </c>
      <c r="P10" s="40" t="s">
        <v>1386</v>
      </c>
      <c r="Q10" s="40" t="s">
        <v>58</v>
      </c>
      <c r="R10" s="40" t="s">
        <v>1574</v>
      </c>
      <c r="S10" s="42">
        <v>44948</v>
      </c>
      <c r="T10" s="40"/>
      <c r="U10" s="60">
        <v>0</v>
      </c>
      <c r="V10" s="43">
        <v>0</v>
      </c>
      <c r="W10" s="43">
        <v>0</v>
      </c>
      <c r="X10" s="88">
        <v>0</v>
      </c>
    </row>
    <row r="11" spans="1:164" ht="15" thickBot="1">
      <c r="A11" s="38">
        <v>44975.599050925928</v>
      </c>
      <c r="B11" s="92">
        <v>10</v>
      </c>
      <c r="C11" s="96">
        <v>782</v>
      </c>
      <c r="D11" s="96">
        <v>10</v>
      </c>
      <c r="E11" s="40" t="s">
        <v>84</v>
      </c>
      <c r="F11" s="40" t="s">
        <v>85</v>
      </c>
      <c r="G11" s="40" t="s">
        <v>86</v>
      </c>
      <c r="H11" s="40" t="s">
        <v>87</v>
      </c>
      <c r="I11" s="40" t="s">
        <v>26</v>
      </c>
      <c r="J11" s="40" t="s">
        <v>88</v>
      </c>
      <c r="K11" s="80">
        <v>617972582</v>
      </c>
      <c r="L11" s="40"/>
      <c r="M11" s="40" t="s">
        <v>29</v>
      </c>
      <c r="N11" s="42">
        <v>41786</v>
      </c>
      <c r="O11" s="40" t="s">
        <v>39</v>
      </c>
      <c r="P11" s="40" t="s">
        <v>90</v>
      </c>
      <c r="Q11" s="40" t="s">
        <v>145</v>
      </c>
      <c r="R11" s="40" t="s">
        <v>1573</v>
      </c>
      <c r="S11" s="42">
        <v>44479</v>
      </c>
      <c r="T11" s="40" t="s">
        <v>32</v>
      </c>
      <c r="U11" s="60">
        <v>100</v>
      </c>
      <c r="V11" s="43">
        <v>15</v>
      </c>
      <c r="W11" s="42">
        <v>45669</v>
      </c>
      <c r="X11" s="88">
        <v>0</v>
      </c>
    </row>
    <row r="12" spans="1:164" ht="15" thickBot="1">
      <c r="A12" s="38">
        <v>44989.637685185182</v>
      </c>
      <c r="B12" s="92">
        <v>11</v>
      </c>
      <c r="C12" s="96">
        <v>109</v>
      </c>
      <c r="D12" s="96">
        <v>11</v>
      </c>
      <c r="E12" s="40" t="s">
        <v>53</v>
      </c>
      <c r="F12" s="40" t="s">
        <v>91</v>
      </c>
      <c r="G12" s="40" t="s">
        <v>92</v>
      </c>
      <c r="H12" s="40" t="s">
        <v>93</v>
      </c>
      <c r="I12" s="40" t="s">
        <v>94</v>
      </c>
      <c r="J12" s="40" t="s">
        <v>95</v>
      </c>
      <c r="K12" s="80">
        <v>685036066</v>
      </c>
      <c r="L12" s="40"/>
      <c r="M12" s="40" t="s">
        <v>48</v>
      </c>
      <c r="N12" s="42">
        <v>41579</v>
      </c>
      <c r="O12" s="40" t="s">
        <v>39</v>
      </c>
      <c r="P12" s="40" t="s">
        <v>65</v>
      </c>
      <c r="Q12" s="40" t="s">
        <v>123</v>
      </c>
      <c r="R12" s="40" t="s">
        <v>1572</v>
      </c>
      <c r="S12" s="42">
        <v>44961</v>
      </c>
      <c r="T12" s="40" t="s">
        <v>32</v>
      </c>
      <c r="U12" s="60">
        <v>0</v>
      </c>
      <c r="V12" s="43">
        <v>0</v>
      </c>
      <c r="W12" s="43">
        <v>0</v>
      </c>
      <c r="X12" s="88">
        <v>0</v>
      </c>
    </row>
    <row r="13" spans="1:164" ht="15" thickBot="1">
      <c r="A13" s="38">
        <v>45032.645868055559</v>
      </c>
      <c r="B13" s="92">
        <v>12</v>
      </c>
      <c r="C13" s="96">
        <v>814</v>
      </c>
      <c r="D13" s="96">
        <v>12</v>
      </c>
      <c r="E13" s="40" t="s">
        <v>97</v>
      </c>
      <c r="F13" s="40" t="s">
        <v>98</v>
      </c>
      <c r="G13" s="40" t="s">
        <v>99</v>
      </c>
      <c r="H13" s="40" t="s">
        <v>100</v>
      </c>
      <c r="I13" s="40" t="s">
        <v>26</v>
      </c>
      <c r="J13" s="40" t="s">
        <v>101</v>
      </c>
      <c r="K13" s="80">
        <v>643582561</v>
      </c>
      <c r="L13" s="40"/>
      <c r="M13" s="40" t="s">
        <v>48</v>
      </c>
      <c r="N13" s="42">
        <v>41430</v>
      </c>
      <c r="O13" s="40" t="s">
        <v>56</v>
      </c>
      <c r="P13" s="40" t="s">
        <v>57</v>
      </c>
      <c r="Q13" s="40" t="s">
        <v>58</v>
      </c>
      <c r="R13" s="40" t="s">
        <v>1575</v>
      </c>
      <c r="S13" s="42">
        <v>44961</v>
      </c>
      <c r="T13" s="40" t="s">
        <v>32</v>
      </c>
      <c r="U13" s="60">
        <v>115</v>
      </c>
      <c r="V13" s="43"/>
      <c r="W13" s="42">
        <v>45634</v>
      </c>
      <c r="X13" s="88">
        <v>0</v>
      </c>
    </row>
    <row r="14" spans="1:164" ht="15" thickBot="1">
      <c r="A14" s="38">
        <v>45375.605185185188</v>
      </c>
      <c r="B14" s="92">
        <v>13</v>
      </c>
      <c r="C14" s="96">
        <v>566</v>
      </c>
      <c r="D14" s="96">
        <v>13</v>
      </c>
      <c r="E14" s="40" t="s">
        <v>103</v>
      </c>
      <c r="F14" s="40" t="s">
        <v>104</v>
      </c>
      <c r="G14" s="40" t="s">
        <v>105</v>
      </c>
      <c r="H14" s="40"/>
      <c r="I14" s="40" t="s">
        <v>26</v>
      </c>
      <c r="J14" s="40"/>
      <c r="K14" s="80">
        <v>624432866</v>
      </c>
      <c r="L14" s="40"/>
      <c r="M14" s="40" t="s">
        <v>48</v>
      </c>
      <c r="N14" s="40"/>
      <c r="O14" s="40"/>
      <c r="P14" s="40" t="s">
        <v>53</v>
      </c>
      <c r="Q14" s="40" t="s">
        <v>41</v>
      </c>
      <c r="R14" s="40" t="s">
        <v>1574</v>
      </c>
      <c r="S14" s="42">
        <v>44485</v>
      </c>
      <c r="T14" s="40" t="s">
        <v>32</v>
      </c>
      <c r="U14" s="60">
        <v>0</v>
      </c>
      <c r="V14" s="43">
        <v>0</v>
      </c>
      <c r="W14" s="43">
        <v>0</v>
      </c>
      <c r="X14" s="88">
        <v>0</v>
      </c>
    </row>
    <row r="15" spans="1:164" ht="15" thickBot="1">
      <c r="A15" s="38">
        <v>44975.622233796297</v>
      </c>
      <c r="B15" s="92">
        <v>14</v>
      </c>
      <c r="C15" s="96">
        <v>806</v>
      </c>
      <c r="D15" s="96">
        <v>14</v>
      </c>
      <c r="E15" s="40" t="s">
        <v>107</v>
      </c>
      <c r="F15" s="40" t="s">
        <v>108</v>
      </c>
      <c r="G15" s="40" t="s">
        <v>109</v>
      </c>
      <c r="H15" s="40" t="s">
        <v>110</v>
      </c>
      <c r="I15" s="40" t="s">
        <v>54</v>
      </c>
      <c r="J15" s="40" t="s">
        <v>111</v>
      </c>
      <c r="K15" s="80">
        <v>616441678</v>
      </c>
      <c r="L15" s="40"/>
      <c r="M15" s="40" t="s">
        <v>29</v>
      </c>
      <c r="N15" s="42">
        <v>41250</v>
      </c>
      <c r="O15" s="40" t="s">
        <v>39</v>
      </c>
      <c r="P15" s="40" t="s">
        <v>53</v>
      </c>
      <c r="Q15" s="40" t="s">
        <v>41</v>
      </c>
      <c r="R15" s="40" t="s">
        <v>1574</v>
      </c>
      <c r="S15" s="40"/>
      <c r="T15" s="40" t="s">
        <v>32</v>
      </c>
      <c r="U15" s="60">
        <v>115</v>
      </c>
      <c r="V15" s="43"/>
      <c r="W15" s="42">
        <v>45542</v>
      </c>
      <c r="X15" s="88">
        <v>0</v>
      </c>
    </row>
    <row r="16" spans="1:164" ht="15" thickBot="1">
      <c r="A16" s="38">
        <v>44975.622233796297</v>
      </c>
      <c r="B16" s="92">
        <v>15</v>
      </c>
      <c r="C16" s="96">
        <v>806</v>
      </c>
      <c r="D16" s="96">
        <v>14</v>
      </c>
      <c r="E16" s="40" t="s">
        <v>107</v>
      </c>
      <c r="F16" s="40" t="s">
        <v>136</v>
      </c>
      <c r="G16" s="40" t="s">
        <v>109</v>
      </c>
      <c r="H16" s="40" t="s">
        <v>110</v>
      </c>
      <c r="I16" s="40" t="s">
        <v>54</v>
      </c>
      <c r="J16" s="40" t="s">
        <v>111</v>
      </c>
      <c r="K16" s="80">
        <v>616441678</v>
      </c>
      <c r="L16" s="40"/>
      <c r="M16" s="40" t="s">
        <v>29</v>
      </c>
      <c r="N16" s="42">
        <v>41250</v>
      </c>
      <c r="O16" s="40" t="s">
        <v>39</v>
      </c>
      <c r="P16" s="40" t="s">
        <v>114</v>
      </c>
      <c r="Q16" s="40" t="s">
        <v>41</v>
      </c>
      <c r="R16" s="40" t="s">
        <v>1574</v>
      </c>
      <c r="S16" s="40"/>
      <c r="T16" s="40" t="s">
        <v>32</v>
      </c>
      <c r="U16" s="60">
        <v>60</v>
      </c>
      <c r="V16" s="43"/>
      <c r="W16" s="42">
        <v>45669</v>
      </c>
      <c r="X16" s="88">
        <v>0</v>
      </c>
    </row>
    <row r="17" spans="1:27" ht="15" thickBot="1">
      <c r="A17" s="38">
        <v>44927.580972222226</v>
      </c>
      <c r="B17" s="92">
        <v>16</v>
      </c>
      <c r="C17" s="96">
        <v>806</v>
      </c>
      <c r="D17" s="96">
        <v>14</v>
      </c>
      <c r="E17" s="40" t="s">
        <v>107</v>
      </c>
      <c r="F17" s="40" t="s">
        <v>113</v>
      </c>
      <c r="G17" s="40" t="s">
        <v>109</v>
      </c>
      <c r="H17" s="40" t="s">
        <v>110</v>
      </c>
      <c r="I17" s="40" t="s">
        <v>54</v>
      </c>
      <c r="J17" s="40" t="s">
        <v>111</v>
      </c>
      <c r="K17" s="80">
        <v>616441678</v>
      </c>
      <c r="L17" s="40"/>
      <c r="M17" s="40" t="s">
        <v>48</v>
      </c>
      <c r="N17" s="42">
        <v>42306</v>
      </c>
      <c r="O17" s="40" t="s">
        <v>49</v>
      </c>
      <c r="P17" s="40" t="s">
        <v>114</v>
      </c>
      <c r="Q17" s="40" t="s">
        <v>115</v>
      </c>
      <c r="R17" s="40" t="s">
        <v>1574</v>
      </c>
      <c r="S17" s="42">
        <v>44870</v>
      </c>
      <c r="T17" s="40" t="s">
        <v>32</v>
      </c>
      <c r="U17" s="60">
        <v>115</v>
      </c>
      <c r="V17" s="43"/>
      <c r="W17" s="42">
        <v>45542</v>
      </c>
      <c r="X17" s="88">
        <v>0</v>
      </c>
    </row>
    <row r="18" spans="1:27" ht="15" thickBot="1">
      <c r="A18" s="38">
        <v>45003.653298611112</v>
      </c>
      <c r="B18" s="92">
        <v>17</v>
      </c>
      <c r="C18" s="96">
        <v>82</v>
      </c>
      <c r="D18" s="96">
        <v>15</v>
      </c>
      <c r="E18" s="40" t="s">
        <v>116</v>
      </c>
      <c r="F18" s="40" t="s">
        <v>117</v>
      </c>
      <c r="G18" s="40" t="s">
        <v>118</v>
      </c>
      <c r="H18" s="40" t="s">
        <v>119</v>
      </c>
      <c r="I18" s="40" t="s">
        <v>26</v>
      </c>
      <c r="J18" s="40" t="s">
        <v>120</v>
      </c>
      <c r="K18" s="80">
        <v>687514326</v>
      </c>
      <c r="L18" s="40"/>
      <c r="M18" s="40" t="s">
        <v>48</v>
      </c>
      <c r="N18" s="42">
        <v>42651</v>
      </c>
      <c r="O18" s="40" t="s">
        <v>49</v>
      </c>
      <c r="P18" s="40" t="s">
        <v>122</v>
      </c>
      <c r="Q18" s="40" t="s">
        <v>145</v>
      </c>
      <c r="R18" s="40" t="s">
        <v>1572</v>
      </c>
      <c r="S18" s="42">
        <v>44989</v>
      </c>
      <c r="T18" s="40" t="s">
        <v>32</v>
      </c>
      <c r="U18" s="60">
        <v>115</v>
      </c>
      <c r="V18" s="43"/>
      <c r="W18" s="42">
        <v>45550</v>
      </c>
      <c r="X18" s="88">
        <v>0</v>
      </c>
    </row>
    <row r="19" spans="1:27" ht="15" thickBot="1">
      <c r="A19" s="38">
        <v>44927.599641203706</v>
      </c>
      <c r="B19" s="92">
        <v>18</v>
      </c>
      <c r="C19" s="96">
        <v>1123</v>
      </c>
      <c r="D19" s="96">
        <v>16</v>
      </c>
      <c r="E19" s="40" t="s">
        <v>107</v>
      </c>
      <c r="F19" s="40" t="s">
        <v>124</v>
      </c>
      <c r="G19" s="40" t="s">
        <v>125</v>
      </c>
      <c r="H19" s="40" t="s">
        <v>126</v>
      </c>
      <c r="I19" s="40" t="s">
        <v>127</v>
      </c>
      <c r="J19" s="40" t="s">
        <v>128</v>
      </c>
      <c r="K19" s="80">
        <v>681838458</v>
      </c>
      <c r="L19" s="40"/>
      <c r="M19" s="40" t="s">
        <v>48</v>
      </c>
      <c r="N19" s="42">
        <v>42462</v>
      </c>
      <c r="O19" s="40" t="s">
        <v>49</v>
      </c>
      <c r="P19" s="40" t="s">
        <v>30</v>
      </c>
      <c r="Q19" s="40" t="s">
        <v>115</v>
      </c>
      <c r="R19" s="40" t="s">
        <v>1572</v>
      </c>
      <c r="S19" s="42">
        <v>44870</v>
      </c>
      <c r="T19" s="40" t="s">
        <v>32</v>
      </c>
      <c r="U19" s="60">
        <v>115</v>
      </c>
      <c r="V19" s="43"/>
      <c r="W19" s="42">
        <v>45550</v>
      </c>
      <c r="X19" s="88">
        <v>0</v>
      </c>
    </row>
    <row r="20" spans="1:27" ht="15" thickBot="1">
      <c r="A20" s="38">
        <v>45003.651261574072</v>
      </c>
      <c r="B20" s="92">
        <v>19</v>
      </c>
      <c r="C20" s="96">
        <v>0</v>
      </c>
      <c r="D20" s="96">
        <v>17</v>
      </c>
      <c r="E20" s="40" t="s">
        <v>130</v>
      </c>
      <c r="F20" s="40" t="s">
        <v>131</v>
      </c>
      <c r="G20" s="40" t="s">
        <v>1484</v>
      </c>
      <c r="H20" s="40" t="s">
        <v>133</v>
      </c>
      <c r="I20" s="40" t="s">
        <v>26</v>
      </c>
      <c r="J20" s="40" t="s">
        <v>134</v>
      </c>
      <c r="K20" s="80">
        <v>618916431</v>
      </c>
      <c r="L20" s="40"/>
      <c r="M20" s="40" t="s">
        <v>48</v>
      </c>
      <c r="N20" s="40"/>
      <c r="O20" s="40" t="s">
        <v>49</v>
      </c>
      <c r="P20" s="40" t="s">
        <v>30</v>
      </c>
      <c r="Q20" s="40" t="s">
        <v>115</v>
      </c>
      <c r="R20" s="40" t="s">
        <v>1572</v>
      </c>
      <c r="S20" s="42">
        <v>44989</v>
      </c>
      <c r="T20" s="40" t="s">
        <v>32</v>
      </c>
      <c r="U20" s="60">
        <v>115</v>
      </c>
      <c r="V20" s="43"/>
      <c r="W20" s="42">
        <v>45683</v>
      </c>
      <c r="X20" s="88">
        <v>0</v>
      </c>
    </row>
    <row r="21" spans="1:27" ht="15" thickBot="1">
      <c r="A21" s="38">
        <v>44975.590439814812</v>
      </c>
      <c r="B21" s="92">
        <v>20</v>
      </c>
      <c r="C21" s="96">
        <v>156</v>
      </c>
      <c r="D21" s="96">
        <v>18</v>
      </c>
      <c r="E21" s="40" t="s">
        <v>136</v>
      </c>
      <c r="F21" s="40" t="s">
        <v>137</v>
      </c>
      <c r="G21" s="40" t="s">
        <v>138</v>
      </c>
      <c r="H21" s="40" t="s">
        <v>139</v>
      </c>
      <c r="I21" s="40" t="s">
        <v>26</v>
      </c>
      <c r="J21" s="40" t="s">
        <v>140</v>
      </c>
      <c r="K21" s="80">
        <v>641210518</v>
      </c>
      <c r="L21" s="40"/>
      <c r="M21" s="40" t="s">
        <v>29</v>
      </c>
      <c r="N21" s="42">
        <v>40687</v>
      </c>
      <c r="O21" s="40" t="s">
        <v>141</v>
      </c>
      <c r="P21" s="40" t="s">
        <v>90</v>
      </c>
      <c r="Q21" s="40" t="s">
        <v>145</v>
      </c>
      <c r="R21" s="40" t="s">
        <v>1574</v>
      </c>
      <c r="S21" s="40"/>
      <c r="T21" s="40" t="s">
        <v>32</v>
      </c>
      <c r="U21" s="60">
        <v>115</v>
      </c>
      <c r="V21" s="43"/>
      <c r="W21" s="42">
        <v>45564</v>
      </c>
      <c r="X21" s="88">
        <v>0</v>
      </c>
    </row>
    <row r="22" spans="1:27" ht="15" thickBot="1">
      <c r="A22" s="38">
        <v>45375.619270833333</v>
      </c>
      <c r="B22" s="92">
        <v>21</v>
      </c>
      <c r="C22" s="96">
        <v>359</v>
      </c>
      <c r="D22" s="96">
        <v>19</v>
      </c>
      <c r="E22" s="40" t="s">
        <v>142</v>
      </c>
      <c r="F22" s="40" t="s">
        <v>23</v>
      </c>
      <c r="G22" s="40" t="s">
        <v>143</v>
      </c>
      <c r="H22" s="40"/>
      <c r="I22" s="40" t="s">
        <v>26</v>
      </c>
      <c r="J22" s="40"/>
      <c r="K22" s="80">
        <v>636390176</v>
      </c>
      <c r="L22" s="40"/>
      <c r="M22" s="40" t="s">
        <v>29</v>
      </c>
      <c r="N22" s="40"/>
      <c r="O22" s="40"/>
      <c r="P22" s="40" t="s">
        <v>53</v>
      </c>
      <c r="Q22" s="40" t="s">
        <v>41</v>
      </c>
      <c r="R22" s="40" t="s">
        <v>1574</v>
      </c>
      <c r="S22" s="40"/>
      <c r="T22" s="40" t="s">
        <v>32</v>
      </c>
      <c r="U22" s="60">
        <v>115</v>
      </c>
      <c r="V22" s="43"/>
      <c r="W22" s="42">
        <v>45617</v>
      </c>
      <c r="X22" s="88">
        <v>0</v>
      </c>
    </row>
    <row r="23" spans="1:27" ht="15" thickBot="1">
      <c r="A23" s="38">
        <v>45375.619270833333</v>
      </c>
      <c r="B23" s="92">
        <v>22</v>
      </c>
      <c r="C23" s="96">
        <v>359</v>
      </c>
      <c r="D23" s="96">
        <v>19</v>
      </c>
      <c r="E23" s="40" t="s">
        <v>142</v>
      </c>
      <c r="F23" s="40" t="s">
        <v>146</v>
      </c>
      <c r="G23" s="40" t="s">
        <v>143</v>
      </c>
      <c r="H23" s="40"/>
      <c r="I23" s="40" t="s">
        <v>26</v>
      </c>
      <c r="J23" s="40"/>
      <c r="K23" s="80">
        <v>636390176</v>
      </c>
      <c r="L23" s="40"/>
      <c r="M23" s="40" t="s">
        <v>48</v>
      </c>
      <c r="N23" s="42">
        <v>42311</v>
      </c>
      <c r="O23" s="40"/>
      <c r="P23" s="40" t="s">
        <v>30</v>
      </c>
      <c r="Q23" s="40" t="s">
        <v>115</v>
      </c>
      <c r="R23" s="40" t="s">
        <v>1572</v>
      </c>
      <c r="S23" s="42">
        <v>44870</v>
      </c>
      <c r="T23" s="40" t="s">
        <v>32</v>
      </c>
      <c r="U23" s="60">
        <v>115</v>
      </c>
      <c r="V23" s="43"/>
      <c r="W23" s="42">
        <v>45617</v>
      </c>
      <c r="X23" s="88">
        <v>0</v>
      </c>
    </row>
    <row r="24" spans="1:27" ht="15" thickBot="1">
      <c r="A24" s="38">
        <v>44934.842164351852</v>
      </c>
      <c r="B24" s="92">
        <v>23</v>
      </c>
      <c r="C24" s="96">
        <v>206</v>
      </c>
      <c r="D24" s="96">
        <v>20</v>
      </c>
      <c r="E24" s="40" t="s">
        <v>22</v>
      </c>
      <c r="F24" s="40" t="s">
        <v>136</v>
      </c>
      <c r="G24" s="40" t="s">
        <v>148</v>
      </c>
      <c r="H24" s="40" t="s">
        <v>153</v>
      </c>
      <c r="I24" s="40" t="s">
        <v>26</v>
      </c>
      <c r="J24" s="40" t="s">
        <v>150</v>
      </c>
      <c r="K24" s="80">
        <v>651328913</v>
      </c>
      <c r="L24" s="40"/>
      <c r="M24" s="40" t="s">
        <v>29</v>
      </c>
      <c r="N24" s="42">
        <v>42237</v>
      </c>
      <c r="O24" s="40" t="s">
        <v>39</v>
      </c>
      <c r="P24" s="40" t="s">
        <v>90</v>
      </c>
      <c r="Q24" s="40" t="s">
        <v>145</v>
      </c>
      <c r="R24" s="40" t="s">
        <v>1573</v>
      </c>
      <c r="S24" s="40"/>
      <c r="T24" s="40" t="s">
        <v>32</v>
      </c>
      <c r="U24" s="60">
        <v>115</v>
      </c>
      <c r="V24" s="43"/>
      <c r="W24" s="42">
        <v>45648</v>
      </c>
      <c r="X24" s="88">
        <v>0</v>
      </c>
    </row>
    <row r="25" spans="1:27" ht="15" thickBot="1">
      <c r="A25" s="38">
        <v>44947.424444444441</v>
      </c>
      <c r="B25" s="92">
        <v>24</v>
      </c>
      <c r="C25" s="96">
        <v>206</v>
      </c>
      <c r="D25" s="96">
        <v>20</v>
      </c>
      <c r="E25" s="40" t="s">
        <v>22</v>
      </c>
      <c r="F25" s="40" t="s">
        <v>154</v>
      </c>
      <c r="G25" s="40" t="s">
        <v>148</v>
      </c>
      <c r="H25" s="40" t="s">
        <v>149</v>
      </c>
      <c r="I25" s="40" t="s">
        <v>26</v>
      </c>
      <c r="J25" s="40"/>
      <c r="K25" s="80">
        <v>651328913</v>
      </c>
      <c r="L25" s="40"/>
      <c r="M25" s="40" t="s">
        <v>48</v>
      </c>
      <c r="N25" s="42">
        <v>40751</v>
      </c>
      <c r="O25" s="40" t="s">
        <v>155</v>
      </c>
      <c r="P25" s="40" t="s">
        <v>57</v>
      </c>
      <c r="Q25" s="40" t="s">
        <v>58</v>
      </c>
      <c r="R25" s="40" t="s">
        <v>1575</v>
      </c>
      <c r="S25" s="40"/>
      <c r="T25" s="40" t="s">
        <v>32</v>
      </c>
      <c r="U25" s="60">
        <v>5</v>
      </c>
      <c r="V25" s="43">
        <v>110</v>
      </c>
      <c r="W25" s="43">
        <v>0</v>
      </c>
      <c r="X25" s="88">
        <v>0</v>
      </c>
    </row>
    <row r="26" spans="1:27" ht="15" thickBot="1">
      <c r="A26" s="38">
        <v>44975.626504629632</v>
      </c>
      <c r="B26" s="92">
        <v>25</v>
      </c>
      <c r="C26" s="96">
        <v>952</v>
      </c>
      <c r="D26" s="96">
        <v>21</v>
      </c>
      <c r="E26" s="40" t="s">
        <v>156</v>
      </c>
      <c r="F26" s="40" t="s">
        <v>157</v>
      </c>
      <c r="G26" s="40" t="s">
        <v>158</v>
      </c>
      <c r="H26" s="40" t="s">
        <v>159</v>
      </c>
      <c r="I26" s="40" t="s">
        <v>26</v>
      </c>
      <c r="J26" s="40"/>
      <c r="K26" s="80">
        <v>628061369</v>
      </c>
      <c r="L26" s="40"/>
      <c r="M26" s="40" t="s">
        <v>29</v>
      </c>
      <c r="N26" s="42">
        <v>40666</v>
      </c>
      <c r="O26" s="40" t="s">
        <v>39</v>
      </c>
      <c r="P26" s="40" t="s">
        <v>53</v>
      </c>
      <c r="Q26" s="40" t="s">
        <v>41</v>
      </c>
      <c r="R26" s="40" t="s">
        <v>1574</v>
      </c>
      <c r="S26" s="40"/>
      <c r="T26" s="40" t="s">
        <v>32</v>
      </c>
      <c r="U26" s="60">
        <v>115</v>
      </c>
      <c r="V26" s="43"/>
      <c r="W26" s="42">
        <v>45545</v>
      </c>
      <c r="X26" s="88" t="s">
        <v>1408</v>
      </c>
    </row>
    <row r="27" spans="1:27" ht="15" thickBot="1">
      <c r="A27" s="38">
        <v>45382.640497685185</v>
      </c>
      <c r="B27" s="92">
        <v>26</v>
      </c>
      <c r="C27" s="96">
        <v>30</v>
      </c>
      <c r="D27" s="96">
        <v>22</v>
      </c>
      <c r="E27" s="40" t="s">
        <v>160</v>
      </c>
      <c r="F27" s="40" t="s">
        <v>161</v>
      </c>
      <c r="G27" s="40" t="s">
        <v>1396</v>
      </c>
      <c r="H27" s="40" t="s">
        <v>163</v>
      </c>
      <c r="I27" s="40" t="s">
        <v>26</v>
      </c>
      <c r="J27" s="40">
        <v>35</v>
      </c>
      <c r="K27" s="80" t="s">
        <v>164</v>
      </c>
      <c r="L27" s="40"/>
      <c r="M27" s="40" t="s">
        <v>48</v>
      </c>
      <c r="N27" s="42">
        <v>42187</v>
      </c>
      <c r="O27" s="40"/>
      <c r="P27" s="40" t="s">
        <v>30</v>
      </c>
      <c r="Q27" s="40" t="s">
        <v>115</v>
      </c>
      <c r="R27" s="40" t="s">
        <v>1572</v>
      </c>
      <c r="S27" s="42">
        <v>44506</v>
      </c>
      <c r="T27" s="40" t="s">
        <v>32</v>
      </c>
      <c r="U27" s="60">
        <v>115</v>
      </c>
      <c r="V27" s="43"/>
      <c r="W27" s="42">
        <v>45542</v>
      </c>
      <c r="X27" s="88">
        <v>0</v>
      </c>
    </row>
    <row r="28" spans="1:27" ht="15" thickBot="1">
      <c r="A28" s="38">
        <v>44975.612581018519</v>
      </c>
      <c r="B28" s="92">
        <v>27</v>
      </c>
      <c r="C28" s="96">
        <v>694</v>
      </c>
      <c r="D28" s="96">
        <v>24</v>
      </c>
      <c r="E28" s="40" t="s">
        <v>170</v>
      </c>
      <c r="F28" s="40" t="s">
        <v>171</v>
      </c>
      <c r="G28" s="40" t="s">
        <v>172</v>
      </c>
      <c r="H28" s="40" t="s">
        <v>173</v>
      </c>
      <c r="I28" s="40" t="s">
        <v>174</v>
      </c>
      <c r="J28" s="40" t="s">
        <v>175</v>
      </c>
      <c r="K28" s="80">
        <v>611249067</v>
      </c>
      <c r="L28" s="40"/>
      <c r="M28" s="40" t="s">
        <v>29</v>
      </c>
      <c r="N28" s="42">
        <v>41281</v>
      </c>
      <c r="O28" s="40" t="s">
        <v>39</v>
      </c>
      <c r="P28" s="40" t="s">
        <v>90</v>
      </c>
      <c r="Q28" s="40" t="s">
        <v>145</v>
      </c>
      <c r="R28" s="40" t="s">
        <v>1573</v>
      </c>
      <c r="S28" s="40"/>
      <c r="T28" s="40" t="s">
        <v>32</v>
      </c>
      <c r="U28" s="60">
        <v>115</v>
      </c>
      <c r="V28" s="43"/>
      <c r="W28" s="42">
        <v>45647</v>
      </c>
      <c r="X28" s="88">
        <v>0</v>
      </c>
    </row>
    <row r="29" spans="1:27" ht="15" thickBot="1">
      <c r="A29" s="38">
        <v>45382.646655092591</v>
      </c>
      <c r="B29" s="92">
        <v>28</v>
      </c>
      <c r="C29" s="96">
        <v>510</v>
      </c>
      <c r="D29" s="96">
        <v>25</v>
      </c>
      <c r="E29" s="40" t="s">
        <v>176</v>
      </c>
      <c r="F29" s="40" t="s">
        <v>108</v>
      </c>
      <c r="G29" s="40" t="s">
        <v>177</v>
      </c>
      <c r="H29" s="40"/>
      <c r="I29" s="40" t="s">
        <v>26</v>
      </c>
      <c r="J29" s="40"/>
      <c r="K29" s="80">
        <v>684966001</v>
      </c>
      <c r="L29" s="40"/>
      <c r="M29" s="40" t="s">
        <v>29</v>
      </c>
      <c r="N29" s="42">
        <v>42417</v>
      </c>
      <c r="O29" s="40"/>
      <c r="P29" s="40" t="s">
        <v>30</v>
      </c>
      <c r="Q29" s="40" t="s">
        <v>115</v>
      </c>
      <c r="R29" s="40" t="s">
        <v>1572</v>
      </c>
      <c r="S29" s="40"/>
      <c r="T29" s="40" t="s">
        <v>32</v>
      </c>
      <c r="U29" s="60">
        <v>100</v>
      </c>
      <c r="V29" s="43">
        <v>25</v>
      </c>
      <c r="W29" s="42">
        <v>45550</v>
      </c>
      <c r="X29" s="88" t="s">
        <v>1402</v>
      </c>
      <c r="Y29" s="75"/>
      <c r="Z29" s="51"/>
      <c r="AA29" s="51"/>
    </row>
    <row r="30" spans="1:27" ht="15" thickBot="1">
      <c r="A30" s="38">
        <v>45003.64770833333</v>
      </c>
      <c r="B30" s="92">
        <v>29</v>
      </c>
      <c r="C30" s="96">
        <v>937</v>
      </c>
      <c r="D30" s="96">
        <v>26</v>
      </c>
      <c r="E30" s="40" t="s">
        <v>65</v>
      </c>
      <c r="F30" s="40" t="s">
        <v>146</v>
      </c>
      <c r="G30" s="40" t="s">
        <v>180</v>
      </c>
      <c r="H30" s="40" t="s">
        <v>181</v>
      </c>
      <c r="I30" s="40" t="s">
        <v>26</v>
      </c>
      <c r="J30" s="40" t="s">
        <v>182</v>
      </c>
      <c r="K30" s="80">
        <v>684216193</v>
      </c>
      <c r="L30" s="40"/>
      <c r="M30" s="40" t="s">
        <v>48</v>
      </c>
      <c r="N30" s="42">
        <v>42595</v>
      </c>
      <c r="O30" s="40" t="s">
        <v>49</v>
      </c>
      <c r="P30" s="40" t="s">
        <v>122</v>
      </c>
      <c r="Q30" s="40" t="s">
        <v>145</v>
      </c>
      <c r="R30" s="40" t="s">
        <v>1572</v>
      </c>
      <c r="S30" s="42">
        <v>44989</v>
      </c>
      <c r="T30" s="40" t="s">
        <v>32</v>
      </c>
      <c r="U30" s="60">
        <v>115</v>
      </c>
      <c r="V30" s="43"/>
      <c r="W30" s="42">
        <v>45549</v>
      </c>
      <c r="X30" s="88">
        <v>0</v>
      </c>
      <c r="Y30" s="75"/>
      <c r="Z30" s="51"/>
      <c r="AA30" s="51"/>
    </row>
    <row r="31" spans="1:27" ht="15" thickBot="1">
      <c r="A31" s="38">
        <v>45003.604791666665</v>
      </c>
      <c r="B31" s="92">
        <v>30</v>
      </c>
      <c r="C31" s="96">
        <v>535</v>
      </c>
      <c r="D31" s="96">
        <v>27</v>
      </c>
      <c r="E31" s="40" t="s">
        <v>97</v>
      </c>
      <c r="F31" s="40" t="s">
        <v>184</v>
      </c>
      <c r="G31" s="40" t="s">
        <v>185</v>
      </c>
      <c r="H31" s="40" t="s">
        <v>186</v>
      </c>
      <c r="I31" s="40" t="s">
        <v>26</v>
      </c>
      <c r="J31" s="40" t="s">
        <v>187</v>
      </c>
      <c r="K31" s="80">
        <v>647873401</v>
      </c>
      <c r="L31" s="40"/>
      <c r="M31" s="40" t="s">
        <v>29</v>
      </c>
      <c r="N31" s="42">
        <v>42879</v>
      </c>
      <c r="O31" s="40" t="s">
        <v>39</v>
      </c>
      <c r="P31" s="40" t="s">
        <v>30</v>
      </c>
      <c r="Q31" s="40" t="s">
        <v>115</v>
      </c>
      <c r="R31" s="40" t="s">
        <v>1573</v>
      </c>
      <c r="S31" s="42">
        <v>44989</v>
      </c>
      <c r="T31" s="40" t="s">
        <v>32</v>
      </c>
      <c r="U31" s="60">
        <v>115</v>
      </c>
      <c r="V31" s="43"/>
      <c r="W31" s="42">
        <v>45542</v>
      </c>
      <c r="X31" s="88">
        <v>0</v>
      </c>
      <c r="Y31" s="75"/>
      <c r="Z31" s="51"/>
      <c r="AA31" s="51"/>
    </row>
    <row r="32" spans="1:27" ht="15" thickBot="1">
      <c r="A32" s="38">
        <v>44934.840254629627</v>
      </c>
      <c r="B32" s="92">
        <v>31</v>
      </c>
      <c r="C32" s="96">
        <v>535</v>
      </c>
      <c r="D32" s="96">
        <v>27</v>
      </c>
      <c r="E32" s="40" t="s">
        <v>97</v>
      </c>
      <c r="F32" s="40" t="s">
        <v>136</v>
      </c>
      <c r="G32" s="40" t="s">
        <v>185</v>
      </c>
      <c r="H32" s="40" t="s">
        <v>189</v>
      </c>
      <c r="I32" s="40" t="s">
        <v>26</v>
      </c>
      <c r="J32" s="40" t="s">
        <v>190</v>
      </c>
      <c r="K32" s="80">
        <v>687299457</v>
      </c>
      <c r="L32" s="40"/>
      <c r="M32" s="40" t="s">
        <v>29</v>
      </c>
      <c r="N32" s="42">
        <v>41795</v>
      </c>
      <c r="O32" s="40" t="s">
        <v>39</v>
      </c>
      <c r="P32" s="40" t="s">
        <v>90</v>
      </c>
      <c r="Q32" s="40" t="s">
        <v>145</v>
      </c>
      <c r="R32" s="40" t="s">
        <v>1573</v>
      </c>
      <c r="S32" s="40"/>
      <c r="T32" s="40" t="s">
        <v>32</v>
      </c>
      <c r="U32" s="60">
        <v>115</v>
      </c>
      <c r="V32" s="43"/>
      <c r="W32" s="42">
        <v>45542</v>
      </c>
      <c r="X32" s="88">
        <v>0</v>
      </c>
      <c r="Y32" s="75"/>
      <c r="Z32" s="51"/>
      <c r="AA32" s="51"/>
    </row>
    <row r="33" spans="1:27" ht="15" thickBot="1">
      <c r="A33" s="38">
        <v>44934.841238425928</v>
      </c>
      <c r="B33" s="92">
        <v>32</v>
      </c>
      <c r="C33" s="96">
        <v>535</v>
      </c>
      <c r="D33" s="96">
        <v>27</v>
      </c>
      <c r="E33" s="40" t="s">
        <v>97</v>
      </c>
      <c r="F33" s="40" t="s">
        <v>171</v>
      </c>
      <c r="G33" s="40" t="s">
        <v>185</v>
      </c>
      <c r="H33" s="40" t="s">
        <v>192</v>
      </c>
      <c r="I33" s="40" t="s">
        <v>26</v>
      </c>
      <c r="J33" s="40" t="s">
        <v>193</v>
      </c>
      <c r="K33" s="80">
        <v>687299457</v>
      </c>
      <c r="L33" s="40"/>
      <c r="M33" s="40" t="s">
        <v>29</v>
      </c>
      <c r="N33" s="42">
        <v>41795</v>
      </c>
      <c r="O33" s="40" t="s">
        <v>39</v>
      </c>
      <c r="P33" s="40" t="s">
        <v>30</v>
      </c>
      <c r="Q33" s="40" t="s">
        <v>115</v>
      </c>
      <c r="R33" s="40" t="s">
        <v>1573</v>
      </c>
      <c r="S33" s="40"/>
      <c r="T33" s="40" t="s">
        <v>32</v>
      </c>
      <c r="U33" s="60">
        <v>115</v>
      </c>
      <c r="V33" s="43"/>
      <c r="W33" s="42">
        <v>45542</v>
      </c>
      <c r="X33" s="88">
        <v>0</v>
      </c>
      <c r="Y33" s="75"/>
      <c r="Z33" s="51"/>
      <c r="AA33" s="51"/>
    </row>
    <row r="34" spans="1:27" ht="15" thickBot="1">
      <c r="A34" s="38">
        <v>45003.61928240741</v>
      </c>
      <c r="B34" s="92">
        <v>33</v>
      </c>
      <c r="C34" s="96">
        <v>382</v>
      </c>
      <c r="D34" s="96">
        <v>28</v>
      </c>
      <c r="E34" s="40" t="s">
        <v>194</v>
      </c>
      <c r="F34" s="40" t="s">
        <v>195</v>
      </c>
      <c r="G34" s="40" t="s">
        <v>196</v>
      </c>
      <c r="H34" s="40" t="s">
        <v>197</v>
      </c>
      <c r="I34" s="40" t="s">
        <v>94</v>
      </c>
      <c r="J34" s="40" t="s">
        <v>198</v>
      </c>
      <c r="K34" s="80">
        <v>615547746</v>
      </c>
      <c r="L34" s="40"/>
      <c r="M34" s="40" t="s">
        <v>29</v>
      </c>
      <c r="N34" s="42">
        <v>42722</v>
      </c>
      <c r="O34" s="40" t="s">
        <v>49</v>
      </c>
      <c r="P34" s="40" t="s">
        <v>122</v>
      </c>
      <c r="Q34" s="40" t="s">
        <v>145</v>
      </c>
      <c r="R34" s="40" t="s">
        <v>1572</v>
      </c>
      <c r="S34" s="42">
        <v>44989</v>
      </c>
      <c r="T34" s="40" t="s">
        <v>32</v>
      </c>
      <c r="U34" s="60">
        <v>115</v>
      </c>
      <c r="V34" s="43"/>
      <c r="W34" s="42">
        <v>45604</v>
      </c>
      <c r="X34" s="88">
        <v>0</v>
      </c>
      <c r="Y34" s="75"/>
      <c r="Z34" s="51"/>
      <c r="AA34" s="51"/>
    </row>
    <row r="35" spans="1:27" ht="15" thickBot="1">
      <c r="A35" s="38">
        <v>45003.613969907405</v>
      </c>
      <c r="B35" s="92">
        <v>34</v>
      </c>
      <c r="C35" s="96">
        <v>373</v>
      </c>
      <c r="D35" s="96">
        <v>29</v>
      </c>
      <c r="E35" s="40" t="s">
        <v>200</v>
      </c>
      <c r="F35" s="40" t="s">
        <v>146</v>
      </c>
      <c r="G35" s="40" t="s">
        <v>201</v>
      </c>
      <c r="H35" s="40" t="s">
        <v>202</v>
      </c>
      <c r="I35" s="40" t="s">
        <v>26</v>
      </c>
      <c r="J35" s="40">
        <v>3527</v>
      </c>
      <c r="K35" s="80" t="s">
        <v>203</v>
      </c>
      <c r="L35" s="40"/>
      <c r="M35" s="40" t="s">
        <v>48</v>
      </c>
      <c r="N35" s="42">
        <v>41544</v>
      </c>
      <c r="O35" s="40" t="s">
        <v>49</v>
      </c>
      <c r="P35" s="40" t="s">
        <v>122</v>
      </c>
      <c r="Q35" s="40" t="s">
        <v>145</v>
      </c>
      <c r="R35" s="40" t="s">
        <v>1572</v>
      </c>
      <c r="S35" s="42">
        <v>44989</v>
      </c>
      <c r="T35" s="40" t="s">
        <v>32</v>
      </c>
      <c r="U35" s="60">
        <v>0</v>
      </c>
      <c r="V35" s="43">
        <v>0</v>
      </c>
      <c r="W35" s="43">
        <v>0</v>
      </c>
      <c r="X35" s="88">
        <v>0</v>
      </c>
      <c r="Y35" s="75"/>
      <c r="Z35" s="51"/>
      <c r="AA35" s="51"/>
    </row>
    <row r="36" spans="1:27" ht="15" thickBot="1">
      <c r="A36" s="38">
        <v>44934.837210648147</v>
      </c>
      <c r="B36" s="92">
        <v>35</v>
      </c>
      <c r="C36" s="96">
        <v>99</v>
      </c>
      <c r="D36" s="96">
        <v>30</v>
      </c>
      <c r="E36" s="40" t="s">
        <v>204</v>
      </c>
      <c r="F36" s="40" t="s">
        <v>1479</v>
      </c>
      <c r="G36" s="40" t="s">
        <v>1366</v>
      </c>
      <c r="H36" s="40" t="s">
        <v>206</v>
      </c>
      <c r="I36" s="40" t="s">
        <v>26</v>
      </c>
      <c r="J36" s="40" t="s">
        <v>207</v>
      </c>
      <c r="K36" s="80">
        <v>641995123</v>
      </c>
      <c r="L36" s="40"/>
      <c r="M36" s="40" t="s">
        <v>29</v>
      </c>
      <c r="N36" s="42">
        <v>41966</v>
      </c>
      <c r="O36" s="40" t="s">
        <v>39</v>
      </c>
      <c r="P36" s="40" t="s">
        <v>90</v>
      </c>
      <c r="Q36" s="40" t="s">
        <v>145</v>
      </c>
      <c r="R36" s="40" t="s">
        <v>1573</v>
      </c>
      <c r="S36" s="40"/>
      <c r="T36" s="40" t="s">
        <v>32</v>
      </c>
      <c r="U36" s="60">
        <v>115</v>
      </c>
      <c r="V36" s="43"/>
      <c r="W36" s="42">
        <v>45626</v>
      </c>
      <c r="X36" s="88">
        <v>0</v>
      </c>
      <c r="Y36" s="75"/>
      <c r="Z36" s="51"/>
      <c r="AA36" s="51"/>
    </row>
    <row r="37" spans="1:27" ht="15" thickBot="1">
      <c r="A37" s="38">
        <v>45319.648530092592</v>
      </c>
      <c r="B37" s="92">
        <v>36</v>
      </c>
      <c r="C37" s="96">
        <v>99</v>
      </c>
      <c r="D37" s="96">
        <v>30</v>
      </c>
      <c r="E37" s="40" t="s">
        <v>204</v>
      </c>
      <c r="F37" s="40" t="s">
        <v>23</v>
      </c>
      <c r="G37" s="40" t="s">
        <v>1366</v>
      </c>
      <c r="H37" s="40" t="s">
        <v>206</v>
      </c>
      <c r="I37" s="40" t="s">
        <v>26</v>
      </c>
      <c r="J37" s="40" t="s">
        <v>211</v>
      </c>
      <c r="K37" s="80">
        <v>641995123</v>
      </c>
      <c r="L37" s="40"/>
      <c r="M37" s="40" t="s">
        <v>29</v>
      </c>
      <c r="N37" s="42">
        <v>42896</v>
      </c>
      <c r="O37" s="40" t="s">
        <v>49</v>
      </c>
      <c r="P37" s="40" t="s">
        <v>114</v>
      </c>
      <c r="Q37" s="40" t="s">
        <v>41</v>
      </c>
      <c r="R37" s="40" t="s">
        <v>1573</v>
      </c>
      <c r="S37" s="42">
        <v>45304</v>
      </c>
      <c r="T37" s="40" t="s">
        <v>32</v>
      </c>
      <c r="U37" s="60">
        <v>115</v>
      </c>
      <c r="V37" s="43"/>
      <c r="W37" s="42">
        <v>45626</v>
      </c>
      <c r="X37" s="88">
        <v>0</v>
      </c>
      <c r="Y37" s="75"/>
      <c r="Z37" s="51"/>
      <c r="AA37" s="51"/>
    </row>
    <row r="38" spans="1:27" ht="15" thickBot="1">
      <c r="A38" s="38">
        <v>45003.621874999997</v>
      </c>
      <c r="B38" s="92">
        <v>37</v>
      </c>
      <c r="C38" s="96">
        <v>567</v>
      </c>
      <c r="D38" s="96">
        <v>31</v>
      </c>
      <c r="E38" s="40" t="s">
        <v>212</v>
      </c>
      <c r="F38" s="40" t="s">
        <v>91</v>
      </c>
      <c r="G38" s="40" t="s">
        <v>99</v>
      </c>
      <c r="H38" s="40" t="s">
        <v>213</v>
      </c>
      <c r="I38" s="40" t="s">
        <v>26</v>
      </c>
      <c r="J38" s="40" t="s">
        <v>214</v>
      </c>
      <c r="K38" s="80">
        <v>643187400</v>
      </c>
      <c r="L38" s="40"/>
      <c r="M38" s="40" t="s">
        <v>48</v>
      </c>
      <c r="N38" s="42">
        <v>42834</v>
      </c>
      <c r="O38" s="40" t="s">
        <v>49</v>
      </c>
      <c r="P38" s="40" t="s">
        <v>30</v>
      </c>
      <c r="Q38" s="40" t="s">
        <v>115</v>
      </c>
      <c r="R38" s="40" t="s">
        <v>1572</v>
      </c>
      <c r="S38" s="40"/>
      <c r="T38" s="40" t="s">
        <v>32</v>
      </c>
      <c r="U38" s="60">
        <v>0</v>
      </c>
      <c r="V38" s="43">
        <v>0</v>
      </c>
      <c r="W38" s="43">
        <v>0</v>
      </c>
      <c r="X38" s="88">
        <v>0</v>
      </c>
      <c r="Y38" s="75"/>
      <c r="Z38" s="51"/>
      <c r="AA38" s="51"/>
    </row>
    <row r="39" spans="1:27" ht="15" thickBot="1">
      <c r="A39" s="38">
        <v>44975.608553240738</v>
      </c>
      <c r="B39" s="92">
        <v>38</v>
      </c>
      <c r="C39" s="96">
        <v>567</v>
      </c>
      <c r="D39" s="96">
        <v>31</v>
      </c>
      <c r="E39" s="40" t="s">
        <v>212</v>
      </c>
      <c r="F39" s="40" t="s">
        <v>216</v>
      </c>
      <c r="G39" s="40" t="s">
        <v>99</v>
      </c>
      <c r="H39" s="40" t="s">
        <v>213</v>
      </c>
      <c r="I39" s="40" t="s">
        <v>26</v>
      </c>
      <c r="J39" s="40" t="s">
        <v>217</v>
      </c>
      <c r="K39" s="80">
        <v>643187400</v>
      </c>
      <c r="L39" s="40"/>
      <c r="M39" s="40" t="s">
        <v>48</v>
      </c>
      <c r="N39" s="40"/>
      <c r="O39" s="40" t="s">
        <v>39</v>
      </c>
      <c r="P39" s="40" t="s">
        <v>30</v>
      </c>
      <c r="Q39" s="40" t="s">
        <v>115</v>
      </c>
      <c r="R39" s="40" t="s">
        <v>1572</v>
      </c>
      <c r="S39" s="42">
        <v>44870</v>
      </c>
      <c r="T39" s="40" t="s">
        <v>1401</v>
      </c>
      <c r="U39" s="60">
        <v>0</v>
      </c>
      <c r="V39" s="43">
        <v>0</v>
      </c>
      <c r="W39" s="43">
        <v>0</v>
      </c>
      <c r="X39" s="88">
        <v>0</v>
      </c>
      <c r="Y39" s="75"/>
      <c r="Z39" s="51"/>
      <c r="AA39" s="51"/>
    </row>
    <row r="40" spans="1:27" ht="15" thickBot="1">
      <c r="A40" s="38">
        <v>45388.573252314818</v>
      </c>
      <c r="B40" s="92">
        <v>39</v>
      </c>
      <c r="C40" s="96">
        <v>1217</v>
      </c>
      <c r="D40" s="96">
        <v>32</v>
      </c>
      <c r="E40" s="40" t="s">
        <v>61</v>
      </c>
      <c r="F40" s="40" t="s">
        <v>706</v>
      </c>
      <c r="G40" s="40" t="s">
        <v>219</v>
      </c>
      <c r="H40" s="40" t="s">
        <v>220</v>
      </c>
      <c r="I40" s="40" t="s">
        <v>26</v>
      </c>
      <c r="J40" s="40" t="s">
        <v>221</v>
      </c>
      <c r="K40" s="80">
        <v>634834480</v>
      </c>
      <c r="L40" s="40"/>
      <c r="M40" s="40" t="s">
        <v>48</v>
      </c>
      <c r="N40" s="42">
        <v>41068</v>
      </c>
      <c r="O40" s="40"/>
      <c r="P40" s="40" t="s">
        <v>53</v>
      </c>
      <c r="Q40" s="40" t="s">
        <v>41</v>
      </c>
      <c r="R40" s="40" t="s">
        <v>1574</v>
      </c>
      <c r="S40" s="40"/>
      <c r="T40" s="40" t="s">
        <v>32</v>
      </c>
      <c r="U40" s="60">
        <v>115</v>
      </c>
      <c r="V40" s="43"/>
      <c r="W40" s="42">
        <v>45542</v>
      </c>
      <c r="X40" s="88">
        <v>0</v>
      </c>
      <c r="Y40" s="75"/>
      <c r="Z40" s="51"/>
      <c r="AA40" s="51"/>
    </row>
    <row r="41" spans="1:27" ht="15" thickBot="1">
      <c r="A41" s="38">
        <v>44934.817893518521</v>
      </c>
      <c r="B41" s="92">
        <v>40</v>
      </c>
      <c r="C41" s="96">
        <v>983</v>
      </c>
      <c r="D41" s="96">
        <v>33</v>
      </c>
      <c r="E41" s="40" t="s">
        <v>223</v>
      </c>
      <c r="F41" s="40" t="s">
        <v>224</v>
      </c>
      <c r="G41" s="40" t="s">
        <v>225</v>
      </c>
      <c r="H41" s="40" t="s">
        <v>226</v>
      </c>
      <c r="I41" s="40" t="s">
        <v>26</v>
      </c>
      <c r="J41" s="40" t="s">
        <v>227</v>
      </c>
      <c r="K41" s="80">
        <v>646664631</v>
      </c>
      <c r="L41" s="40"/>
      <c r="M41" s="40" t="s">
        <v>48</v>
      </c>
      <c r="N41" s="42">
        <v>39428</v>
      </c>
      <c r="O41" s="40" t="s">
        <v>152</v>
      </c>
      <c r="P41" s="40" t="s">
        <v>90</v>
      </c>
      <c r="Q41" s="40" t="s">
        <v>145</v>
      </c>
      <c r="R41" s="40" t="s">
        <v>1574</v>
      </c>
      <c r="S41" s="40"/>
      <c r="T41" s="40" t="s">
        <v>32</v>
      </c>
      <c r="U41" s="60">
        <v>115</v>
      </c>
      <c r="V41" s="43"/>
      <c r="W41" s="42">
        <v>45550</v>
      </c>
      <c r="X41" s="88">
        <v>0</v>
      </c>
      <c r="Y41" s="75"/>
      <c r="Z41" s="51"/>
      <c r="AA41" s="51"/>
    </row>
    <row r="42" spans="1:27" ht="15" thickBot="1">
      <c r="A42" s="38">
        <v>44934.817893518521</v>
      </c>
      <c r="B42" s="92">
        <v>41</v>
      </c>
      <c r="C42" s="96">
        <v>983</v>
      </c>
      <c r="D42" s="96">
        <v>33</v>
      </c>
      <c r="E42" s="40" t="s">
        <v>223</v>
      </c>
      <c r="F42" s="40" t="s">
        <v>229</v>
      </c>
      <c r="G42" s="40" t="s">
        <v>225</v>
      </c>
      <c r="H42" s="40" t="s">
        <v>226</v>
      </c>
      <c r="I42" s="40" t="s">
        <v>26</v>
      </c>
      <c r="J42" s="40" t="s">
        <v>227</v>
      </c>
      <c r="K42" s="80">
        <v>646664631</v>
      </c>
      <c r="L42" s="40"/>
      <c r="M42" s="40" t="s">
        <v>48</v>
      </c>
      <c r="N42" s="42">
        <v>39428</v>
      </c>
      <c r="O42" s="40" t="s">
        <v>152</v>
      </c>
      <c r="P42" s="49" t="s">
        <v>34</v>
      </c>
      <c r="Q42" s="40"/>
      <c r="R42" s="40" t="s">
        <v>1572</v>
      </c>
      <c r="S42" s="42">
        <v>45213</v>
      </c>
      <c r="T42" s="40" t="s">
        <v>32</v>
      </c>
      <c r="U42" s="60">
        <v>115</v>
      </c>
      <c r="V42" s="43"/>
      <c r="W42" s="42">
        <v>45550</v>
      </c>
      <c r="X42" s="88">
        <v>0</v>
      </c>
      <c r="Y42" s="75"/>
      <c r="Z42" s="51"/>
      <c r="AA42" s="51"/>
    </row>
    <row r="43" spans="1:27" ht="15" thickBot="1">
      <c r="A43" s="38">
        <v>44934.842997685184</v>
      </c>
      <c r="B43" s="92">
        <v>42</v>
      </c>
      <c r="C43" s="96">
        <v>67</v>
      </c>
      <c r="D43" s="96">
        <v>34</v>
      </c>
      <c r="E43" s="40" t="s">
        <v>230</v>
      </c>
      <c r="F43" s="40" t="s">
        <v>231</v>
      </c>
      <c r="G43" s="40" t="s">
        <v>232</v>
      </c>
      <c r="H43" s="40" t="s">
        <v>233</v>
      </c>
      <c r="I43" s="40" t="s">
        <v>26</v>
      </c>
      <c r="J43" s="40" t="s">
        <v>234</v>
      </c>
      <c r="K43" s="80">
        <v>645926761</v>
      </c>
      <c r="L43" s="40"/>
      <c r="M43" s="40" t="s">
        <v>48</v>
      </c>
      <c r="N43" s="42">
        <v>42127</v>
      </c>
      <c r="O43" s="40" t="s">
        <v>39</v>
      </c>
      <c r="P43" s="40" t="s">
        <v>1386</v>
      </c>
      <c r="Q43" s="40" t="s">
        <v>145</v>
      </c>
      <c r="R43" s="40" t="s">
        <v>1573</v>
      </c>
      <c r="S43" s="40"/>
      <c r="T43" s="40"/>
      <c r="U43" s="60">
        <v>0</v>
      </c>
      <c r="V43" s="43">
        <v>0</v>
      </c>
      <c r="W43" s="43">
        <v>0</v>
      </c>
      <c r="X43" s="88">
        <v>0</v>
      </c>
      <c r="Y43" s="75"/>
      <c r="Z43" s="51"/>
      <c r="AA43" s="51"/>
    </row>
    <row r="44" spans="1:27" ht="15" thickBot="1">
      <c r="A44" s="38">
        <v>45003.609444444446</v>
      </c>
      <c r="B44" s="92">
        <v>43</v>
      </c>
      <c r="C44" s="96">
        <v>390</v>
      </c>
      <c r="D44" s="96">
        <v>35</v>
      </c>
      <c r="E44" s="40" t="s">
        <v>236</v>
      </c>
      <c r="F44" s="40" t="s">
        <v>91</v>
      </c>
      <c r="G44" s="40" t="s">
        <v>237</v>
      </c>
      <c r="H44" s="40" t="s">
        <v>238</v>
      </c>
      <c r="I44" s="40"/>
      <c r="J44" s="40" t="s">
        <v>239</v>
      </c>
      <c r="K44" s="80">
        <v>614671900</v>
      </c>
      <c r="L44" s="40"/>
      <c r="M44" s="40" t="s">
        <v>29</v>
      </c>
      <c r="N44" s="42">
        <v>42970</v>
      </c>
      <c r="O44" s="40" t="s">
        <v>49</v>
      </c>
      <c r="P44" s="40" t="s">
        <v>122</v>
      </c>
      <c r="Q44" s="40" t="s">
        <v>145</v>
      </c>
      <c r="R44" s="40" t="s">
        <v>1572</v>
      </c>
      <c r="S44" s="42">
        <v>44989</v>
      </c>
      <c r="T44" s="40" t="s">
        <v>32</v>
      </c>
      <c r="U44" s="60">
        <v>0</v>
      </c>
      <c r="V44" s="43">
        <v>0</v>
      </c>
      <c r="W44" s="43">
        <v>0</v>
      </c>
      <c r="X44" s="88">
        <v>0</v>
      </c>
      <c r="Y44" s="75"/>
      <c r="Z44" s="51"/>
      <c r="AA44" s="51"/>
    </row>
    <row r="45" spans="1:27" ht="15" thickBot="1">
      <c r="A45" s="38">
        <v>44927.57408564815</v>
      </c>
      <c r="B45" s="92">
        <v>44</v>
      </c>
      <c r="C45" s="96">
        <v>892</v>
      </c>
      <c r="D45" s="96">
        <v>36</v>
      </c>
      <c r="E45" s="40" t="s">
        <v>107</v>
      </c>
      <c r="F45" s="40" t="s">
        <v>241</v>
      </c>
      <c r="G45" s="40" t="s">
        <v>242</v>
      </c>
      <c r="H45" s="40" t="s">
        <v>243</v>
      </c>
      <c r="I45" s="40" t="s">
        <v>26</v>
      </c>
      <c r="J45" s="40" t="s">
        <v>244</v>
      </c>
      <c r="K45" s="80" t="s">
        <v>245</v>
      </c>
      <c r="L45" s="40"/>
      <c r="M45" s="40" t="s">
        <v>29</v>
      </c>
      <c r="N45" s="42">
        <v>42255</v>
      </c>
      <c r="O45" s="40" t="s">
        <v>49</v>
      </c>
      <c r="P45" s="40" t="s">
        <v>30</v>
      </c>
      <c r="Q45" s="40" t="s">
        <v>115</v>
      </c>
      <c r="R45" s="40" t="s">
        <v>1573</v>
      </c>
      <c r="S45" s="42">
        <v>44870</v>
      </c>
      <c r="T45" s="40" t="s">
        <v>32</v>
      </c>
      <c r="U45" s="60">
        <v>115</v>
      </c>
      <c r="V45" s="43"/>
      <c r="W45" s="42">
        <v>45536</v>
      </c>
      <c r="X45" s="88">
        <v>0</v>
      </c>
      <c r="Y45" s="75"/>
      <c r="Z45" s="51"/>
      <c r="AA45" s="51"/>
    </row>
    <row r="46" spans="1:27" ht="15" thickBot="1">
      <c r="A46" s="38">
        <v>44927.573159722226</v>
      </c>
      <c r="B46" s="92">
        <v>45</v>
      </c>
      <c r="C46" s="96">
        <v>892</v>
      </c>
      <c r="D46" s="96">
        <v>36</v>
      </c>
      <c r="E46" s="40" t="s">
        <v>107</v>
      </c>
      <c r="F46" s="40" t="s">
        <v>246</v>
      </c>
      <c r="G46" s="40" t="s">
        <v>242</v>
      </c>
      <c r="H46" s="40" t="s">
        <v>243</v>
      </c>
      <c r="I46" s="40" t="s">
        <v>26</v>
      </c>
      <c r="J46" s="40" t="s">
        <v>244</v>
      </c>
      <c r="K46" s="80" t="s">
        <v>245</v>
      </c>
      <c r="L46" s="40"/>
      <c r="M46" s="40" t="s">
        <v>48</v>
      </c>
      <c r="N46" s="42">
        <v>42717</v>
      </c>
      <c r="O46" s="40" t="s">
        <v>49</v>
      </c>
      <c r="P46" s="40" t="s">
        <v>30</v>
      </c>
      <c r="Q46" s="40" t="s">
        <v>115</v>
      </c>
      <c r="R46" s="40" t="s">
        <v>1573</v>
      </c>
      <c r="S46" s="42">
        <v>44870</v>
      </c>
      <c r="T46" s="40" t="s">
        <v>32</v>
      </c>
      <c r="U46" s="60">
        <v>115</v>
      </c>
      <c r="V46" s="43"/>
      <c r="W46" s="42">
        <v>45536</v>
      </c>
      <c r="X46" s="88">
        <v>0</v>
      </c>
      <c r="Y46" s="75"/>
      <c r="Z46" s="51"/>
      <c r="AA46" s="51"/>
    </row>
    <row r="47" spans="1:27" ht="15" thickBot="1">
      <c r="A47" s="38">
        <v>45388.561805555553</v>
      </c>
      <c r="B47" s="92">
        <v>46</v>
      </c>
      <c r="C47" s="96">
        <v>951</v>
      </c>
      <c r="D47" s="96">
        <v>37</v>
      </c>
      <c r="E47" s="40" t="s">
        <v>247</v>
      </c>
      <c r="F47" s="40" t="s">
        <v>248</v>
      </c>
      <c r="G47" s="40" t="s">
        <v>1468</v>
      </c>
      <c r="H47" s="40"/>
      <c r="I47" s="40" t="s">
        <v>26</v>
      </c>
      <c r="J47" s="40"/>
      <c r="K47" s="80">
        <v>641950255</v>
      </c>
      <c r="L47" s="40"/>
      <c r="M47" s="40" t="s">
        <v>48</v>
      </c>
      <c r="N47" s="42">
        <v>41829</v>
      </c>
      <c r="O47" s="40"/>
      <c r="P47" s="40" t="s">
        <v>65</v>
      </c>
      <c r="Q47" s="40" t="s">
        <v>123</v>
      </c>
      <c r="R47" s="40" t="s">
        <v>1573</v>
      </c>
      <c r="S47" s="42">
        <v>44414</v>
      </c>
      <c r="T47" s="40" t="s">
        <v>32</v>
      </c>
      <c r="U47" s="60">
        <v>115</v>
      </c>
      <c r="V47" s="43"/>
      <c r="W47" s="44">
        <v>45543</v>
      </c>
      <c r="X47" s="88">
        <v>0</v>
      </c>
      <c r="Y47" s="75"/>
      <c r="Z47" s="51"/>
      <c r="AA47" s="51"/>
    </row>
    <row r="48" spans="1:27" ht="15" thickBot="1">
      <c r="A48" s="38">
        <v>44975.625034722223</v>
      </c>
      <c r="B48" s="92">
        <v>47</v>
      </c>
      <c r="C48" s="96">
        <v>48</v>
      </c>
      <c r="D48" s="96">
        <v>38</v>
      </c>
      <c r="E48" s="40" t="s">
        <v>251</v>
      </c>
      <c r="F48" s="40" t="s">
        <v>137</v>
      </c>
      <c r="G48" s="40" t="s">
        <v>253</v>
      </c>
      <c r="H48" s="40" t="s">
        <v>1367</v>
      </c>
      <c r="I48" s="40" t="s">
        <v>26</v>
      </c>
      <c r="J48" s="40" t="s">
        <v>255</v>
      </c>
      <c r="K48" s="80">
        <v>642808820</v>
      </c>
      <c r="L48" s="40"/>
      <c r="M48" s="40" t="s">
        <v>29</v>
      </c>
      <c r="N48" s="42">
        <v>41325</v>
      </c>
      <c r="O48" s="40" t="s">
        <v>39</v>
      </c>
      <c r="P48" s="40" t="s">
        <v>1406</v>
      </c>
      <c r="Q48" s="40" t="s">
        <v>41</v>
      </c>
      <c r="R48" s="40" t="s">
        <v>1574</v>
      </c>
      <c r="S48" s="40"/>
      <c r="T48" s="40" t="s">
        <v>32</v>
      </c>
      <c r="U48" s="60">
        <v>0</v>
      </c>
      <c r="V48" s="43">
        <v>100</v>
      </c>
      <c r="W48" s="42">
        <v>45556</v>
      </c>
      <c r="X48" s="88">
        <v>0</v>
      </c>
      <c r="Y48" s="75"/>
      <c r="Z48" s="51"/>
      <c r="AA48" s="51"/>
    </row>
    <row r="49" spans="1:27" ht="15" thickBot="1">
      <c r="A49" s="38">
        <v>44975.625034722223</v>
      </c>
      <c r="B49" s="92">
        <v>48</v>
      </c>
      <c r="C49" s="96">
        <v>48</v>
      </c>
      <c r="D49" s="96">
        <v>38</v>
      </c>
      <c r="E49" s="40" t="s">
        <v>251</v>
      </c>
      <c r="F49" s="40" t="s">
        <v>252</v>
      </c>
      <c r="G49" s="40" t="s">
        <v>253</v>
      </c>
      <c r="H49" s="40" t="s">
        <v>1367</v>
      </c>
      <c r="I49" s="40" t="s">
        <v>26</v>
      </c>
      <c r="J49" s="40" t="s">
        <v>255</v>
      </c>
      <c r="K49" s="80">
        <v>642808820</v>
      </c>
      <c r="L49" s="40"/>
      <c r="M49" s="40" t="s">
        <v>29</v>
      </c>
      <c r="N49" s="42">
        <v>41325</v>
      </c>
      <c r="O49" s="40" t="s">
        <v>39</v>
      </c>
      <c r="P49" s="40" t="s">
        <v>53</v>
      </c>
      <c r="Q49" s="40" t="s">
        <v>41</v>
      </c>
      <c r="R49" s="40" t="s">
        <v>1574</v>
      </c>
      <c r="S49" s="40"/>
      <c r="T49" s="40" t="s">
        <v>32</v>
      </c>
      <c r="U49" s="60">
        <v>115</v>
      </c>
      <c r="V49" s="43"/>
      <c r="W49" s="42">
        <v>45542</v>
      </c>
      <c r="X49" s="88">
        <v>0</v>
      </c>
      <c r="Y49" s="75"/>
      <c r="Z49" s="51"/>
      <c r="AA49" s="51"/>
    </row>
    <row r="50" spans="1:27" ht="15" thickBot="1">
      <c r="A50" s="38">
        <v>44975.621331018519</v>
      </c>
      <c r="B50" s="92">
        <v>49</v>
      </c>
      <c r="C50" s="96">
        <v>286</v>
      </c>
      <c r="D50" s="96">
        <v>39</v>
      </c>
      <c r="E50" s="40" t="s">
        <v>257</v>
      </c>
      <c r="F50" s="40" t="s">
        <v>23</v>
      </c>
      <c r="G50" s="40" t="s">
        <v>258</v>
      </c>
      <c r="H50" s="40" t="s">
        <v>259</v>
      </c>
      <c r="I50" s="40" t="s">
        <v>26</v>
      </c>
      <c r="J50" s="40" t="s">
        <v>260</v>
      </c>
      <c r="K50" s="80">
        <v>653765992</v>
      </c>
      <c r="L50" s="40"/>
      <c r="M50" s="40" t="s">
        <v>29</v>
      </c>
      <c r="N50" s="42">
        <v>41769</v>
      </c>
      <c r="O50" s="40" t="s">
        <v>39</v>
      </c>
      <c r="P50" s="40" t="s">
        <v>53</v>
      </c>
      <c r="Q50" s="40" t="s">
        <v>41</v>
      </c>
      <c r="R50" s="40" t="s">
        <v>1574</v>
      </c>
      <c r="S50" s="40"/>
      <c r="T50" s="40" t="s">
        <v>32</v>
      </c>
      <c r="U50" s="60"/>
      <c r="V50" s="43"/>
      <c r="W50" s="43">
        <v>0</v>
      </c>
      <c r="X50" s="60" t="s">
        <v>1405</v>
      </c>
      <c r="Y50" s="75"/>
      <c r="Z50" s="51"/>
      <c r="AA50" s="51"/>
    </row>
    <row r="51" spans="1:27" ht="15" thickBot="1">
      <c r="A51" s="38">
        <v>44947.420636574076</v>
      </c>
      <c r="B51" s="92">
        <v>50</v>
      </c>
      <c r="C51" s="96">
        <v>286</v>
      </c>
      <c r="D51" s="96">
        <v>39</v>
      </c>
      <c r="E51" s="40" t="s">
        <v>257</v>
      </c>
      <c r="F51" s="40" t="s">
        <v>262</v>
      </c>
      <c r="G51" s="40" t="s">
        <v>258</v>
      </c>
      <c r="H51" s="40" t="s">
        <v>259</v>
      </c>
      <c r="I51" s="40" t="s">
        <v>26</v>
      </c>
      <c r="J51" s="40" t="s">
        <v>260</v>
      </c>
      <c r="K51" s="80">
        <v>653765992</v>
      </c>
      <c r="L51" s="40"/>
      <c r="M51" s="40" t="s">
        <v>48</v>
      </c>
      <c r="N51" s="42">
        <v>42819</v>
      </c>
      <c r="O51" s="40"/>
      <c r="P51" s="40" t="s">
        <v>122</v>
      </c>
      <c r="Q51" s="40" t="s">
        <v>145</v>
      </c>
      <c r="R51" s="40" t="s">
        <v>1572</v>
      </c>
      <c r="S51" s="40"/>
      <c r="T51" s="40" t="s">
        <v>32</v>
      </c>
      <c r="U51" s="60"/>
      <c r="V51" s="43"/>
      <c r="W51" s="43">
        <v>0</v>
      </c>
      <c r="X51" s="60" t="s">
        <v>1405</v>
      </c>
      <c r="Y51" s="75"/>
      <c r="Z51" s="51"/>
      <c r="AA51" s="51"/>
    </row>
    <row r="52" spans="1:27" ht="15" thickBot="1">
      <c r="A52" s="38">
        <v>44947.420636574076</v>
      </c>
      <c r="B52" s="92">
        <v>51</v>
      </c>
      <c r="C52" s="96">
        <v>286</v>
      </c>
      <c r="D52" s="96">
        <v>39</v>
      </c>
      <c r="E52" s="40" t="s">
        <v>257</v>
      </c>
      <c r="F52" s="40" t="s">
        <v>263</v>
      </c>
      <c r="G52" s="40" t="s">
        <v>258</v>
      </c>
      <c r="H52" s="40" t="s">
        <v>259</v>
      </c>
      <c r="I52" s="40" t="s">
        <v>26</v>
      </c>
      <c r="J52" s="40" t="s">
        <v>260</v>
      </c>
      <c r="K52" s="80">
        <v>653765992</v>
      </c>
      <c r="L52" s="40"/>
      <c r="M52" s="40" t="s">
        <v>48</v>
      </c>
      <c r="N52" s="42">
        <v>40525</v>
      </c>
      <c r="O52" s="40" t="s">
        <v>155</v>
      </c>
      <c r="P52" s="40" t="s">
        <v>57</v>
      </c>
      <c r="Q52" s="40" t="s">
        <v>58</v>
      </c>
      <c r="R52" s="40" t="s">
        <v>1575</v>
      </c>
      <c r="S52" s="40"/>
      <c r="T52" s="40" t="s">
        <v>32</v>
      </c>
      <c r="U52" s="60"/>
      <c r="V52" s="43"/>
      <c r="W52" s="43">
        <v>0</v>
      </c>
      <c r="X52" s="60" t="s">
        <v>1405</v>
      </c>
      <c r="Y52" s="75"/>
      <c r="Z52" s="51"/>
      <c r="AA52" s="51"/>
    </row>
    <row r="53" spans="1:27" ht="15" thickBot="1">
      <c r="A53" s="38">
        <v>44926.678935185184</v>
      </c>
      <c r="B53" s="92">
        <v>52</v>
      </c>
      <c r="C53" s="96">
        <v>755</v>
      </c>
      <c r="D53" s="96">
        <v>40</v>
      </c>
      <c r="E53" s="40" t="s">
        <v>65</v>
      </c>
      <c r="F53" s="40" t="s">
        <v>269</v>
      </c>
      <c r="G53" s="40" t="s">
        <v>265</v>
      </c>
      <c r="H53" s="40" t="s">
        <v>266</v>
      </c>
      <c r="I53" s="40" t="s">
        <v>26</v>
      </c>
      <c r="J53" s="40" t="s">
        <v>267</v>
      </c>
      <c r="K53" s="80">
        <v>643153440</v>
      </c>
      <c r="L53" s="40"/>
      <c r="M53" s="40" t="s">
        <v>29</v>
      </c>
      <c r="N53" s="42">
        <v>41899</v>
      </c>
      <c r="O53" s="40" t="s">
        <v>49</v>
      </c>
      <c r="P53" s="40" t="s">
        <v>30</v>
      </c>
      <c r="Q53" s="40" t="s">
        <v>115</v>
      </c>
      <c r="R53" s="40" t="s">
        <v>1572</v>
      </c>
      <c r="S53" s="40"/>
      <c r="T53" s="40" t="s">
        <v>32</v>
      </c>
      <c r="U53" s="60">
        <v>0</v>
      </c>
      <c r="V53" s="43">
        <v>0</v>
      </c>
      <c r="W53" s="43">
        <v>0</v>
      </c>
      <c r="X53" s="60" t="s">
        <v>1096</v>
      </c>
      <c r="Y53" s="75"/>
      <c r="Z53" s="51"/>
      <c r="AA53" s="51"/>
    </row>
    <row r="54" spans="1:27" ht="15" thickBot="1">
      <c r="A54" s="38">
        <v>44926.677604166667</v>
      </c>
      <c r="B54" s="92">
        <v>53</v>
      </c>
      <c r="C54" s="96">
        <v>755</v>
      </c>
      <c r="D54" s="96">
        <v>40</v>
      </c>
      <c r="E54" s="40" t="s">
        <v>65</v>
      </c>
      <c r="F54" s="40" t="s">
        <v>264</v>
      </c>
      <c r="G54" s="40" t="s">
        <v>265</v>
      </c>
      <c r="H54" s="40" t="s">
        <v>266</v>
      </c>
      <c r="I54" s="40" t="s">
        <v>26</v>
      </c>
      <c r="J54" s="40" t="s">
        <v>267</v>
      </c>
      <c r="K54" s="80">
        <v>643153440</v>
      </c>
      <c r="L54" s="40"/>
      <c r="M54" s="40" t="s">
        <v>48</v>
      </c>
      <c r="N54" s="42">
        <v>41356</v>
      </c>
      <c r="O54" s="40" t="s">
        <v>49</v>
      </c>
      <c r="P54" s="40" t="s">
        <v>65</v>
      </c>
      <c r="Q54" s="40" t="s">
        <v>123</v>
      </c>
      <c r="R54" s="40" t="s">
        <v>1573</v>
      </c>
      <c r="S54" s="40"/>
      <c r="T54" s="40" t="s">
        <v>32</v>
      </c>
      <c r="U54" s="60">
        <v>0</v>
      </c>
      <c r="V54" s="43">
        <v>0</v>
      </c>
      <c r="W54" s="43">
        <v>0</v>
      </c>
      <c r="X54" s="60" t="s">
        <v>1405</v>
      </c>
      <c r="Y54" s="75"/>
      <c r="Z54" s="51"/>
      <c r="AA54" s="51"/>
    </row>
    <row r="55" spans="1:27" ht="15" thickBot="1">
      <c r="A55" s="38">
        <v>45388.565451388888</v>
      </c>
      <c r="B55" s="92">
        <v>54</v>
      </c>
      <c r="C55" s="96">
        <v>21</v>
      </c>
      <c r="D55" s="96">
        <v>41</v>
      </c>
      <c r="E55" s="40" t="s">
        <v>270</v>
      </c>
      <c r="F55" s="40" t="s">
        <v>271</v>
      </c>
      <c r="G55" s="40" t="s">
        <v>272</v>
      </c>
      <c r="H55" s="40"/>
      <c r="I55" s="40"/>
      <c r="J55" s="40"/>
      <c r="K55" s="80" t="s">
        <v>273</v>
      </c>
      <c r="L55" s="40"/>
      <c r="M55" s="40" t="s">
        <v>274</v>
      </c>
      <c r="N55" s="42">
        <v>41236</v>
      </c>
      <c r="O55" s="40"/>
      <c r="P55" s="40" t="s">
        <v>90</v>
      </c>
      <c r="Q55" s="40" t="s">
        <v>145</v>
      </c>
      <c r="R55" s="40" t="s">
        <v>1574</v>
      </c>
      <c r="S55" s="40">
        <v>42372</v>
      </c>
      <c r="T55" s="40" t="s">
        <v>32</v>
      </c>
      <c r="U55" s="60">
        <v>0</v>
      </c>
      <c r="V55" s="43">
        <v>0</v>
      </c>
      <c r="W55" s="43">
        <v>0</v>
      </c>
      <c r="X55" s="60" t="s">
        <v>1405</v>
      </c>
      <c r="Y55" s="75"/>
      <c r="Z55" s="51"/>
      <c r="AA55" s="51"/>
    </row>
    <row r="56" spans="1:27" ht="15" thickBot="1">
      <c r="A56" s="38">
        <v>45388.565451388888</v>
      </c>
      <c r="B56" s="92">
        <v>55</v>
      </c>
      <c r="C56" s="96">
        <v>21</v>
      </c>
      <c r="D56" s="96">
        <v>41</v>
      </c>
      <c r="E56" s="40" t="s">
        <v>270</v>
      </c>
      <c r="F56" s="40" t="s">
        <v>275</v>
      </c>
      <c r="G56" s="40" t="s">
        <v>272</v>
      </c>
      <c r="H56" s="40"/>
      <c r="I56" s="40"/>
      <c r="J56" s="40"/>
      <c r="K56" s="80" t="s">
        <v>273</v>
      </c>
      <c r="L56" s="40"/>
      <c r="M56" s="40" t="s">
        <v>48</v>
      </c>
      <c r="N56" s="42">
        <v>40689</v>
      </c>
      <c r="O56" s="40"/>
      <c r="P56" s="40" t="s">
        <v>57</v>
      </c>
      <c r="Q56" s="40" t="s">
        <v>58</v>
      </c>
      <c r="R56" s="40" t="s">
        <v>1575</v>
      </c>
      <c r="S56" s="40">
        <v>42372</v>
      </c>
      <c r="T56" s="40" t="s">
        <v>32</v>
      </c>
      <c r="U56" s="60">
        <v>115</v>
      </c>
      <c r="V56" s="43"/>
      <c r="W56" s="42">
        <v>45682</v>
      </c>
      <c r="X56" s="60" t="s">
        <v>1405</v>
      </c>
      <c r="Y56" s="75"/>
      <c r="Z56" s="51"/>
      <c r="AA56" s="51"/>
    </row>
    <row r="57" spans="1:27" ht="29.25" thickBot="1">
      <c r="A57" s="38">
        <v>45011.667094907411</v>
      </c>
      <c r="B57" s="92">
        <v>56</v>
      </c>
      <c r="C57" s="96">
        <v>751</v>
      </c>
      <c r="D57" s="96">
        <v>42</v>
      </c>
      <c r="E57" s="40" t="s">
        <v>276</v>
      </c>
      <c r="F57" s="40" t="s">
        <v>65</v>
      </c>
      <c r="G57" s="40" t="s">
        <v>277</v>
      </c>
      <c r="H57" s="40" t="s">
        <v>278</v>
      </c>
      <c r="I57" s="40" t="s">
        <v>26</v>
      </c>
      <c r="J57" s="40" t="s">
        <v>279</v>
      </c>
      <c r="K57" s="80" t="s">
        <v>280</v>
      </c>
      <c r="L57" s="40"/>
      <c r="M57" s="40" t="s">
        <v>29</v>
      </c>
      <c r="N57" s="42">
        <v>42193</v>
      </c>
      <c r="O57" s="40" t="s">
        <v>49</v>
      </c>
      <c r="P57" s="40" t="s">
        <v>122</v>
      </c>
      <c r="Q57" s="40" t="s">
        <v>145</v>
      </c>
      <c r="R57" s="40" t="s">
        <v>1572</v>
      </c>
      <c r="S57" s="40">
        <v>44988</v>
      </c>
      <c r="T57" s="40" t="s">
        <v>32</v>
      </c>
      <c r="U57" s="60">
        <v>115</v>
      </c>
      <c r="V57" s="43"/>
      <c r="W57" s="42">
        <v>45682</v>
      </c>
      <c r="X57" s="88" t="s">
        <v>1486</v>
      </c>
      <c r="Y57" s="75"/>
      <c r="Z57" s="51"/>
      <c r="AA57" s="51"/>
    </row>
    <row r="58" spans="1:27" ht="15" thickBot="1">
      <c r="A58" s="38">
        <v>44927.676122685189</v>
      </c>
      <c r="B58" s="92">
        <v>57</v>
      </c>
      <c r="C58" s="96">
        <v>1081</v>
      </c>
      <c r="D58" s="96">
        <v>43</v>
      </c>
      <c r="E58" s="40" t="s">
        <v>281</v>
      </c>
      <c r="F58" s="40" t="s">
        <v>285</v>
      </c>
      <c r="G58" s="40" t="s">
        <v>283</v>
      </c>
      <c r="H58" s="40"/>
      <c r="I58" s="40"/>
      <c r="J58" s="40"/>
      <c r="K58" s="80">
        <v>645767787</v>
      </c>
      <c r="L58" s="40"/>
      <c r="M58" s="40" t="s">
        <v>29</v>
      </c>
      <c r="N58" s="42">
        <v>42430</v>
      </c>
      <c r="O58" s="40" t="s">
        <v>49</v>
      </c>
      <c r="P58" s="40" t="s">
        <v>30</v>
      </c>
      <c r="Q58" s="40" t="s">
        <v>115</v>
      </c>
      <c r="R58" s="40" t="s">
        <v>1573</v>
      </c>
      <c r="S58" s="40"/>
      <c r="T58" s="40" t="s">
        <v>32</v>
      </c>
      <c r="U58" s="60">
        <v>0</v>
      </c>
      <c r="V58" s="43">
        <v>0</v>
      </c>
      <c r="W58" s="43">
        <v>0</v>
      </c>
      <c r="X58" s="88">
        <v>0</v>
      </c>
      <c r="Y58" s="75"/>
      <c r="Z58" s="51"/>
      <c r="AA58" s="51"/>
    </row>
    <row r="59" spans="1:27" ht="15" thickBot="1">
      <c r="A59" s="38">
        <v>44927.676122685189</v>
      </c>
      <c r="B59" s="92">
        <v>58</v>
      </c>
      <c r="C59" s="96">
        <v>1081</v>
      </c>
      <c r="D59" s="96">
        <v>43</v>
      </c>
      <c r="E59" s="40" t="s">
        <v>281</v>
      </c>
      <c r="F59" s="40" t="s">
        <v>282</v>
      </c>
      <c r="G59" s="40" t="s">
        <v>283</v>
      </c>
      <c r="H59" s="40"/>
      <c r="I59" s="40"/>
      <c r="J59" s="40"/>
      <c r="K59" s="80">
        <v>645767787</v>
      </c>
      <c r="L59" s="40"/>
      <c r="M59" s="40" t="s">
        <v>29</v>
      </c>
      <c r="N59" s="42">
        <v>42430</v>
      </c>
      <c r="O59" s="40" t="s">
        <v>49</v>
      </c>
      <c r="P59" s="40" t="s">
        <v>30</v>
      </c>
      <c r="Q59" s="40" t="s">
        <v>115</v>
      </c>
      <c r="R59" s="40" t="s">
        <v>1573</v>
      </c>
      <c r="S59" s="42">
        <v>44625</v>
      </c>
      <c r="T59" s="40" t="s">
        <v>32</v>
      </c>
      <c r="U59" s="60">
        <v>0</v>
      </c>
      <c r="V59" s="43">
        <v>0</v>
      </c>
      <c r="W59" s="43">
        <v>0</v>
      </c>
      <c r="X59" s="88">
        <v>0</v>
      </c>
      <c r="Y59" s="75"/>
      <c r="Z59" s="51"/>
      <c r="AA59" s="51"/>
    </row>
    <row r="60" spans="1:27" ht="15" thickBot="1">
      <c r="A60" s="38">
        <v>45388.567256944443</v>
      </c>
      <c r="B60" s="92">
        <v>59</v>
      </c>
      <c r="C60" s="96">
        <v>225</v>
      </c>
      <c r="D60" s="96">
        <v>44</v>
      </c>
      <c r="E60" s="40" t="s">
        <v>136</v>
      </c>
      <c r="F60" s="40" t="s">
        <v>23</v>
      </c>
      <c r="G60" s="40" t="s">
        <v>286</v>
      </c>
      <c r="H60" s="40"/>
      <c r="I60" s="40" t="s">
        <v>26</v>
      </c>
      <c r="J60" s="40"/>
      <c r="K60" s="80">
        <v>621823770</v>
      </c>
      <c r="L60" s="40"/>
      <c r="M60" s="40" t="s">
        <v>29</v>
      </c>
      <c r="N60" s="40"/>
      <c r="O60" s="40"/>
      <c r="P60" s="40" t="s">
        <v>122</v>
      </c>
      <c r="Q60" s="40" t="s">
        <v>145</v>
      </c>
      <c r="R60" s="40" t="s">
        <v>1572</v>
      </c>
      <c r="S60" s="40"/>
      <c r="T60" s="40" t="s">
        <v>32</v>
      </c>
      <c r="U60" s="60">
        <v>0</v>
      </c>
      <c r="V60" s="43">
        <v>0</v>
      </c>
      <c r="W60" s="43">
        <v>0</v>
      </c>
      <c r="X60" s="88">
        <v>0</v>
      </c>
      <c r="Y60" s="75"/>
      <c r="Z60" s="51"/>
      <c r="AA60" s="51"/>
    </row>
    <row r="61" spans="1:27" ht="15" thickBot="1">
      <c r="A61" s="38">
        <v>45388.567256944443</v>
      </c>
      <c r="B61" s="92">
        <v>60</v>
      </c>
      <c r="C61" s="96">
        <v>225</v>
      </c>
      <c r="D61" s="96">
        <v>44</v>
      </c>
      <c r="E61" s="40" t="s">
        <v>136</v>
      </c>
      <c r="F61" s="40" t="s">
        <v>426</v>
      </c>
      <c r="G61" s="40" t="s">
        <v>286</v>
      </c>
      <c r="H61" s="40"/>
      <c r="I61" s="40" t="s">
        <v>26</v>
      </c>
      <c r="J61" s="40"/>
      <c r="K61" s="80">
        <v>621823770</v>
      </c>
      <c r="L61" s="40"/>
      <c r="M61" s="40" t="s">
        <v>289</v>
      </c>
      <c r="N61" s="42">
        <v>42262</v>
      </c>
      <c r="O61" s="40"/>
      <c r="P61" s="40" t="s">
        <v>30</v>
      </c>
      <c r="Q61" s="40" t="s">
        <v>115</v>
      </c>
      <c r="R61" s="40" t="s">
        <v>1572</v>
      </c>
      <c r="S61" s="40"/>
      <c r="T61" s="40" t="s">
        <v>32</v>
      </c>
      <c r="U61" s="60">
        <v>0</v>
      </c>
      <c r="V61" s="43">
        <v>0</v>
      </c>
      <c r="W61" s="43">
        <v>0</v>
      </c>
      <c r="X61" s="88">
        <v>0</v>
      </c>
      <c r="Y61" s="75"/>
      <c r="Z61" s="51"/>
      <c r="AA61" s="51"/>
    </row>
    <row r="62" spans="1:27" ht="15" thickBot="1">
      <c r="A62" s="38">
        <v>44934.821539351855</v>
      </c>
      <c r="B62" s="92">
        <v>61</v>
      </c>
      <c r="C62" s="96">
        <v>1178</v>
      </c>
      <c r="D62" s="96">
        <v>45</v>
      </c>
      <c r="E62" s="40" t="s">
        <v>290</v>
      </c>
      <c r="F62" s="40" t="s">
        <v>263</v>
      </c>
      <c r="G62" s="40" t="s">
        <v>292</v>
      </c>
      <c r="H62" s="40" t="s">
        <v>293</v>
      </c>
      <c r="I62" s="40" t="s">
        <v>26</v>
      </c>
      <c r="J62" s="40" t="s">
        <v>294</v>
      </c>
      <c r="K62" s="80">
        <v>685317570</v>
      </c>
      <c r="L62" s="40"/>
      <c r="M62" s="40" t="s">
        <v>48</v>
      </c>
      <c r="N62" s="42">
        <v>40063</v>
      </c>
      <c r="O62" s="40" t="s">
        <v>152</v>
      </c>
      <c r="P62" s="40" t="s">
        <v>57</v>
      </c>
      <c r="Q62" s="40" t="s">
        <v>58</v>
      </c>
      <c r="R62" s="40" t="s">
        <v>1575</v>
      </c>
      <c r="S62" s="40"/>
      <c r="T62" s="40" t="s">
        <v>32</v>
      </c>
      <c r="U62" s="60">
        <v>115</v>
      </c>
      <c r="V62" s="43"/>
      <c r="W62" s="42">
        <v>45599</v>
      </c>
      <c r="X62" s="88">
        <v>0</v>
      </c>
      <c r="Y62" s="75"/>
      <c r="Z62" s="51"/>
      <c r="AA62" s="51"/>
    </row>
    <row r="63" spans="1:27" ht="15" thickBot="1">
      <c r="A63" s="38">
        <v>45003.643634259257</v>
      </c>
      <c r="B63" s="92">
        <v>62</v>
      </c>
      <c r="C63" s="96">
        <v>1028</v>
      </c>
      <c r="D63" s="96">
        <v>46</v>
      </c>
      <c r="E63" s="40" t="s">
        <v>295</v>
      </c>
      <c r="F63" s="40" t="s">
        <v>296</v>
      </c>
      <c r="G63" s="40" t="s">
        <v>297</v>
      </c>
      <c r="H63" s="40" t="s">
        <v>298</v>
      </c>
      <c r="I63" s="40" t="s">
        <v>26</v>
      </c>
      <c r="J63" s="40" t="s">
        <v>299</v>
      </c>
      <c r="K63" s="80">
        <v>684304185</v>
      </c>
      <c r="L63" s="40"/>
      <c r="M63" s="40" t="s">
        <v>48</v>
      </c>
      <c r="N63" s="42">
        <v>42867</v>
      </c>
      <c r="O63" s="40" t="s">
        <v>49</v>
      </c>
      <c r="P63" s="40" t="s">
        <v>122</v>
      </c>
      <c r="Q63" s="40" t="s">
        <v>145</v>
      </c>
      <c r="R63" s="40" t="s">
        <v>1572</v>
      </c>
      <c r="S63" s="42">
        <v>44989</v>
      </c>
      <c r="T63" s="40" t="s">
        <v>32</v>
      </c>
      <c r="U63" s="60">
        <v>115</v>
      </c>
      <c r="V63" s="43"/>
      <c r="W63" s="42">
        <v>45542</v>
      </c>
      <c r="X63" s="88">
        <v>0</v>
      </c>
      <c r="Y63" s="75"/>
      <c r="Z63" s="51"/>
      <c r="AA63" s="51"/>
    </row>
    <row r="64" spans="1:27" ht="15" thickBot="1">
      <c r="A64" s="38">
        <v>45319.660185185188</v>
      </c>
      <c r="B64" s="92">
        <v>63</v>
      </c>
      <c r="C64" s="96">
        <v>651</v>
      </c>
      <c r="D64" s="96">
        <v>47</v>
      </c>
      <c r="E64" s="40" t="s">
        <v>300</v>
      </c>
      <c r="F64" s="40" t="s">
        <v>301</v>
      </c>
      <c r="G64" s="40" t="s">
        <v>302</v>
      </c>
      <c r="H64" s="40" t="s">
        <v>303</v>
      </c>
      <c r="I64" s="40" t="s">
        <v>26</v>
      </c>
      <c r="J64" s="40" t="s">
        <v>304</v>
      </c>
      <c r="K64" s="80">
        <v>619813905</v>
      </c>
      <c r="L64" s="40"/>
      <c r="M64" s="40" t="s">
        <v>29</v>
      </c>
      <c r="N64" s="42">
        <v>42984</v>
      </c>
      <c r="O64" s="40" t="s">
        <v>49</v>
      </c>
      <c r="P64" s="40" t="s">
        <v>114</v>
      </c>
      <c r="Q64" s="40" t="s">
        <v>41</v>
      </c>
      <c r="R64" s="40" t="s">
        <v>1573</v>
      </c>
      <c r="S64" s="42">
        <v>45304</v>
      </c>
      <c r="T64" s="40" t="s">
        <v>32</v>
      </c>
      <c r="U64" s="60">
        <v>115</v>
      </c>
      <c r="V64" s="43"/>
      <c r="W64" s="42">
        <v>45543</v>
      </c>
      <c r="X64" s="88">
        <v>0</v>
      </c>
      <c r="Y64" s="75"/>
      <c r="Z64" s="51"/>
      <c r="AA64" s="51"/>
    </row>
    <row r="65" spans="1:27" ht="15" thickBot="1">
      <c r="A65" s="38">
        <v>45011.659224537034</v>
      </c>
      <c r="B65" s="92">
        <v>64</v>
      </c>
      <c r="C65" s="96">
        <v>1094</v>
      </c>
      <c r="D65" s="96">
        <v>48</v>
      </c>
      <c r="E65" s="40" t="s">
        <v>65</v>
      </c>
      <c r="F65" s="40" t="s">
        <v>108</v>
      </c>
      <c r="G65" s="40" t="s">
        <v>306</v>
      </c>
      <c r="H65" s="40" t="s">
        <v>307</v>
      </c>
      <c r="I65" s="40" t="s">
        <v>26</v>
      </c>
      <c r="J65" s="40" t="s">
        <v>308</v>
      </c>
      <c r="K65" s="80">
        <v>641119770</v>
      </c>
      <c r="L65" s="40"/>
      <c r="M65" s="40" t="s">
        <v>29</v>
      </c>
      <c r="N65" s="42">
        <v>42875</v>
      </c>
      <c r="O65" s="40" t="s">
        <v>49</v>
      </c>
      <c r="P65" s="40" t="s">
        <v>114</v>
      </c>
      <c r="Q65" s="40" t="s">
        <v>145</v>
      </c>
      <c r="R65" s="40" t="s">
        <v>1573</v>
      </c>
      <c r="S65" s="42">
        <v>44988</v>
      </c>
      <c r="T65" s="40" t="s">
        <v>32</v>
      </c>
      <c r="U65" s="60">
        <v>115</v>
      </c>
      <c r="V65" s="43"/>
      <c r="W65" s="42">
        <v>45571</v>
      </c>
      <c r="X65" s="88" t="s">
        <v>1408</v>
      </c>
      <c r="Y65" s="75"/>
      <c r="Z65" s="51"/>
      <c r="AA65" s="51"/>
    </row>
    <row r="66" spans="1:27" ht="15" thickBot="1">
      <c r="A66" s="38">
        <v>45011.659224537034</v>
      </c>
      <c r="B66" s="92">
        <v>65</v>
      </c>
      <c r="C66" s="96">
        <v>1094</v>
      </c>
      <c r="D66" s="96">
        <v>48</v>
      </c>
      <c r="E66" s="40" t="s">
        <v>65</v>
      </c>
      <c r="F66" s="40" t="s">
        <v>161</v>
      </c>
      <c r="G66" s="40" t="s">
        <v>306</v>
      </c>
      <c r="H66" s="40" t="s">
        <v>307</v>
      </c>
      <c r="I66" s="40" t="s">
        <v>26</v>
      </c>
      <c r="J66" s="40" t="s">
        <v>308</v>
      </c>
      <c r="K66" s="80">
        <v>641119770</v>
      </c>
      <c r="L66" s="40"/>
      <c r="M66" s="40" t="s">
        <v>29</v>
      </c>
      <c r="N66" s="42">
        <v>42875</v>
      </c>
      <c r="O66" s="40" t="s">
        <v>49</v>
      </c>
      <c r="P66" s="40" t="s">
        <v>65</v>
      </c>
      <c r="Q66" s="40" t="s">
        <v>123</v>
      </c>
      <c r="R66" s="40" t="s">
        <v>1573</v>
      </c>
      <c r="S66" s="42">
        <v>44988</v>
      </c>
      <c r="T66" s="40" t="s">
        <v>32</v>
      </c>
      <c r="U66" s="60">
        <v>115</v>
      </c>
      <c r="V66" s="43"/>
      <c r="W66" s="42">
        <v>45571</v>
      </c>
      <c r="X66" s="88">
        <v>0</v>
      </c>
      <c r="Y66" s="75"/>
      <c r="Z66" s="51"/>
      <c r="AA66" s="51"/>
    </row>
    <row r="67" spans="1:27" ht="15" thickBot="1">
      <c r="A67" s="38">
        <v>44997.546261574076</v>
      </c>
      <c r="B67" s="92">
        <v>66</v>
      </c>
      <c r="C67" s="96">
        <v>372</v>
      </c>
      <c r="D67" s="96">
        <v>49</v>
      </c>
      <c r="E67" s="40" t="s">
        <v>310</v>
      </c>
      <c r="F67" s="40" t="s">
        <v>316</v>
      </c>
      <c r="G67" s="40" t="s">
        <v>312</v>
      </c>
      <c r="H67" s="40" t="s">
        <v>313</v>
      </c>
      <c r="I67" s="40" t="s">
        <v>26</v>
      </c>
      <c r="J67" s="40" t="s">
        <v>314</v>
      </c>
      <c r="K67" s="80">
        <v>614716453</v>
      </c>
      <c r="L67" s="40"/>
      <c r="M67" s="40" t="s">
        <v>29</v>
      </c>
      <c r="N67" s="42">
        <v>41333</v>
      </c>
      <c r="O67" s="40" t="s">
        <v>49</v>
      </c>
      <c r="P67" s="40" t="s">
        <v>1406</v>
      </c>
      <c r="Q67" s="40" t="s">
        <v>41</v>
      </c>
      <c r="R67" s="40" t="s">
        <v>1574</v>
      </c>
      <c r="S67" s="42">
        <v>44997</v>
      </c>
      <c r="T67" s="40" t="s">
        <v>32</v>
      </c>
      <c r="U67" s="60">
        <v>100</v>
      </c>
      <c r="V67" s="43">
        <v>15</v>
      </c>
      <c r="W67" s="42">
        <v>45543</v>
      </c>
      <c r="X67" s="88">
        <v>0</v>
      </c>
      <c r="Y67" s="75"/>
      <c r="Z67" s="51"/>
      <c r="AA67" s="51"/>
    </row>
    <row r="68" spans="1:27" ht="15" thickBot="1">
      <c r="A68" s="38">
        <v>45388.571076388886</v>
      </c>
      <c r="B68" s="92">
        <v>67</v>
      </c>
      <c r="C68" s="96">
        <v>0</v>
      </c>
      <c r="D68" s="96">
        <v>50</v>
      </c>
      <c r="E68" s="40"/>
      <c r="F68" s="40" t="s">
        <v>317</v>
      </c>
      <c r="G68" s="40" t="s">
        <v>318</v>
      </c>
      <c r="H68" s="40" t="s">
        <v>319</v>
      </c>
      <c r="I68" s="40" t="s">
        <v>26</v>
      </c>
      <c r="J68" s="40" t="s">
        <v>320</v>
      </c>
      <c r="K68" s="80">
        <v>631067235</v>
      </c>
      <c r="L68" s="40"/>
      <c r="M68" s="40" t="s">
        <v>29</v>
      </c>
      <c r="N68" s="42">
        <v>40365</v>
      </c>
      <c r="O68" s="40"/>
      <c r="P68" s="49" t="s">
        <v>34</v>
      </c>
      <c r="Q68" s="40"/>
      <c r="R68" s="40" t="s">
        <v>1572</v>
      </c>
      <c r="S68" s="42">
        <v>45213</v>
      </c>
      <c r="T68" s="40" t="s">
        <v>32</v>
      </c>
      <c r="U68" s="60">
        <v>0</v>
      </c>
      <c r="V68" s="43">
        <v>0</v>
      </c>
      <c r="W68" s="43">
        <v>0</v>
      </c>
      <c r="X68" s="88">
        <v>0</v>
      </c>
      <c r="Y68" s="75"/>
      <c r="Z68" s="51"/>
      <c r="AA68" s="51"/>
    </row>
    <row r="69" spans="1:27" ht="15" thickBot="1">
      <c r="A69" s="38">
        <v>45320.657268518517</v>
      </c>
      <c r="B69" s="92">
        <v>68</v>
      </c>
      <c r="C69" s="96">
        <v>669</v>
      </c>
      <c r="D69" s="96">
        <v>51</v>
      </c>
      <c r="E69" s="40" t="s">
        <v>322</v>
      </c>
      <c r="F69" s="40" t="s">
        <v>770</v>
      </c>
      <c r="G69" s="40" t="s">
        <v>324</v>
      </c>
      <c r="H69" s="40" t="s">
        <v>325</v>
      </c>
      <c r="I69" s="40" t="s">
        <v>26</v>
      </c>
      <c r="J69" s="40" t="s">
        <v>211</v>
      </c>
      <c r="K69" s="80" t="s">
        <v>326</v>
      </c>
      <c r="L69" s="40"/>
      <c r="M69" s="40" t="s">
        <v>29</v>
      </c>
      <c r="N69" s="42">
        <v>41839</v>
      </c>
      <c r="O69" s="40" t="s">
        <v>49</v>
      </c>
      <c r="P69" s="40" t="s">
        <v>114</v>
      </c>
      <c r="Q69" s="40" t="s">
        <v>41</v>
      </c>
      <c r="R69" s="40" t="s">
        <v>1573</v>
      </c>
      <c r="S69" s="42">
        <v>45305</v>
      </c>
      <c r="T69" s="40" t="s">
        <v>32</v>
      </c>
      <c r="U69" s="60">
        <v>0</v>
      </c>
      <c r="V69" s="43">
        <v>0</v>
      </c>
      <c r="W69" s="43">
        <v>0</v>
      </c>
      <c r="X69" s="88">
        <v>0</v>
      </c>
      <c r="Y69" s="75"/>
      <c r="Z69" s="51"/>
      <c r="AA69" s="51"/>
    </row>
    <row r="70" spans="1:27" ht="15" thickBot="1">
      <c r="A70" s="38">
        <v>45319.657268518517</v>
      </c>
      <c r="B70" s="92">
        <v>69</v>
      </c>
      <c r="C70" s="96">
        <v>669</v>
      </c>
      <c r="D70" s="96">
        <v>51</v>
      </c>
      <c r="E70" s="40" t="s">
        <v>322</v>
      </c>
      <c r="F70" s="40" t="s">
        <v>327</v>
      </c>
      <c r="G70" s="40" t="s">
        <v>324</v>
      </c>
      <c r="H70" s="40" t="s">
        <v>328</v>
      </c>
      <c r="I70" s="40" t="s">
        <v>26</v>
      </c>
      <c r="J70" s="40" t="s">
        <v>211</v>
      </c>
      <c r="K70" s="80" t="s">
        <v>326</v>
      </c>
      <c r="L70" s="40"/>
      <c r="M70" s="40" t="s">
        <v>29</v>
      </c>
      <c r="N70" s="42">
        <v>42779</v>
      </c>
      <c r="O70" s="40" t="s">
        <v>49</v>
      </c>
      <c r="P70" s="40" t="s">
        <v>114</v>
      </c>
      <c r="Q70" s="40" t="s">
        <v>41</v>
      </c>
      <c r="R70" s="40" t="s">
        <v>1573</v>
      </c>
      <c r="S70" s="42">
        <v>45304</v>
      </c>
      <c r="T70" s="40" t="s">
        <v>32</v>
      </c>
      <c r="U70" s="60">
        <v>0</v>
      </c>
      <c r="V70" s="43">
        <v>0</v>
      </c>
      <c r="W70" s="43">
        <v>0</v>
      </c>
      <c r="X70" s="88">
        <v>0</v>
      </c>
      <c r="Y70" s="75"/>
      <c r="Z70" s="51"/>
      <c r="AA70" s="51"/>
    </row>
    <row r="71" spans="1:27" ht="15" thickBot="1">
      <c r="A71" s="38">
        <v>45444.673356481479</v>
      </c>
      <c r="B71" s="92">
        <v>70</v>
      </c>
      <c r="C71" s="96">
        <v>143</v>
      </c>
      <c r="D71" s="96">
        <v>52</v>
      </c>
      <c r="E71" s="40" t="s">
        <v>136</v>
      </c>
      <c r="F71" s="40" t="s">
        <v>508</v>
      </c>
      <c r="G71" s="40" t="s">
        <v>1018</v>
      </c>
      <c r="H71" s="40"/>
      <c r="I71" s="40"/>
      <c r="J71" s="40"/>
      <c r="K71" s="80">
        <v>684126402</v>
      </c>
      <c r="L71" s="40"/>
      <c r="M71" s="40" t="s">
        <v>274</v>
      </c>
      <c r="N71" s="41">
        <v>42302</v>
      </c>
      <c r="O71" s="40"/>
      <c r="P71" s="40" t="s">
        <v>30</v>
      </c>
      <c r="Q71" s="40" t="s">
        <v>115</v>
      </c>
      <c r="R71" s="40" t="s">
        <v>1573</v>
      </c>
      <c r="S71" s="42">
        <v>44625</v>
      </c>
      <c r="T71" s="40" t="s">
        <v>32</v>
      </c>
      <c r="U71" s="60">
        <v>0</v>
      </c>
      <c r="V71" s="43">
        <v>0</v>
      </c>
      <c r="W71" s="43">
        <v>0</v>
      </c>
      <c r="X71" s="88">
        <v>0</v>
      </c>
      <c r="Y71" s="75"/>
      <c r="Z71" s="51"/>
      <c r="AA71" s="51"/>
    </row>
    <row r="72" spans="1:27" ht="15" thickBot="1">
      <c r="A72" s="38">
        <v>45444.673356481479</v>
      </c>
      <c r="B72" s="92">
        <v>71</v>
      </c>
      <c r="C72" s="96">
        <v>143</v>
      </c>
      <c r="D72" s="96">
        <v>52</v>
      </c>
      <c r="E72" s="40" t="s">
        <v>136</v>
      </c>
      <c r="F72" s="40" t="s">
        <v>564</v>
      </c>
      <c r="G72" s="40" t="s">
        <v>1018</v>
      </c>
      <c r="H72" s="40"/>
      <c r="I72" s="40"/>
      <c r="J72" s="40"/>
      <c r="K72" s="80">
        <v>684126402</v>
      </c>
      <c r="L72" s="40"/>
      <c r="M72" s="40" t="s">
        <v>48</v>
      </c>
      <c r="N72" s="41">
        <v>41349</v>
      </c>
      <c r="O72" s="40"/>
      <c r="P72" s="40" t="s">
        <v>30</v>
      </c>
      <c r="Q72" s="40" t="s">
        <v>115</v>
      </c>
      <c r="R72" s="40" t="s">
        <v>1573</v>
      </c>
      <c r="S72" s="40"/>
      <c r="T72" s="40" t="s">
        <v>32</v>
      </c>
      <c r="U72" s="60">
        <v>115</v>
      </c>
      <c r="V72" s="43"/>
      <c r="W72" s="42">
        <v>45542</v>
      </c>
      <c r="X72" s="88">
        <v>0</v>
      </c>
      <c r="Y72" s="75"/>
      <c r="Z72" s="51"/>
      <c r="AA72" s="51"/>
    </row>
    <row r="73" spans="1:27" ht="15" thickBot="1">
      <c r="A73" s="38">
        <v>45444.673356481479</v>
      </c>
      <c r="B73" s="92">
        <v>72</v>
      </c>
      <c r="C73" s="96">
        <v>143</v>
      </c>
      <c r="D73" s="96">
        <v>52</v>
      </c>
      <c r="E73" s="40" t="s">
        <v>136</v>
      </c>
      <c r="F73" s="40" t="s">
        <v>1017</v>
      </c>
      <c r="G73" s="40" t="s">
        <v>1018</v>
      </c>
      <c r="H73" s="40"/>
      <c r="I73" s="40"/>
      <c r="J73" s="40"/>
      <c r="K73" s="80">
        <v>684126402</v>
      </c>
      <c r="L73" s="40"/>
      <c r="M73" s="40" t="s">
        <v>48</v>
      </c>
      <c r="N73" s="41">
        <v>40494</v>
      </c>
      <c r="O73" s="40"/>
      <c r="P73" s="40" t="s">
        <v>65</v>
      </c>
      <c r="Q73" s="40" t="s">
        <v>123</v>
      </c>
      <c r="R73" s="40" t="s">
        <v>1573</v>
      </c>
      <c r="S73" s="42">
        <v>43905</v>
      </c>
      <c r="T73" s="40" t="s">
        <v>32</v>
      </c>
      <c r="U73" s="60">
        <v>115</v>
      </c>
      <c r="V73" s="43"/>
      <c r="W73" s="42">
        <v>45542</v>
      </c>
      <c r="X73" s="88">
        <v>0</v>
      </c>
      <c r="Y73" s="75"/>
      <c r="Z73" s="51"/>
      <c r="AA73" s="51"/>
    </row>
    <row r="74" spans="1:27" ht="15" thickBot="1">
      <c r="A74" s="38">
        <v>44934.810601851852</v>
      </c>
      <c r="B74" s="92">
        <v>73</v>
      </c>
      <c r="C74" s="96">
        <v>556</v>
      </c>
      <c r="D74" s="96">
        <v>53</v>
      </c>
      <c r="E74" s="40" t="s">
        <v>334</v>
      </c>
      <c r="F74" s="40" t="s">
        <v>335</v>
      </c>
      <c r="G74" s="40" t="s">
        <v>336</v>
      </c>
      <c r="H74" s="40" t="s">
        <v>337</v>
      </c>
      <c r="I74" s="40" t="s">
        <v>26</v>
      </c>
      <c r="J74" s="40" t="s">
        <v>207</v>
      </c>
      <c r="K74" s="80">
        <v>646875570</v>
      </c>
      <c r="L74" s="40"/>
      <c r="M74" s="40" t="s">
        <v>29</v>
      </c>
      <c r="N74" s="42">
        <v>38944</v>
      </c>
      <c r="O74" s="40" t="s">
        <v>152</v>
      </c>
      <c r="P74" s="40" t="s">
        <v>57</v>
      </c>
      <c r="Q74" s="40" t="s">
        <v>58</v>
      </c>
      <c r="R74" s="40" t="s">
        <v>1575</v>
      </c>
      <c r="S74" s="40"/>
      <c r="T74" s="40" t="s">
        <v>32</v>
      </c>
      <c r="U74" s="60">
        <v>115</v>
      </c>
      <c r="V74" s="43"/>
      <c r="W74" s="42">
        <v>45570</v>
      </c>
      <c r="X74" s="88">
        <v>0</v>
      </c>
      <c r="Y74" s="75"/>
      <c r="Z74" s="51"/>
      <c r="AA74" s="51"/>
    </row>
    <row r="75" spans="1:27" ht="15" thickBot="1">
      <c r="A75" s="38">
        <v>44934.780393518522</v>
      </c>
      <c r="B75" s="92">
        <v>74</v>
      </c>
      <c r="C75" s="96">
        <v>556</v>
      </c>
      <c r="D75" s="96">
        <v>53</v>
      </c>
      <c r="E75" s="40" t="s">
        <v>334</v>
      </c>
      <c r="F75" s="40" t="s">
        <v>1482</v>
      </c>
      <c r="G75" s="40" t="s">
        <v>336</v>
      </c>
      <c r="H75" s="40" t="s">
        <v>337</v>
      </c>
      <c r="I75" s="40" t="s">
        <v>26</v>
      </c>
      <c r="J75" s="40" t="s">
        <v>207</v>
      </c>
      <c r="K75" s="80">
        <v>646875570</v>
      </c>
      <c r="L75" s="40"/>
      <c r="M75" s="40" t="s">
        <v>29</v>
      </c>
      <c r="N75" s="42">
        <v>40039</v>
      </c>
      <c r="O75" s="40" t="s">
        <v>152</v>
      </c>
      <c r="P75" s="40" t="s">
        <v>90</v>
      </c>
      <c r="Q75" s="40" t="s">
        <v>145</v>
      </c>
      <c r="R75" s="40" t="s">
        <v>1574</v>
      </c>
      <c r="S75" s="40"/>
      <c r="T75" s="40" t="s">
        <v>32</v>
      </c>
      <c r="U75" s="60">
        <v>115</v>
      </c>
      <c r="V75" s="43"/>
      <c r="W75" s="42">
        <v>45570</v>
      </c>
      <c r="X75" s="88">
        <v>0</v>
      </c>
      <c r="Y75" s="75"/>
      <c r="Z75" s="51"/>
      <c r="AA75" s="51"/>
    </row>
    <row r="76" spans="1:27" ht="15" thickBot="1">
      <c r="A76" s="38">
        <v>45032.63585648148</v>
      </c>
      <c r="B76" s="92">
        <v>75</v>
      </c>
      <c r="C76" s="96">
        <v>0</v>
      </c>
      <c r="D76" s="96">
        <v>54</v>
      </c>
      <c r="E76" s="40" t="s">
        <v>340</v>
      </c>
      <c r="F76" s="40" t="s">
        <v>345</v>
      </c>
      <c r="G76" s="40" t="s">
        <v>340</v>
      </c>
      <c r="H76" s="40" t="s">
        <v>342</v>
      </c>
      <c r="I76" s="40" t="s">
        <v>26</v>
      </c>
      <c r="J76" s="40" t="s">
        <v>343</v>
      </c>
      <c r="K76" s="80" t="s">
        <v>344</v>
      </c>
      <c r="L76" s="40"/>
      <c r="M76" s="40" t="s">
        <v>29</v>
      </c>
      <c r="N76" s="42">
        <v>40660</v>
      </c>
      <c r="O76" s="40" t="s">
        <v>39</v>
      </c>
      <c r="P76" s="40" t="s">
        <v>53</v>
      </c>
      <c r="Q76" s="40" t="s">
        <v>123</v>
      </c>
      <c r="R76" s="40" t="s">
        <v>1574</v>
      </c>
      <c r="S76" s="42">
        <v>45032</v>
      </c>
      <c r="T76" s="40" t="s">
        <v>32</v>
      </c>
      <c r="U76" s="60">
        <v>115</v>
      </c>
      <c r="V76" s="43"/>
      <c r="W76" s="42">
        <v>45571</v>
      </c>
      <c r="X76" s="88">
        <v>0</v>
      </c>
      <c r="Y76" s="75"/>
      <c r="Z76" s="51"/>
      <c r="AA76" s="51"/>
    </row>
    <row r="77" spans="1:27" ht="15" thickBot="1">
      <c r="A77" s="38">
        <v>45032.63585648148</v>
      </c>
      <c r="B77" s="92">
        <v>76</v>
      </c>
      <c r="C77" s="96">
        <v>0</v>
      </c>
      <c r="D77" s="96">
        <v>54</v>
      </c>
      <c r="E77" s="40" t="s">
        <v>340</v>
      </c>
      <c r="F77" s="40" t="s">
        <v>346</v>
      </c>
      <c r="G77" s="40" t="s">
        <v>340</v>
      </c>
      <c r="H77" s="40" t="s">
        <v>342</v>
      </c>
      <c r="I77" s="40" t="s">
        <v>26</v>
      </c>
      <c r="J77" s="40" t="s">
        <v>343</v>
      </c>
      <c r="K77" s="80" t="s">
        <v>344</v>
      </c>
      <c r="L77" s="40"/>
      <c r="M77" s="40" t="s">
        <v>48</v>
      </c>
      <c r="N77" s="42">
        <v>41800</v>
      </c>
      <c r="O77" s="40" t="s">
        <v>49</v>
      </c>
      <c r="P77" s="40" t="s">
        <v>114</v>
      </c>
      <c r="Q77" s="40" t="s">
        <v>145</v>
      </c>
      <c r="R77" s="40" t="s">
        <v>1573</v>
      </c>
      <c r="S77" s="42">
        <v>45032</v>
      </c>
      <c r="T77" s="40" t="s">
        <v>32</v>
      </c>
      <c r="U77" s="60">
        <v>115</v>
      </c>
      <c r="V77" s="43"/>
      <c r="W77" s="42">
        <v>45571</v>
      </c>
      <c r="X77" s="88">
        <v>0</v>
      </c>
      <c r="Y77" s="75"/>
      <c r="Z77" s="51"/>
      <c r="AA77" s="51"/>
    </row>
    <row r="78" spans="1:27" ht="15" thickBot="1">
      <c r="A78" s="38">
        <v>45319.674201388887</v>
      </c>
      <c r="B78" s="92">
        <v>77</v>
      </c>
      <c r="C78" s="96">
        <v>716</v>
      </c>
      <c r="D78" s="96">
        <v>55</v>
      </c>
      <c r="E78" s="40" t="s">
        <v>347</v>
      </c>
      <c r="F78" s="40" t="s">
        <v>348</v>
      </c>
      <c r="G78" s="40" t="s">
        <v>349</v>
      </c>
      <c r="H78" s="40" t="s">
        <v>350</v>
      </c>
      <c r="I78" s="40" t="s">
        <v>26</v>
      </c>
      <c r="J78" s="40" t="s">
        <v>351</v>
      </c>
      <c r="K78" s="80">
        <v>641896763</v>
      </c>
      <c r="L78" s="40"/>
      <c r="M78" s="40" t="s">
        <v>29</v>
      </c>
      <c r="N78" s="42">
        <v>43005</v>
      </c>
      <c r="O78" s="40" t="s">
        <v>49</v>
      </c>
      <c r="P78" s="40" t="s">
        <v>114</v>
      </c>
      <c r="Q78" s="40" t="s">
        <v>41</v>
      </c>
      <c r="R78" s="40" t="s">
        <v>1573</v>
      </c>
      <c r="S78" s="42">
        <v>45304</v>
      </c>
      <c r="T78" s="40" t="s">
        <v>32</v>
      </c>
      <c r="U78" s="60">
        <v>115</v>
      </c>
      <c r="V78" s="43"/>
      <c r="W78" s="42">
        <v>45570</v>
      </c>
      <c r="X78" s="88">
        <v>0</v>
      </c>
      <c r="Y78" s="75"/>
      <c r="Z78" s="51"/>
      <c r="AA78" s="51"/>
    </row>
    <row r="79" spans="1:27" ht="15" thickBot="1">
      <c r="A79" s="38">
        <v>45319.67633101852</v>
      </c>
      <c r="B79" s="92">
        <v>78</v>
      </c>
      <c r="C79" s="96">
        <v>1066</v>
      </c>
      <c r="D79" s="96">
        <v>56</v>
      </c>
      <c r="E79" s="40" t="s">
        <v>353</v>
      </c>
      <c r="F79" s="40" t="s">
        <v>354</v>
      </c>
      <c r="G79" s="40" t="s">
        <v>355</v>
      </c>
      <c r="H79" s="40" t="s">
        <v>356</v>
      </c>
      <c r="I79" s="40" t="s">
        <v>26</v>
      </c>
      <c r="J79" s="40" t="s">
        <v>357</v>
      </c>
      <c r="K79" s="80">
        <v>626041411</v>
      </c>
      <c r="L79" s="40"/>
      <c r="M79" s="40" t="s">
        <v>29</v>
      </c>
      <c r="N79" s="42">
        <v>43124</v>
      </c>
      <c r="O79" s="40" t="s">
        <v>49</v>
      </c>
      <c r="P79" s="40" t="s">
        <v>114</v>
      </c>
      <c r="Q79" s="40" t="s">
        <v>41</v>
      </c>
      <c r="R79" s="40" t="s">
        <v>1573</v>
      </c>
      <c r="S79" s="42">
        <v>45304</v>
      </c>
      <c r="T79" s="40" t="s">
        <v>32</v>
      </c>
      <c r="U79" s="60">
        <v>111</v>
      </c>
      <c r="V79" s="43">
        <v>5</v>
      </c>
      <c r="W79" s="42">
        <v>45591</v>
      </c>
      <c r="X79" s="88">
        <v>0</v>
      </c>
      <c r="Y79" s="75"/>
      <c r="Z79" s="51"/>
      <c r="AA79" s="51"/>
    </row>
    <row r="80" spans="1:27" ht="15" thickBot="1">
      <c r="A80" s="38">
        <v>45003.645381944443</v>
      </c>
      <c r="B80" s="92">
        <v>79</v>
      </c>
      <c r="C80" s="96">
        <v>118</v>
      </c>
      <c r="D80" s="96">
        <v>57</v>
      </c>
      <c r="E80" s="40" t="s">
        <v>156</v>
      </c>
      <c r="F80" s="40" t="s">
        <v>1413</v>
      </c>
      <c r="G80" s="40" t="s">
        <v>1369</v>
      </c>
      <c r="H80" s="40" t="s">
        <v>361</v>
      </c>
      <c r="I80" s="40" t="s">
        <v>26</v>
      </c>
      <c r="J80" s="40" t="s">
        <v>362</v>
      </c>
      <c r="K80" s="80">
        <v>643545232</v>
      </c>
      <c r="L80" s="40"/>
      <c r="M80" s="40" t="s">
        <v>48</v>
      </c>
      <c r="N80" s="42">
        <v>42946</v>
      </c>
      <c r="O80" s="40" t="s">
        <v>49</v>
      </c>
      <c r="P80" s="40" t="s">
        <v>122</v>
      </c>
      <c r="Q80" s="40" t="s">
        <v>145</v>
      </c>
      <c r="R80" s="40" t="s">
        <v>1572</v>
      </c>
      <c r="S80" s="42">
        <v>44989</v>
      </c>
      <c r="T80" s="40" t="s">
        <v>32</v>
      </c>
      <c r="U80" s="60">
        <v>115</v>
      </c>
      <c r="V80" s="43"/>
      <c r="W80" s="42">
        <v>45542</v>
      </c>
      <c r="X80" s="88">
        <v>0</v>
      </c>
      <c r="Y80" s="75"/>
      <c r="Z80" s="51"/>
      <c r="AA80" s="51"/>
    </row>
    <row r="81" spans="1:27" ht="15" thickBot="1">
      <c r="A81" s="38">
        <v>45003.645381944443</v>
      </c>
      <c r="B81" s="92">
        <v>80</v>
      </c>
      <c r="C81" s="96">
        <v>118</v>
      </c>
      <c r="D81" s="96">
        <v>57</v>
      </c>
      <c r="E81" s="40" t="s">
        <v>156</v>
      </c>
      <c r="F81" s="40" t="s">
        <v>248</v>
      </c>
      <c r="G81" s="40" t="s">
        <v>1369</v>
      </c>
      <c r="H81" s="40" t="s">
        <v>361</v>
      </c>
      <c r="I81" s="40" t="s">
        <v>26</v>
      </c>
      <c r="J81" s="40" t="s">
        <v>362</v>
      </c>
      <c r="K81" s="80">
        <v>643545232</v>
      </c>
      <c r="L81" s="40"/>
      <c r="M81" s="40" t="s">
        <v>48</v>
      </c>
      <c r="N81" s="42">
        <v>43696</v>
      </c>
      <c r="O81" s="40" t="s">
        <v>49</v>
      </c>
      <c r="P81" s="40" t="s">
        <v>122</v>
      </c>
      <c r="Q81" s="40" t="s">
        <v>123</v>
      </c>
      <c r="R81" s="40" t="s">
        <v>1573</v>
      </c>
      <c r="S81" s="42">
        <v>44989</v>
      </c>
      <c r="T81" s="40" t="s">
        <v>32</v>
      </c>
      <c r="U81" s="60">
        <v>115</v>
      </c>
      <c r="V81" s="43"/>
      <c r="W81" s="42">
        <v>45598</v>
      </c>
      <c r="X81" s="88">
        <v>0</v>
      </c>
      <c r="Y81" s="75"/>
      <c r="Z81" s="51"/>
      <c r="AA81" s="51"/>
    </row>
    <row r="82" spans="1:27" ht="15" thickBot="1">
      <c r="A82" s="38">
        <v>45003.600393518522</v>
      </c>
      <c r="B82" s="92">
        <v>81</v>
      </c>
      <c r="C82" s="96">
        <v>384</v>
      </c>
      <c r="D82" s="96">
        <v>58</v>
      </c>
      <c r="E82" s="40" t="s">
        <v>364</v>
      </c>
      <c r="F82" s="40" t="s">
        <v>365</v>
      </c>
      <c r="G82" s="40" t="s">
        <v>366</v>
      </c>
      <c r="H82" s="40" t="s">
        <v>367</v>
      </c>
      <c r="I82" s="40" t="s">
        <v>26</v>
      </c>
      <c r="J82" s="40" t="s">
        <v>368</v>
      </c>
      <c r="K82" s="80">
        <v>611269541</v>
      </c>
      <c r="L82" s="40"/>
      <c r="M82" s="40" t="s">
        <v>29</v>
      </c>
      <c r="N82" s="42">
        <v>42340</v>
      </c>
      <c r="O82" s="40" t="s">
        <v>49</v>
      </c>
      <c r="P82" s="40" t="s">
        <v>122</v>
      </c>
      <c r="Q82" s="40" t="s">
        <v>145</v>
      </c>
      <c r="R82" s="40" t="s">
        <v>1572</v>
      </c>
      <c r="S82" s="42">
        <v>44989</v>
      </c>
      <c r="T82" s="40" t="s">
        <v>32</v>
      </c>
      <c r="U82" s="60">
        <v>115</v>
      </c>
      <c r="V82" s="43"/>
      <c r="W82" s="42">
        <v>45543</v>
      </c>
      <c r="X82" s="88">
        <v>0</v>
      </c>
      <c r="Y82" s="75"/>
      <c r="Z82" s="51"/>
      <c r="AA82" s="51"/>
    </row>
    <row r="83" spans="1:27" ht="15" thickBot="1">
      <c r="A83" s="38">
        <v>45003.600393518522</v>
      </c>
      <c r="B83" s="92">
        <v>82</v>
      </c>
      <c r="C83" s="96">
        <v>384</v>
      </c>
      <c r="D83" s="96">
        <v>58</v>
      </c>
      <c r="E83" s="40" t="s">
        <v>364</v>
      </c>
      <c r="F83" s="40" t="s">
        <v>117</v>
      </c>
      <c r="G83" s="40" t="s">
        <v>366</v>
      </c>
      <c r="H83" s="40" t="s">
        <v>367</v>
      </c>
      <c r="I83" s="40" t="s">
        <v>26</v>
      </c>
      <c r="J83" s="40" t="s">
        <v>368</v>
      </c>
      <c r="K83" s="80">
        <v>611269541</v>
      </c>
      <c r="L83" s="40"/>
      <c r="M83" s="40" t="s">
        <v>48</v>
      </c>
      <c r="N83" s="42">
        <v>41339</v>
      </c>
      <c r="O83" s="40" t="s">
        <v>49</v>
      </c>
      <c r="P83" s="40" t="s">
        <v>122</v>
      </c>
      <c r="Q83" s="40" t="s">
        <v>145</v>
      </c>
      <c r="R83" s="40" t="s">
        <v>1572</v>
      </c>
      <c r="S83" s="42">
        <v>44989</v>
      </c>
      <c r="T83" s="40" t="s">
        <v>32</v>
      </c>
      <c r="U83" s="60">
        <v>115</v>
      </c>
      <c r="V83" s="43"/>
      <c r="W83" s="42">
        <v>45543</v>
      </c>
      <c r="X83" s="88">
        <v>0</v>
      </c>
      <c r="Y83" s="75"/>
      <c r="Z83" s="51"/>
      <c r="AA83" s="51"/>
    </row>
    <row r="84" spans="1:27" ht="15" thickBot="1">
      <c r="A84" s="38">
        <v>45319.615578703706</v>
      </c>
      <c r="B84" s="92">
        <v>83</v>
      </c>
      <c r="C84" s="96">
        <v>612</v>
      </c>
      <c r="D84" s="96">
        <v>59</v>
      </c>
      <c r="E84" s="40" t="s">
        <v>370</v>
      </c>
      <c r="F84" s="40" t="s">
        <v>376</v>
      </c>
      <c r="G84" s="40" t="s">
        <v>1370</v>
      </c>
      <c r="H84" s="40" t="s">
        <v>377</v>
      </c>
      <c r="I84" s="40" t="s">
        <v>26</v>
      </c>
      <c r="J84" s="40" t="s">
        <v>378</v>
      </c>
      <c r="K84" s="80" t="s">
        <v>375</v>
      </c>
      <c r="L84" s="40"/>
      <c r="M84" s="40" t="s">
        <v>48</v>
      </c>
      <c r="N84" s="42">
        <v>41378</v>
      </c>
      <c r="O84" s="40" t="s">
        <v>49</v>
      </c>
      <c r="P84" s="40" t="s">
        <v>30</v>
      </c>
      <c r="Q84" s="40" t="s">
        <v>115</v>
      </c>
      <c r="R84" s="40" t="s">
        <v>1573</v>
      </c>
      <c r="S84" s="42">
        <v>45304</v>
      </c>
      <c r="T84" s="40" t="s">
        <v>32</v>
      </c>
      <c r="U84" s="60">
        <v>0</v>
      </c>
      <c r="V84" s="43">
        <v>0</v>
      </c>
      <c r="W84" s="43">
        <v>0</v>
      </c>
      <c r="X84" s="88">
        <v>0</v>
      </c>
      <c r="Y84" s="75"/>
      <c r="Z84" s="51"/>
      <c r="AA84" s="51"/>
    </row>
    <row r="85" spans="1:27" ht="15" thickBot="1">
      <c r="A85" s="38">
        <v>45320.615578703706</v>
      </c>
      <c r="B85" s="92">
        <v>84</v>
      </c>
      <c r="C85" s="96">
        <v>612</v>
      </c>
      <c r="D85" s="96">
        <v>59</v>
      </c>
      <c r="E85" s="40" t="s">
        <v>370</v>
      </c>
      <c r="F85" s="40" t="s">
        <v>371</v>
      </c>
      <c r="G85" s="40" t="s">
        <v>1370</v>
      </c>
      <c r="H85" s="40" t="s">
        <v>373</v>
      </c>
      <c r="I85" s="40" t="s">
        <v>26</v>
      </c>
      <c r="J85" s="40" t="s">
        <v>374</v>
      </c>
      <c r="K85" s="80" t="s">
        <v>375</v>
      </c>
      <c r="L85" s="40"/>
      <c r="M85" s="40" t="s">
        <v>48</v>
      </c>
      <c r="N85" s="42">
        <v>42172</v>
      </c>
      <c r="O85" s="40" t="s">
        <v>49</v>
      </c>
      <c r="P85" s="40" t="s">
        <v>114</v>
      </c>
      <c r="Q85" s="40" t="s">
        <v>41</v>
      </c>
      <c r="R85" s="40" t="s">
        <v>1573</v>
      </c>
      <c r="S85" s="42">
        <v>45305</v>
      </c>
      <c r="T85" s="40" t="s">
        <v>32</v>
      </c>
      <c r="U85" s="60">
        <v>0</v>
      </c>
      <c r="V85" s="43">
        <v>0</v>
      </c>
      <c r="W85" s="43">
        <v>0</v>
      </c>
      <c r="X85" s="88">
        <v>0</v>
      </c>
      <c r="Y85" s="75"/>
      <c r="Z85" s="51"/>
      <c r="AA85" s="51"/>
    </row>
    <row r="86" spans="1:27" ht="15" thickBot="1">
      <c r="A86" s="38">
        <v>45388.594351851854</v>
      </c>
      <c r="B86" s="92">
        <v>85</v>
      </c>
      <c r="C86" s="96">
        <v>860</v>
      </c>
      <c r="D86" s="96">
        <v>60</v>
      </c>
      <c r="E86" s="40" t="s">
        <v>136</v>
      </c>
      <c r="F86" s="40" t="s">
        <v>379</v>
      </c>
      <c r="G86" s="40" t="s">
        <v>380</v>
      </c>
      <c r="H86" s="40"/>
      <c r="I86" s="40" t="s">
        <v>26</v>
      </c>
      <c r="J86" s="40"/>
      <c r="K86" s="80">
        <v>643261976</v>
      </c>
      <c r="L86" s="40"/>
      <c r="M86" s="40" t="s">
        <v>29</v>
      </c>
      <c r="N86" s="40"/>
      <c r="O86" s="40"/>
      <c r="P86" s="40" t="s">
        <v>65</v>
      </c>
      <c r="Q86" s="40" t="s">
        <v>123</v>
      </c>
      <c r="R86" s="40" t="s">
        <v>1573</v>
      </c>
      <c r="S86" s="40"/>
      <c r="T86" s="40" t="s">
        <v>32</v>
      </c>
      <c r="U86" s="60">
        <v>115</v>
      </c>
      <c r="V86" s="43"/>
      <c r="W86" s="42">
        <v>45542</v>
      </c>
      <c r="X86" s="88">
        <v>0</v>
      </c>
      <c r="Y86" s="75"/>
      <c r="Z86" s="51"/>
      <c r="AA86" s="51"/>
    </row>
    <row r="87" spans="1:27" ht="15" thickBot="1">
      <c r="A87" s="38">
        <v>45388.59574074074</v>
      </c>
      <c r="B87" s="92">
        <v>86</v>
      </c>
      <c r="C87" s="96">
        <v>548</v>
      </c>
      <c r="D87" s="96">
        <v>61</v>
      </c>
      <c r="E87" s="40" t="s">
        <v>382</v>
      </c>
      <c r="F87" s="40" t="s">
        <v>383</v>
      </c>
      <c r="G87" s="40" t="s">
        <v>258</v>
      </c>
      <c r="H87" s="40" t="s">
        <v>384</v>
      </c>
      <c r="I87" s="40" t="s">
        <v>26</v>
      </c>
      <c r="J87" s="40"/>
      <c r="K87" s="80">
        <v>685863995</v>
      </c>
      <c r="L87" s="40"/>
      <c r="M87" s="40" t="s">
        <v>48</v>
      </c>
      <c r="N87" s="42">
        <v>41951</v>
      </c>
      <c r="O87" s="40"/>
      <c r="P87" s="40" t="s">
        <v>65</v>
      </c>
      <c r="Q87" s="40" t="s">
        <v>123</v>
      </c>
      <c r="R87" s="40" t="s">
        <v>1572</v>
      </c>
      <c r="S87" s="42">
        <v>44290</v>
      </c>
      <c r="T87" s="40" t="s">
        <v>32</v>
      </c>
      <c r="U87" s="60">
        <v>115</v>
      </c>
      <c r="V87" s="43"/>
      <c r="W87" s="42">
        <v>45647</v>
      </c>
      <c r="X87" s="88">
        <v>0</v>
      </c>
      <c r="Y87" s="75"/>
      <c r="Z87" s="51"/>
      <c r="AA87" s="51"/>
    </row>
    <row r="88" spans="1:27" ht="15" thickBot="1">
      <c r="A88" s="38">
        <v>45388.59574074074</v>
      </c>
      <c r="B88" s="92">
        <v>87</v>
      </c>
      <c r="C88" s="96">
        <v>548</v>
      </c>
      <c r="D88" s="96">
        <v>61</v>
      </c>
      <c r="E88" s="40" t="s">
        <v>382</v>
      </c>
      <c r="F88" s="40" t="s">
        <v>136</v>
      </c>
      <c r="G88" s="40" t="s">
        <v>258</v>
      </c>
      <c r="H88" s="40" t="s">
        <v>384</v>
      </c>
      <c r="I88" s="40" t="s">
        <v>26</v>
      </c>
      <c r="J88" s="40"/>
      <c r="K88" s="80">
        <v>685863995</v>
      </c>
      <c r="L88" s="40"/>
      <c r="M88" s="40" t="s">
        <v>29</v>
      </c>
      <c r="N88" s="42">
        <v>40353</v>
      </c>
      <c r="O88" s="40"/>
      <c r="P88" s="40" t="s">
        <v>65</v>
      </c>
      <c r="Q88" s="40" t="s">
        <v>123</v>
      </c>
      <c r="R88" s="40" t="s">
        <v>1572</v>
      </c>
      <c r="S88" s="42">
        <v>44290</v>
      </c>
      <c r="T88" s="40" t="s">
        <v>32</v>
      </c>
      <c r="U88" s="60">
        <v>0</v>
      </c>
      <c r="V88" s="43">
        <v>0</v>
      </c>
      <c r="W88" s="43">
        <v>0</v>
      </c>
      <c r="X88" s="88">
        <v>0</v>
      </c>
      <c r="Y88" s="75"/>
      <c r="Z88" s="51"/>
      <c r="AA88" s="51"/>
    </row>
    <row r="89" spans="1:27" ht="15" thickBot="1">
      <c r="A89" s="38">
        <v>45388.598865740743</v>
      </c>
      <c r="B89" s="92">
        <v>88</v>
      </c>
      <c r="C89" s="96">
        <v>288</v>
      </c>
      <c r="D89" s="96">
        <v>62</v>
      </c>
      <c r="E89" s="40" t="s">
        <v>107</v>
      </c>
      <c r="F89" s="40" t="s">
        <v>137</v>
      </c>
      <c r="G89" s="40" t="s">
        <v>386</v>
      </c>
      <c r="H89" s="40"/>
      <c r="I89" s="40" t="s">
        <v>26</v>
      </c>
      <c r="J89" s="40"/>
      <c r="K89" s="80">
        <v>645933116</v>
      </c>
      <c r="L89" s="40"/>
      <c r="M89" s="40" t="s">
        <v>29</v>
      </c>
      <c r="N89" s="42">
        <v>40588</v>
      </c>
      <c r="O89" s="40"/>
      <c r="P89" s="40" t="s">
        <v>122</v>
      </c>
      <c r="Q89" s="40" t="s">
        <v>145</v>
      </c>
      <c r="R89" s="40" t="s">
        <v>1572</v>
      </c>
      <c r="S89" s="42">
        <v>43511</v>
      </c>
      <c r="T89" s="40" t="s">
        <v>32</v>
      </c>
      <c r="U89" s="60">
        <v>0</v>
      </c>
      <c r="V89" s="43">
        <v>0</v>
      </c>
      <c r="W89" s="43">
        <v>0</v>
      </c>
      <c r="X89" s="88">
        <v>0</v>
      </c>
      <c r="Y89" s="75"/>
      <c r="Z89" s="51"/>
      <c r="AA89" s="51"/>
    </row>
    <row r="90" spans="1:27" ht="15" thickBot="1">
      <c r="A90" s="38">
        <v>45388.598865740743</v>
      </c>
      <c r="B90" s="92">
        <v>89</v>
      </c>
      <c r="C90" s="96">
        <v>288</v>
      </c>
      <c r="D90" s="96">
        <v>62</v>
      </c>
      <c r="E90" s="40" t="s">
        <v>107</v>
      </c>
      <c r="F90" s="40" t="s">
        <v>388</v>
      </c>
      <c r="G90" s="40" t="s">
        <v>386</v>
      </c>
      <c r="H90" s="40"/>
      <c r="I90" s="40" t="s">
        <v>26</v>
      </c>
      <c r="J90" s="40"/>
      <c r="K90" s="80">
        <v>645933116</v>
      </c>
      <c r="L90" s="40"/>
      <c r="M90" s="40" t="s">
        <v>48</v>
      </c>
      <c r="N90" s="42">
        <v>40222</v>
      </c>
      <c r="O90" s="40"/>
      <c r="P90" s="40" t="s">
        <v>1386</v>
      </c>
      <c r="Q90" s="40"/>
      <c r="R90" s="40"/>
      <c r="S90" s="42">
        <v>43373</v>
      </c>
      <c r="T90" s="40"/>
      <c r="U90" s="60">
        <v>0</v>
      </c>
      <c r="V90" s="43">
        <v>0</v>
      </c>
      <c r="W90" s="43">
        <v>0</v>
      </c>
      <c r="X90" s="88">
        <v>0</v>
      </c>
      <c r="Y90" s="75"/>
      <c r="Z90" s="51"/>
      <c r="AA90" s="51"/>
    </row>
    <row r="91" spans="1:27" ht="15" thickBot="1">
      <c r="A91" s="38">
        <v>45319.628530092596</v>
      </c>
      <c r="B91" s="92">
        <v>90</v>
      </c>
      <c r="C91" s="96">
        <v>653</v>
      </c>
      <c r="D91" s="96">
        <v>63</v>
      </c>
      <c r="E91" s="40" t="s">
        <v>389</v>
      </c>
      <c r="F91" s="40" t="s">
        <v>390</v>
      </c>
      <c r="G91" s="40" t="s">
        <v>391</v>
      </c>
      <c r="H91" s="40" t="s">
        <v>392</v>
      </c>
      <c r="I91" s="40" t="s">
        <v>26</v>
      </c>
      <c r="J91" s="40" t="s">
        <v>393</v>
      </c>
      <c r="K91" s="80">
        <v>641604400</v>
      </c>
      <c r="L91" s="40"/>
      <c r="M91" s="40" t="s">
        <v>29</v>
      </c>
      <c r="N91" s="42">
        <v>43450</v>
      </c>
      <c r="O91" s="40" t="s">
        <v>49</v>
      </c>
      <c r="P91" s="40" t="s">
        <v>114</v>
      </c>
      <c r="Q91" s="40" t="s">
        <v>41</v>
      </c>
      <c r="R91" s="40" t="s">
        <v>1573</v>
      </c>
      <c r="S91" s="42">
        <v>45304</v>
      </c>
      <c r="T91" s="40" t="s">
        <v>32</v>
      </c>
      <c r="U91" s="60">
        <v>115</v>
      </c>
      <c r="V91" s="43"/>
      <c r="W91" s="42">
        <v>45669</v>
      </c>
      <c r="X91" s="88">
        <v>0</v>
      </c>
      <c r="Y91" s="75"/>
      <c r="Z91" s="51"/>
      <c r="AA91" s="51"/>
    </row>
    <row r="92" spans="1:27" ht="15" thickBot="1">
      <c r="A92" s="38">
        <v>45319.644201388888</v>
      </c>
      <c r="B92" s="92">
        <v>91</v>
      </c>
      <c r="C92" s="96">
        <v>793</v>
      </c>
      <c r="D92" s="96">
        <v>64</v>
      </c>
      <c r="E92" s="40" t="s">
        <v>395</v>
      </c>
      <c r="F92" s="40" t="s">
        <v>161</v>
      </c>
      <c r="G92" s="40" t="s">
        <v>396</v>
      </c>
      <c r="H92" s="40" t="s">
        <v>397</v>
      </c>
      <c r="I92" s="40" t="s">
        <v>26</v>
      </c>
      <c r="J92" s="40" t="s">
        <v>398</v>
      </c>
      <c r="K92" s="80">
        <v>624686582</v>
      </c>
      <c r="L92" s="40"/>
      <c r="M92" s="40" t="s">
        <v>48</v>
      </c>
      <c r="N92" s="42">
        <v>42315</v>
      </c>
      <c r="O92" s="40" t="s">
        <v>49</v>
      </c>
      <c r="P92" s="40" t="s">
        <v>114</v>
      </c>
      <c r="Q92" s="40" t="s">
        <v>41</v>
      </c>
      <c r="R92" s="40" t="s">
        <v>1573</v>
      </c>
      <c r="S92" s="42">
        <v>45304</v>
      </c>
      <c r="T92" s="40" t="s">
        <v>32</v>
      </c>
      <c r="U92" s="60">
        <v>115</v>
      </c>
      <c r="V92" s="43"/>
      <c r="W92" s="42">
        <v>45549</v>
      </c>
      <c r="X92" s="88">
        <v>0</v>
      </c>
      <c r="Y92" s="75"/>
      <c r="Z92" s="51"/>
      <c r="AA92" s="51"/>
    </row>
    <row r="93" spans="1:27" ht="15" thickBot="1">
      <c r="A93" s="38">
        <v>45423.604722222219</v>
      </c>
      <c r="B93" s="92">
        <v>92</v>
      </c>
      <c r="C93" s="96">
        <v>849</v>
      </c>
      <c r="D93" s="96">
        <v>65</v>
      </c>
      <c r="E93" s="40" t="s">
        <v>400</v>
      </c>
      <c r="F93" s="40" t="s">
        <v>407</v>
      </c>
      <c r="G93" s="40" t="s">
        <v>402</v>
      </c>
      <c r="H93" s="40" t="s">
        <v>403</v>
      </c>
      <c r="I93" s="40" t="s">
        <v>26</v>
      </c>
      <c r="J93" s="40" t="s">
        <v>404</v>
      </c>
      <c r="K93" s="80">
        <v>648687838</v>
      </c>
      <c r="L93" s="40"/>
      <c r="M93" s="40" t="s">
        <v>48</v>
      </c>
      <c r="N93" s="42">
        <v>42644</v>
      </c>
      <c r="O93" s="40"/>
      <c r="P93" s="40" t="s">
        <v>65</v>
      </c>
      <c r="Q93" s="40" t="s">
        <v>123</v>
      </c>
      <c r="R93" s="40" t="s">
        <v>1572</v>
      </c>
      <c r="S93" s="40"/>
      <c r="T93" s="40" t="s">
        <v>32</v>
      </c>
      <c r="U93" s="60">
        <v>0</v>
      </c>
      <c r="V93" s="43">
        <v>0</v>
      </c>
      <c r="W93" s="43">
        <v>0</v>
      </c>
      <c r="X93" s="88">
        <v>0</v>
      </c>
      <c r="Y93" s="75"/>
      <c r="Z93" s="51"/>
      <c r="AA93" s="51"/>
    </row>
    <row r="94" spans="1:27" ht="15" thickBot="1">
      <c r="A94" s="38">
        <v>45423.604722222219</v>
      </c>
      <c r="B94" s="92">
        <v>93</v>
      </c>
      <c r="C94" s="96">
        <v>849</v>
      </c>
      <c r="D94" s="96">
        <v>65</v>
      </c>
      <c r="E94" s="40" t="s">
        <v>400</v>
      </c>
      <c r="F94" s="40" t="s">
        <v>406</v>
      </c>
      <c r="G94" s="40" t="s">
        <v>402</v>
      </c>
      <c r="H94" s="40" t="s">
        <v>403</v>
      </c>
      <c r="I94" s="40" t="s">
        <v>26</v>
      </c>
      <c r="J94" s="40" t="s">
        <v>404</v>
      </c>
      <c r="K94" s="80">
        <v>648687838</v>
      </c>
      <c r="L94" s="40"/>
      <c r="M94" s="40" t="s">
        <v>48</v>
      </c>
      <c r="N94" s="42">
        <v>43251</v>
      </c>
      <c r="O94" s="40" t="s">
        <v>49</v>
      </c>
      <c r="P94" s="40" t="s">
        <v>114</v>
      </c>
      <c r="Q94" s="40" t="s">
        <v>41</v>
      </c>
      <c r="R94" s="40" t="s">
        <v>1574</v>
      </c>
      <c r="S94" s="40"/>
      <c r="T94" s="40" t="s">
        <v>32</v>
      </c>
      <c r="U94" s="60">
        <v>0</v>
      </c>
      <c r="V94" s="43">
        <v>0</v>
      </c>
      <c r="W94" s="43">
        <v>0</v>
      </c>
      <c r="X94" s="88">
        <v>0</v>
      </c>
      <c r="Y94" s="75"/>
      <c r="Z94" s="51"/>
      <c r="AA94" s="51"/>
    </row>
    <row r="95" spans="1:27" ht="15" thickBot="1">
      <c r="A95" s="38">
        <v>45423.604722222219</v>
      </c>
      <c r="B95" s="92">
        <v>94</v>
      </c>
      <c r="C95" s="96">
        <v>849</v>
      </c>
      <c r="D95" s="96">
        <v>65</v>
      </c>
      <c r="E95" s="40" t="s">
        <v>400</v>
      </c>
      <c r="F95" s="40" t="s">
        <v>401</v>
      </c>
      <c r="G95" s="40" t="s">
        <v>402</v>
      </c>
      <c r="H95" s="40" t="s">
        <v>403</v>
      </c>
      <c r="I95" s="40" t="s">
        <v>26</v>
      </c>
      <c r="J95" s="40" t="s">
        <v>404</v>
      </c>
      <c r="K95" s="80">
        <v>648687838</v>
      </c>
      <c r="L95" s="40"/>
      <c r="M95" s="40" t="s">
        <v>48</v>
      </c>
      <c r="N95" s="42">
        <v>42644</v>
      </c>
      <c r="O95" s="40"/>
      <c r="P95" s="40" t="s">
        <v>65</v>
      </c>
      <c r="Q95" s="40" t="s">
        <v>123</v>
      </c>
      <c r="R95" s="40" t="s">
        <v>1572</v>
      </c>
      <c r="S95" s="40"/>
      <c r="T95" s="40" t="s">
        <v>32</v>
      </c>
      <c r="U95" s="60">
        <v>0</v>
      </c>
      <c r="V95" s="43">
        <v>0</v>
      </c>
      <c r="W95" s="43">
        <v>0</v>
      </c>
      <c r="X95" s="88">
        <v>0</v>
      </c>
      <c r="Y95" s="75"/>
      <c r="Z95" s="51"/>
      <c r="AA95" s="51"/>
    </row>
    <row r="96" spans="1:27" ht="15" thickBot="1">
      <c r="A96" s="38">
        <v>45423.604722222219</v>
      </c>
      <c r="B96" s="92">
        <v>95</v>
      </c>
      <c r="C96" s="96">
        <v>849</v>
      </c>
      <c r="D96" s="96">
        <v>65</v>
      </c>
      <c r="E96" s="40" t="s">
        <v>400</v>
      </c>
      <c r="F96" s="40" t="s">
        <v>184</v>
      </c>
      <c r="G96" s="40" t="s">
        <v>402</v>
      </c>
      <c r="H96" s="40" t="s">
        <v>403</v>
      </c>
      <c r="I96" s="40" t="s">
        <v>26</v>
      </c>
      <c r="J96" s="40" t="s">
        <v>404</v>
      </c>
      <c r="K96" s="80">
        <v>648687838</v>
      </c>
      <c r="L96" s="40"/>
      <c r="M96" s="40" t="s">
        <v>29</v>
      </c>
      <c r="N96" s="42">
        <v>42807</v>
      </c>
      <c r="O96" s="40" t="s">
        <v>49</v>
      </c>
      <c r="P96" s="40" t="s">
        <v>114</v>
      </c>
      <c r="Q96" s="40" t="s">
        <v>41</v>
      </c>
      <c r="R96" s="40" t="s">
        <v>1574</v>
      </c>
      <c r="S96" s="40"/>
      <c r="T96" s="40" t="s">
        <v>32</v>
      </c>
      <c r="U96" s="60">
        <v>0</v>
      </c>
      <c r="V96" s="43">
        <v>0</v>
      </c>
      <c r="W96" s="43">
        <v>0</v>
      </c>
      <c r="X96" s="88">
        <v>0</v>
      </c>
      <c r="Y96" s="75"/>
      <c r="Z96" s="51"/>
      <c r="AA96" s="51"/>
    </row>
    <row r="97" spans="1:27" ht="15" thickBot="1">
      <c r="A97" s="38">
        <v>44934.833009259259</v>
      </c>
      <c r="B97" s="92">
        <v>96</v>
      </c>
      <c r="C97" s="96">
        <v>777</v>
      </c>
      <c r="D97" s="96">
        <v>66</v>
      </c>
      <c r="E97" s="40" t="s">
        <v>36</v>
      </c>
      <c r="F97" s="40" t="s">
        <v>408</v>
      </c>
      <c r="G97" s="40" t="s">
        <v>409</v>
      </c>
      <c r="H97" s="40" t="s">
        <v>410</v>
      </c>
      <c r="I97" s="40" t="s">
        <v>26</v>
      </c>
      <c r="J97" s="40" t="s">
        <v>411</v>
      </c>
      <c r="K97" s="80">
        <v>641125289</v>
      </c>
      <c r="L97" s="40"/>
      <c r="M97" s="40" t="s">
        <v>29</v>
      </c>
      <c r="N97" s="42">
        <v>41236</v>
      </c>
      <c r="O97" s="40" t="s">
        <v>39</v>
      </c>
      <c r="P97" s="40" t="s">
        <v>90</v>
      </c>
      <c r="Q97" s="40" t="s">
        <v>145</v>
      </c>
      <c r="R97" s="40" t="s">
        <v>1573</v>
      </c>
      <c r="S97" s="40"/>
      <c r="T97" s="40" t="s">
        <v>32</v>
      </c>
      <c r="U97" s="60">
        <v>0</v>
      </c>
      <c r="V97" s="43">
        <v>0</v>
      </c>
      <c r="W97" s="43">
        <v>0</v>
      </c>
      <c r="X97" s="88">
        <v>0</v>
      </c>
      <c r="Y97" s="75"/>
      <c r="Z97" s="51"/>
      <c r="AA97" s="51"/>
    </row>
    <row r="98" spans="1:27" ht="15" thickBot="1">
      <c r="A98" s="38">
        <v>44926.662048611113</v>
      </c>
      <c r="B98" s="92">
        <v>97</v>
      </c>
      <c r="C98" s="96">
        <v>390</v>
      </c>
      <c r="D98" s="96">
        <v>67</v>
      </c>
      <c r="E98" s="40" t="s">
        <v>251</v>
      </c>
      <c r="F98" s="40" t="s">
        <v>412</v>
      </c>
      <c r="G98" s="40" t="s">
        <v>413</v>
      </c>
      <c r="H98" s="40" t="s">
        <v>414</v>
      </c>
      <c r="I98" s="40" t="s">
        <v>26</v>
      </c>
      <c r="J98" s="40" t="s">
        <v>415</v>
      </c>
      <c r="K98" s="80">
        <v>628902898</v>
      </c>
      <c r="L98" s="40"/>
      <c r="M98" s="40" t="s">
        <v>48</v>
      </c>
      <c r="N98" s="42">
        <v>41249</v>
      </c>
      <c r="O98" s="40" t="s">
        <v>49</v>
      </c>
      <c r="P98" s="40" t="s">
        <v>30</v>
      </c>
      <c r="Q98" s="40" t="s">
        <v>115</v>
      </c>
      <c r="R98" s="40" t="s">
        <v>1573</v>
      </c>
      <c r="S98" s="42">
        <v>44870</v>
      </c>
      <c r="T98" s="40" t="s">
        <v>32</v>
      </c>
      <c r="U98" s="60">
        <v>0</v>
      </c>
      <c r="V98" s="43">
        <v>0</v>
      </c>
      <c r="W98" s="43">
        <v>0</v>
      </c>
      <c r="X98" s="88">
        <v>0</v>
      </c>
      <c r="Y98" s="75"/>
      <c r="Z98" s="51"/>
      <c r="AA98" s="51"/>
    </row>
    <row r="99" spans="1:27" ht="15" thickBot="1">
      <c r="A99" s="38">
        <v>44926.665879629632</v>
      </c>
      <c r="B99" s="92">
        <v>98</v>
      </c>
      <c r="C99" s="96">
        <v>390</v>
      </c>
      <c r="D99" s="96">
        <v>67</v>
      </c>
      <c r="E99" s="40" t="s">
        <v>251</v>
      </c>
      <c r="F99" s="40" t="s">
        <v>417</v>
      </c>
      <c r="G99" s="40" t="s">
        <v>413</v>
      </c>
      <c r="H99" s="40" t="s">
        <v>414</v>
      </c>
      <c r="I99" s="40" t="s">
        <v>26</v>
      </c>
      <c r="J99" s="40" t="s">
        <v>415</v>
      </c>
      <c r="K99" s="80">
        <v>628902898</v>
      </c>
      <c r="L99" s="40"/>
      <c r="M99" s="40" t="s">
        <v>48</v>
      </c>
      <c r="N99" s="42">
        <v>42266</v>
      </c>
      <c r="O99" s="40" t="s">
        <v>49</v>
      </c>
      <c r="P99" s="40" t="s">
        <v>935</v>
      </c>
      <c r="Q99" s="40" t="s">
        <v>115</v>
      </c>
      <c r="R99" s="40" t="s">
        <v>1573</v>
      </c>
      <c r="S99" s="42">
        <v>44870</v>
      </c>
      <c r="T99" s="40" t="s">
        <v>32</v>
      </c>
      <c r="U99" s="60">
        <v>0</v>
      </c>
      <c r="V99" s="43">
        <v>0</v>
      </c>
      <c r="W99" s="43">
        <v>0</v>
      </c>
      <c r="X99" s="88">
        <v>0</v>
      </c>
      <c r="Y99" s="75"/>
      <c r="Z99" s="51"/>
      <c r="AA99" s="51"/>
    </row>
    <row r="100" spans="1:27" ht="15" thickBot="1">
      <c r="A100" s="50" t="s">
        <v>1423</v>
      </c>
      <c r="B100" s="92">
        <v>99</v>
      </c>
      <c r="C100" s="96">
        <v>929</v>
      </c>
      <c r="D100" s="96">
        <v>68</v>
      </c>
      <c r="E100" s="50" t="s">
        <v>1425</v>
      </c>
      <c r="F100" s="50" t="s">
        <v>1426</v>
      </c>
      <c r="G100" s="50" t="s">
        <v>1424</v>
      </c>
      <c r="H100" s="50" t="s">
        <v>1427</v>
      </c>
      <c r="I100" s="50" t="s">
        <v>1428</v>
      </c>
      <c r="J100" s="50" t="s">
        <v>1429</v>
      </c>
      <c r="K100" s="81">
        <v>624440142</v>
      </c>
      <c r="L100" s="50" t="s">
        <v>1430</v>
      </c>
      <c r="M100" s="40" t="s">
        <v>48</v>
      </c>
      <c r="N100" s="52">
        <v>43143</v>
      </c>
      <c r="O100" s="40"/>
      <c r="P100" s="40" t="s">
        <v>122</v>
      </c>
      <c r="Q100" s="40" t="s">
        <v>1431</v>
      </c>
      <c r="R100" s="40" t="s">
        <v>1573</v>
      </c>
      <c r="S100" s="40"/>
      <c r="T100" s="40" t="s">
        <v>32</v>
      </c>
      <c r="U100" s="60">
        <v>115</v>
      </c>
      <c r="V100" s="40"/>
      <c r="W100" s="42">
        <v>45597</v>
      </c>
      <c r="X100" s="89"/>
      <c r="Y100" s="51"/>
      <c r="Z100" s="51"/>
      <c r="AA100" s="51"/>
    </row>
    <row r="101" spans="1:27" ht="15" thickBot="1">
      <c r="A101" s="38">
        <v>44927.663043981483</v>
      </c>
      <c r="B101" s="92">
        <v>100</v>
      </c>
      <c r="C101" s="96">
        <v>575</v>
      </c>
      <c r="D101" s="96">
        <v>69</v>
      </c>
      <c r="E101" s="40" t="s">
        <v>40</v>
      </c>
      <c r="F101" s="40" t="s">
        <v>1475</v>
      </c>
      <c r="G101" s="40" t="s">
        <v>1048</v>
      </c>
      <c r="H101" s="40" t="s">
        <v>1049</v>
      </c>
      <c r="I101" s="40" t="s">
        <v>26</v>
      </c>
      <c r="J101" s="40" t="s">
        <v>873</v>
      </c>
      <c r="K101" s="80">
        <v>618088417</v>
      </c>
      <c r="L101" s="40"/>
      <c r="M101" s="40" t="s">
        <v>48</v>
      </c>
      <c r="N101" s="42">
        <v>41485</v>
      </c>
      <c r="O101" s="40" t="s">
        <v>49</v>
      </c>
      <c r="P101" s="40" t="s">
        <v>90</v>
      </c>
      <c r="Q101" s="40" t="s">
        <v>145</v>
      </c>
      <c r="R101" s="40" t="s">
        <v>1573</v>
      </c>
      <c r="S101" s="42">
        <v>44625</v>
      </c>
      <c r="T101" s="40" t="s">
        <v>32</v>
      </c>
      <c r="U101" s="60">
        <v>115</v>
      </c>
      <c r="V101" s="43"/>
      <c r="W101" s="42">
        <v>45542</v>
      </c>
      <c r="X101" s="88">
        <v>0</v>
      </c>
      <c r="Y101" s="75"/>
      <c r="Z101" s="51"/>
      <c r="AA101" s="51"/>
    </row>
    <row r="102" spans="1:27" ht="15" thickBot="1">
      <c r="A102" s="38">
        <v>45431.602997685186</v>
      </c>
      <c r="B102" s="92">
        <v>101</v>
      </c>
      <c r="C102" s="96">
        <v>939</v>
      </c>
      <c r="D102" s="96">
        <v>70</v>
      </c>
      <c r="E102" s="40" t="s">
        <v>427</v>
      </c>
      <c r="F102" s="40" t="s">
        <v>428</v>
      </c>
      <c r="G102" s="40" t="s">
        <v>1447</v>
      </c>
      <c r="H102" s="40"/>
      <c r="I102" s="40"/>
      <c r="J102" s="40"/>
      <c r="K102" s="80" t="s">
        <v>430</v>
      </c>
      <c r="L102" s="40"/>
      <c r="M102" s="40" t="s">
        <v>274</v>
      </c>
      <c r="N102" s="40"/>
      <c r="O102" s="40"/>
      <c r="P102" s="40" t="s">
        <v>30</v>
      </c>
      <c r="Q102" s="40" t="s">
        <v>115</v>
      </c>
      <c r="R102" s="40" t="s">
        <v>1572</v>
      </c>
      <c r="S102" s="40"/>
      <c r="T102" s="40" t="s">
        <v>32</v>
      </c>
      <c r="U102" s="60">
        <v>115</v>
      </c>
      <c r="V102" s="43"/>
      <c r="W102" s="42">
        <v>45599</v>
      </c>
      <c r="X102" s="88">
        <v>0</v>
      </c>
      <c r="Y102" s="75"/>
      <c r="Z102" s="51"/>
      <c r="AA102" s="51"/>
    </row>
    <row r="103" spans="1:27" ht="15" thickBot="1">
      <c r="A103" s="38">
        <v>45431.602997685186</v>
      </c>
      <c r="B103" s="92">
        <v>102</v>
      </c>
      <c r="C103" s="96">
        <v>939</v>
      </c>
      <c r="D103" s="96">
        <v>70</v>
      </c>
      <c r="E103" s="40" t="s">
        <v>427</v>
      </c>
      <c r="F103" s="40" t="s">
        <v>431</v>
      </c>
      <c r="G103" s="40" t="s">
        <v>1447</v>
      </c>
      <c r="H103" s="40"/>
      <c r="I103" s="40"/>
      <c r="J103" s="40"/>
      <c r="K103" s="80" t="s">
        <v>430</v>
      </c>
      <c r="L103" s="40"/>
      <c r="M103" s="40" t="s">
        <v>48</v>
      </c>
      <c r="N103" s="40"/>
      <c r="O103" s="40"/>
      <c r="P103" s="40" t="s">
        <v>65</v>
      </c>
      <c r="Q103" s="40" t="s">
        <v>123</v>
      </c>
      <c r="R103" s="40" t="s">
        <v>1572</v>
      </c>
      <c r="S103" s="40"/>
      <c r="T103" s="40" t="s">
        <v>32</v>
      </c>
      <c r="U103" s="60">
        <v>115</v>
      </c>
      <c r="V103" s="43"/>
      <c r="W103" s="42">
        <v>45599</v>
      </c>
      <c r="X103" s="88">
        <v>0</v>
      </c>
      <c r="Y103" s="75"/>
      <c r="Z103" s="51"/>
      <c r="AA103" s="51"/>
    </row>
    <row r="104" spans="1:27" ht="15" thickBot="1">
      <c r="A104" s="38">
        <v>44927.642997685187</v>
      </c>
      <c r="B104" s="92">
        <v>103</v>
      </c>
      <c r="C104" s="96">
        <v>531</v>
      </c>
      <c r="D104" s="96">
        <v>71</v>
      </c>
      <c r="E104" s="40" t="s">
        <v>432</v>
      </c>
      <c r="F104" s="40" t="s">
        <v>23</v>
      </c>
      <c r="G104" s="40" t="s">
        <v>237</v>
      </c>
      <c r="H104" s="40" t="s">
        <v>433</v>
      </c>
      <c r="I104" s="40" t="s">
        <v>26</v>
      </c>
      <c r="J104" s="40" t="s">
        <v>434</v>
      </c>
      <c r="K104" s="80">
        <v>684360144</v>
      </c>
      <c r="L104" s="40"/>
      <c r="M104" s="40" t="s">
        <v>29</v>
      </c>
      <c r="N104" s="42">
        <v>42370</v>
      </c>
      <c r="O104" s="40" t="s">
        <v>39</v>
      </c>
      <c r="P104" s="40" t="s">
        <v>30</v>
      </c>
      <c r="Q104" s="40" t="s">
        <v>115</v>
      </c>
      <c r="R104" s="40" t="s">
        <v>1572</v>
      </c>
      <c r="S104" s="40"/>
      <c r="T104" s="40" t="s">
        <v>32</v>
      </c>
      <c r="U104" s="60">
        <v>0</v>
      </c>
      <c r="V104" s="43">
        <v>0</v>
      </c>
      <c r="W104" s="43">
        <v>0</v>
      </c>
      <c r="X104" s="88">
        <v>0</v>
      </c>
      <c r="Y104" s="75"/>
      <c r="Z104" s="51"/>
      <c r="AA104" s="51"/>
    </row>
    <row r="105" spans="1:27" ht="29.25" thickBot="1">
      <c r="A105" s="38">
        <v>44927.642083333332</v>
      </c>
      <c r="B105" s="92">
        <v>104</v>
      </c>
      <c r="C105" s="96">
        <v>531</v>
      </c>
      <c r="D105" s="96">
        <v>71</v>
      </c>
      <c r="E105" s="40" t="s">
        <v>432</v>
      </c>
      <c r="F105" s="40" t="s">
        <v>195</v>
      </c>
      <c r="G105" s="40" t="s">
        <v>237</v>
      </c>
      <c r="H105" s="40" t="s">
        <v>433</v>
      </c>
      <c r="I105" s="40" t="s">
        <v>26</v>
      </c>
      <c r="J105" s="40" t="s">
        <v>434</v>
      </c>
      <c r="K105" s="80">
        <v>684360144</v>
      </c>
      <c r="L105" s="40"/>
      <c r="M105" s="40" t="s">
        <v>29</v>
      </c>
      <c r="N105" s="42">
        <v>40754</v>
      </c>
      <c r="O105" s="40" t="s">
        <v>39</v>
      </c>
      <c r="P105" s="40" t="s">
        <v>122</v>
      </c>
      <c r="Q105" s="40" t="s">
        <v>145</v>
      </c>
      <c r="R105" s="40" t="s">
        <v>1572</v>
      </c>
      <c r="S105" s="40"/>
      <c r="T105" s="40" t="s">
        <v>32</v>
      </c>
      <c r="U105" s="60">
        <v>0</v>
      </c>
      <c r="V105" s="43">
        <v>0</v>
      </c>
      <c r="W105" s="43">
        <v>0</v>
      </c>
      <c r="X105" s="88">
        <v>0</v>
      </c>
      <c r="Y105" s="75"/>
      <c r="Z105" s="51"/>
      <c r="AA105" s="51"/>
    </row>
    <row r="106" spans="1:27" ht="15" thickBot="1">
      <c r="A106" s="38">
        <v>44934.773310185185</v>
      </c>
      <c r="B106" s="92">
        <v>105</v>
      </c>
      <c r="C106" s="96">
        <v>182</v>
      </c>
      <c r="D106" s="96">
        <v>72</v>
      </c>
      <c r="E106" s="40" t="s">
        <v>334</v>
      </c>
      <c r="F106" s="40" t="s">
        <v>118</v>
      </c>
      <c r="G106" s="40" t="s">
        <v>437</v>
      </c>
      <c r="H106" s="40" t="s">
        <v>1371</v>
      </c>
      <c r="I106" s="40" t="s">
        <v>26</v>
      </c>
      <c r="J106" s="40" t="s">
        <v>439</v>
      </c>
      <c r="K106" s="80">
        <v>625593454</v>
      </c>
      <c r="L106" s="40"/>
      <c r="M106" s="40" t="s">
        <v>29</v>
      </c>
      <c r="N106" s="42"/>
      <c r="O106" s="40" t="s">
        <v>152</v>
      </c>
      <c r="P106" s="40"/>
      <c r="Q106" s="40"/>
      <c r="R106" s="40"/>
      <c r="S106" s="40"/>
      <c r="T106" s="40" t="s">
        <v>32</v>
      </c>
      <c r="U106" s="60">
        <v>0</v>
      </c>
      <c r="V106" s="43">
        <v>0</v>
      </c>
      <c r="W106" s="43">
        <v>0</v>
      </c>
      <c r="X106" s="88">
        <v>0</v>
      </c>
      <c r="Y106" s="75"/>
      <c r="Z106" s="51"/>
      <c r="AA106" s="51"/>
    </row>
    <row r="107" spans="1:27" ht="15" thickBot="1">
      <c r="A107" s="38">
        <v>44934.773310185185</v>
      </c>
      <c r="B107" s="92">
        <v>106</v>
      </c>
      <c r="C107" s="96">
        <v>182</v>
      </c>
      <c r="D107" s="96">
        <v>72</v>
      </c>
      <c r="E107" s="40" t="s">
        <v>334</v>
      </c>
      <c r="F107" s="40" t="s">
        <v>441</v>
      </c>
      <c r="G107" s="40" t="s">
        <v>437</v>
      </c>
      <c r="H107" s="40" t="s">
        <v>1371</v>
      </c>
      <c r="I107" s="40" t="s">
        <v>26</v>
      </c>
      <c r="J107" s="40" t="s">
        <v>439</v>
      </c>
      <c r="K107" s="80">
        <v>625593454</v>
      </c>
      <c r="L107" s="40"/>
      <c r="M107" s="40" t="s">
        <v>29</v>
      </c>
      <c r="N107" s="42">
        <v>40904</v>
      </c>
      <c r="O107" s="40" t="s">
        <v>152</v>
      </c>
      <c r="P107" s="40" t="s">
        <v>65</v>
      </c>
      <c r="Q107" s="40" t="s">
        <v>123</v>
      </c>
      <c r="R107" s="40" t="s">
        <v>1573</v>
      </c>
      <c r="S107" s="40"/>
      <c r="T107" s="40" t="s">
        <v>32</v>
      </c>
      <c r="U107" s="60">
        <v>115</v>
      </c>
      <c r="V107" s="43"/>
      <c r="W107" s="42">
        <v>45542</v>
      </c>
      <c r="X107" s="88">
        <v>0</v>
      </c>
      <c r="Y107" s="75"/>
      <c r="Z107" s="51"/>
      <c r="AA107" s="51"/>
    </row>
    <row r="108" spans="1:27" ht="15" thickBot="1">
      <c r="A108" s="38">
        <v>44927.57608796296</v>
      </c>
      <c r="B108" s="92">
        <v>108</v>
      </c>
      <c r="C108" s="96">
        <v>978</v>
      </c>
      <c r="D108" s="96">
        <v>74</v>
      </c>
      <c r="E108" s="40" t="s">
        <v>156</v>
      </c>
      <c r="F108" s="40" t="s">
        <v>445</v>
      </c>
      <c r="G108" s="40" t="s">
        <v>446</v>
      </c>
      <c r="H108" s="40" t="s">
        <v>447</v>
      </c>
      <c r="I108" s="40" t="s">
        <v>26</v>
      </c>
      <c r="J108" s="40" t="s">
        <v>448</v>
      </c>
      <c r="K108" s="80">
        <v>624815202</v>
      </c>
      <c r="L108" s="40"/>
      <c r="M108" s="40" t="s">
        <v>29</v>
      </c>
      <c r="N108" s="42">
        <v>42549</v>
      </c>
      <c r="O108" s="40" t="s">
        <v>49</v>
      </c>
      <c r="P108" s="40" t="s">
        <v>30</v>
      </c>
      <c r="Q108" s="40" t="s">
        <v>115</v>
      </c>
      <c r="R108" s="40" t="s">
        <v>1572</v>
      </c>
      <c r="S108" s="42">
        <v>44870</v>
      </c>
      <c r="T108" s="40" t="s">
        <v>32</v>
      </c>
      <c r="U108" s="60">
        <v>0</v>
      </c>
      <c r="V108" s="43">
        <v>0</v>
      </c>
      <c r="W108" s="43">
        <v>0</v>
      </c>
      <c r="X108" s="88">
        <v>0</v>
      </c>
      <c r="Y108" s="75"/>
      <c r="Z108" s="51"/>
      <c r="AA108" s="51"/>
    </row>
    <row r="109" spans="1:27" ht="15" thickBot="1">
      <c r="A109" s="38">
        <v>44927.57608796296</v>
      </c>
      <c r="B109" s="92">
        <v>109</v>
      </c>
      <c r="C109" s="96">
        <v>978</v>
      </c>
      <c r="D109" s="96">
        <v>74</v>
      </c>
      <c r="E109" s="40" t="s">
        <v>156</v>
      </c>
      <c r="F109" s="40" t="s">
        <v>451</v>
      </c>
      <c r="G109" s="40" t="s">
        <v>446</v>
      </c>
      <c r="H109" s="40" t="s">
        <v>447</v>
      </c>
      <c r="I109" s="40" t="s">
        <v>26</v>
      </c>
      <c r="J109" s="40" t="s">
        <v>448</v>
      </c>
      <c r="K109" s="80">
        <v>624815202</v>
      </c>
      <c r="L109" s="40"/>
      <c r="M109" s="40" t="s">
        <v>29</v>
      </c>
      <c r="N109" s="42">
        <v>42549</v>
      </c>
      <c r="O109" s="40" t="s">
        <v>49</v>
      </c>
      <c r="P109" s="40" t="s">
        <v>57</v>
      </c>
      <c r="Q109" s="40" t="s">
        <v>145</v>
      </c>
      <c r="R109" s="40" t="s">
        <v>1575</v>
      </c>
      <c r="S109" s="40"/>
      <c r="T109" s="40" t="s">
        <v>32</v>
      </c>
      <c r="U109" s="60">
        <v>0</v>
      </c>
      <c r="V109" s="43">
        <v>0</v>
      </c>
      <c r="W109" s="43">
        <v>0</v>
      </c>
      <c r="X109" s="88">
        <v>0</v>
      </c>
      <c r="Y109" s="75"/>
      <c r="Z109" s="51"/>
      <c r="AA109" s="51"/>
    </row>
    <row r="110" spans="1:27" ht="15" thickBot="1">
      <c r="A110" s="38">
        <v>44927.57608796296</v>
      </c>
      <c r="B110" s="92">
        <v>110</v>
      </c>
      <c r="C110" s="96">
        <v>978</v>
      </c>
      <c r="D110" s="96">
        <v>74</v>
      </c>
      <c r="E110" s="40" t="s">
        <v>156</v>
      </c>
      <c r="F110" s="40" t="s">
        <v>449</v>
      </c>
      <c r="G110" s="40" t="s">
        <v>446</v>
      </c>
      <c r="H110" s="40" t="s">
        <v>447</v>
      </c>
      <c r="I110" s="40" t="s">
        <v>26</v>
      </c>
      <c r="J110" s="40" t="s">
        <v>448</v>
      </c>
      <c r="K110" s="80">
        <v>624815202</v>
      </c>
      <c r="L110" s="40"/>
      <c r="M110" s="40" t="s">
        <v>29</v>
      </c>
      <c r="N110" s="42">
        <v>42549</v>
      </c>
      <c r="O110" s="40" t="s">
        <v>49</v>
      </c>
      <c r="P110" s="40" t="s">
        <v>57</v>
      </c>
      <c r="Q110" s="40" t="s">
        <v>58</v>
      </c>
      <c r="R110" s="40" t="s">
        <v>1575</v>
      </c>
      <c r="S110" s="40"/>
      <c r="T110" s="40" t="s">
        <v>32</v>
      </c>
      <c r="U110" s="60">
        <v>0</v>
      </c>
      <c r="V110" s="43">
        <v>0</v>
      </c>
      <c r="W110" s="43">
        <v>0</v>
      </c>
      <c r="X110" s="88">
        <v>0</v>
      </c>
      <c r="Y110" s="75"/>
      <c r="Z110" s="51"/>
      <c r="AA110" s="51"/>
    </row>
    <row r="111" spans="1:27" ht="15" thickBot="1">
      <c r="A111" s="38">
        <v>44927.570914351854</v>
      </c>
      <c r="B111" s="92">
        <v>111</v>
      </c>
      <c r="C111" s="96">
        <v>28</v>
      </c>
      <c r="D111" s="96">
        <v>75</v>
      </c>
      <c r="E111" s="40" t="s">
        <v>80</v>
      </c>
      <c r="F111" s="40" t="s">
        <v>452</v>
      </c>
      <c r="G111" s="40" t="s">
        <v>453</v>
      </c>
      <c r="H111" s="40" t="s">
        <v>454</v>
      </c>
      <c r="I111" s="40" t="s">
        <v>26</v>
      </c>
      <c r="J111" s="40" t="s">
        <v>455</v>
      </c>
      <c r="K111" s="80">
        <v>648557892</v>
      </c>
      <c r="L111" s="40"/>
      <c r="M111" s="40" t="s">
        <v>48</v>
      </c>
      <c r="N111" s="42">
        <v>42667</v>
      </c>
      <c r="O111" s="40" t="s">
        <v>49</v>
      </c>
      <c r="P111" s="40" t="s">
        <v>30</v>
      </c>
      <c r="Q111" s="40" t="s">
        <v>115</v>
      </c>
      <c r="R111" s="40" t="s">
        <v>1572</v>
      </c>
      <c r="S111" s="42">
        <v>44870</v>
      </c>
      <c r="T111" s="40" t="s">
        <v>32</v>
      </c>
      <c r="U111" s="60">
        <v>115</v>
      </c>
      <c r="V111" s="43"/>
      <c r="W111" s="42">
        <v>45575</v>
      </c>
      <c r="X111" s="88">
        <v>0</v>
      </c>
      <c r="Y111" s="75"/>
      <c r="Z111" s="51"/>
      <c r="AA111" s="51"/>
    </row>
    <row r="112" spans="1:27" ht="15" thickBot="1">
      <c r="A112" s="38">
        <v>44937.755706018521</v>
      </c>
      <c r="B112" s="92">
        <v>112</v>
      </c>
      <c r="C112" s="96">
        <v>28</v>
      </c>
      <c r="D112" s="96">
        <v>75</v>
      </c>
      <c r="E112" s="40" t="s">
        <v>80</v>
      </c>
      <c r="F112" s="40" t="s">
        <v>456</v>
      </c>
      <c r="G112" s="40" t="s">
        <v>453</v>
      </c>
      <c r="H112" s="40" t="s">
        <v>457</v>
      </c>
      <c r="I112" s="40" t="s">
        <v>26</v>
      </c>
      <c r="J112" s="40" t="s">
        <v>455</v>
      </c>
      <c r="K112" s="80">
        <v>648557892</v>
      </c>
      <c r="L112" s="40"/>
      <c r="M112" s="40" t="s">
        <v>48</v>
      </c>
      <c r="N112" s="42">
        <v>41238</v>
      </c>
      <c r="O112" s="40" t="s">
        <v>39</v>
      </c>
      <c r="P112" s="40" t="s">
        <v>57</v>
      </c>
      <c r="Q112" s="40" t="s">
        <v>145</v>
      </c>
      <c r="R112" s="40" t="s">
        <v>1575</v>
      </c>
      <c r="S112" s="40"/>
      <c r="T112" s="40" t="s">
        <v>32</v>
      </c>
      <c r="U112" s="60">
        <v>115</v>
      </c>
      <c r="V112" s="43"/>
      <c r="W112" s="42">
        <v>45575</v>
      </c>
      <c r="X112" s="88">
        <v>0</v>
      </c>
      <c r="Y112" s="75"/>
      <c r="Z112" s="51"/>
      <c r="AA112" s="51"/>
    </row>
    <row r="113" spans="1:27" ht="15" thickBot="1">
      <c r="A113" s="38">
        <v>44927.686562499999</v>
      </c>
      <c r="B113" s="92">
        <v>113</v>
      </c>
      <c r="C113" s="96">
        <v>871</v>
      </c>
      <c r="D113" s="96">
        <v>76</v>
      </c>
      <c r="E113" s="40" t="s">
        <v>204</v>
      </c>
      <c r="F113" s="40" t="s">
        <v>463</v>
      </c>
      <c r="G113" s="40" t="s">
        <v>459</v>
      </c>
      <c r="H113" s="40" t="s">
        <v>460</v>
      </c>
      <c r="I113" s="40" t="s">
        <v>26</v>
      </c>
      <c r="J113" s="40" t="s">
        <v>299</v>
      </c>
      <c r="K113" s="80">
        <v>642215507</v>
      </c>
      <c r="L113" s="40"/>
      <c r="M113" s="40" t="s">
        <v>48</v>
      </c>
      <c r="N113" s="42">
        <v>42461</v>
      </c>
      <c r="O113" s="40" t="s">
        <v>49</v>
      </c>
      <c r="P113" s="40" t="s">
        <v>57</v>
      </c>
      <c r="Q113" s="40" t="s">
        <v>58</v>
      </c>
      <c r="R113" s="40" t="s">
        <v>1575</v>
      </c>
      <c r="S113" s="42">
        <v>44625</v>
      </c>
      <c r="T113" s="40" t="s">
        <v>32</v>
      </c>
      <c r="U113" s="60">
        <v>105</v>
      </c>
      <c r="V113" s="43">
        <v>10</v>
      </c>
      <c r="W113" s="42">
        <v>45543</v>
      </c>
      <c r="X113" s="88">
        <v>0</v>
      </c>
      <c r="Y113" s="75"/>
      <c r="Z113" s="51"/>
      <c r="AA113" s="51"/>
    </row>
    <row r="114" spans="1:27" ht="15" thickBot="1">
      <c r="A114" s="38">
        <v>44947.435914351852</v>
      </c>
      <c r="B114" s="92">
        <v>114</v>
      </c>
      <c r="C114" s="96">
        <v>871</v>
      </c>
      <c r="D114" s="96">
        <v>76</v>
      </c>
      <c r="E114" s="40" t="s">
        <v>204</v>
      </c>
      <c r="F114" s="40" t="s">
        <v>252</v>
      </c>
      <c r="G114" s="40" t="s">
        <v>459</v>
      </c>
      <c r="H114" s="40" t="s">
        <v>460</v>
      </c>
      <c r="I114" s="40" t="s">
        <v>26</v>
      </c>
      <c r="J114" s="40"/>
      <c r="K114" s="80">
        <v>642215507</v>
      </c>
      <c r="L114" s="40"/>
      <c r="M114" s="40" t="s">
        <v>29</v>
      </c>
      <c r="N114" s="42">
        <v>40067</v>
      </c>
      <c r="O114" s="40" t="s">
        <v>155</v>
      </c>
      <c r="P114" s="40" t="s">
        <v>90</v>
      </c>
      <c r="Q114" s="40" t="s">
        <v>145</v>
      </c>
      <c r="R114" s="40" t="s">
        <v>1574</v>
      </c>
      <c r="S114" s="40"/>
      <c r="T114" s="40" t="s">
        <v>32</v>
      </c>
      <c r="U114" s="60">
        <v>115</v>
      </c>
      <c r="V114" s="43"/>
      <c r="W114" s="42">
        <v>45571</v>
      </c>
      <c r="X114" s="88">
        <v>0</v>
      </c>
      <c r="Y114" s="75"/>
      <c r="Z114" s="51"/>
      <c r="AA114" s="51"/>
    </row>
    <row r="115" spans="1:27" ht="15" thickBot="1">
      <c r="A115" s="38">
        <v>44927.686562499999</v>
      </c>
      <c r="B115" s="92">
        <v>115</v>
      </c>
      <c r="C115" s="96">
        <v>871</v>
      </c>
      <c r="D115" s="96">
        <v>76</v>
      </c>
      <c r="E115" s="40" t="s">
        <v>204</v>
      </c>
      <c r="F115" s="40" t="s">
        <v>462</v>
      </c>
      <c r="G115" s="40" t="s">
        <v>459</v>
      </c>
      <c r="H115" s="40" t="s">
        <v>460</v>
      </c>
      <c r="I115" s="40" t="s">
        <v>26</v>
      </c>
      <c r="J115" s="40" t="s">
        <v>299</v>
      </c>
      <c r="K115" s="80">
        <v>642215507</v>
      </c>
      <c r="L115" s="40"/>
      <c r="M115" s="40" t="s">
        <v>48</v>
      </c>
      <c r="N115" s="42">
        <v>42461</v>
      </c>
      <c r="O115" s="40" t="s">
        <v>49</v>
      </c>
      <c r="P115" s="40" t="s">
        <v>65</v>
      </c>
      <c r="Q115" s="40" t="s">
        <v>123</v>
      </c>
      <c r="R115" s="40" t="s">
        <v>1572</v>
      </c>
      <c r="S115" s="42">
        <v>44625</v>
      </c>
      <c r="T115" s="40" t="s">
        <v>32</v>
      </c>
      <c r="U115" s="60">
        <v>115</v>
      </c>
      <c r="V115" s="43"/>
      <c r="W115" s="42">
        <v>45543</v>
      </c>
      <c r="X115" s="88">
        <v>0</v>
      </c>
      <c r="Y115" s="75"/>
      <c r="Z115" s="51"/>
      <c r="AA115" s="51"/>
    </row>
    <row r="116" spans="1:27" ht="15" thickBot="1">
      <c r="A116" s="38">
        <v>44926.697280092594</v>
      </c>
      <c r="B116" s="92">
        <v>116</v>
      </c>
      <c r="C116" s="96">
        <v>1210</v>
      </c>
      <c r="D116" s="96">
        <v>77</v>
      </c>
      <c r="E116" s="40" t="s">
        <v>464</v>
      </c>
      <c r="F116" s="40" t="s">
        <v>465</v>
      </c>
      <c r="G116" s="40" t="s">
        <v>466</v>
      </c>
      <c r="H116" s="40" t="s">
        <v>467</v>
      </c>
      <c r="I116" s="40" t="s">
        <v>26</v>
      </c>
      <c r="J116" s="40" t="s">
        <v>468</v>
      </c>
      <c r="K116" s="80">
        <v>627057803</v>
      </c>
      <c r="L116" s="40"/>
      <c r="M116" s="40" t="s">
        <v>29</v>
      </c>
      <c r="N116" s="42">
        <v>43103</v>
      </c>
      <c r="O116" s="40" t="s">
        <v>49</v>
      </c>
      <c r="P116" s="40" t="s">
        <v>30</v>
      </c>
      <c r="Q116" s="40" t="s">
        <v>115</v>
      </c>
      <c r="R116" s="40" t="s">
        <v>1572</v>
      </c>
      <c r="S116" s="42">
        <v>44870</v>
      </c>
      <c r="T116" s="40" t="s">
        <v>32</v>
      </c>
      <c r="U116" s="60">
        <v>115</v>
      </c>
      <c r="V116" s="43"/>
      <c r="W116" s="42">
        <v>45549</v>
      </c>
      <c r="X116" s="88">
        <v>0</v>
      </c>
      <c r="Y116" s="75"/>
      <c r="Z116" s="51"/>
      <c r="AA116" s="51"/>
    </row>
    <row r="117" spans="1:27" ht="15" thickBot="1">
      <c r="A117" s="38">
        <v>44926.697280092594</v>
      </c>
      <c r="B117" s="92">
        <v>117</v>
      </c>
      <c r="C117" s="96">
        <v>1210</v>
      </c>
      <c r="D117" s="96">
        <v>77</v>
      </c>
      <c r="E117" s="40" t="s">
        <v>464</v>
      </c>
      <c r="F117" s="40" t="s">
        <v>66</v>
      </c>
      <c r="G117" s="40" t="s">
        <v>466</v>
      </c>
      <c r="H117" s="40" t="s">
        <v>467</v>
      </c>
      <c r="I117" s="40" t="s">
        <v>26</v>
      </c>
      <c r="J117" s="40" t="s">
        <v>468</v>
      </c>
      <c r="K117" s="80">
        <v>627057803</v>
      </c>
      <c r="L117" s="40"/>
      <c r="M117" s="40" t="s">
        <v>29</v>
      </c>
      <c r="N117" s="42"/>
      <c r="O117" s="40" t="s">
        <v>49</v>
      </c>
      <c r="P117" s="40" t="s">
        <v>53</v>
      </c>
      <c r="Q117" s="40" t="s">
        <v>115</v>
      </c>
      <c r="R117" s="40" t="s">
        <v>1574</v>
      </c>
      <c r="S117" s="42"/>
      <c r="T117" s="40" t="s">
        <v>32</v>
      </c>
      <c r="U117" s="60">
        <v>70</v>
      </c>
      <c r="V117" s="43"/>
      <c r="W117" s="42">
        <v>45647</v>
      </c>
      <c r="X117" s="88" t="s">
        <v>1481</v>
      </c>
      <c r="Y117" s="75"/>
      <c r="Z117" s="51"/>
      <c r="AA117" s="51"/>
    </row>
    <row r="118" spans="1:27" ht="15" thickBot="1">
      <c r="A118" s="38">
        <v>44947.448310185187</v>
      </c>
      <c r="B118" s="92">
        <v>118</v>
      </c>
      <c r="C118" s="96">
        <v>1091</v>
      </c>
      <c r="D118" s="96">
        <v>78</v>
      </c>
      <c r="E118" s="40" t="s">
        <v>470</v>
      </c>
      <c r="F118" s="40" t="s">
        <v>23</v>
      </c>
      <c r="G118" s="40" t="s">
        <v>471</v>
      </c>
      <c r="H118" s="40" t="s">
        <v>1372</v>
      </c>
      <c r="I118" s="40" t="s">
        <v>26</v>
      </c>
      <c r="J118" s="40"/>
      <c r="K118" s="80">
        <v>624216845</v>
      </c>
      <c r="L118" s="40"/>
      <c r="M118" s="40" t="s">
        <v>29</v>
      </c>
      <c r="N118" s="42">
        <v>40927</v>
      </c>
      <c r="O118" s="40" t="s">
        <v>155</v>
      </c>
      <c r="P118" s="40" t="s">
        <v>90</v>
      </c>
      <c r="Q118" s="40" t="s">
        <v>145</v>
      </c>
      <c r="R118" s="40" t="s">
        <v>1574</v>
      </c>
      <c r="S118" s="40"/>
      <c r="T118" s="40" t="s">
        <v>32</v>
      </c>
      <c r="U118" s="60">
        <v>115</v>
      </c>
      <c r="V118" s="43"/>
      <c r="W118" s="42">
        <v>45606</v>
      </c>
      <c r="X118" s="88">
        <v>0</v>
      </c>
      <c r="Y118" s="75"/>
      <c r="Z118" s="51"/>
      <c r="AA118" s="51"/>
    </row>
    <row r="119" spans="1:27" ht="15" thickBot="1">
      <c r="A119" s="38">
        <v>45389.566400462965</v>
      </c>
      <c r="B119" s="92">
        <v>119</v>
      </c>
      <c r="C119" s="96">
        <v>1074</v>
      </c>
      <c r="D119" s="96">
        <v>79</v>
      </c>
      <c r="E119" s="40" t="s">
        <v>136</v>
      </c>
      <c r="F119" s="40" t="s">
        <v>1422</v>
      </c>
      <c r="G119" s="40" t="s">
        <v>474</v>
      </c>
      <c r="H119" s="40" t="s">
        <v>475</v>
      </c>
      <c r="I119" s="40" t="s">
        <v>26</v>
      </c>
      <c r="J119" s="40" t="s">
        <v>476</v>
      </c>
      <c r="K119" s="80">
        <v>648451122</v>
      </c>
      <c r="L119" s="40"/>
      <c r="M119" s="40" t="s">
        <v>274</v>
      </c>
      <c r="N119" s="42">
        <v>42959</v>
      </c>
      <c r="O119" s="40"/>
      <c r="P119" s="40" t="s">
        <v>122</v>
      </c>
      <c r="Q119" s="40" t="s">
        <v>58</v>
      </c>
      <c r="R119" s="40" t="s">
        <v>1573</v>
      </c>
      <c r="S119" s="42">
        <v>45598</v>
      </c>
      <c r="T119" s="40" t="s">
        <v>32</v>
      </c>
      <c r="U119" s="60">
        <v>115</v>
      </c>
      <c r="V119" s="43"/>
      <c r="W119" s="42">
        <v>45597</v>
      </c>
      <c r="X119" s="88">
        <v>0</v>
      </c>
      <c r="Y119" s="75"/>
      <c r="Z119" s="51"/>
      <c r="AA119" s="51"/>
    </row>
    <row r="120" spans="1:27" ht="15" thickBot="1">
      <c r="A120" s="38">
        <v>45389.566400462965</v>
      </c>
      <c r="B120" s="92">
        <v>120</v>
      </c>
      <c r="C120" s="96">
        <v>1074</v>
      </c>
      <c r="D120" s="96">
        <v>79</v>
      </c>
      <c r="E120" s="40" t="s">
        <v>136</v>
      </c>
      <c r="F120" s="40" t="s">
        <v>473</v>
      </c>
      <c r="G120" s="40" t="s">
        <v>474</v>
      </c>
      <c r="H120" s="40" t="s">
        <v>475</v>
      </c>
      <c r="I120" s="40" t="s">
        <v>26</v>
      </c>
      <c r="J120" s="40" t="s">
        <v>476</v>
      </c>
      <c r="K120" s="80">
        <v>648451122</v>
      </c>
      <c r="L120" s="40"/>
      <c r="M120" s="40" t="s">
        <v>48</v>
      </c>
      <c r="N120" s="42">
        <v>41240</v>
      </c>
      <c r="O120" s="40"/>
      <c r="P120" s="40" t="s">
        <v>65</v>
      </c>
      <c r="Q120" s="40" t="s">
        <v>123</v>
      </c>
      <c r="R120" s="40" t="s">
        <v>1573</v>
      </c>
      <c r="S120" s="42">
        <v>45179</v>
      </c>
      <c r="T120" s="40" t="s">
        <v>32</v>
      </c>
      <c r="U120" s="60">
        <v>115</v>
      </c>
      <c r="V120" s="43"/>
      <c r="W120" s="42">
        <v>45597</v>
      </c>
      <c r="X120" s="88">
        <v>0</v>
      </c>
      <c r="Y120" s="75"/>
      <c r="Z120" s="51"/>
      <c r="AA120" s="51"/>
    </row>
    <row r="121" spans="1:27" ht="15" thickBot="1">
      <c r="A121" s="38">
        <v>44947.42260416667</v>
      </c>
      <c r="B121" s="92">
        <v>121</v>
      </c>
      <c r="C121" s="96">
        <v>713</v>
      </c>
      <c r="D121" s="96">
        <v>80</v>
      </c>
      <c r="E121" s="40" t="s">
        <v>136</v>
      </c>
      <c r="F121" s="40" t="s">
        <v>478</v>
      </c>
      <c r="G121" s="40" t="s">
        <v>479</v>
      </c>
      <c r="H121" s="40" t="s">
        <v>480</v>
      </c>
      <c r="I121" s="40" t="s">
        <v>26</v>
      </c>
      <c r="J121" s="40" t="s">
        <v>481</v>
      </c>
      <c r="K121" s="80">
        <v>623014236</v>
      </c>
      <c r="L121" s="40"/>
      <c r="M121" s="40" t="s">
        <v>48</v>
      </c>
      <c r="N121" s="42">
        <v>40270</v>
      </c>
      <c r="O121" s="40" t="s">
        <v>155</v>
      </c>
      <c r="P121" s="40" t="s">
        <v>57</v>
      </c>
      <c r="Q121" s="40" t="s">
        <v>58</v>
      </c>
      <c r="R121" s="40" t="s">
        <v>1575</v>
      </c>
      <c r="S121" s="40"/>
      <c r="T121" s="40" t="s">
        <v>32</v>
      </c>
      <c r="U121" s="60">
        <v>115</v>
      </c>
      <c r="V121" s="43"/>
      <c r="W121" s="42">
        <v>45542</v>
      </c>
      <c r="X121" s="88">
        <v>0</v>
      </c>
      <c r="Y121" s="75"/>
      <c r="Z121" s="51"/>
      <c r="AA121" s="51"/>
    </row>
    <row r="122" spans="1:27" ht="15" thickBot="1">
      <c r="A122" s="38">
        <v>44947.42260416667</v>
      </c>
      <c r="B122" s="92">
        <v>122</v>
      </c>
      <c r="C122" s="96">
        <v>713</v>
      </c>
      <c r="D122" s="96">
        <v>80</v>
      </c>
      <c r="E122" s="40" t="s">
        <v>136</v>
      </c>
      <c r="F122" s="40" t="s">
        <v>23</v>
      </c>
      <c r="G122" s="40" t="s">
        <v>479</v>
      </c>
      <c r="H122" s="40" t="s">
        <v>480</v>
      </c>
      <c r="I122" s="40" t="s">
        <v>26</v>
      </c>
      <c r="J122" s="40" t="s">
        <v>481</v>
      </c>
      <c r="K122" s="80">
        <v>623014236</v>
      </c>
      <c r="L122" s="40"/>
      <c r="M122" s="40" t="s">
        <v>48</v>
      </c>
      <c r="N122" s="42">
        <v>40270</v>
      </c>
      <c r="O122" s="40" t="s">
        <v>155</v>
      </c>
      <c r="P122" s="40" t="s">
        <v>30</v>
      </c>
      <c r="Q122" s="40" t="s">
        <v>115</v>
      </c>
      <c r="R122" s="40" t="s">
        <v>1573</v>
      </c>
      <c r="S122" s="40"/>
      <c r="T122" s="40" t="s">
        <v>32</v>
      </c>
      <c r="U122" s="60">
        <v>115</v>
      </c>
      <c r="V122" s="43"/>
      <c r="W122" s="42">
        <v>45542</v>
      </c>
      <c r="X122" s="88">
        <v>0</v>
      </c>
      <c r="Y122" s="75"/>
      <c r="Z122" s="51"/>
      <c r="AA122" s="51"/>
    </row>
    <row r="123" spans="1:27" ht="15" thickBot="1">
      <c r="A123" s="38">
        <v>45389.568344907406</v>
      </c>
      <c r="B123" s="92">
        <v>123</v>
      </c>
      <c r="C123" s="96">
        <v>0</v>
      </c>
      <c r="D123" s="96">
        <v>81</v>
      </c>
      <c r="E123" s="40" t="s">
        <v>136</v>
      </c>
      <c r="F123" s="40" t="s">
        <v>486</v>
      </c>
      <c r="G123" s="40" t="s">
        <v>483</v>
      </c>
      <c r="H123" s="40" t="s">
        <v>484</v>
      </c>
      <c r="I123" s="40" t="s">
        <v>26</v>
      </c>
      <c r="J123" s="40" t="s">
        <v>485</v>
      </c>
      <c r="K123" s="80">
        <v>630051568</v>
      </c>
      <c r="L123" s="40"/>
      <c r="M123" s="40" t="s">
        <v>48</v>
      </c>
      <c r="N123" s="42">
        <v>41783</v>
      </c>
      <c r="O123" s="40"/>
      <c r="P123" s="40" t="s">
        <v>90</v>
      </c>
      <c r="Q123" s="40" t="s">
        <v>145</v>
      </c>
      <c r="R123" s="40" t="s">
        <v>1574</v>
      </c>
      <c r="S123" s="40"/>
      <c r="T123" s="40" t="s">
        <v>32</v>
      </c>
      <c r="U123" s="60">
        <v>115</v>
      </c>
      <c r="V123" s="43"/>
      <c r="W123" s="42">
        <v>45577</v>
      </c>
      <c r="X123" s="88">
        <v>0</v>
      </c>
      <c r="Y123" s="75"/>
      <c r="Z123" s="51"/>
      <c r="AA123" s="51"/>
    </row>
    <row r="124" spans="1:27" ht="15" thickBot="1">
      <c r="A124" s="38">
        <v>45389.573194444441</v>
      </c>
      <c r="B124" s="92">
        <v>124</v>
      </c>
      <c r="C124" s="96">
        <v>1029</v>
      </c>
      <c r="D124" s="96">
        <v>82</v>
      </c>
      <c r="E124" s="40" t="s">
        <v>90</v>
      </c>
      <c r="F124" s="40" t="s">
        <v>426</v>
      </c>
      <c r="G124" s="40" t="s">
        <v>487</v>
      </c>
      <c r="H124" s="40"/>
      <c r="I124" s="40"/>
      <c r="J124" s="40"/>
      <c r="K124" s="80" t="s">
        <v>488</v>
      </c>
      <c r="L124" s="40"/>
      <c r="M124" s="40" t="s">
        <v>48</v>
      </c>
      <c r="N124" s="42">
        <v>41333</v>
      </c>
      <c r="O124" s="40"/>
      <c r="P124" s="40" t="s">
        <v>65</v>
      </c>
      <c r="Q124" s="40" t="s">
        <v>123</v>
      </c>
      <c r="R124" s="40" t="s">
        <v>1572</v>
      </c>
      <c r="S124" s="42">
        <v>44231</v>
      </c>
      <c r="T124" s="40" t="s">
        <v>32</v>
      </c>
      <c r="U124" s="60">
        <v>0</v>
      </c>
      <c r="V124" s="43">
        <v>0</v>
      </c>
      <c r="W124" s="43">
        <v>0</v>
      </c>
      <c r="X124" s="88">
        <v>0</v>
      </c>
      <c r="Y124" s="75"/>
      <c r="Z124" s="51"/>
      <c r="AA124" s="51"/>
    </row>
    <row r="125" spans="1:27" ht="15" thickBot="1">
      <c r="A125" s="38">
        <v>44927.588553240741</v>
      </c>
      <c r="B125" s="92">
        <v>125</v>
      </c>
      <c r="C125" s="96">
        <v>479</v>
      </c>
      <c r="D125" s="96">
        <v>83</v>
      </c>
      <c r="E125" s="40" t="s">
        <v>489</v>
      </c>
      <c r="F125" s="40" t="s">
        <v>490</v>
      </c>
      <c r="G125" s="40" t="s">
        <v>109</v>
      </c>
      <c r="H125" s="40" t="s">
        <v>491</v>
      </c>
      <c r="I125" s="40" t="s">
        <v>26</v>
      </c>
      <c r="J125" s="40" t="s">
        <v>492</v>
      </c>
      <c r="K125" s="80">
        <v>611781429</v>
      </c>
      <c r="L125" s="40"/>
      <c r="M125" s="40" t="s">
        <v>29</v>
      </c>
      <c r="N125" s="42">
        <v>42664</v>
      </c>
      <c r="O125" s="40" t="s">
        <v>49</v>
      </c>
      <c r="P125" s="40" t="s">
        <v>30</v>
      </c>
      <c r="Q125" s="40" t="s">
        <v>115</v>
      </c>
      <c r="R125" s="40" t="s">
        <v>1572</v>
      </c>
      <c r="S125" s="42">
        <v>44870</v>
      </c>
      <c r="T125" s="40" t="s">
        <v>32</v>
      </c>
      <c r="U125" s="60">
        <v>115</v>
      </c>
      <c r="V125" s="43"/>
      <c r="W125" s="42">
        <v>45549</v>
      </c>
      <c r="X125" s="88">
        <v>0</v>
      </c>
      <c r="Y125" s="75"/>
      <c r="Z125" s="51"/>
      <c r="AA125" s="51"/>
    </row>
    <row r="126" spans="1:27" ht="15" thickBot="1">
      <c r="A126" s="38">
        <v>44927.588553240741</v>
      </c>
      <c r="B126" s="92">
        <v>126</v>
      </c>
      <c r="C126" s="96">
        <v>479</v>
      </c>
      <c r="D126" s="96">
        <v>83</v>
      </c>
      <c r="E126" s="40" t="s">
        <v>489</v>
      </c>
      <c r="F126" s="40" t="s">
        <v>1469</v>
      </c>
      <c r="G126" s="40" t="s">
        <v>109</v>
      </c>
      <c r="H126" s="40" t="s">
        <v>491</v>
      </c>
      <c r="I126" s="40" t="s">
        <v>26</v>
      </c>
      <c r="J126" s="40" t="s">
        <v>492</v>
      </c>
      <c r="K126" s="80">
        <v>611781429</v>
      </c>
      <c r="L126" s="40"/>
      <c r="M126" s="40" t="s">
        <v>29</v>
      </c>
      <c r="N126" s="42">
        <v>42664</v>
      </c>
      <c r="O126" s="40" t="s">
        <v>49</v>
      </c>
      <c r="P126" s="40" t="s">
        <v>30</v>
      </c>
      <c r="Q126" s="40" t="s">
        <v>115</v>
      </c>
      <c r="R126" s="40" t="s">
        <v>1573</v>
      </c>
      <c r="S126" s="40"/>
      <c r="T126" s="40" t="s">
        <v>32</v>
      </c>
      <c r="U126" s="60">
        <v>115</v>
      </c>
      <c r="V126" s="43"/>
      <c r="W126" s="42">
        <v>45549</v>
      </c>
      <c r="X126" s="88">
        <v>0</v>
      </c>
      <c r="Y126" s="75"/>
      <c r="Z126" s="51"/>
      <c r="AA126" s="51"/>
    </row>
    <row r="127" spans="1:27" ht="15" thickBot="1">
      <c r="A127" s="38">
        <v>44927.588553240741</v>
      </c>
      <c r="B127" s="92">
        <v>127</v>
      </c>
      <c r="C127" s="96">
        <v>479</v>
      </c>
      <c r="D127" s="96">
        <v>83</v>
      </c>
      <c r="E127" s="40" t="s">
        <v>489</v>
      </c>
      <c r="F127" s="40" t="s">
        <v>494</v>
      </c>
      <c r="G127" s="40" t="s">
        <v>109</v>
      </c>
      <c r="H127" s="40" t="s">
        <v>491</v>
      </c>
      <c r="I127" s="40" t="s">
        <v>26</v>
      </c>
      <c r="J127" s="40" t="s">
        <v>492</v>
      </c>
      <c r="K127" s="80">
        <v>611781429</v>
      </c>
      <c r="L127" s="40"/>
      <c r="M127" s="40" t="s">
        <v>29</v>
      </c>
      <c r="N127" s="42">
        <v>42664</v>
      </c>
      <c r="O127" s="40" t="s">
        <v>49</v>
      </c>
      <c r="P127" s="40" t="s">
        <v>65</v>
      </c>
      <c r="Q127" s="40" t="s">
        <v>123</v>
      </c>
      <c r="R127" s="40" t="s">
        <v>1573</v>
      </c>
      <c r="S127" s="40"/>
      <c r="T127" s="40" t="s">
        <v>32</v>
      </c>
      <c r="U127" s="60">
        <v>115</v>
      </c>
      <c r="V127" s="43"/>
      <c r="W127" s="42">
        <v>45549</v>
      </c>
      <c r="X127" s="88">
        <v>0</v>
      </c>
      <c r="Y127" s="75"/>
      <c r="Z127" s="51"/>
      <c r="AA127" s="51"/>
    </row>
    <row r="128" spans="1:27" ht="15" thickBot="1">
      <c r="A128" s="38">
        <v>44934.816331018519</v>
      </c>
      <c r="B128" s="92">
        <v>128</v>
      </c>
      <c r="C128" s="96">
        <v>84</v>
      </c>
      <c r="D128" s="96">
        <v>84</v>
      </c>
      <c r="E128" s="40" t="s">
        <v>290</v>
      </c>
      <c r="F128" s="40" t="s">
        <v>216</v>
      </c>
      <c r="G128" s="40" t="s">
        <v>496</v>
      </c>
      <c r="H128" s="40" t="s">
        <v>497</v>
      </c>
      <c r="I128" s="40" t="s">
        <v>26</v>
      </c>
      <c r="J128" s="40" t="s">
        <v>260</v>
      </c>
      <c r="K128" s="80">
        <v>681432745</v>
      </c>
      <c r="L128" s="40"/>
      <c r="M128" s="40" t="s">
        <v>48</v>
      </c>
      <c r="N128" s="42">
        <v>39949</v>
      </c>
      <c r="O128" s="40" t="s">
        <v>152</v>
      </c>
      <c r="P128" s="40" t="s">
        <v>65</v>
      </c>
      <c r="Q128" s="40" t="s">
        <v>123</v>
      </c>
      <c r="R128" s="40" t="s">
        <v>1573</v>
      </c>
      <c r="S128" s="40"/>
      <c r="T128" s="40" t="s">
        <v>32</v>
      </c>
      <c r="U128" s="60">
        <v>115</v>
      </c>
      <c r="V128" s="43"/>
      <c r="W128" s="42">
        <v>45613</v>
      </c>
      <c r="X128" s="88">
        <v>0</v>
      </c>
      <c r="Y128" s="75"/>
      <c r="Z128" s="51"/>
      <c r="AA128" s="51"/>
    </row>
    <row r="129" spans="1:27" ht="15" thickBot="1">
      <c r="A129" s="38">
        <v>44934.816331018519</v>
      </c>
      <c r="B129" s="92">
        <v>129</v>
      </c>
      <c r="C129" s="96">
        <v>84</v>
      </c>
      <c r="D129" s="96">
        <v>84</v>
      </c>
      <c r="E129" s="40" t="s">
        <v>290</v>
      </c>
      <c r="F129" s="40" t="s">
        <v>136</v>
      </c>
      <c r="G129" s="40" t="s">
        <v>496</v>
      </c>
      <c r="H129" s="40" t="s">
        <v>497</v>
      </c>
      <c r="I129" s="40" t="s">
        <v>26</v>
      </c>
      <c r="J129" s="40" t="s">
        <v>260</v>
      </c>
      <c r="K129" s="80">
        <v>681432745</v>
      </c>
      <c r="L129" s="40"/>
      <c r="M129" s="40" t="s">
        <v>48</v>
      </c>
      <c r="N129" s="42">
        <v>39949</v>
      </c>
      <c r="O129" s="40" t="s">
        <v>152</v>
      </c>
      <c r="P129" s="40" t="s">
        <v>65</v>
      </c>
      <c r="Q129" s="40" t="s">
        <v>123</v>
      </c>
      <c r="R129" s="40" t="s">
        <v>1573</v>
      </c>
      <c r="S129" s="40"/>
      <c r="T129" s="40" t="s">
        <v>32</v>
      </c>
      <c r="U129" s="60">
        <v>115</v>
      </c>
      <c r="V129" s="43"/>
      <c r="W129" s="42">
        <v>45613</v>
      </c>
      <c r="X129" s="88">
        <v>0</v>
      </c>
      <c r="Y129" s="75"/>
      <c r="Z129" s="51"/>
      <c r="AA129" s="51"/>
    </row>
    <row r="130" spans="1:27" ht="15" thickBot="1">
      <c r="A130" s="38">
        <v>45389.589456018519</v>
      </c>
      <c r="B130" s="92">
        <v>130</v>
      </c>
      <c r="C130" s="96">
        <v>31</v>
      </c>
      <c r="D130" s="96">
        <v>85</v>
      </c>
      <c r="E130" s="40" t="s">
        <v>498</v>
      </c>
      <c r="F130" s="40" t="s">
        <v>499</v>
      </c>
      <c r="G130" s="40" t="s">
        <v>500</v>
      </c>
      <c r="H130" s="40" t="s">
        <v>501</v>
      </c>
      <c r="I130" s="40" t="s">
        <v>26</v>
      </c>
      <c r="J130" s="40" t="s">
        <v>221</v>
      </c>
      <c r="K130" s="80">
        <v>624128307</v>
      </c>
      <c r="L130" s="40"/>
      <c r="M130" s="40" t="s">
        <v>48</v>
      </c>
      <c r="N130" s="42">
        <v>42084</v>
      </c>
      <c r="O130" s="40"/>
      <c r="P130" s="40" t="s">
        <v>90</v>
      </c>
      <c r="Q130" s="40" t="s">
        <v>145</v>
      </c>
      <c r="R130" s="40" t="s">
        <v>1573</v>
      </c>
      <c r="S130" s="42">
        <v>45186</v>
      </c>
      <c r="T130" s="40" t="s">
        <v>32</v>
      </c>
      <c r="U130" s="60">
        <v>115</v>
      </c>
      <c r="V130" s="43"/>
      <c r="W130" s="42">
        <v>45563</v>
      </c>
      <c r="X130" s="88">
        <v>0</v>
      </c>
      <c r="Y130" s="75"/>
      <c r="Z130" s="51"/>
      <c r="AA130" s="51"/>
    </row>
    <row r="131" spans="1:27" ht="15" thickBot="1">
      <c r="A131" s="38">
        <v>44975.639247685183</v>
      </c>
      <c r="B131" s="92">
        <v>131</v>
      </c>
      <c r="C131" s="96">
        <v>416</v>
      </c>
      <c r="D131" s="96">
        <v>86</v>
      </c>
      <c r="E131" s="40" t="s">
        <v>53</v>
      </c>
      <c r="F131" s="40" t="s">
        <v>330</v>
      </c>
      <c r="G131" s="40" t="s">
        <v>503</v>
      </c>
      <c r="H131" s="40" t="s">
        <v>504</v>
      </c>
      <c r="I131" s="40" t="s">
        <v>26</v>
      </c>
      <c r="J131" s="40" t="s">
        <v>506</v>
      </c>
      <c r="K131" s="80">
        <v>645160406</v>
      </c>
      <c r="L131" s="40"/>
      <c r="M131" s="40" t="s">
        <v>48</v>
      </c>
      <c r="N131" s="42">
        <v>41361</v>
      </c>
      <c r="O131" s="40" t="s">
        <v>39</v>
      </c>
      <c r="P131" s="40" t="s">
        <v>53</v>
      </c>
      <c r="Q131" s="40" t="s">
        <v>41</v>
      </c>
      <c r="R131" s="40" t="s">
        <v>1574</v>
      </c>
      <c r="S131" s="40"/>
      <c r="T131" s="40" t="s">
        <v>32</v>
      </c>
      <c r="U131" s="60">
        <v>115</v>
      </c>
      <c r="V131" s="43"/>
      <c r="W131" s="42">
        <v>45564</v>
      </c>
      <c r="X131" s="88">
        <v>0</v>
      </c>
      <c r="Y131" s="75"/>
      <c r="Z131" s="51"/>
      <c r="AA131" s="51"/>
    </row>
    <row r="132" spans="1:27" ht="15" thickBot="1">
      <c r="A132" s="38">
        <v>44947.425555555557</v>
      </c>
      <c r="B132" s="92">
        <v>132</v>
      </c>
      <c r="C132" s="96">
        <v>416</v>
      </c>
      <c r="D132" s="96">
        <v>86</v>
      </c>
      <c r="E132" s="40" t="s">
        <v>53</v>
      </c>
      <c r="F132" s="40" t="s">
        <v>426</v>
      </c>
      <c r="G132" s="40" t="s">
        <v>503</v>
      </c>
      <c r="H132" s="40" t="s">
        <v>504</v>
      </c>
      <c r="I132" s="40" t="s">
        <v>26</v>
      </c>
      <c r="J132" s="40"/>
      <c r="K132" s="80">
        <v>645160406</v>
      </c>
      <c r="L132" s="40"/>
      <c r="M132" s="40" t="s">
        <v>48</v>
      </c>
      <c r="N132" s="42">
        <v>40384</v>
      </c>
      <c r="O132" s="40" t="s">
        <v>155</v>
      </c>
      <c r="P132" s="40" t="s">
        <v>57</v>
      </c>
      <c r="Q132" s="40" t="s">
        <v>58</v>
      </c>
      <c r="R132" s="40" t="s">
        <v>1575</v>
      </c>
      <c r="S132" s="40"/>
      <c r="T132" s="40" t="s">
        <v>32</v>
      </c>
      <c r="U132" s="60">
        <v>115</v>
      </c>
      <c r="V132" s="43"/>
      <c r="W132" s="42">
        <v>45592</v>
      </c>
      <c r="X132" s="88">
        <v>0</v>
      </c>
      <c r="Y132" s="75"/>
      <c r="Z132" s="51"/>
      <c r="AA132" s="51"/>
    </row>
    <row r="133" spans="1:27" ht="15" thickBot="1">
      <c r="A133" s="38">
        <v>45444.681458333333</v>
      </c>
      <c r="B133" s="92">
        <v>133</v>
      </c>
      <c r="C133" s="96">
        <v>0</v>
      </c>
      <c r="D133" s="96">
        <v>87</v>
      </c>
      <c r="E133" s="40" t="s">
        <v>507</v>
      </c>
      <c r="F133" s="40" t="s">
        <v>508</v>
      </c>
      <c r="G133" s="40" t="s">
        <v>509</v>
      </c>
      <c r="H133" s="40"/>
      <c r="I133" s="40"/>
      <c r="J133" s="40"/>
      <c r="K133" s="80">
        <v>687797157</v>
      </c>
      <c r="L133" s="40"/>
      <c r="M133" s="40"/>
      <c r="N133" s="40"/>
      <c r="O133" s="40"/>
      <c r="P133" s="40" t="s">
        <v>30</v>
      </c>
      <c r="Q133" s="40" t="s">
        <v>115</v>
      </c>
      <c r="R133" s="40" t="s">
        <v>1572</v>
      </c>
      <c r="S133" s="40"/>
      <c r="T133" s="40" t="s">
        <v>32</v>
      </c>
      <c r="U133" s="60">
        <v>115</v>
      </c>
      <c r="V133" s="43"/>
      <c r="W133" s="42">
        <v>46321</v>
      </c>
      <c r="X133" s="88">
        <v>0</v>
      </c>
      <c r="Y133" s="75"/>
      <c r="Z133" s="51"/>
      <c r="AA133" s="51"/>
    </row>
    <row r="134" spans="1:27" ht="15" thickBot="1">
      <c r="A134" s="38">
        <v>45389.594027777777</v>
      </c>
      <c r="B134" s="92">
        <v>134</v>
      </c>
      <c r="C134" s="96">
        <v>0</v>
      </c>
      <c r="D134" s="96">
        <v>88</v>
      </c>
      <c r="E134" s="40" t="s">
        <v>511</v>
      </c>
      <c r="F134" s="40" t="s">
        <v>72</v>
      </c>
      <c r="G134" s="40" t="s">
        <v>512</v>
      </c>
      <c r="H134" s="40" t="s">
        <v>513</v>
      </c>
      <c r="I134" s="40" t="s">
        <v>514</v>
      </c>
      <c r="J134" s="40" t="s">
        <v>515</v>
      </c>
      <c r="K134" s="80">
        <v>687103359</v>
      </c>
      <c r="L134" s="40"/>
      <c r="M134" s="40" t="s">
        <v>29</v>
      </c>
      <c r="N134" s="42">
        <v>39909</v>
      </c>
      <c r="O134" s="40"/>
      <c r="P134" s="40" t="s">
        <v>1386</v>
      </c>
      <c r="Q134" s="40"/>
      <c r="R134" s="40"/>
      <c r="S134" s="42">
        <v>45192</v>
      </c>
      <c r="T134" s="40"/>
      <c r="U134" s="60">
        <v>0</v>
      </c>
      <c r="V134" s="43">
        <v>0</v>
      </c>
      <c r="W134" s="43">
        <v>0</v>
      </c>
      <c r="X134" s="88">
        <v>0</v>
      </c>
      <c r="Y134" s="75"/>
      <c r="Z134" s="51"/>
      <c r="AA134" s="51"/>
    </row>
    <row r="135" spans="1:27" ht="15" thickBot="1">
      <c r="A135" s="38">
        <v>45389.594027777777</v>
      </c>
      <c r="B135" s="92">
        <v>135</v>
      </c>
      <c r="C135" s="96">
        <v>0</v>
      </c>
      <c r="D135" s="96">
        <v>88</v>
      </c>
      <c r="E135" s="40" t="s">
        <v>511</v>
      </c>
      <c r="F135" s="40" t="s">
        <v>517</v>
      </c>
      <c r="G135" s="40" t="s">
        <v>512</v>
      </c>
      <c r="H135" s="40" t="s">
        <v>513</v>
      </c>
      <c r="I135" s="40" t="s">
        <v>514</v>
      </c>
      <c r="J135" s="40" t="s">
        <v>515</v>
      </c>
      <c r="K135" s="80">
        <v>687103359</v>
      </c>
      <c r="L135" s="40"/>
      <c r="M135" s="40" t="s">
        <v>29</v>
      </c>
      <c r="N135" s="42">
        <v>40927</v>
      </c>
      <c r="O135" s="40"/>
      <c r="P135" s="40" t="s">
        <v>1386</v>
      </c>
      <c r="Q135" s="40"/>
      <c r="R135" s="40"/>
      <c r="S135" s="42">
        <v>44949</v>
      </c>
      <c r="T135" s="40"/>
      <c r="U135" s="60">
        <v>0</v>
      </c>
      <c r="V135" s="43">
        <v>0</v>
      </c>
      <c r="W135" s="43">
        <v>0</v>
      </c>
      <c r="X135" s="88">
        <v>0</v>
      </c>
      <c r="Y135" s="75"/>
      <c r="Z135" s="51"/>
      <c r="AA135" s="51"/>
    </row>
    <row r="136" spans="1:27" ht="15" thickBot="1">
      <c r="A136" s="38">
        <v>44927.645567129628</v>
      </c>
      <c r="B136" s="92">
        <v>136</v>
      </c>
      <c r="C136" s="96">
        <v>506</v>
      </c>
      <c r="D136" s="96">
        <v>89</v>
      </c>
      <c r="E136" s="40" t="s">
        <v>518</v>
      </c>
      <c r="F136" s="40" t="s">
        <v>519</v>
      </c>
      <c r="G136" s="40" t="s">
        <v>520</v>
      </c>
      <c r="H136" s="40" t="s">
        <v>523</v>
      </c>
      <c r="I136" s="40" t="s">
        <v>26</v>
      </c>
      <c r="J136" s="40"/>
      <c r="K136" s="80">
        <v>628704083</v>
      </c>
      <c r="L136" s="40"/>
      <c r="M136" s="40" t="s">
        <v>29</v>
      </c>
      <c r="N136" s="42">
        <v>42358</v>
      </c>
      <c r="O136" s="40" t="s">
        <v>49</v>
      </c>
      <c r="P136" s="40" t="s">
        <v>1414</v>
      </c>
      <c r="Q136" s="40" t="s">
        <v>41</v>
      </c>
      <c r="R136" s="40" t="s">
        <v>1574</v>
      </c>
      <c r="S136" s="40"/>
      <c r="T136" s="40" t="s">
        <v>32</v>
      </c>
      <c r="U136" s="60">
        <v>115</v>
      </c>
      <c r="V136" s="43"/>
      <c r="W136" s="42">
        <v>45592</v>
      </c>
      <c r="X136" s="88">
        <v>0</v>
      </c>
      <c r="Y136" s="75"/>
      <c r="Z136" s="51"/>
      <c r="AA136" s="51"/>
    </row>
    <row r="137" spans="1:27" ht="15" thickBot="1">
      <c r="A137" s="38">
        <v>44975.569351851853</v>
      </c>
      <c r="B137" s="92">
        <v>137</v>
      </c>
      <c r="C137" s="96">
        <v>506</v>
      </c>
      <c r="D137" s="96">
        <v>89</v>
      </c>
      <c r="E137" s="40" t="s">
        <v>518</v>
      </c>
      <c r="F137" s="40" t="s">
        <v>161</v>
      </c>
      <c r="G137" s="40" t="s">
        <v>520</v>
      </c>
      <c r="H137" s="40" t="s">
        <v>523</v>
      </c>
      <c r="I137" s="40" t="s">
        <v>26</v>
      </c>
      <c r="J137" s="40"/>
      <c r="K137" s="80"/>
      <c r="L137" s="40"/>
      <c r="M137" s="40" t="s">
        <v>48</v>
      </c>
      <c r="N137" s="42">
        <v>41246</v>
      </c>
      <c r="O137" s="40" t="s">
        <v>141</v>
      </c>
      <c r="P137" s="40" t="s">
        <v>90</v>
      </c>
      <c r="Q137" s="40" t="s">
        <v>145</v>
      </c>
      <c r="R137" s="40" t="s">
        <v>1574</v>
      </c>
      <c r="S137" s="40"/>
      <c r="T137" s="40" t="s">
        <v>32</v>
      </c>
      <c r="U137" s="60">
        <v>115</v>
      </c>
      <c r="V137" s="43"/>
      <c r="W137" s="42">
        <v>45592</v>
      </c>
      <c r="X137" s="88">
        <v>0</v>
      </c>
      <c r="Y137" s="75"/>
      <c r="Z137" s="51"/>
      <c r="AA137" s="51"/>
    </row>
    <row r="138" spans="1:27" ht="15" thickBot="1">
      <c r="A138" s="38">
        <v>44934.787662037037</v>
      </c>
      <c r="B138" s="92">
        <v>138</v>
      </c>
      <c r="C138" s="96">
        <v>1213</v>
      </c>
      <c r="D138" s="96">
        <v>90</v>
      </c>
      <c r="E138" s="40" t="s">
        <v>524</v>
      </c>
      <c r="F138" s="40" t="s">
        <v>528</v>
      </c>
      <c r="G138" s="40" t="s">
        <v>526</v>
      </c>
      <c r="H138" s="40" t="s">
        <v>529</v>
      </c>
      <c r="I138" s="40" t="s">
        <v>26</v>
      </c>
      <c r="J138" s="40" t="s">
        <v>530</v>
      </c>
      <c r="K138" s="80">
        <v>623732815</v>
      </c>
      <c r="L138" s="40"/>
      <c r="M138" s="40" t="s">
        <v>29</v>
      </c>
      <c r="N138" s="42">
        <v>39383</v>
      </c>
      <c r="O138" s="40" t="s">
        <v>152</v>
      </c>
      <c r="P138" s="40" t="s">
        <v>90</v>
      </c>
      <c r="Q138" s="40" t="s">
        <v>145</v>
      </c>
      <c r="R138" s="40" t="s">
        <v>1574</v>
      </c>
      <c r="S138" s="40"/>
      <c r="T138" s="40" t="s">
        <v>32</v>
      </c>
      <c r="U138" s="60">
        <v>115</v>
      </c>
      <c r="V138" s="43"/>
      <c r="W138" s="42">
        <v>45542</v>
      </c>
      <c r="X138" s="88" t="s">
        <v>1471</v>
      </c>
      <c r="Y138" s="75"/>
      <c r="Z138" s="51"/>
      <c r="AA138" s="51"/>
    </row>
    <row r="139" spans="1:27" ht="15" thickBot="1">
      <c r="A139" s="38">
        <v>44937.754861111112</v>
      </c>
      <c r="B139" s="92">
        <v>139</v>
      </c>
      <c r="C139" s="96">
        <v>1213</v>
      </c>
      <c r="D139" s="96">
        <v>90</v>
      </c>
      <c r="E139" s="40" t="s">
        <v>524</v>
      </c>
      <c r="F139" s="40" t="s">
        <v>525</v>
      </c>
      <c r="G139" s="40" t="s">
        <v>526</v>
      </c>
      <c r="H139" s="40">
        <v>165</v>
      </c>
      <c r="I139" s="40" t="s">
        <v>26</v>
      </c>
      <c r="J139" s="40"/>
      <c r="K139" s="80">
        <v>623732815</v>
      </c>
      <c r="L139" s="40"/>
      <c r="M139" s="40" t="s">
        <v>48</v>
      </c>
      <c r="N139" s="42">
        <v>42115</v>
      </c>
      <c r="O139" s="40" t="s">
        <v>39</v>
      </c>
      <c r="P139" s="40" t="s">
        <v>65</v>
      </c>
      <c r="Q139" s="40" t="s">
        <v>123</v>
      </c>
      <c r="R139" s="40" t="s">
        <v>1572</v>
      </c>
      <c r="S139" s="40"/>
      <c r="T139" s="40" t="s">
        <v>32</v>
      </c>
      <c r="U139" s="60">
        <v>115</v>
      </c>
      <c r="V139" s="43"/>
      <c r="W139" s="42">
        <v>45542</v>
      </c>
      <c r="X139" s="88">
        <v>0</v>
      </c>
      <c r="Y139" s="75"/>
      <c r="Z139" s="51"/>
      <c r="AA139" s="51"/>
    </row>
    <row r="140" spans="1:27" ht="15" thickBot="1">
      <c r="A140" s="38">
        <v>44937.754861111112</v>
      </c>
      <c r="B140" s="92">
        <v>140</v>
      </c>
      <c r="C140" s="96">
        <v>1213</v>
      </c>
      <c r="D140" s="96">
        <v>90</v>
      </c>
      <c r="E140" s="40" t="s">
        <v>524</v>
      </c>
      <c r="F140" s="40" t="s">
        <v>370</v>
      </c>
      <c r="G140" s="40" t="s">
        <v>526</v>
      </c>
      <c r="H140" s="40">
        <v>165</v>
      </c>
      <c r="I140" s="40" t="s">
        <v>26</v>
      </c>
      <c r="J140" s="40"/>
      <c r="K140" s="80">
        <v>623732815</v>
      </c>
      <c r="L140" s="40"/>
      <c r="M140" s="40" t="s">
        <v>274</v>
      </c>
      <c r="N140" s="42">
        <v>42115</v>
      </c>
      <c r="O140" s="40" t="s">
        <v>39</v>
      </c>
      <c r="P140" s="40" t="s">
        <v>90</v>
      </c>
      <c r="Q140" s="40" t="s">
        <v>145</v>
      </c>
      <c r="R140" s="40" t="s">
        <v>1574</v>
      </c>
      <c r="S140" s="40"/>
      <c r="T140" s="40" t="s">
        <v>32</v>
      </c>
      <c r="U140" s="60">
        <v>115</v>
      </c>
      <c r="V140" s="43"/>
      <c r="W140" s="42">
        <v>45542</v>
      </c>
      <c r="X140" s="88">
        <v>0</v>
      </c>
      <c r="Y140" s="75"/>
      <c r="Z140" s="51"/>
      <c r="AA140" s="51"/>
    </row>
    <row r="141" spans="1:27" ht="15" thickBot="1">
      <c r="A141" s="38">
        <v>44934.832071759258</v>
      </c>
      <c r="B141" s="92">
        <v>141</v>
      </c>
      <c r="C141" s="96">
        <v>878</v>
      </c>
      <c r="D141" s="96">
        <v>91</v>
      </c>
      <c r="E141" s="40" t="s">
        <v>107</v>
      </c>
      <c r="F141" s="40" t="s">
        <v>104</v>
      </c>
      <c r="G141" s="40" t="s">
        <v>533</v>
      </c>
      <c r="H141" s="40" t="s">
        <v>534</v>
      </c>
      <c r="I141" s="40" t="s">
        <v>26</v>
      </c>
      <c r="J141" s="40" t="s">
        <v>140</v>
      </c>
      <c r="K141" s="80">
        <v>681903835</v>
      </c>
      <c r="L141" s="40"/>
      <c r="M141" s="40" t="s">
        <v>48</v>
      </c>
      <c r="N141" s="42">
        <v>42129</v>
      </c>
      <c r="O141" s="40" t="s">
        <v>39</v>
      </c>
      <c r="P141" s="40" t="s">
        <v>90</v>
      </c>
      <c r="Q141" s="40" t="s">
        <v>145</v>
      </c>
      <c r="R141" s="40" t="s">
        <v>1573</v>
      </c>
      <c r="S141" s="40"/>
      <c r="T141" s="40" t="s">
        <v>32</v>
      </c>
      <c r="U141" s="60">
        <v>115</v>
      </c>
      <c r="V141" s="43"/>
      <c r="W141" s="42">
        <v>45541</v>
      </c>
      <c r="X141" s="88">
        <v>0</v>
      </c>
      <c r="Y141" s="75"/>
      <c r="Z141" s="51"/>
      <c r="AA141" s="51"/>
    </row>
    <row r="142" spans="1:27" ht="15" thickBot="1">
      <c r="A142" s="38">
        <v>44934.832071759258</v>
      </c>
      <c r="B142" s="92">
        <v>142</v>
      </c>
      <c r="C142" s="96">
        <v>878</v>
      </c>
      <c r="D142" s="96">
        <v>91</v>
      </c>
      <c r="E142" s="40" t="s">
        <v>107</v>
      </c>
      <c r="F142" s="40" t="s">
        <v>532</v>
      </c>
      <c r="G142" s="40" t="s">
        <v>533</v>
      </c>
      <c r="H142" s="40" t="s">
        <v>534</v>
      </c>
      <c r="I142" s="40" t="s">
        <v>26</v>
      </c>
      <c r="J142" s="40" t="s">
        <v>140</v>
      </c>
      <c r="K142" s="80">
        <v>681903835</v>
      </c>
      <c r="L142" s="40"/>
      <c r="M142" s="40" t="s">
        <v>48</v>
      </c>
      <c r="N142" s="42">
        <v>42984</v>
      </c>
      <c r="O142" s="40" t="s">
        <v>39</v>
      </c>
      <c r="P142" s="40" t="s">
        <v>114</v>
      </c>
      <c r="Q142" s="40" t="s">
        <v>41</v>
      </c>
      <c r="R142" s="40" t="s">
        <v>1573</v>
      </c>
      <c r="S142" s="42">
        <v>45213</v>
      </c>
      <c r="T142" s="40"/>
      <c r="U142" s="60">
        <v>115</v>
      </c>
      <c r="V142" s="43"/>
      <c r="W142" s="42">
        <v>45541</v>
      </c>
      <c r="X142" s="88">
        <v>0</v>
      </c>
      <c r="Y142" s="75"/>
      <c r="Z142" s="51"/>
      <c r="AA142" s="51"/>
    </row>
    <row r="143" spans="1:27" ht="15" thickBot="1">
      <c r="A143" s="38">
        <v>44927.69390046296</v>
      </c>
      <c r="B143" s="92">
        <v>143</v>
      </c>
      <c r="C143" s="96">
        <v>1149</v>
      </c>
      <c r="D143" s="96">
        <v>92</v>
      </c>
      <c r="E143" s="40" t="s">
        <v>36</v>
      </c>
      <c r="F143" s="40" t="s">
        <v>539</v>
      </c>
      <c r="G143" s="40" t="s">
        <v>537</v>
      </c>
      <c r="H143" s="40" t="s">
        <v>540</v>
      </c>
      <c r="I143" s="40" t="s">
        <v>26</v>
      </c>
      <c r="J143" s="40" t="s">
        <v>541</v>
      </c>
      <c r="K143" s="80" t="s">
        <v>538</v>
      </c>
      <c r="L143" s="40"/>
      <c r="M143" s="40" t="s">
        <v>29</v>
      </c>
      <c r="N143" s="42">
        <v>42193</v>
      </c>
      <c r="O143" s="40" t="s">
        <v>49</v>
      </c>
      <c r="P143" s="40" t="s">
        <v>65</v>
      </c>
      <c r="Q143" s="40" t="s">
        <v>123</v>
      </c>
      <c r="R143" s="40" t="s">
        <v>1572</v>
      </c>
      <c r="S143" s="42">
        <v>44625</v>
      </c>
      <c r="T143" s="40" t="s">
        <v>32</v>
      </c>
      <c r="U143" s="60">
        <v>115</v>
      </c>
      <c r="V143" s="43"/>
      <c r="W143" s="42">
        <v>45570</v>
      </c>
      <c r="X143" s="88">
        <v>0</v>
      </c>
      <c r="Y143" s="75"/>
      <c r="Z143" s="51"/>
      <c r="AA143" s="51"/>
    </row>
    <row r="144" spans="1:27" ht="15" thickBot="1">
      <c r="A144" s="38">
        <v>45389.606157407405</v>
      </c>
      <c r="B144" s="92">
        <v>144</v>
      </c>
      <c r="C144" s="96">
        <v>1149</v>
      </c>
      <c r="D144" s="96">
        <v>92</v>
      </c>
      <c r="E144" s="40" t="s">
        <v>36</v>
      </c>
      <c r="F144" s="40" t="s">
        <v>536</v>
      </c>
      <c r="G144" s="40" t="s">
        <v>537</v>
      </c>
      <c r="H144" s="40"/>
      <c r="I144" s="40" t="s">
        <v>26</v>
      </c>
      <c r="J144" s="40"/>
      <c r="K144" s="80" t="s">
        <v>538</v>
      </c>
      <c r="L144" s="40"/>
      <c r="M144" s="40" t="s">
        <v>29</v>
      </c>
      <c r="N144" s="40"/>
      <c r="O144" s="40"/>
      <c r="P144" s="40" t="s">
        <v>53</v>
      </c>
      <c r="Q144" s="40" t="s">
        <v>123</v>
      </c>
      <c r="R144" s="40" t="s">
        <v>1574</v>
      </c>
      <c r="S144" s="40"/>
      <c r="T144" s="40" t="s">
        <v>32</v>
      </c>
      <c r="U144" s="60">
        <v>115</v>
      </c>
      <c r="V144" s="43"/>
      <c r="W144" s="42">
        <v>45570</v>
      </c>
      <c r="X144" s="88">
        <v>0</v>
      </c>
      <c r="Y144" s="75"/>
      <c r="Z144" s="51"/>
      <c r="AA144" s="51"/>
    </row>
    <row r="145" spans="1:27" ht="15" thickBot="1">
      <c r="A145" s="38">
        <v>45389.645451388889</v>
      </c>
      <c r="B145" s="92">
        <v>145</v>
      </c>
      <c r="C145" s="96">
        <v>1801</v>
      </c>
      <c r="D145" s="96">
        <v>92</v>
      </c>
      <c r="E145" s="40" t="s">
        <v>36</v>
      </c>
      <c r="F145" s="40" t="s">
        <v>136</v>
      </c>
      <c r="G145" s="40" t="s">
        <v>537</v>
      </c>
      <c r="H145" s="40"/>
      <c r="I145" s="40" t="s">
        <v>26</v>
      </c>
      <c r="J145" s="40"/>
      <c r="K145" s="80" t="s">
        <v>538</v>
      </c>
      <c r="L145" s="40"/>
      <c r="M145" s="40" t="s">
        <v>29</v>
      </c>
      <c r="N145" s="42">
        <v>41338</v>
      </c>
      <c r="O145" s="40"/>
      <c r="P145" s="40" t="s">
        <v>65</v>
      </c>
      <c r="Q145" s="40" t="s">
        <v>123</v>
      </c>
      <c r="R145" s="40" t="s">
        <v>1572</v>
      </c>
      <c r="S145" s="40"/>
      <c r="T145" s="40" t="s">
        <v>32</v>
      </c>
      <c r="U145" s="60">
        <v>115</v>
      </c>
      <c r="V145" s="43"/>
      <c r="W145" s="42">
        <v>45570</v>
      </c>
      <c r="X145" s="88">
        <v>0</v>
      </c>
      <c r="Y145" s="75"/>
      <c r="Z145" s="51"/>
      <c r="AA145" s="51"/>
    </row>
    <row r="146" spans="1:27" ht="29.25" thickBot="1">
      <c r="A146" s="38"/>
      <c r="B146" s="92">
        <v>146</v>
      </c>
      <c r="C146" s="96">
        <v>574</v>
      </c>
      <c r="D146" s="96">
        <v>93</v>
      </c>
      <c r="E146" s="40" t="s">
        <v>136</v>
      </c>
      <c r="F146" s="40" t="s">
        <v>195</v>
      </c>
      <c r="G146" s="40" t="s">
        <v>1418</v>
      </c>
      <c r="H146" s="40" t="s">
        <v>1435</v>
      </c>
      <c r="I146" s="40" t="s">
        <v>26</v>
      </c>
      <c r="J146" s="40" t="s">
        <v>1436</v>
      </c>
      <c r="K146" s="80">
        <v>648982276</v>
      </c>
      <c r="L146" s="40"/>
      <c r="M146" s="40" t="s">
        <v>29</v>
      </c>
      <c r="N146" s="42">
        <v>43154</v>
      </c>
      <c r="O146" s="40" t="s">
        <v>1431</v>
      </c>
      <c r="P146" s="40" t="s">
        <v>122</v>
      </c>
      <c r="Q146" s="40"/>
      <c r="R146" s="40" t="s">
        <v>1573</v>
      </c>
      <c r="S146" s="40"/>
      <c r="T146" s="40" t="s">
        <v>32</v>
      </c>
      <c r="U146" s="60">
        <v>115</v>
      </c>
      <c r="V146" s="43"/>
      <c r="W146" s="42">
        <v>45584</v>
      </c>
      <c r="X146" s="88"/>
      <c r="Y146" s="75"/>
      <c r="Z146" s="51"/>
      <c r="AA146" s="51"/>
    </row>
    <row r="147" spans="1:27" ht="15" thickBot="1">
      <c r="A147" s="38">
        <v>45319.622847222221</v>
      </c>
      <c r="B147" s="92">
        <v>147</v>
      </c>
      <c r="C147" s="96">
        <v>839</v>
      </c>
      <c r="D147" s="96">
        <v>94</v>
      </c>
      <c r="E147" s="40" t="s">
        <v>236</v>
      </c>
      <c r="F147" s="40" t="s">
        <v>184</v>
      </c>
      <c r="G147" s="40" t="s">
        <v>546</v>
      </c>
      <c r="H147" s="40" t="s">
        <v>547</v>
      </c>
      <c r="I147" s="40" t="s">
        <v>26</v>
      </c>
      <c r="J147" s="40" t="s">
        <v>548</v>
      </c>
      <c r="K147" s="80">
        <v>638929060</v>
      </c>
      <c r="L147" s="40"/>
      <c r="M147" s="40" t="s">
        <v>29</v>
      </c>
      <c r="N147" s="42">
        <v>43151</v>
      </c>
      <c r="O147" s="40" t="s">
        <v>49</v>
      </c>
      <c r="P147" s="40" t="s">
        <v>114</v>
      </c>
      <c r="Q147" s="40" t="s">
        <v>41</v>
      </c>
      <c r="R147" s="40" t="s">
        <v>1573</v>
      </c>
      <c r="S147" s="42">
        <v>45304</v>
      </c>
      <c r="T147" s="40" t="s">
        <v>32</v>
      </c>
      <c r="U147" s="60">
        <v>115</v>
      </c>
      <c r="V147" s="43"/>
      <c r="W147" s="42">
        <v>45633</v>
      </c>
      <c r="X147" s="88">
        <v>0</v>
      </c>
      <c r="Y147" s="75"/>
      <c r="Z147" s="51"/>
      <c r="AA147" s="51"/>
    </row>
    <row r="148" spans="1:27" ht="15" thickBot="1">
      <c r="A148" s="38">
        <v>45403.544687499998</v>
      </c>
      <c r="B148" s="92">
        <v>148</v>
      </c>
      <c r="C148" s="96">
        <v>95</v>
      </c>
      <c r="D148" s="96">
        <v>95</v>
      </c>
      <c r="E148" s="40" t="s">
        <v>1392</v>
      </c>
      <c r="F148" s="40" t="s">
        <v>136</v>
      </c>
      <c r="G148" s="40" t="s">
        <v>1206</v>
      </c>
      <c r="H148" s="40" t="s">
        <v>552</v>
      </c>
      <c r="I148" s="40" t="s">
        <v>26</v>
      </c>
      <c r="J148" s="40"/>
      <c r="K148" s="80">
        <v>643559168</v>
      </c>
      <c r="L148" s="40"/>
      <c r="M148" s="40" t="s">
        <v>29</v>
      </c>
      <c r="N148" s="42">
        <v>40873</v>
      </c>
      <c r="O148" s="40"/>
      <c r="P148" s="40" t="s">
        <v>90</v>
      </c>
      <c r="Q148" s="40" t="s">
        <v>145</v>
      </c>
      <c r="R148" s="40" t="s">
        <v>1573</v>
      </c>
      <c r="S148" s="40"/>
      <c r="T148" s="40" t="s">
        <v>32</v>
      </c>
      <c r="U148" s="60">
        <v>115</v>
      </c>
      <c r="V148" s="43"/>
      <c r="W148" s="42">
        <v>45550</v>
      </c>
      <c r="X148" s="88">
        <v>0</v>
      </c>
      <c r="Y148" s="75"/>
      <c r="Z148" s="51"/>
      <c r="AA148" s="51"/>
    </row>
    <row r="149" spans="1:27" ht="15" thickBot="1">
      <c r="A149" s="40"/>
      <c r="B149" s="92">
        <v>149</v>
      </c>
      <c r="C149" s="96">
        <v>64</v>
      </c>
      <c r="D149" s="96">
        <v>96</v>
      </c>
      <c r="E149" s="40" t="s">
        <v>136</v>
      </c>
      <c r="F149" s="40" t="s">
        <v>1440</v>
      </c>
      <c r="G149" s="40" t="s">
        <v>1031</v>
      </c>
      <c r="H149" s="40" t="s">
        <v>1439</v>
      </c>
      <c r="I149" s="40" t="s">
        <v>26</v>
      </c>
      <c r="J149" s="40" t="s">
        <v>889</v>
      </c>
      <c r="K149" s="80">
        <v>649806333</v>
      </c>
      <c r="L149" s="40"/>
      <c r="M149" s="40" t="s">
        <v>48</v>
      </c>
      <c r="N149" s="42">
        <v>43531</v>
      </c>
      <c r="O149" s="40"/>
      <c r="P149" s="40" t="s">
        <v>122</v>
      </c>
      <c r="Q149" s="40" t="s">
        <v>1431</v>
      </c>
      <c r="R149" s="40" t="s">
        <v>1573</v>
      </c>
      <c r="S149" s="42">
        <v>45598</v>
      </c>
      <c r="T149" s="40" t="s">
        <v>32</v>
      </c>
      <c r="U149" s="60">
        <v>120</v>
      </c>
      <c r="V149" s="40"/>
      <c r="W149" s="42">
        <v>45597</v>
      </c>
      <c r="X149" s="89"/>
      <c r="Y149" s="51"/>
      <c r="Z149" s="51"/>
      <c r="AA149" s="51"/>
    </row>
    <row r="150" spans="1:27" ht="15" thickBot="1">
      <c r="A150" s="40"/>
      <c r="B150" s="92">
        <v>150</v>
      </c>
      <c r="C150" s="96">
        <v>64</v>
      </c>
      <c r="D150" s="96">
        <v>96</v>
      </c>
      <c r="E150" s="40" t="s">
        <v>136</v>
      </c>
      <c r="F150" s="40" t="s">
        <v>823</v>
      </c>
      <c r="G150" s="40" t="s">
        <v>1031</v>
      </c>
      <c r="H150" s="40" t="s">
        <v>1439</v>
      </c>
      <c r="I150" s="40" t="s">
        <v>26</v>
      </c>
      <c r="J150" s="40" t="s">
        <v>889</v>
      </c>
      <c r="K150" s="80">
        <v>649806333</v>
      </c>
      <c r="L150" s="40"/>
      <c r="M150" s="40" t="s">
        <v>29</v>
      </c>
      <c r="N150" s="42">
        <v>43531</v>
      </c>
      <c r="O150" s="40"/>
      <c r="P150" s="40" t="s">
        <v>122</v>
      </c>
      <c r="Q150" s="40" t="s">
        <v>1431</v>
      </c>
      <c r="R150" s="40" t="s">
        <v>1573</v>
      </c>
      <c r="S150" s="42">
        <v>45598</v>
      </c>
      <c r="T150" s="40" t="s">
        <v>32</v>
      </c>
      <c r="U150" s="60">
        <v>120</v>
      </c>
      <c r="V150" s="40"/>
      <c r="W150" s="42">
        <v>45597</v>
      </c>
      <c r="X150" s="89"/>
      <c r="Y150" s="51"/>
      <c r="Z150" s="51"/>
      <c r="AA150" s="51"/>
    </row>
    <row r="151" spans="1:27" ht="15" thickBot="1">
      <c r="A151" s="38">
        <v>45403.550092592595</v>
      </c>
      <c r="B151" s="92">
        <v>151</v>
      </c>
      <c r="C151" s="96">
        <v>1076</v>
      </c>
      <c r="D151" s="96">
        <v>97</v>
      </c>
      <c r="E151" s="40" t="s">
        <v>554</v>
      </c>
      <c r="F151" s="40" t="s">
        <v>559</v>
      </c>
      <c r="G151" s="40" t="s">
        <v>555</v>
      </c>
      <c r="H151" s="40" t="s">
        <v>556</v>
      </c>
      <c r="I151" s="40" t="s">
        <v>26</v>
      </c>
      <c r="J151" s="40" t="s">
        <v>557</v>
      </c>
      <c r="K151" s="80" t="s">
        <v>558</v>
      </c>
      <c r="L151" s="40"/>
      <c r="M151" s="40" t="s">
        <v>29</v>
      </c>
      <c r="N151" s="42">
        <v>42006</v>
      </c>
      <c r="O151" s="40"/>
      <c r="P151" s="49" t="s">
        <v>114</v>
      </c>
      <c r="Q151" s="40" t="s">
        <v>58</v>
      </c>
      <c r="R151" s="40" t="s">
        <v>1573</v>
      </c>
      <c r="S151" s="40"/>
      <c r="T151" s="40" t="s">
        <v>32</v>
      </c>
      <c r="U151" s="60">
        <v>115</v>
      </c>
      <c r="V151" s="40"/>
      <c r="W151" s="42">
        <v>45606</v>
      </c>
      <c r="X151" s="88">
        <v>0</v>
      </c>
      <c r="Y151" s="75"/>
      <c r="Z151" s="51"/>
      <c r="AA151" s="51"/>
    </row>
    <row r="152" spans="1:27" ht="15" thickBot="1">
      <c r="A152" s="38">
        <v>45403.550092592595</v>
      </c>
      <c r="B152" s="92">
        <v>152</v>
      </c>
      <c r="C152" s="96">
        <v>1076</v>
      </c>
      <c r="D152" s="96">
        <v>97</v>
      </c>
      <c r="E152" s="40" t="s">
        <v>554</v>
      </c>
      <c r="F152" s="40" t="s">
        <v>33</v>
      </c>
      <c r="G152" s="40" t="s">
        <v>555</v>
      </c>
      <c r="H152" s="40" t="s">
        <v>556</v>
      </c>
      <c r="I152" s="40" t="s">
        <v>26</v>
      </c>
      <c r="J152" s="40" t="s">
        <v>557</v>
      </c>
      <c r="K152" s="80" t="s">
        <v>558</v>
      </c>
      <c r="L152" s="40"/>
      <c r="M152" s="40" t="s">
        <v>29</v>
      </c>
      <c r="N152" s="42">
        <v>42006</v>
      </c>
      <c r="O152" s="40"/>
      <c r="P152" s="40" t="s">
        <v>65</v>
      </c>
      <c r="Q152" s="40" t="s">
        <v>123</v>
      </c>
      <c r="R152" s="40" t="s">
        <v>1573</v>
      </c>
      <c r="S152" s="42">
        <v>44506</v>
      </c>
      <c r="T152" s="40" t="s">
        <v>32</v>
      </c>
      <c r="U152" s="60">
        <v>115</v>
      </c>
      <c r="V152" s="40"/>
      <c r="W152" s="42">
        <v>45606</v>
      </c>
      <c r="X152" s="88">
        <v>0</v>
      </c>
      <c r="Y152" s="75"/>
      <c r="Z152" s="51"/>
      <c r="AA152" s="51"/>
    </row>
    <row r="153" spans="1:27" ht="15" thickBot="1">
      <c r="A153" s="38">
        <v>45003.659756944442</v>
      </c>
      <c r="B153" s="92">
        <v>154</v>
      </c>
      <c r="C153" s="96">
        <v>767</v>
      </c>
      <c r="D153" s="96">
        <v>99</v>
      </c>
      <c r="E153" s="40" t="s">
        <v>61</v>
      </c>
      <c r="F153" s="40" t="s">
        <v>564</v>
      </c>
      <c r="G153" s="40" t="s">
        <v>253</v>
      </c>
      <c r="H153" s="40" t="s">
        <v>566</v>
      </c>
      <c r="I153" s="40" t="s">
        <v>26</v>
      </c>
      <c r="J153" s="40" t="s">
        <v>567</v>
      </c>
      <c r="K153" s="80">
        <v>620638805</v>
      </c>
      <c r="L153" s="40"/>
      <c r="M153" s="40" t="s">
        <v>48</v>
      </c>
      <c r="N153" s="42">
        <v>42957</v>
      </c>
      <c r="O153" s="40" t="s">
        <v>49</v>
      </c>
      <c r="P153" s="40" t="s">
        <v>122</v>
      </c>
      <c r="Q153" s="40" t="s">
        <v>145</v>
      </c>
      <c r="R153" s="40" t="s">
        <v>1572</v>
      </c>
      <c r="S153" s="42">
        <v>44989</v>
      </c>
      <c r="T153" s="40" t="s">
        <v>32</v>
      </c>
      <c r="U153" s="60">
        <v>115</v>
      </c>
      <c r="V153" s="43"/>
      <c r="W153" s="42">
        <v>45563</v>
      </c>
      <c r="X153" s="88">
        <v>0</v>
      </c>
      <c r="Y153" s="75"/>
      <c r="Z153" s="51"/>
      <c r="AA153" s="51"/>
    </row>
    <row r="154" spans="1:27" ht="15" thickBot="1">
      <c r="A154" s="38">
        <v>44975.618726851855</v>
      </c>
      <c r="B154" s="92">
        <v>155</v>
      </c>
      <c r="C154" s="96">
        <v>767</v>
      </c>
      <c r="D154" s="96">
        <v>99</v>
      </c>
      <c r="E154" s="40" t="s">
        <v>61</v>
      </c>
      <c r="F154" s="40" t="s">
        <v>569</v>
      </c>
      <c r="G154" s="40" t="s">
        <v>253</v>
      </c>
      <c r="H154" s="40" t="s">
        <v>566</v>
      </c>
      <c r="I154" s="40" t="s">
        <v>26</v>
      </c>
      <c r="J154" s="40" t="s">
        <v>570</v>
      </c>
      <c r="K154" s="80">
        <v>620638805</v>
      </c>
      <c r="L154" s="40"/>
      <c r="M154" s="40" t="s">
        <v>29</v>
      </c>
      <c r="N154" s="42">
        <v>41288</v>
      </c>
      <c r="O154" s="40" t="s">
        <v>39</v>
      </c>
      <c r="P154" s="40" t="s">
        <v>90</v>
      </c>
      <c r="Q154" s="40" t="s">
        <v>145</v>
      </c>
      <c r="R154" s="40" t="s">
        <v>1574</v>
      </c>
      <c r="S154" s="40"/>
      <c r="T154" s="40" t="s">
        <v>32</v>
      </c>
      <c r="U154" s="60">
        <v>115</v>
      </c>
      <c r="V154" s="43"/>
      <c r="W154" s="42">
        <v>45563</v>
      </c>
      <c r="X154" s="88">
        <v>0</v>
      </c>
      <c r="Y154" s="75"/>
      <c r="Z154" s="51"/>
      <c r="AA154" s="51"/>
    </row>
    <row r="155" spans="1:27" ht="15" thickBot="1">
      <c r="A155" s="38">
        <v>44975.588078703702</v>
      </c>
      <c r="B155" s="92">
        <v>156</v>
      </c>
      <c r="C155" s="96">
        <v>66</v>
      </c>
      <c r="D155" s="96">
        <v>100</v>
      </c>
      <c r="E155" s="40"/>
      <c r="F155" s="40" t="s">
        <v>579</v>
      </c>
      <c r="G155" s="40" t="s">
        <v>575</v>
      </c>
      <c r="H155" s="40" t="s">
        <v>576</v>
      </c>
      <c r="I155" s="40" t="s">
        <v>26</v>
      </c>
      <c r="J155" s="40"/>
      <c r="K155" s="80"/>
      <c r="L155" s="40"/>
      <c r="M155" s="40" t="s">
        <v>48</v>
      </c>
      <c r="N155" s="42">
        <v>41190</v>
      </c>
      <c r="O155" s="40" t="s">
        <v>141</v>
      </c>
      <c r="P155" s="49" t="s">
        <v>34</v>
      </c>
      <c r="Q155" s="40"/>
      <c r="R155" s="40" t="s">
        <v>1572</v>
      </c>
      <c r="S155" s="42">
        <v>45213</v>
      </c>
      <c r="T155" s="40" t="s">
        <v>32</v>
      </c>
      <c r="U155" s="60">
        <v>0</v>
      </c>
      <c r="V155" s="43">
        <v>0</v>
      </c>
      <c r="W155" s="43">
        <v>0</v>
      </c>
      <c r="X155" s="88">
        <v>0</v>
      </c>
      <c r="Y155" s="75"/>
      <c r="Z155" s="51"/>
      <c r="AA155" s="51"/>
    </row>
    <row r="156" spans="1:27" ht="15" thickBot="1">
      <c r="A156" s="38">
        <v>44975.588078703702</v>
      </c>
      <c r="B156" s="92">
        <v>157</v>
      </c>
      <c r="C156" s="96">
        <v>66</v>
      </c>
      <c r="D156" s="96">
        <v>100</v>
      </c>
      <c r="E156" s="40"/>
      <c r="F156" s="40" t="s">
        <v>578</v>
      </c>
      <c r="G156" s="40" t="s">
        <v>575</v>
      </c>
      <c r="H156" s="40" t="s">
        <v>576</v>
      </c>
      <c r="I156" s="40" t="s">
        <v>26</v>
      </c>
      <c r="J156" s="40"/>
      <c r="K156" s="80"/>
      <c r="L156" s="40"/>
      <c r="M156" s="40" t="s">
        <v>48</v>
      </c>
      <c r="N156" s="42">
        <v>41190</v>
      </c>
      <c r="O156" s="40" t="s">
        <v>141</v>
      </c>
      <c r="P156" s="40" t="s">
        <v>90</v>
      </c>
      <c r="Q156" s="40" t="s">
        <v>145</v>
      </c>
      <c r="R156" s="40" t="s">
        <v>1574</v>
      </c>
      <c r="S156" s="40"/>
      <c r="T156" s="40" t="s">
        <v>32</v>
      </c>
      <c r="U156" s="60">
        <v>0</v>
      </c>
      <c r="V156" s="43">
        <v>0</v>
      </c>
      <c r="W156" s="43">
        <v>0</v>
      </c>
      <c r="X156" s="88">
        <v>0</v>
      </c>
      <c r="Y156" s="75"/>
      <c r="Z156" s="51"/>
      <c r="AA156" s="51"/>
    </row>
    <row r="157" spans="1:27" ht="15" thickBot="1">
      <c r="A157" s="38">
        <v>44934.838020833333</v>
      </c>
      <c r="B157" s="92">
        <v>158</v>
      </c>
      <c r="C157" s="96">
        <v>66</v>
      </c>
      <c r="D157" s="96">
        <v>100</v>
      </c>
      <c r="E157" s="40"/>
      <c r="F157" s="40" t="s">
        <v>33</v>
      </c>
      <c r="G157" s="40" t="s">
        <v>575</v>
      </c>
      <c r="H157" s="40" t="s">
        <v>576</v>
      </c>
      <c r="I157" s="40" t="s">
        <v>26</v>
      </c>
      <c r="J157" s="40" t="s">
        <v>577</v>
      </c>
      <c r="K157" s="80"/>
      <c r="L157" s="40"/>
      <c r="M157" s="40" t="s">
        <v>29</v>
      </c>
      <c r="N157" s="42">
        <v>41955</v>
      </c>
      <c r="O157" s="40" t="s">
        <v>39</v>
      </c>
      <c r="P157" s="40" t="s">
        <v>1386</v>
      </c>
      <c r="Q157" s="40"/>
      <c r="R157" s="40" t="s">
        <v>1574</v>
      </c>
      <c r="S157" s="40"/>
      <c r="T157" s="40"/>
      <c r="U157" s="60">
        <v>0</v>
      </c>
      <c r="V157" s="43">
        <v>0</v>
      </c>
      <c r="W157" s="43">
        <v>0</v>
      </c>
      <c r="X157" s="88">
        <v>0</v>
      </c>
      <c r="Y157" s="75"/>
      <c r="Z157" s="51"/>
      <c r="AA157" s="51"/>
    </row>
    <row r="158" spans="1:27" ht="15" thickBot="1">
      <c r="A158" s="38">
        <v>45452.45076388889</v>
      </c>
      <c r="B158" s="92">
        <v>159</v>
      </c>
      <c r="C158" s="96">
        <v>23</v>
      </c>
      <c r="D158" s="96">
        <v>101</v>
      </c>
      <c r="E158" s="40" t="s">
        <v>580</v>
      </c>
      <c r="F158" s="40" t="s">
        <v>581</v>
      </c>
      <c r="G158" s="40" t="s">
        <v>466</v>
      </c>
      <c r="H158" s="40" t="s">
        <v>582</v>
      </c>
      <c r="I158" s="40" t="s">
        <v>26</v>
      </c>
      <c r="J158" s="40" t="s">
        <v>583</v>
      </c>
      <c r="K158" s="80">
        <v>684360117</v>
      </c>
      <c r="L158" s="40"/>
      <c r="M158" s="40" t="s">
        <v>48</v>
      </c>
      <c r="N158" s="41">
        <v>42958</v>
      </c>
      <c r="O158" s="40"/>
      <c r="P158" s="40" t="s">
        <v>114</v>
      </c>
      <c r="Q158" s="40" t="s">
        <v>41</v>
      </c>
      <c r="R158" s="40" t="s">
        <v>1573</v>
      </c>
      <c r="S158" s="42">
        <v>45213</v>
      </c>
      <c r="T158" s="40" t="s">
        <v>32</v>
      </c>
      <c r="U158" s="60">
        <v>115</v>
      </c>
      <c r="V158" s="43"/>
      <c r="W158" s="42">
        <v>45542</v>
      </c>
      <c r="X158" s="88">
        <v>0</v>
      </c>
      <c r="Y158" s="75"/>
      <c r="Z158" s="51"/>
      <c r="AA158" s="51"/>
    </row>
    <row r="159" spans="1:27" ht="15" thickBot="1">
      <c r="A159" s="38">
        <v>45319.670370370368</v>
      </c>
      <c r="B159" s="92">
        <v>160</v>
      </c>
      <c r="C159" s="96">
        <v>427</v>
      </c>
      <c r="D159" s="96">
        <v>102</v>
      </c>
      <c r="E159" s="40" t="s">
        <v>80</v>
      </c>
      <c r="F159" s="40" t="s">
        <v>564</v>
      </c>
      <c r="G159" s="40" t="s">
        <v>585</v>
      </c>
      <c r="H159" s="40" t="s">
        <v>586</v>
      </c>
      <c r="I159" s="40" t="s">
        <v>26</v>
      </c>
      <c r="J159" s="40" t="s">
        <v>587</v>
      </c>
      <c r="K159" s="80">
        <v>614371450</v>
      </c>
      <c r="L159" s="40"/>
      <c r="M159" s="40" t="s">
        <v>48</v>
      </c>
      <c r="N159" s="42">
        <v>43236</v>
      </c>
      <c r="O159" s="40" t="s">
        <v>49</v>
      </c>
      <c r="P159" s="49" t="s">
        <v>34</v>
      </c>
      <c r="Q159" s="40"/>
      <c r="R159" s="40" t="s">
        <v>1572</v>
      </c>
      <c r="S159" s="42">
        <v>45213</v>
      </c>
      <c r="T159" s="40" t="s">
        <v>32</v>
      </c>
      <c r="U159" s="60">
        <v>115</v>
      </c>
      <c r="V159" s="43"/>
      <c r="W159" s="42">
        <v>45542</v>
      </c>
      <c r="X159" s="88">
        <v>0</v>
      </c>
      <c r="Y159" s="75"/>
      <c r="Z159" s="51"/>
      <c r="AA159" s="51"/>
    </row>
    <row r="160" spans="1:27" ht="15" thickBot="1">
      <c r="A160" s="38">
        <v>45319.670370370368</v>
      </c>
      <c r="B160" s="92">
        <v>161</v>
      </c>
      <c r="C160" s="96">
        <v>427</v>
      </c>
      <c r="D160" s="96">
        <v>102</v>
      </c>
      <c r="E160" s="40" t="s">
        <v>80</v>
      </c>
      <c r="F160" s="40" t="s">
        <v>571</v>
      </c>
      <c r="G160" s="40" t="s">
        <v>585</v>
      </c>
      <c r="H160" s="40" t="s">
        <v>586</v>
      </c>
      <c r="I160" s="40" t="s">
        <v>26</v>
      </c>
      <c r="J160" s="40" t="s">
        <v>587</v>
      </c>
      <c r="K160" s="80">
        <v>614371450</v>
      </c>
      <c r="L160" s="40"/>
      <c r="M160" s="40" t="s">
        <v>48</v>
      </c>
      <c r="N160" s="42">
        <v>43236</v>
      </c>
      <c r="O160" s="40" t="s">
        <v>49</v>
      </c>
      <c r="P160" s="49" t="s">
        <v>34</v>
      </c>
      <c r="Q160" s="40"/>
      <c r="R160" s="40" t="s">
        <v>1572</v>
      </c>
      <c r="S160" s="42">
        <v>45213</v>
      </c>
      <c r="T160" s="40" t="s">
        <v>32</v>
      </c>
      <c r="U160" s="60">
        <v>115</v>
      </c>
      <c r="V160" s="43"/>
      <c r="W160" s="42">
        <v>45542</v>
      </c>
      <c r="X160" s="88">
        <v>0</v>
      </c>
      <c r="Y160" s="75"/>
      <c r="Z160" s="51"/>
      <c r="AA160" s="51"/>
    </row>
    <row r="161" spans="1:27" ht="15" thickBot="1">
      <c r="A161" s="38">
        <v>45403.557662037034</v>
      </c>
      <c r="B161" s="92">
        <v>162</v>
      </c>
      <c r="C161" s="96">
        <v>764</v>
      </c>
      <c r="D161" s="96">
        <v>103</v>
      </c>
      <c r="E161" s="40" t="s">
        <v>136</v>
      </c>
      <c r="F161" s="40" t="s">
        <v>184</v>
      </c>
      <c r="G161" s="40" t="s">
        <v>589</v>
      </c>
      <c r="H161" s="40" t="s">
        <v>590</v>
      </c>
      <c r="I161" s="40" t="s">
        <v>26</v>
      </c>
      <c r="J161" s="40" t="s">
        <v>591</v>
      </c>
      <c r="K161" s="80" t="s">
        <v>592</v>
      </c>
      <c r="L161" s="40"/>
      <c r="M161" s="40" t="s">
        <v>29</v>
      </c>
      <c r="N161" s="42">
        <v>43003</v>
      </c>
      <c r="O161" s="40"/>
      <c r="P161" s="49" t="s">
        <v>34</v>
      </c>
      <c r="Q161" s="40"/>
      <c r="R161" s="40" t="s">
        <v>1572</v>
      </c>
      <c r="S161" s="42">
        <v>45213</v>
      </c>
      <c r="T161" s="40" t="s">
        <v>32</v>
      </c>
      <c r="U161" s="60">
        <v>115</v>
      </c>
      <c r="V161" s="43"/>
      <c r="W161" s="42">
        <v>45562</v>
      </c>
      <c r="X161" s="88">
        <v>0</v>
      </c>
      <c r="Y161" s="75"/>
      <c r="Z161" s="51"/>
      <c r="AA161" s="51"/>
    </row>
    <row r="162" spans="1:27" ht="15" thickBot="1">
      <c r="A162" s="38">
        <v>45403.558993055558</v>
      </c>
      <c r="B162" s="92">
        <v>163</v>
      </c>
      <c r="C162" s="96">
        <v>659</v>
      </c>
      <c r="D162" s="96">
        <v>104</v>
      </c>
      <c r="E162" s="40" t="s">
        <v>136</v>
      </c>
      <c r="F162" s="40" t="s">
        <v>285</v>
      </c>
      <c r="G162" s="40" t="s">
        <v>1417</v>
      </c>
      <c r="H162" s="40" t="s">
        <v>1434</v>
      </c>
      <c r="I162" s="40" t="s">
        <v>26</v>
      </c>
      <c r="J162" s="40" t="s">
        <v>916</v>
      </c>
      <c r="K162" s="80">
        <v>624962741</v>
      </c>
      <c r="L162" s="40"/>
      <c r="M162" s="40" t="s">
        <v>48</v>
      </c>
      <c r="N162" s="42">
        <v>41805</v>
      </c>
      <c r="O162" s="40"/>
      <c r="P162" s="40" t="s">
        <v>122</v>
      </c>
      <c r="Q162" s="40" t="s">
        <v>58</v>
      </c>
      <c r="R162" s="40" t="s">
        <v>1573</v>
      </c>
      <c r="S162" s="40"/>
      <c r="T162" s="40" t="s">
        <v>32</v>
      </c>
      <c r="U162" s="60">
        <v>115</v>
      </c>
      <c r="V162" s="43"/>
      <c r="W162" s="42">
        <v>45585</v>
      </c>
      <c r="X162" s="88">
        <v>0</v>
      </c>
      <c r="Y162" s="75"/>
      <c r="Z162" s="51"/>
      <c r="AA162" s="51"/>
    </row>
    <row r="163" spans="1:27" ht="15" thickBot="1">
      <c r="A163" s="38">
        <v>45403.558993055558</v>
      </c>
      <c r="B163" s="92">
        <v>164</v>
      </c>
      <c r="C163" s="96">
        <v>659</v>
      </c>
      <c r="D163" s="96">
        <v>104</v>
      </c>
      <c r="E163" s="40" t="s">
        <v>136</v>
      </c>
      <c r="F163" s="40" t="s">
        <v>1001</v>
      </c>
      <c r="G163" s="40" t="s">
        <v>1417</v>
      </c>
      <c r="H163" s="40" t="s">
        <v>1434</v>
      </c>
      <c r="I163" s="40" t="s">
        <v>26</v>
      </c>
      <c r="J163" s="40" t="s">
        <v>916</v>
      </c>
      <c r="K163" s="80">
        <v>624962741</v>
      </c>
      <c r="L163" s="40"/>
      <c r="M163" s="40" t="s">
        <v>29</v>
      </c>
      <c r="N163" s="42">
        <v>42415</v>
      </c>
      <c r="O163" s="40"/>
      <c r="P163" s="40" t="s">
        <v>122</v>
      </c>
      <c r="Q163" s="40" t="s">
        <v>58</v>
      </c>
      <c r="R163" s="40" t="s">
        <v>1573</v>
      </c>
      <c r="S163" s="40"/>
      <c r="T163" s="40" t="s">
        <v>32</v>
      </c>
      <c r="U163" s="60">
        <v>115</v>
      </c>
      <c r="V163" s="43"/>
      <c r="W163" s="42">
        <v>45585</v>
      </c>
      <c r="X163" s="88">
        <v>0</v>
      </c>
      <c r="Y163" s="75"/>
      <c r="Z163" s="51"/>
      <c r="AA163" s="51"/>
    </row>
    <row r="164" spans="1:27" ht="15" thickBot="1">
      <c r="A164" s="38">
        <v>44975.578657407408</v>
      </c>
      <c r="B164" s="92">
        <v>165</v>
      </c>
      <c r="C164" s="96">
        <v>917</v>
      </c>
      <c r="D164" s="96">
        <v>105</v>
      </c>
      <c r="E164" s="40" t="s">
        <v>470</v>
      </c>
      <c r="F164" s="40" t="s">
        <v>599</v>
      </c>
      <c r="G164" s="40" t="s">
        <v>1472</v>
      </c>
      <c r="H164" s="40" t="s">
        <v>596</v>
      </c>
      <c r="I164" s="40" t="s">
        <v>26</v>
      </c>
      <c r="J164" s="40"/>
      <c r="K164" s="80">
        <v>638734173</v>
      </c>
      <c r="L164" s="40"/>
      <c r="M164" s="40" t="s">
        <v>29</v>
      </c>
      <c r="N164" s="42">
        <v>41244</v>
      </c>
      <c r="O164" s="40" t="s">
        <v>598</v>
      </c>
      <c r="P164" s="40" t="s">
        <v>90</v>
      </c>
      <c r="Q164" s="40" t="s">
        <v>145</v>
      </c>
      <c r="R164" s="40" t="s">
        <v>1574</v>
      </c>
      <c r="S164" s="42">
        <v>43713</v>
      </c>
      <c r="T164" s="40" t="s">
        <v>32</v>
      </c>
      <c r="U164" s="60">
        <v>115</v>
      </c>
      <c r="V164" s="43"/>
      <c r="W164" s="42">
        <v>45585</v>
      </c>
      <c r="X164" s="88">
        <v>0</v>
      </c>
      <c r="Y164" s="75"/>
      <c r="Z164" s="51"/>
      <c r="AA164" s="51"/>
    </row>
    <row r="165" spans="1:27" ht="15" thickBot="1">
      <c r="A165" s="38">
        <v>44975.578657407408</v>
      </c>
      <c r="B165" s="92">
        <v>166</v>
      </c>
      <c r="C165" s="96">
        <v>917</v>
      </c>
      <c r="D165" s="96">
        <v>105</v>
      </c>
      <c r="E165" s="40" t="s">
        <v>470</v>
      </c>
      <c r="F165" s="40" t="s">
        <v>171</v>
      </c>
      <c r="G165" s="40" t="s">
        <v>1472</v>
      </c>
      <c r="H165" s="40" t="s">
        <v>596</v>
      </c>
      <c r="I165" s="40" t="s">
        <v>26</v>
      </c>
      <c r="J165" s="40"/>
      <c r="K165" s="80">
        <v>638734173</v>
      </c>
      <c r="L165" s="40"/>
      <c r="M165" s="40" t="s">
        <v>29</v>
      </c>
      <c r="N165" s="42">
        <v>43350</v>
      </c>
      <c r="O165" s="40" t="s">
        <v>598</v>
      </c>
      <c r="P165" s="40" t="s">
        <v>114</v>
      </c>
      <c r="Q165" s="40" t="s">
        <v>41</v>
      </c>
      <c r="R165" s="40" t="s">
        <v>1574</v>
      </c>
      <c r="S165" s="42">
        <v>45388</v>
      </c>
      <c r="T165" s="40" t="s">
        <v>32</v>
      </c>
      <c r="U165" s="60">
        <v>115</v>
      </c>
      <c r="V165" s="43"/>
      <c r="W165" s="42">
        <v>45585</v>
      </c>
      <c r="X165" s="88">
        <v>0</v>
      </c>
      <c r="Y165" s="75"/>
      <c r="Z165" s="51"/>
      <c r="AA165" s="51"/>
    </row>
    <row r="166" spans="1:27" ht="15" thickBot="1">
      <c r="A166" s="38">
        <v>44975.578657407408</v>
      </c>
      <c r="B166" s="92">
        <v>167</v>
      </c>
      <c r="C166" s="96">
        <v>917</v>
      </c>
      <c r="D166" s="96">
        <v>105</v>
      </c>
      <c r="E166" s="40" t="s">
        <v>470</v>
      </c>
      <c r="F166" s="40" t="s">
        <v>600</v>
      </c>
      <c r="G166" s="40" t="s">
        <v>1472</v>
      </c>
      <c r="H166" s="40" t="s">
        <v>596</v>
      </c>
      <c r="I166" s="40" t="s">
        <v>26</v>
      </c>
      <c r="J166" s="40"/>
      <c r="K166" s="80">
        <v>638734173</v>
      </c>
      <c r="L166" s="40"/>
      <c r="M166" s="40" t="s">
        <v>29</v>
      </c>
      <c r="N166" s="42">
        <v>42062</v>
      </c>
      <c r="O166" s="40" t="s">
        <v>598</v>
      </c>
      <c r="P166" s="40" t="s">
        <v>114</v>
      </c>
      <c r="Q166" s="40" t="s">
        <v>41</v>
      </c>
      <c r="R166" s="40" t="s">
        <v>1574</v>
      </c>
      <c r="S166" s="42">
        <v>43831</v>
      </c>
      <c r="T166" s="40" t="s">
        <v>32</v>
      </c>
      <c r="U166" s="60">
        <v>0</v>
      </c>
      <c r="V166" s="43">
        <v>0</v>
      </c>
      <c r="W166" s="43">
        <v>0</v>
      </c>
      <c r="X166" s="88">
        <v>0</v>
      </c>
      <c r="Y166" s="75"/>
      <c r="Z166" s="51"/>
      <c r="AA166" s="51"/>
    </row>
    <row r="167" spans="1:27" ht="15" thickBot="1">
      <c r="A167" s="38">
        <v>45403.560856481483</v>
      </c>
      <c r="B167" s="92">
        <v>168</v>
      </c>
      <c r="C167" s="96">
        <v>160</v>
      </c>
      <c r="D167" s="96">
        <v>106</v>
      </c>
      <c r="E167" s="40" t="s">
        <v>90</v>
      </c>
      <c r="F167" s="40" t="s">
        <v>230</v>
      </c>
      <c r="G167" s="40" t="s">
        <v>601</v>
      </c>
      <c r="H167" s="40" t="s">
        <v>602</v>
      </c>
      <c r="I167" s="40" t="s">
        <v>26</v>
      </c>
      <c r="J167" s="40" t="s">
        <v>603</v>
      </c>
      <c r="K167" s="80">
        <v>655869510</v>
      </c>
      <c r="L167" s="40"/>
      <c r="M167" s="40" t="s">
        <v>29</v>
      </c>
      <c r="N167" s="42">
        <v>40513</v>
      </c>
      <c r="O167" s="40"/>
      <c r="P167" s="40" t="s">
        <v>90</v>
      </c>
      <c r="Q167" s="40" t="s">
        <v>145</v>
      </c>
      <c r="R167" s="40" t="s">
        <v>1574</v>
      </c>
      <c r="S167" s="42">
        <v>45245</v>
      </c>
      <c r="T167" s="40" t="s">
        <v>32</v>
      </c>
      <c r="U167" s="60">
        <v>115</v>
      </c>
      <c r="V167" s="43"/>
      <c r="W167" s="42">
        <v>45627</v>
      </c>
      <c r="X167" s="88">
        <v>0</v>
      </c>
      <c r="Y167" s="75"/>
      <c r="Z167" s="51"/>
      <c r="AA167" s="51"/>
    </row>
    <row r="168" spans="1:27" ht="15" thickBot="1">
      <c r="A168" s="38">
        <v>45403.563506944447</v>
      </c>
      <c r="B168" s="92">
        <v>169</v>
      </c>
      <c r="C168" s="96">
        <v>457</v>
      </c>
      <c r="D168" s="96">
        <v>107</v>
      </c>
      <c r="E168" s="40" t="s">
        <v>605</v>
      </c>
      <c r="F168" s="40" t="s">
        <v>606</v>
      </c>
      <c r="G168" s="40" t="s">
        <v>607</v>
      </c>
      <c r="H168" s="40" t="s">
        <v>608</v>
      </c>
      <c r="I168" s="40" t="s">
        <v>26</v>
      </c>
      <c r="J168" s="40" t="s">
        <v>609</v>
      </c>
      <c r="K168" s="80" t="s">
        <v>610</v>
      </c>
      <c r="L168" s="40"/>
      <c r="M168" s="40" t="s">
        <v>29</v>
      </c>
      <c r="N168" s="42">
        <v>42993</v>
      </c>
      <c r="O168" s="40"/>
      <c r="P168" s="49" t="s">
        <v>34</v>
      </c>
      <c r="Q168" s="40"/>
      <c r="R168" s="40" t="s">
        <v>1572</v>
      </c>
      <c r="S168" s="42">
        <v>45213</v>
      </c>
      <c r="T168" s="40" t="s">
        <v>32</v>
      </c>
      <c r="U168" s="60">
        <v>115</v>
      </c>
      <c r="V168" s="43"/>
      <c r="W168" s="42">
        <v>45542</v>
      </c>
      <c r="X168" s="88">
        <v>0</v>
      </c>
      <c r="Y168" s="75"/>
      <c r="Z168" s="51"/>
      <c r="AA168" s="51"/>
    </row>
    <row r="169" spans="1:27" ht="15" thickBot="1">
      <c r="A169" s="38">
        <v>44975.597048611111</v>
      </c>
      <c r="B169" s="92">
        <v>170</v>
      </c>
      <c r="C169" s="96">
        <v>401</v>
      </c>
      <c r="D169" s="96">
        <v>108</v>
      </c>
      <c r="E169" s="40" t="s">
        <v>53</v>
      </c>
      <c r="F169" s="40" t="s">
        <v>91</v>
      </c>
      <c r="G169" s="40" t="s">
        <v>612</v>
      </c>
      <c r="H169" s="40" t="s">
        <v>613</v>
      </c>
      <c r="I169" s="40" t="s">
        <v>26</v>
      </c>
      <c r="J169" s="40" t="s">
        <v>614</v>
      </c>
      <c r="K169" s="80">
        <v>653933981</v>
      </c>
      <c r="L169" s="40"/>
      <c r="M169" s="40" t="s">
        <v>48</v>
      </c>
      <c r="N169" s="40"/>
      <c r="O169" s="40" t="s">
        <v>39</v>
      </c>
      <c r="P169" s="40" t="s">
        <v>122</v>
      </c>
      <c r="Q169" s="40" t="s">
        <v>115</v>
      </c>
      <c r="R169" s="40" t="s">
        <v>1573</v>
      </c>
      <c r="S169" s="40"/>
      <c r="T169" s="40"/>
      <c r="U169" s="60">
        <v>115</v>
      </c>
      <c r="V169" s="43"/>
      <c r="W169" s="42">
        <v>45564</v>
      </c>
      <c r="X169" s="88">
        <v>0</v>
      </c>
      <c r="Y169" s="75"/>
      <c r="Z169" s="51"/>
      <c r="AA169" s="51"/>
    </row>
    <row r="170" spans="1:27" ht="15" thickBot="1">
      <c r="A170" s="38">
        <v>44975.597048611111</v>
      </c>
      <c r="B170" s="92">
        <v>171</v>
      </c>
      <c r="C170" s="96">
        <v>401</v>
      </c>
      <c r="D170" s="96">
        <v>108</v>
      </c>
      <c r="E170" s="40" t="s">
        <v>53</v>
      </c>
      <c r="F170" s="40" t="s">
        <v>611</v>
      </c>
      <c r="G170" s="40" t="s">
        <v>612</v>
      </c>
      <c r="H170" s="40" t="s">
        <v>613</v>
      </c>
      <c r="I170" s="40" t="s">
        <v>26</v>
      </c>
      <c r="J170" s="40" t="s">
        <v>614</v>
      </c>
      <c r="K170" s="80">
        <v>653933981</v>
      </c>
      <c r="L170" s="40"/>
      <c r="M170" s="40" t="s">
        <v>29</v>
      </c>
      <c r="N170" s="40"/>
      <c r="O170" s="40" t="s">
        <v>39</v>
      </c>
      <c r="P170" s="40" t="s">
        <v>30</v>
      </c>
      <c r="Q170" s="40" t="s">
        <v>115</v>
      </c>
      <c r="R170" s="40" t="s">
        <v>1573</v>
      </c>
      <c r="S170" s="40"/>
      <c r="T170" s="40"/>
      <c r="U170" s="60">
        <v>115</v>
      </c>
      <c r="V170" s="43"/>
      <c r="W170" s="42">
        <v>45564</v>
      </c>
      <c r="X170" s="88">
        <v>0</v>
      </c>
      <c r="Y170" s="75"/>
      <c r="Z170" s="51"/>
      <c r="AA170" s="51"/>
    </row>
    <row r="171" spans="1:27" ht="15" thickBot="1">
      <c r="A171" s="38">
        <v>44927.586701388886</v>
      </c>
      <c r="B171" s="92">
        <v>172</v>
      </c>
      <c r="C171" s="96">
        <v>792</v>
      </c>
      <c r="D171" s="96">
        <v>109</v>
      </c>
      <c r="E171" s="40" t="s">
        <v>615</v>
      </c>
      <c r="F171" s="40" t="s">
        <v>581</v>
      </c>
      <c r="G171" s="40" t="s">
        <v>616</v>
      </c>
      <c r="H171" s="40" t="s">
        <v>617</v>
      </c>
      <c r="I171" s="40" t="s">
        <v>26</v>
      </c>
      <c r="J171" s="40" t="s">
        <v>618</v>
      </c>
      <c r="K171" s="80">
        <v>681847475</v>
      </c>
      <c r="L171" s="40"/>
      <c r="M171" s="40" t="s">
        <v>48</v>
      </c>
      <c r="N171" s="42">
        <v>41934</v>
      </c>
      <c r="O171" s="40" t="s">
        <v>49</v>
      </c>
      <c r="P171" s="40" t="s">
        <v>30</v>
      </c>
      <c r="Q171" s="40" t="s">
        <v>115</v>
      </c>
      <c r="R171" s="40" t="s">
        <v>1573</v>
      </c>
      <c r="S171" s="42">
        <v>44870</v>
      </c>
      <c r="T171" s="40" t="s">
        <v>32</v>
      </c>
      <c r="U171" s="60">
        <v>115</v>
      </c>
      <c r="V171" s="43"/>
      <c r="W171" s="42">
        <v>45549</v>
      </c>
      <c r="X171" s="88">
        <v>0</v>
      </c>
      <c r="Y171" s="75"/>
      <c r="Z171" s="51"/>
      <c r="AA171" s="51"/>
    </row>
    <row r="172" spans="1:27" ht="15" thickBot="1">
      <c r="A172" s="38">
        <v>44926.688622685186</v>
      </c>
      <c r="B172" s="92">
        <v>173</v>
      </c>
      <c r="C172" s="96">
        <v>753</v>
      </c>
      <c r="D172" s="96">
        <v>110</v>
      </c>
      <c r="E172" s="40" t="s">
        <v>251</v>
      </c>
      <c r="F172" s="40" t="s">
        <v>136</v>
      </c>
      <c r="G172" s="40" t="s">
        <v>620</v>
      </c>
      <c r="H172" s="40" t="s">
        <v>623</v>
      </c>
      <c r="I172" s="40" t="s">
        <v>26</v>
      </c>
      <c r="J172" s="40" t="s">
        <v>624</v>
      </c>
      <c r="K172" s="80">
        <v>636334045</v>
      </c>
      <c r="L172" s="40"/>
      <c r="M172" s="40" t="s">
        <v>29</v>
      </c>
      <c r="N172" s="42">
        <v>41866</v>
      </c>
      <c r="O172" s="40" t="s">
        <v>49</v>
      </c>
      <c r="P172" s="40" t="s">
        <v>30</v>
      </c>
      <c r="Q172" s="40" t="s">
        <v>115</v>
      </c>
      <c r="R172" s="40" t="s">
        <v>1573</v>
      </c>
      <c r="S172" s="42">
        <v>44870</v>
      </c>
      <c r="T172" s="40" t="s">
        <v>32</v>
      </c>
      <c r="U172" s="60">
        <v>115</v>
      </c>
      <c r="V172" s="43"/>
      <c r="W172" s="42">
        <v>45542</v>
      </c>
      <c r="X172" s="88">
        <v>0</v>
      </c>
      <c r="Y172" s="75"/>
      <c r="Z172" s="51"/>
      <c r="AA172" s="51"/>
    </row>
    <row r="173" spans="1:27" ht="15" thickBot="1">
      <c r="A173" s="38">
        <v>45319.667615740742</v>
      </c>
      <c r="B173" s="92">
        <v>174</v>
      </c>
      <c r="C173" s="96">
        <v>753</v>
      </c>
      <c r="D173" s="96">
        <v>110</v>
      </c>
      <c r="E173" s="40" t="s">
        <v>251</v>
      </c>
      <c r="F173" s="40" t="s">
        <v>1315</v>
      </c>
      <c r="G173" s="40" t="s">
        <v>620</v>
      </c>
      <c r="H173" s="40" t="s">
        <v>621</v>
      </c>
      <c r="I173" s="40" t="s">
        <v>94</v>
      </c>
      <c r="J173" s="40" t="s">
        <v>618</v>
      </c>
      <c r="K173" s="80">
        <v>636334045</v>
      </c>
      <c r="L173" s="40"/>
      <c r="M173" s="40" t="s">
        <v>48</v>
      </c>
      <c r="N173" s="42">
        <v>43360</v>
      </c>
      <c r="O173" s="40" t="s">
        <v>49</v>
      </c>
      <c r="P173" s="40" t="s">
        <v>114</v>
      </c>
      <c r="Q173" s="40" t="s">
        <v>41</v>
      </c>
      <c r="R173" s="40" t="s">
        <v>1573</v>
      </c>
      <c r="S173" s="42">
        <v>45304</v>
      </c>
      <c r="T173" s="40" t="s">
        <v>32</v>
      </c>
      <c r="U173" s="60">
        <v>115</v>
      </c>
      <c r="V173" s="43"/>
      <c r="W173" s="42">
        <v>45542</v>
      </c>
      <c r="X173" s="88">
        <v>0</v>
      </c>
      <c r="Y173" s="75"/>
      <c r="Z173" s="51"/>
      <c r="AA173" s="51"/>
    </row>
    <row r="174" spans="1:27" ht="15" thickBot="1">
      <c r="A174" s="38">
        <v>45403.565023148149</v>
      </c>
      <c r="B174" s="92">
        <v>175</v>
      </c>
      <c r="C174" s="96">
        <v>819</v>
      </c>
      <c r="D174" s="96">
        <v>111</v>
      </c>
      <c r="E174" s="40" t="s">
        <v>160</v>
      </c>
      <c r="F174" s="40" t="s">
        <v>124</v>
      </c>
      <c r="G174" s="40" t="s">
        <v>625</v>
      </c>
      <c r="H174" s="40"/>
      <c r="I174" s="40" t="s">
        <v>26</v>
      </c>
      <c r="J174" s="40"/>
      <c r="K174" s="80">
        <v>685268497</v>
      </c>
      <c r="L174" s="40"/>
      <c r="M174" s="40" t="s">
        <v>48</v>
      </c>
      <c r="N174" s="42">
        <v>41971</v>
      </c>
      <c r="O174" s="40"/>
      <c r="P174" s="40" t="s">
        <v>65</v>
      </c>
      <c r="Q174" s="40" t="s">
        <v>123</v>
      </c>
      <c r="R174" s="40" t="s">
        <v>1572</v>
      </c>
      <c r="S174" s="42">
        <v>44301</v>
      </c>
      <c r="T174" s="40" t="s">
        <v>32</v>
      </c>
      <c r="U174" s="60">
        <v>115</v>
      </c>
      <c r="V174" s="43"/>
      <c r="W174" s="42">
        <v>45592</v>
      </c>
      <c r="X174" s="88">
        <v>0</v>
      </c>
      <c r="Y174" s="75"/>
      <c r="Z174" s="51"/>
      <c r="AA174" s="51"/>
    </row>
    <row r="175" spans="1:27" ht="15" thickBot="1">
      <c r="A175" s="38">
        <v>45403.567812499998</v>
      </c>
      <c r="B175" s="92">
        <v>176</v>
      </c>
      <c r="C175" s="96">
        <v>507</v>
      </c>
      <c r="D175" s="96">
        <v>112</v>
      </c>
      <c r="E175" s="40" t="s">
        <v>136</v>
      </c>
      <c r="F175" s="40" t="s">
        <v>209</v>
      </c>
      <c r="G175" s="40" t="s">
        <v>1393</v>
      </c>
      <c r="H175" s="40" t="s">
        <v>629</v>
      </c>
      <c r="I175" s="40" t="s">
        <v>26</v>
      </c>
      <c r="J175" s="40" t="s">
        <v>630</v>
      </c>
      <c r="K175" s="80">
        <v>626878600</v>
      </c>
      <c r="L175" s="40"/>
      <c r="M175" s="40" t="s">
        <v>48</v>
      </c>
      <c r="N175" s="42">
        <v>42062</v>
      </c>
      <c r="O175" s="40"/>
      <c r="P175" s="49" t="s">
        <v>34</v>
      </c>
      <c r="Q175" s="40"/>
      <c r="R175" s="40" t="s">
        <v>1572</v>
      </c>
      <c r="S175" s="42">
        <v>45213</v>
      </c>
      <c r="T175" s="40" t="s">
        <v>32</v>
      </c>
      <c r="U175" s="60">
        <v>115</v>
      </c>
      <c r="V175" s="43"/>
      <c r="W175" s="42">
        <v>45543</v>
      </c>
      <c r="X175" s="88">
        <v>0</v>
      </c>
      <c r="Y175" s="75"/>
      <c r="Z175" s="51"/>
      <c r="AA175" s="51"/>
    </row>
    <row r="176" spans="1:27" ht="15" thickBot="1">
      <c r="A176" s="38">
        <v>45403.569895833331</v>
      </c>
      <c r="B176" s="92">
        <v>177</v>
      </c>
      <c r="C176" s="96">
        <v>1182</v>
      </c>
      <c r="D176" s="96">
        <v>113</v>
      </c>
      <c r="E176" s="40" t="s">
        <v>632</v>
      </c>
      <c r="F176" s="40" t="s">
        <v>633</v>
      </c>
      <c r="G176" s="40" t="s">
        <v>634</v>
      </c>
      <c r="H176" s="40"/>
      <c r="I176" s="40"/>
      <c r="J176" s="40"/>
      <c r="K176" s="80">
        <v>682000322</v>
      </c>
      <c r="L176" s="40"/>
      <c r="M176" s="40" t="s">
        <v>29</v>
      </c>
      <c r="N176" s="42">
        <v>40566</v>
      </c>
      <c r="O176" s="40"/>
      <c r="P176" s="40" t="s">
        <v>90</v>
      </c>
      <c r="Q176" s="40" t="s">
        <v>145</v>
      </c>
      <c r="R176" s="40" t="s">
        <v>1574</v>
      </c>
      <c r="S176" s="40"/>
      <c r="T176" s="40" t="s">
        <v>32</v>
      </c>
      <c r="U176" s="60">
        <v>115</v>
      </c>
      <c r="V176" s="43"/>
      <c r="W176" s="42">
        <v>45570</v>
      </c>
      <c r="X176" s="88" t="s">
        <v>1407</v>
      </c>
      <c r="Y176" s="75"/>
      <c r="Z176" s="51"/>
      <c r="AA176" s="51"/>
    </row>
    <row r="177" spans="1:27" ht="15" thickBot="1">
      <c r="A177" s="38">
        <v>45424.535578703704</v>
      </c>
      <c r="B177" s="92">
        <v>178</v>
      </c>
      <c r="C177" s="96"/>
      <c r="D177" s="96">
        <v>114</v>
      </c>
      <c r="E177" s="40" t="s">
        <v>511</v>
      </c>
      <c r="F177" s="40" t="s">
        <v>636</v>
      </c>
      <c r="G177" s="40" t="s">
        <v>637</v>
      </c>
      <c r="H177" s="40" t="s">
        <v>638</v>
      </c>
      <c r="I177" s="40" t="s">
        <v>26</v>
      </c>
      <c r="J177" s="40" t="s">
        <v>639</v>
      </c>
      <c r="K177" s="80">
        <v>653938136</v>
      </c>
      <c r="L177" s="40"/>
      <c r="M177" s="40" t="s">
        <v>29</v>
      </c>
      <c r="N177" s="42">
        <v>42425</v>
      </c>
      <c r="O177" s="40"/>
      <c r="P177" s="40" t="s">
        <v>1386</v>
      </c>
      <c r="Q177" s="40"/>
      <c r="R177" s="40"/>
      <c r="S177" s="42">
        <v>45213</v>
      </c>
      <c r="T177" s="40"/>
      <c r="U177" s="60">
        <v>0</v>
      </c>
      <c r="V177" s="43">
        <v>0</v>
      </c>
      <c r="W177" s="43">
        <v>0</v>
      </c>
      <c r="X177" s="88">
        <v>0</v>
      </c>
      <c r="Y177" s="75"/>
      <c r="Z177" s="51"/>
      <c r="AA177" s="51"/>
    </row>
    <row r="178" spans="1:27" ht="15" thickBot="1">
      <c r="A178" s="38">
        <v>44947.451284722221</v>
      </c>
      <c r="B178" s="92">
        <v>179</v>
      </c>
      <c r="C178" s="96">
        <v>683</v>
      </c>
      <c r="D178" s="96">
        <v>115</v>
      </c>
      <c r="E178" s="40" t="s">
        <v>156</v>
      </c>
      <c r="F178" s="40" t="s">
        <v>641</v>
      </c>
      <c r="G178" s="40" t="s">
        <v>642</v>
      </c>
      <c r="H178" s="40"/>
      <c r="I178" s="40"/>
      <c r="J178" s="40"/>
      <c r="K178" s="80">
        <v>685589007</v>
      </c>
      <c r="L178" s="40"/>
      <c r="M178" s="40" t="s">
        <v>48</v>
      </c>
      <c r="N178" s="40"/>
      <c r="O178" s="40" t="s">
        <v>155</v>
      </c>
      <c r="P178" s="40" t="s">
        <v>1386</v>
      </c>
      <c r="Q178" s="40" t="s">
        <v>58</v>
      </c>
      <c r="R178" s="40" t="s">
        <v>1573</v>
      </c>
      <c r="S178" s="40"/>
      <c r="T178" s="40"/>
      <c r="U178" s="60">
        <v>0</v>
      </c>
      <c r="V178" s="43">
        <v>0</v>
      </c>
      <c r="W178" s="43">
        <v>0</v>
      </c>
      <c r="X178" s="88">
        <v>0</v>
      </c>
      <c r="Y178" s="75"/>
      <c r="Z178" s="51"/>
      <c r="AA178" s="51"/>
    </row>
    <row r="179" spans="1:27" ht="15" thickBot="1">
      <c r="A179" s="38">
        <v>45319.672546296293</v>
      </c>
      <c r="B179" s="92">
        <v>180</v>
      </c>
      <c r="C179" s="96">
        <v>736</v>
      </c>
      <c r="D179" s="96">
        <v>116</v>
      </c>
      <c r="E179" s="40" t="s">
        <v>644</v>
      </c>
      <c r="F179" s="40" t="s">
        <v>645</v>
      </c>
      <c r="G179" s="40" t="s">
        <v>646</v>
      </c>
      <c r="H179" s="40" t="s">
        <v>647</v>
      </c>
      <c r="I179" s="40" t="s">
        <v>26</v>
      </c>
      <c r="J179" s="40" t="s">
        <v>648</v>
      </c>
      <c r="K179" s="80">
        <v>646876303</v>
      </c>
      <c r="L179" s="40"/>
      <c r="M179" s="40" t="s">
        <v>29</v>
      </c>
      <c r="N179" s="42">
        <v>42569</v>
      </c>
      <c r="O179" s="40" t="s">
        <v>49</v>
      </c>
      <c r="P179" s="40" t="s">
        <v>114</v>
      </c>
      <c r="Q179" s="40" t="s">
        <v>41</v>
      </c>
      <c r="R179" s="40" t="s">
        <v>1573</v>
      </c>
      <c r="S179" s="42">
        <v>45304</v>
      </c>
      <c r="T179" s="40" t="s">
        <v>32</v>
      </c>
      <c r="U179" s="60">
        <v>115</v>
      </c>
      <c r="V179" s="43"/>
      <c r="W179" s="42">
        <v>45585</v>
      </c>
      <c r="X179" s="88">
        <v>0</v>
      </c>
      <c r="Y179" s="75"/>
      <c r="Z179" s="51"/>
      <c r="AA179" s="51"/>
    </row>
    <row r="180" spans="1:27" ht="15" thickBot="1">
      <c r="A180" s="38">
        <v>45424.536817129629</v>
      </c>
      <c r="B180" s="92">
        <v>181</v>
      </c>
      <c r="C180" s="96">
        <v>936</v>
      </c>
      <c r="D180" s="96">
        <v>117</v>
      </c>
      <c r="E180" s="40" t="s">
        <v>300</v>
      </c>
      <c r="F180" s="40" t="s">
        <v>1177</v>
      </c>
      <c r="G180" s="40" t="s">
        <v>1437</v>
      </c>
      <c r="H180" s="40" t="s">
        <v>1438</v>
      </c>
      <c r="I180" s="40" t="s">
        <v>26</v>
      </c>
      <c r="J180" s="40"/>
      <c r="K180" s="80">
        <v>686157185</v>
      </c>
      <c r="L180" s="40"/>
      <c r="M180" s="40" t="s">
        <v>48</v>
      </c>
      <c r="N180" s="42">
        <v>43486</v>
      </c>
      <c r="O180" s="40"/>
      <c r="P180" s="49" t="s">
        <v>122</v>
      </c>
      <c r="Q180" s="40" t="s">
        <v>1431</v>
      </c>
      <c r="R180" s="40" t="s">
        <v>1573</v>
      </c>
      <c r="S180" s="42">
        <v>45598</v>
      </c>
      <c r="T180" s="40" t="s">
        <v>32</v>
      </c>
      <c r="U180" s="60">
        <v>120</v>
      </c>
      <c r="V180" s="43"/>
      <c r="W180" s="42">
        <v>45598</v>
      </c>
      <c r="X180" s="88"/>
      <c r="Y180" s="75"/>
      <c r="Z180" s="51"/>
      <c r="AA180" s="51"/>
    </row>
    <row r="181" spans="1:27" ht="15" thickBot="1">
      <c r="A181" s="38">
        <v>45424.538124999999</v>
      </c>
      <c r="B181" s="92">
        <v>182</v>
      </c>
      <c r="C181" s="96">
        <v>202</v>
      </c>
      <c r="D181" s="96">
        <v>118</v>
      </c>
      <c r="E181" s="40" t="s">
        <v>107</v>
      </c>
      <c r="F181" s="40" t="s">
        <v>335</v>
      </c>
      <c r="G181" s="40" t="s">
        <v>655</v>
      </c>
      <c r="H181" s="40" t="s">
        <v>590</v>
      </c>
      <c r="I181" s="40" t="s">
        <v>26</v>
      </c>
      <c r="J181" s="40"/>
      <c r="K181" s="80">
        <v>619442194</v>
      </c>
      <c r="L181" s="40"/>
      <c r="M181" s="40" t="s">
        <v>48</v>
      </c>
      <c r="N181" s="42">
        <v>42752</v>
      </c>
      <c r="O181" s="40"/>
      <c r="P181" s="49" t="s">
        <v>34</v>
      </c>
      <c r="Q181" s="40"/>
      <c r="R181" s="40" t="s">
        <v>1572</v>
      </c>
      <c r="S181" s="42">
        <v>45213</v>
      </c>
      <c r="T181" s="40" t="s">
        <v>32</v>
      </c>
      <c r="U181" s="60">
        <v>0</v>
      </c>
      <c r="V181" s="43">
        <v>0</v>
      </c>
      <c r="W181" s="43">
        <v>0</v>
      </c>
      <c r="X181" s="88">
        <v>0</v>
      </c>
      <c r="Y181" s="75"/>
      <c r="Z181" s="51"/>
      <c r="AA181" s="51"/>
    </row>
    <row r="182" spans="1:27" ht="15" thickBot="1">
      <c r="A182" s="38">
        <v>45382.632581018515</v>
      </c>
      <c r="B182" s="92">
        <v>183</v>
      </c>
      <c r="C182" s="96">
        <v>418</v>
      </c>
      <c r="D182" s="96">
        <v>119</v>
      </c>
      <c r="E182" s="40" t="s">
        <v>223</v>
      </c>
      <c r="F182" s="40" t="s">
        <v>499</v>
      </c>
      <c r="G182" s="40" t="s">
        <v>657</v>
      </c>
      <c r="H182" s="40" t="s">
        <v>658</v>
      </c>
      <c r="I182" s="40" t="s">
        <v>26</v>
      </c>
      <c r="J182" s="40" t="s">
        <v>659</v>
      </c>
      <c r="K182" s="80">
        <v>636382197</v>
      </c>
      <c r="L182" s="40"/>
      <c r="M182" s="40" t="s">
        <v>48</v>
      </c>
      <c r="N182" s="42">
        <v>42189</v>
      </c>
      <c r="O182" s="40" t="s">
        <v>56</v>
      </c>
      <c r="P182" s="49" t="s">
        <v>34</v>
      </c>
      <c r="Q182" s="40"/>
      <c r="R182" s="40" t="s">
        <v>1572</v>
      </c>
      <c r="S182" s="42">
        <v>45213</v>
      </c>
      <c r="T182" s="40" t="s">
        <v>32</v>
      </c>
      <c r="U182" s="60">
        <v>115</v>
      </c>
      <c r="V182" s="43"/>
      <c r="W182" s="42">
        <v>45542</v>
      </c>
      <c r="X182" s="88">
        <v>0</v>
      </c>
      <c r="Y182" s="75"/>
      <c r="Z182" s="51"/>
      <c r="AA182" s="51"/>
    </row>
    <row r="183" spans="1:27" ht="15" thickBot="1">
      <c r="A183" s="38">
        <v>45424.539618055554</v>
      </c>
      <c r="B183" s="92">
        <v>184</v>
      </c>
      <c r="C183" s="96">
        <v>1077</v>
      </c>
      <c r="D183" s="96">
        <v>120</v>
      </c>
      <c r="E183" s="40" t="s">
        <v>727</v>
      </c>
      <c r="F183" s="40" t="s">
        <v>1453</v>
      </c>
      <c r="G183" s="40" t="s">
        <v>1454</v>
      </c>
      <c r="H183" s="76" t="s">
        <v>1455</v>
      </c>
      <c r="I183" s="40" t="s">
        <v>26</v>
      </c>
      <c r="J183" s="76" t="s">
        <v>1456</v>
      </c>
      <c r="K183" s="82">
        <v>630461087</v>
      </c>
      <c r="L183" s="40"/>
      <c r="M183" s="40" t="s">
        <v>29</v>
      </c>
      <c r="N183" s="77">
        <v>43557</v>
      </c>
      <c r="O183" s="40"/>
      <c r="P183" s="40" t="s">
        <v>122</v>
      </c>
      <c r="Q183" s="40" t="s">
        <v>1431</v>
      </c>
      <c r="R183" s="40" t="s">
        <v>1573</v>
      </c>
      <c r="S183" s="40"/>
      <c r="T183" s="40" t="s">
        <v>32</v>
      </c>
      <c r="U183" s="60">
        <v>120</v>
      </c>
      <c r="V183" s="43"/>
      <c r="W183" s="42">
        <v>45598</v>
      </c>
      <c r="X183" s="88">
        <v>0</v>
      </c>
      <c r="Y183" s="75"/>
      <c r="Z183" s="51"/>
      <c r="AA183" s="51"/>
    </row>
    <row r="184" spans="1:27" ht="15" thickBot="1">
      <c r="A184" s="38">
        <v>45424.54146990741</v>
      </c>
      <c r="B184" s="92">
        <v>185</v>
      </c>
      <c r="C184" s="96">
        <v>405</v>
      </c>
      <c r="D184" s="96">
        <v>121</v>
      </c>
      <c r="E184" s="40" t="s">
        <v>108</v>
      </c>
      <c r="F184" s="40" t="s">
        <v>669</v>
      </c>
      <c r="G184" s="40" t="s">
        <v>670</v>
      </c>
      <c r="H184" s="40" t="s">
        <v>671</v>
      </c>
      <c r="I184" s="40" t="s">
        <v>26</v>
      </c>
      <c r="J184" s="40" t="s">
        <v>672</v>
      </c>
      <c r="K184" s="80">
        <v>6180117387</v>
      </c>
      <c r="L184" s="40"/>
      <c r="M184" s="40" t="s">
        <v>29</v>
      </c>
      <c r="N184" s="42">
        <v>42125</v>
      </c>
      <c r="O184" s="40"/>
      <c r="P184" s="49" t="s">
        <v>34</v>
      </c>
      <c r="Q184" s="40"/>
      <c r="R184" s="40" t="s">
        <v>1572</v>
      </c>
      <c r="S184" s="42">
        <v>45213</v>
      </c>
      <c r="T184" s="40" t="s">
        <v>32</v>
      </c>
      <c r="U184" s="60">
        <v>0</v>
      </c>
      <c r="V184" s="43">
        <v>0</v>
      </c>
      <c r="W184" s="43">
        <v>0</v>
      </c>
      <c r="X184" s="88">
        <v>0</v>
      </c>
      <c r="Y184" s="75"/>
      <c r="Z184" s="51"/>
      <c r="AA184" s="51"/>
    </row>
    <row r="185" spans="1:27" ht="15" thickBot="1">
      <c r="A185" s="38">
        <v>45003.66269675926</v>
      </c>
      <c r="B185" s="92">
        <v>186</v>
      </c>
      <c r="C185" s="96">
        <v>337</v>
      </c>
      <c r="D185" s="96">
        <v>122</v>
      </c>
      <c r="E185" s="40" t="s">
        <v>675</v>
      </c>
      <c r="F185" s="40" t="s">
        <v>216</v>
      </c>
      <c r="G185" s="40" t="s">
        <v>253</v>
      </c>
      <c r="H185" s="40"/>
      <c r="I185" s="40" t="s">
        <v>26</v>
      </c>
      <c r="J185" s="40"/>
      <c r="K185" s="80">
        <v>648321547</v>
      </c>
      <c r="L185" s="40"/>
      <c r="M185" s="40" t="s">
        <v>48</v>
      </c>
      <c r="N185" s="42">
        <v>42904</v>
      </c>
      <c r="O185" s="40" t="s">
        <v>49</v>
      </c>
      <c r="P185" s="40" t="s">
        <v>122</v>
      </c>
      <c r="Q185" s="40" t="s">
        <v>145</v>
      </c>
      <c r="R185" s="40" t="s">
        <v>1572</v>
      </c>
      <c r="S185" s="42">
        <v>44989</v>
      </c>
      <c r="T185" s="40" t="s">
        <v>32</v>
      </c>
      <c r="U185" s="60">
        <v>115</v>
      </c>
      <c r="V185" s="43"/>
      <c r="W185" s="42">
        <v>45542</v>
      </c>
      <c r="X185" s="88">
        <v>0</v>
      </c>
      <c r="Y185" s="75"/>
      <c r="Z185" s="51"/>
      <c r="AA185" s="51"/>
    </row>
    <row r="186" spans="1:27" ht="15" thickBot="1">
      <c r="A186" s="38">
        <v>44927.614872685182</v>
      </c>
      <c r="B186" s="92">
        <v>187</v>
      </c>
      <c r="C186" s="96">
        <v>337</v>
      </c>
      <c r="D186" s="96">
        <v>122</v>
      </c>
      <c r="E186" s="40" t="s">
        <v>675</v>
      </c>
      <c r="F186" s="40" t="s">
        <v>676</v>
      </c>
      <c r="G186" s="40" t="s">
        <v>253</v>
      </c>
      <c r="H186" s="40" t="s">
        <v>678</v>
      </c>
      <c r="I186" s="40" t="s">
        <v>26</v>
      </c>
      <c r="J186" s="40" t="s">
        <v>679</v>
      </c>
      <c r="K186" s="80">
        <v>648321547</v>
      </c>
      <c r="L186" s="40"/>
      <c r="M186" s="40" t="s">
        <v>29</v>
      </c>
      <c r="N186" s="42">
        <v>42348</v>
      </c>
      <c r="O186" s="40" t="s">
        <v>49</v>
      </c>
      <c r="P186" s="40" t="s">
        <v>30</v>
      </c>
      <c r="Q186" s="40" t="s">
        <v>115</v>
      </c>
      <c r="R186" s="40" t="s">
        <v>1572</v>
      </c>
      <c r="S186" s="42">
        <v>44870</v>
      </c>
      <c r="T186" s="40" t="s">
        <v>32</v>
      </c>
      <c r="U186" s="60">
        <v>115</v>
      </c>
      <c r="V186" s="43"/>
      <c r="W186" s="42">
        <v>45542</v>
      </c>
      <c r="X186" s="88">
        <v>0</v>
      </c>
      <c r="Y186" s="75"/>
      <c r="Z186" s="51"/>
      <c r="AA186" s="51"/>
    </row>
    <row r="187" spans="1:27" ht="15" thickBot="1">
      <c r="A187" s="38"/>
      <c r="B187" s="92">
        <v>188</v>
      </c>
      <c r="C187" s="96">
        <v>242</v>
      </c>
      <c r="D187" s="96">
        <v>123</v>
      </c>
      <c r="E187" s="40" t="s">
        <v>364</v>
      </c>
      <c r="F187" s="40" t="s">
        <v>417</v>
      </c>
      <c r="G187" s="40" t="s">
        <v>172</v>
      </c>
      <c r="H187" s="40" t="s">
        <v>671</v>
      </c>
      <c r="I187" s="40" t="s">
        <v>26</v>
      </c>
      <c r="J187" s="40" t="s">
        <v>1457</v>
      </c>
      <c r="K187" s="80">
        <v>619061578</v>
      </c>
      <c r="L187" s="40"/>
      <c r="M187" s="40" t="s">
        <v>48</v>
      </c>
      <c r="N187" s="42">
        <v>42585</v>
      </c>
      <c r="O187" s="40"/>
      <c r="P187" s="40" t="s">
        <v>122</v>
      </c>
      <c r="Q187" s="40" t="s">
        <v>1458</v>
      </c>
      <c r="R187" s="40" t="s">
        <v>1573</v>
      </c>
      <c r="S187" s="42"/>
      <c r="T187" s="40"/>
      <c r="U187" s="60">
        <v>115</v>
      </c>
      <c r="V187" s="43"/>
      <c r="W187" s="42">
        <v>45598</v>
      </c>
      <c r="X187" s="88"/>
      <c r="Y187" s="75"/>
      <c r="Z187" s="51"/>
      <c r="AA187" s="51"/>
    </row>
    <row r="188" spans="1:27" ht="15" thickBot="1">
      <c r="A188" s="38">
        <v>45424.549143518518</v>
      </c>
      <c r="B188" s="92">
        <v>190</v>
      </c>
      <c r="C188" s="96">
        <v>326</v>
      </c>
      <c r="D188" s="96">
        <v>125</v>
      </c>
      <c r="E188" s="40" t="s">
        <v>686</v>
      </c>
      <c r="F188" s="40" t="s">
        <v>687</v>
      </c>
      <c r="G188" s="40" t="s">
        <v>688</v>
      </c>
      <c r="H188" s="40" t="s">
        <v>689</v>
      </c>
      <c r="I188" s="40" t="s">
        <v>26</v>
      </c>
      <c r="J188" s="40" t="s">
        <v>690</v>
      </c>
      <c r="K188" s="80">
        <v>644993023</v>
      </c>
      <c r="L188" s="40"/>
      <c r="M188" s="40" t="s">
        <v>48</v>
      </c>
      <c r="N188" s="42">
        <v>42852</v>
      </c>
      <c r="O188" s="40"/>
      <c r="P188" s="49" t="s">
        <v>34</v>
      </c>
      <c r="Q188" s="40"/>
      <c r="R188" s="40" t="s">
        <v>1572</v>
      </c>
      <c r="S188" s="42">
        <v>45213</v>
      </c>
      <c r="T188" s="40" t="s">
        <v>32</v>
      </c>
      <c r="U188" s="60">
        <v>115</v>
      </c>
      <c r="V188" s="43"/>
      <c r="W188" s="42">
        <v>45542</v>
      </c>
      <c r="X188" s="88">
        <v>0</v>
      </c>
      <c r="Y188" s="75"/>
      <c r="Z188" s="51"/>
      <c r="AA188" s="51"/>
    </row>
    <row r="189" spans="1:27" ht="15" thickBot="1">
      <c r="A189" s="38">
        <v>45319.654733796298</v>
      </c>
      <c r="B189" s="92">
        <v>191</v>
      </c>
      <c r="C189" s="96">
        <v>125</v>
      </c>
      <c r="D189" s="96">
        <v>126</v>
      </c>
      <c r="E189" s="40" t="s">
        <v>97</v>
      </c>
      <c r="F189" s="40" t="s">
        <v>23</v>
      </c>
      <c r="G189" s="40" t="s">
        <v>1389</v>
      </c>
      <c r="H189" s="40" t="s">
        <v>693</v>
      </c>
      <c r="I189" s="40" t="s">
        <v>26</v>
      </c>
      <c r="J189" s="40"/>
      <c r="K189" s="80">
        <v>614109902</v>
      </c>
      <c r="L189" s="40"/>
      <c r="M189" s="40" t="s">
        <v>29</v>
      </c>
      <c r="N189" s="42">
        <v>43279</v>
      </c>
      <c r="O189" s="40" t="s">
        <v>49</v>
      </c>
      <c r="P189" s="40" t="s">
        <v>114</v>
      </c>
      <c r="Q189" s="40" t="s">
        <v>41</v>
      </c>
      <c r="R189" s="40" t="s">
        <v>1573</v>
      </c>
      <c r="S189" s="42">
        <v>45304</v>
      </c>
      <c r="T189" s="40" t="s">
        <v>32</v>
      </c>
      <c r="U189" s="60">
        <v>115</v>
      </c>
      <c r="V189" s="43"/>
      <c r="W189" s="42">
        <v>45542</v>
      </c>
      <c r="X189" s="88">
        <v>0</v>
      </c>
      <c r="Y189" s="75"/>
      <c r="Z189" s="51"/>
      <c r="AA189" s="51"/>
    </row>
    <row r="190" spans="1:27" ht="15" thickBot="1">
      <c r="A190" s="38">
        <v>45424.552048611113</v>
      </c>
      <c r="B190" s="92">
        <v>192</v>
      </c>
      <c r="C190" s="96">
        <v>1050</v>
      </c>
      <c r="D190" s="96">
        <v>127</v>
      </c>
      <c r="E190" s="40" t="s">
        <v>498</v>
      </c>
      <c r="F190" s="40" t="s">
        <v>695</v>
      </c>
      <c r="G190" s="40" t="s">
        <v>696</v>
      </c>
      <c r="H190" s="40"/>
      <c r="I190" s="40"/>
      <c r="J190" s="40"/>
      <c r="K190" s="80">
        <v>643231648</v>
      </c>
      <c r="L190" s="40"/>
      <c r="M190" s="40" t="s">
        <v>29</v>
      </c>
      <c r="N190" s="40"/>
      <c r="O190" s="40"/>
      <c r="P190" s="40" t="s">
        <v>53</v>
      </c>
      <c r="Q190" s="40"/>
      <c r="R190" s="40" t="s">
        <v>1574</v>
      </c>
      <c r="S190" s="40"/>
      <c r="T190" s="40" t="s">
        <v>32</v>
      </c>
      <c r="U190" s="60">
        <v>115</v>
      </c>
      <c r="V190" s="43"/>
      <c r="W190" s="42">
        <v>45541</v>
      </c>
      <c r="X190" s="88">
        <v>0</v>
      </c>
      <c r="Y190" s="75"/>
      <c r="Z190" s="51"/>
      <c r="AA190" s="51"/>
    </row>
    <row r="191" spans="1:27" ht="15" thickBot="1">
      <c r="A191" s="38">
        <v>45424.552048611113</v>
      </c>
      <c r="B191" s="92">
        <v>193</v>
      </c>
      <c r="C191" s="96">
        <v>1050</v>
      </c>
      <c r="D191" s="96">
        <v>127</v>
      </c>
      <c r="E191" s="40" t="s">
        <v>498</v>
      </c>
      <c r="F191" s="40" t="s">
        <v>33</v>
      </c>
      <c r="G191" s="40" t="s">
        <v>696</v>
      </c>
      <c r="H191" s="40"/>
      <c r="I191" s="40"/>
      <c r="J191" s="40"/>
      <c r="K191" s="80">
        <v>643231648</v>
      </c>
      <c r="L191" s="40"/>
      <c r="M191" s="40" t="s">
        <v>29</v>
      </c>
      <c r="N191" s="40"/>
      <c r="O191" s="40"/>
      <c r="P191" s="40" t="s">
        <v>114</v>
      </c>
      <c r="Q191" s="40"/>
      <c r="R191" s="40" t="s">
        <v>1574</v>
      </c>
      <c r="S191" s="40"/>
      <c r="T191" s="40" t="s">
        <v>32</v>
      </c>
      <c r="U191" s="60">
        <v>115</v>
      </c>
      <c r="V191" s="43"/>
      <c r="W191" s="42">
        <v>45541</v>
      </c>
      <c r="X191" s="88">
        <v>0</v>
      </c>
      <c r="Y191" s="75"/>
      <c r="Z191" s="51"/>
      <c r="AA191" s="51"/>
    </row>
    <row r="192" spans="1:27" ht="15" thickBot="1">
      <c r="A192" s="38">
        <v>45424.554108796299</v>
      </c>
      <c r="B192" s="92">
        <v>194</v>
      </c>
      <c r="C192" s="96">
        <v>147</v>
      </c>
      <c r="D192" s="96">
        <v>128</v>
      </c>
      <c r="E192" s="40" t="s">
        <v>698</v>
      </c>
      <c r="F192" s="40" t="s">
        <v>705</v>
      </c>
      <c r="G192" s="40" t="s">
        <v>700</v>
      </c>
      <c r="H192" s="40" t="s">
        <v>701</v>
      </c>
      <c r="I192" s="40" t="s">
        <v>26</v>
      </c>
      <c r="J192" s="40" t="s">
        <v>702</v>
      </c>
      <c r="K192" s="80">
        <v>624588566</v>
      </c>
      <c r="L192" s="40"/>
      <c r="M192" s="40" t="s">
        <v>48</v>
      </c>
      <c r="N192" s="42">
        <v>42347</v>
      </c>
      <c r="O192" s="40"/>
      <c r="P192" s="49" t="s">
        <v>34</v>
      </c>
      <c r="Q192" s="40"/>
      <c r="R192" s="40" t="s">
        <v>1572</v>
      </c>
      <c r="S192" s="42">
        <v>45213</v>
      </c>
      <c r="T192" s="40" t="s">
        <v>32</v>
      </c>
      <c r="U192" s="60">
        <v>0</v>
      </c>
      <c r="V192" s="43">
        <v>0</v>
      </c>
      <c r="W192" s="43">
        <v>0</v>
      </c>
      <c r="X192" s="88">
        <v>0</v>
      </c>
      <c r="Y192" s="75"/>
      <c r="Z192" s="51"/>
      <c r="AA192" s="51"/>
    </row>
    <row r="193" spans="1:27" ht="15" thickBot="1">
      <c r="A193" s="38">
        <v>45424.554108796299</v>
      </c>
      <c r="B193" s="92">
        <v>195</v>
      </c>
      <c r="C193" s="96">
        <v>147</v>
      </c>
      <c r="D193" s="96">
        <v>128</v>
      </c>
      <c r="E193" s="40" t="s">
        <v>698</v>
      </c>
      <c r="F193" s="40" t="s">
        <v>699</v>
      </c>
      <c r="G193" s="40" t="s">
        <v>700</v>
      </c>
      <c r="H193" s="40" t="s">
        <v>701</v>
      </c>
      <c r="I193" s="40" t="s">
        <v>26</v>
      </c>
      <c r="J193" s="40" t="s">
        <v>702</v>
      </c>
      <c r="K193" s="80">
        <v>624588566</v>
      </c>
      <c r="L193" s="40"/>
      <c r="M193" s="40" t="s">
        <v>48</v>
      </c>
      <c r="N193" s="42">
        <v>42347</v>
      </c>
      <c r="O193" s="40"/>
      <c r="P193" s="49" t="s">
        <v>34</v>
      </c>
      <c r="Q193" s="40"/>
      <c r="R193" s="40" t="s">
        <v>1572</v>
      </c>
      <c r="S193" s="42">
        <v>45213</v>
      </c>
      <c r="T193" s="40" t="s">
        <v>32</v>
      </c>
      <c r="U193" s="60">
        <v>0</v>
      </c>
      <c r="V193" s="43">
        <v>0</v>
      </c>
      <c r="W193" s="43">
        <v>0</v>
      </c>
      <c r="X193" s="88">
        <v>0</v>
      </c>
      <c r="Y193" s="75"/>
      <c r="Z193" s="51"/>
      <c r="AA193" s="51"/>
    </row>
    <row r="194" spans="1:27" ht="15" thickBot="1">
      <c r="A194" s="38">
        <v>44975.606805555559</v>
      </c>
      <c r="B194" s="92">
        <v>196</v>
      </c>
      <c r="C194" s="96">
        <v>514</v>
      </c>
      <c r="D194" s="96">
        <v>129</v>
      </c>
      <c r="E194" s="40" t="s">
        <v>40</v>
      </c>
      <c r="F194" s="40" t="s">
        <v>706</v>
      </c>
      <c r="G194" s="40" t="s">
        <v>707</v>
      </c>
      <c r="H194" s="40"/>
      <c r="I194" s="40"/>
      <c r="J194" s="40"/>
      <c r="K194" s="80">
        <v>642384115</v>
      </c>
      <c r="L194" s="40"/>
      <c r="M194" s="40" t="s">
        <v>48</v>
      </c>
      <c r="N194" s="42">
        <v>41944</v>
      </c>
      <c r="O194" s="40" t="s">
        <v>39</v>
      </c>
      <c r="P194" s="40" t="s">
        <v>65</v>
      </c>
      <c r="Q194" s="40" t="s">
        <v>123</v>
      </c>
      <c r="R194" s="40" t="s">
        <v>1573</v>
      </c>
      <c r="S194" s="40"/>
      <c r="T194" s="40" t="s">
        <v>32</v>
      </c>
      <c r="U194" s="60">
        <v>0</v>
      </c>
      <c r="V194" s="43">
        <v>0</v>
      </c>
      <c r="W194" s="43">
        <v>0</v>
      </c>
      <c r="X194" s="88">
        <v>0</v>
      </c>
      <c r="Y194" s="75"/>
      <c r="Z194" s="51"/>
      <c r="AA194" s="51"/>
    </row>
    <row r="195" spans="1:27" ht="15" thickBot="1">
      <c r="A195" s="38">
        <v>44975.602037037039</v>
      </c>
      <c r="B195" s="92">
        <v>197</v>
      </c>
      <c r="C195" s="96">
        <v>136</v>
      </c>
      <c r="D195" s="96">
        <v>130</v>
      </c>
      <c r="E195" s="40" t="s">
        <v>708</v>
      </c>
      <c r="F195" s="40" t="s">
        <v>564</v>
      </c>
      <c r="G195" s="40" t="s">
        <v>710</v>
      </c>
      <c r="H195" s="40" t="s">
        <v>713</v>
      </c>
      <c r="I195" s="40" t="s">
        <v>26</v>
      </c>
      <c r="J195" s="40" t="s">
        <v>712</v>
      </c>
      <c r="K195" s="80">
        <v>684061958</v>
      </c>
      <c r="L195" s="40"/>
      <c r="M195" s="40" t="s">
        <v>48</v>
      </c>
      <c r="N195" s="42"/>
      <c r="O195" s="40" t="s">
        <v>39</v>
      </c>
      <c r="P195" s="40" t="s">
        <v>122</v>
      </c>
      <c r="Q195" s="40" t="s">
        <v>41</v>
      </c>
      <c r="R195" s="40" t="s">
        <v>1573</v>
      </c>
      <c r="S195" s="40"/>
      <c r="T195" s="40" t="s">
        <v>32</v>
      </c>
      <c r="U195" s="60">
        <v>115</v>
      </c>
      <c r="V195" s="43"/>
      <c r="W195" s="42">
        <v>45578</v>
      </c>
      <c r="X195" s="88">
        <v>0</v>
      </c>
      <c r="Y195" s="75"/>
      <c r="Z195" s="51"/>
      <c r="AA195" s="51"/>
    </row>
    <row r="196" spans="1:27" ht="15" thickBot="1">
      <c r="A196" s="38">
        <v>44975.604710648149</v>
      </c>
      <c r="B196" s="92">
        <v>198</v>
      </c>
      <c r="C196" s="96">
        <v>136</v>
      </c>
      <c r="D196" s="96">
        <v>130</v>
      </c>
      <c r="E196" s="40" t="s">
        <v>708</v>
      </c>
      <c r="F196" s="40" t="s">
        <v>709</v>
      </c>
      <c r="G196" s="40" t="s">
        <v>710</v>
      </c>
      <c r="H196" s="40" t="s">
        <v>711</v>
      </c>
      <c r="I196" s="40" t="s">
        <v>26</v>
      </c>
      <c r="J196" s="40" t="s">
        <v>712</v>
      </c>
      <c r="K196" s="80">
        <v>684061958</v>
      </c>
      <c r="L196" s="40"/>
      <c r="M196" s="40" t="s">
        <v>29</v>
      </c>
      <c r="N196" s="42">
        <v>42374</v>
      </c>
      <c r="O196" s="40" t="s">
        <v>39</v>
      </c>
      <c r="P196" s="40" t="s">
        <v>53</v>
      </c>
      <c r="Q196" s="40" t="s">
        <v>41</v>
      </c>
      <c r="R196" s="40" t="s">
        <v>1574</v>
      </c>
      <c r="S196" s="40"/>
      <c r="T196" s="40" t="s">
        <v>32</v>
      </c>
      <c r="U196" s="60">
        <v>115</v>
      </c>
      <c r="V196" s="43"/>
      <c r="W196" s="42">
        <v>45578</v>
      </c>
      <c r="X196" s="88">
        <v>0</v>
      </c>
      <c r="Y196" s="75"/>
      <c r="Z196" s="51"/>
      <c r="AA196" s="51"/>
    </row>
    <row r="197" spans="1:27" ht="15" thickBot="1">
      <c r="A197" s="38">
        <v>44975.602037037039</v>
      </c>
      <c r="B197" s="92">
        <v>199</v>
      </c>
      <c r="C197" s="96">
        <v>136</v>
      </c>
      <c r="D197" s="96">
        <v>130</v>
      </c>
      <c r="E197" s="40" t="s">
        <v>708</v>
      </c>
      <c r="F197" s="40" t="s">
        <v>335</v>
      </c>
      <c r="G197" s="40" t="s">
        <v>710</v>
      </c>
      <c r="H197" s="40" t="s">
        <v>713</v>
      </c>
      <c r="I197" s="40" t="s">
        <v>26</v>
      </c>
      <c r="J197" s="40" t="s">
        <v>712</v>
      </c>
      <c r="K197" s="80">
        <v>684061958</v>
      </c>
      <c r="L197" s="40"/>
      <c r="M197" s="40" t="s">
        <v>48</v>
      </c>
      <c r="N197" s="42">
        <v>41469</v>
      </c>
      <c r="O197" s="40" t="s">
        <v>39</v>
      </c>
      <c r="P197" s="40" t="s">
        <v>53</v>
      </c>
      <c r="Q197" s="40" t="s">
        <v>41</v>
      </c>
      <c r="R197" s="40" t="s">
        <v>1574</v>
      </c>
      <c r="S197" s="40"/>
      <c r="T197" s="40" t="s">
        <v>32</v>
      </c>
      <c r="U197" s="60">
        <v>115</v>
      </c>
      <c r="V197" s="43"/>
      <c r="W197" s="42">
        <v>45578</v>
      </c>
      <c r="X197" s="88">
        <v>0</v>
      </c>
      <c r="Y197" s="75"/>
      <c r="Z197" s="51"/>
      <c r="AA197" s="51"/>
    </row>
    <row r="198" spans="1:27" ht="15" thickBot="1">
      <c r="A198" s="38">
        <v>44927.665196759262</v>
      </c>
      <c r="B198" s="92">
        <v>200</v>
      </c>
      <c r="C198" s="96">
        <v>733</v>
      </c>
      <c r="D198" s="96">
        <v>131</v>
      </c>
      <c r="E198" s="40" t="s">
        <v>36</v>
      </c>
      <c r="F198" s="51" t="s">
        <v>714</v>
      </c>
      <c r="G198" s="40" t="s">
        <v>1476</v>
      </c>
      <c r="H198" s="40" t="s">
        <v>716</v>
      </c>
      <c r="I198" s="40" t="s">
        <v>26</v>
      </c>
      <c r="J198" s="40" t="s">
        <v>717</v>
      </c>
      <c r="K198" s="80">
        <v>638430769</v>
      </c>
      <c r="L198" s="40"/>
      <c r="M198" s="40" t="s">
        <v>29</v>
      </c>
      <c r="N198" s="42">
        <v>41970</v>
      </c>
      <c r="O198" s="40" t="s">
        <v>49</v>
      </c>
      <c r="P198" s="40" t="s">
        <v>1477</v>
      </c>
      <c r="Q198" s="40" t="s">
        <v>145</v>
      </c>
      <c r="R198" s="40" t="s">
        <v>1573</v>
      </c>
      <c r="S198" s="42">
        <v>44625</v>
      </c>
      <c r="T198" s="40" t="s">
        <v>32</v>
      </c>
      <c r="U198" s="60">
        <v>115</v>
      </c>
      <c r="V198" s="43"/>
      <c r="W198" s="42">
        <v>45542</v>
      </c>
      <c r="X198" s="88">
        <v>0</v>
      </c>
      <c r="Y198" s="75"/>
      <c r="Z198" s="51"/>
      <c r="AA198" s="51"/>
    </row>
    <row r="199" spans="1:27" ht="15" thickBot="1">
      <c r="A199" s="38">
        <v>45444.666134259256</v>
      </c>
      <c r="B199" s="92">
        <v>201</v>
      </c>
      <c r="C199" s="96">
        <v>414</v>
      </c>
      <c r="D199" s="96">
        <v>132</v>
      </c>
      <c r="E199" s="40" t="s">
        <v>136</v>
      </c>
      <c r="F199" s="50" t="s">
        <v>922</v>
      </c>
      <c r="G199" s="40" t="s">
        <v>1008</v>
      </c>
      <c r="H199" s="40" t="s">
        <v>1009</v>
      </c>
      <c r="I199" s="40" t="s">
        <v>26</v>
      </c>
      <c r="J199" s="40" t="s">
        <v>1010</v>
      </c>
      <c r="K199" s="80">
        <v>684371674</v>
      </c>
      <c r="L199" s="40"/>
      <c r="M199" s="40" t="s">
        <v>29</v>
      </c>
      <c r="N199" s="41">
        <v>43187</v>
      </c>
      <c r="O199" s="40"/>
      <c r="P199" s="40" t="s">
        <v>122</v>
      </c>
      <c r="Q199" s="40" t="s">
        <v>58</v>
      </c>
      <c r="R199" s="40" t="s">
        <v>1573</v>
      </c>
      <c r="S199" s="42">
        <v>44289</v>
      </c>
      <c r="T199" s="40" t="s">
        <v>32</v>
      </c>
      <c r="U199" s="60">
        <v>120</v>
      </c>
      <c r="V199" s="43"/>
      <c r="W199" s="42">
        <v>45598</v>
      </c>
      <c r="X199" s="88">
        <v>0</v>
      </c>
      <c r="Y199" s="75"/>
      <c r="Z199" s="51"/>
      <c r="AA199" s="51"/>
    </row>
    <row r="200" spans="1:27" ht="15" thickBot="1">
      <c r="A200" s="38">
        <v>45444.666134259256</v>
      </c>
      <c r="B200" s="92">
        <v>202</v>
      </c>
      <c r="C200" s="96">
        <v>414</v>
      </c>
      <c r="D200" s="96">
        <v>132</v>
      </c>
      <c r="E200" s="40" t="s">
        <v>136</v>
      </c>
      <c r="F200" s="40" t="s">
        <v>1007</v>
      </c>
      <c r="G200" s="40" t="s">
        <v>1008</v>
      </c>
      <c r="H200" s="40" t="s">
        <v>1009</v>
      </c>
      <c r="I200" s="40" t="s">
        <v>26</v>
      </c>
      <c r="J200" s="40" t="s">
        <v>1010</v>
      </c>
      <c r="K200" s="80">
        <v>684371674</v>
      </c>
      <c r="L200" s="40"/>
      <c r="M200" s="40" t="s">
        <v>29</v>
      </c>
      <c r="N200" s="41">
        <v>42011</v>
      </c>
      <c r="O200" s="40"/>
      <c r="P200" s="40" t="s">
        <v>122</v>
      </c>
      <c r="Q200" s="40" t="s">
        <v>145</v>
      </c>
      <c r="R200" s="40" t="s">
        <v>1572</v>
      </c>
      <c r="S200" s="42">
        <v>44289</v>
      </c>
      <c r="T200" s="40" t="s">
        <v>32</v>
      </c>
      <c r="U200" s="60">
        <v>115</v>
      </c>
      <c r="V200" s="43"/>
      <c r="W200" s="42">
        <v>45542</v>
      </c>
      <c r="X200" s="88">
        <v>0</v>
      </c>
      <c r="Y200" s="75"/>
      <c r="Z200" s="51"/>
      <c r="AA200" s="51"/>
    </row>
    <row r="201" spans="1:27" ht="15" thickBot="1">
      <c r="A201" s="38">
        <v>44927.668819444443</v>
      </c>
      <c r="B201" s="92">
        <v>203</v>
      </c>
      <c r="C201" s="96">
        <v>918</v>
      </c>
      <c r="D201" s="96">
        <v>133</v>
      </c>
      <c r="E201" s="40" t="s">
        <v>53</v>
      </c>
      <c r="F201" s="40" t="s">
        <v>719</v>
      </c>
      <c r="G201" s="40" t="s">
        <v>242</v>
      </c>
      <c r="H201" s="40" t="s">
        <v>722</v>
      </c>
      <c r="I201" s="40" t="s">
        <v>26</v>
      </c>
      <c r="J201" s="40" t="s">
        <v>630</v>
      </c>
      <c r="K201" s="80">
        <v>647907786</v>
      </c>
      <c r="L201" s="40"/>
      <c r="M201" s="40" t="s">
        <v>29</v>
      </c>
      <c r="N201" s="42">
        <v>42467</v>
      </c>
      <c r="O201" s="40" t="s">
        <v>49</v>
      </c>
      <c r="P201" s="40" t="s">
        <v>30</v>
      </c>
      <c r="Q201" s="40" t="s">
        <v>115</v>
      </c>
      <c r="R201" s="40" t="s">
        <v>1572</v>
      </c>
      <c r="S201" s="42">
        <v>44625</v>
      </c>
      <c r="T201" s="40" t="s">
        <v>32</v>
      </c>
      <c r="U201" s="60">
        <v>115</v>
      </c>
      <c r="V201" s="43"/>
      <c r="W201" s="42">
        <v>45542</v>
      </c>
      <c r="X201" s="88">
        <v>0</v>
      </c>
      <c r="Y201" s="75"/>
      <c r="Z201" s="51"/>
      <c r="AA201" s="51"/>
    </row>
    <row r="202" spans="1:27" ht="15" thickBot="1">
      <c r="A202" s="38">
        <v>44934.817152777781</v>
      </c>
      <c r="B202" s="92">
        <v>204</v>
      </c>
      <c r="C202" s="96">
        <v>918</v>
      </c>
      <c r="D202" s="96">
        <v>133</v>
      </c>
      <c r="E202" s="40" t="s">
        <v>290</v>
      </c>
      <c r="F202" s="40" t="s">
        <v>98</v>
      </c>
      <c r="G202" s="40" t="s">
        <v>242</v>
      </c>
      <c r="H202" s="40" t="s">
        <v>722</v>
      </c>
      <c r="I202" s="40" t="s">
        <v>26</v>
      </c>
      <c r="J202" s="40" t="s">
        <v>630</v>
      </c>
      <c r="K202" s="80">
        <v>647907786</v>
      </c>
      <c r="L202" s="40"/>
      <c r="M202" s="40" t="s">
        <v>48</v>
      </c>
      <c r="N202" s="42">
        <v>40052</v>
      </c>
      <c r="O202" s="40" t="s">
        <v>152</v>
      </c>
      <c r="P202" s="40" t="s">
        <v>57</v>
      </c>
      <c r="Q202" s="40" t="s">
        <v>58</v>
      </c>
      <c r="R202" s="40" t="s">
        <v>1575</v>
      </c>
      <c r="S202" s="40"/>
      <c r="T202" s="40" t="s">
        <v>32</v>
      </c>
      <c r="U202" s="60">
        <v>115</v>
      </c>
      <c r="V202" s="43"/>
      <c r="W202" s="42">
        <v>45542</v>
      </c>
      <c r="X202" s="88">
        <v>0</v>
      </c>
      <c r="Y202" s="75"/>
      <c r="Z202" s="51"/>
      <c r="AA202" s="51"/>
    </row>
    <row r="203" spans="1:27" ht="15" thickBot="1">
      <c r="A203" s="38">
        <v>44975.619803240741</v>
      </c>
      <c r="B203" s="92">
        <v>205</v>
      </c>
      <c r="C203" s="96">
        <v>245</v>
      </c>
      <c r="D203" s="96">
        <v>134</v>
      </c>
      <c r="E203" s="40" t="s">
        <v>723</v>
      </c>
      <c r="F203" s="40" t="s">
        <v>724</v>
      </c>
      <c r="G203" s="40" t="s">
        <v>396</v>
      </c>
      <c r="H203" s="40" t="s">
        <v>725</v>
      </c>
      <c r="I203" s="40" t="s">
        <v>26</v>
      </c>
      <c r="J203" s="40">
        <v>3526</v>
      </c>
      <c r="K203" s="80">
        <v>615676627</v>
      </c>
      <c r="L203" s="40"/>
      <c r="M203" s="40" t="s">
        <v>29</v>
      </c>
      <c r="N203" s="42">
        <v>41372</v>
      </c>
      <c r="O203" s="40" t="s">
        <v>39</v>
      </c>
      <c r="P203" s="40" t="s">
        <v>53</v>
      </c>
      <c r="Q203" s="40" t="s">
        <v>41</v>
      </c>
      <c r="R203" s="40" t="s">
        <v>1574</v>
      </c>
      <c r="S203" s="40"/>
      <c r="T203" s="40" t="s">
        <v>32</v>
      </c>
      <c r="U203" s="60">
        <v>115</v>
      </c>
      <c r="V203" s="43"/>
      <c r="W203" s="42">
        <v>45592</v>
      </c>
      <c r="X203" s="88">
        <v>0</v>
      </c>
      <c r="Y203" s="75"/>
      <c r="Z203" s="51"/>
      <c r="AA203" s="51"/>
    </row>
    <row r="204" spans="1:27" ht="15" thickBot="1">
      <c r="A204" s="38">
        <v>45319.651979166665</v>
      </c>
      <c r="B204" s="92">
        <v>206</v>
      </c>
      <c r="C204" s="96">
        <v>794</v>
      </c>
      <c r="D204" s="96">
        <v>135</v>
      </c>
      <c r="E204" s="40" t="s">
        <v>1470</v>
      </c>
      <c r="F204" s="40" t="s">
        <v>727</v>
      </c>
      <c r="G204" s="40" t="s">
        <v>728</v>
      </c>
      <c r="H204" s="40" t="s">
        <v>729</v>
      </c>
      <c r="I204" s="40" t="s">
        <v>26</v>
      </c>
      <c r="J204" s="40" t="s">
        <v>730</v>
      </c>
      <c r="K204" s="80">
        <v>644652141</v>
      </c>
      <c r="L204" s="40"/>
      <c r="M204" s="40" t="s">
        <v>29</v>
      </c>
      <c r="N204" s="42">
        <v>43366</v>
      </c>
      <c r="O204" s="40" t="s">
        <v>49</v>
      </c>
      <c r="P204" s="40" t="s">
        <v>114</v>
      </c>
      <c r="Q204" s="40" t="s">
        <v>41</v>
      </c>
      <c r="R204" s="40" t="s">
        <v>1573</v>
      </c>
      <c r="S204" s="42">
        <v>45304</v>
      </c>
      <c r="T204" s="40" t="s">
        <v>32</v>
      </c>
      <c r="U204" s="60">
        <v>115</v>
      </c>
      <c r="V204" s="43"/>
      <c r="W204" s="42">
        <v>45542</v>
      </c>
      <c r="X204" s="88">
        <v>0</v>
      </c>
      <c r="Y204" s="75"/>
      <c r="Z204" s="51"/>
      <c r="AA204" s="51"/>
    </row>
    <row r="205" spans="1:27" ht="15" thickBot="1">
      <c r="A205" s="38">
        <v>45424.560740740744</v>
      </c>
      <c r="B205" s="92">
        <v>207</v>
      </c>
      <c r="C205" s="96">
        <v>615</v>
      </c>
      <c r="D205" s="96">
        <v>136</v>
      </c>
      <c r="E205" s="40" t="s">
        <v>66</v>
      </c>
      <c r="F205" s="40" t="s">
        <v>108</v>
      </c>
      <c r="G205" s="40" t="s">
        <v>1485</v>
      </c>
      <c r="H205" s="40"/>
      <c r="I205" s="40" t="s">
        <v>174</v>
      </c>
      <c r="J205" s="40"/>
      <c r="K205" s="80">
        <v>638515300</v>
      </c>
      <c r="L205" s="40"/>
      <c r="M205" s="40" t="s">
        <v>29</v>
      </c>
      <c r="N205" s="42">
        <v>41934</v>
      </c>
      <c r="O205" s="40"/>
      <c r="P205" s="49" t="s">
        <v>34</v>
      </c>
      <c r="Q205" s="40"/>
      <c r="R205" s="40" t="s">
        <v>1572</v>
      </c>
      <c r="S205" s="42">
        <v>45213</v>
      </c>
      <c r="T205" s="40" t="s">
        <v>32</v>
      </c>
      <c r="U205" s="60">
        <v>115</v>
      </c>
      <c r="V205" s="43"/>
      <c r="W205" s="42">
        <v>45683</v>
      </c>
      <c r="X205" s="88" t="s">
        <v>1487</v>
      </c>
      <c r="Y205" s="75"/>
      <c r="Z205" s="51"/>
      <c r="AA205" s="51"/>
    </row>
    <row r="206" spans="1:27" ht="15" thickBot="1">
      <c r="A206" s="38">
        <v>45424.560740740744</v>
      </c>
      <c r="B206" s="92">
        <v>208</v>
      </c>
      <c r="C206" s="96">
        <v>615</v>
      </c>
      <c r="D206" s="96">
        <v>136</v>
      </c>
      <c r="E206" s="40" t="s">
        <v>66</v>
      </c>
      <c r="F206" s="40" t="s">
        <v>442</v>
      </c>
      <c r="G206" s="40" t="s">
        <v>1485</v>
      </c>
      <c r="H206" s="40"/>
      <c r="I206" s="40" t="s">
        <v>174</v>
      </c>
      <c r="J206" s="40"/>
      <c r="K206" s="80">
        <v>638515300</v>
      </c>
      <c r="L206" s="40"/>
      <c r="M206" s="40" t="s">
        <v>29</v>
      </c>
      <c r="N206" s="42">
        <v>41934</v>
      </c>
      <c r="O206" s="40"/>
      <c r="P206" s="40" t="s">
        <v>1477</v>
      </c>
      <c r="Q206" s="40" t="s">
        <v>145</v>
      </c>
      <c r="R206" s="40" t="s">
        <v>1573</v>
      </c>
      <c r="S206" s="40"/>
      <c r="T206" s="40" t="s">
        <v>32</v>
      </c>
      <c r="U206" s="60">
        <v>115</v>
      </c>
      <c r="V206" s="43"/>
      <c r="W206" s="42">
        <v>45683</v>
      </c>
      <c r="X206" s="88" t="s">
        <v>1487</v>
      </c>
      <c r="Y206" s="75"/>
      <c r="Z206" s="51"/>
      <c r="AA206" s="51"/>
    </row>
    <row r="207" spans="1:27" ht="15" thickBot="1">
      <c r="A207" s="38">
        <v>45424.560740740744</v>
      </c>
      <c r="B207" s="92">
        <v>209</v>
      </c>
      <c r="C207" s="96">
        <v>615</v>
      </c>
      <c r="D207" s="96">
        <v>136</v>
      </c>
      <c r="E207" s="40" t="s">
        <v>66</v>
      </c>
      <c r="F207" s="40" t="s">
        <v>734</v>
      </c>
      <c r="G207" s="40" t="s">
        <v>1485</v>
      </c>
      <c r="H207" s="40"/>
      <c r="I207" s="40" t="s">
        <v>174</v>
      </c>
      <c r="J207" s="40"/>
      <c r="K207" s="80">
        <v>638515300</v>
      </c>
      <c r="L207" s="40"/>
      <c r="M207" s="40" t="s">
        <v>29</v>
      </c>
      <c r="N207" s="42">
        <v>41934</v>
      </c>
      <c r="O207" s="40"/>
      <c r="P207" s="40" t="s">
        <v>65</v>
      </c>
      <c r="Q207" s="40" t="s">
        <v>145</v>
      </c>
      <c r="R207" s="40" t="s">
        <v>1573</v>
      </c>
      <c r="S207" s="40"/>
      <c r="T207" s="40" t="s">
        <v>32</v>
      </c>
      <c r="U207" s="60">
        <v>115</v>
      </c>
      <c r="V207" s="43"/>
      <c r="W207" s="42">
        <v>45683</v>
      </c>
      <c r="X207" s="88" t="s">
        <v>1487</v>
      </c>
      <c r="Y207" s="75"/>
      <c r="Z207" s="51"/>
      <c r="AA207" s="51"/>
    </row>
    <row r="208" spans="1:27" ht="15" thickBot="1">
      <c r="A208" s="38">
        <v>44975.586574074077</v>
      </c>
      <c r="B208" s="92">
        <v>210</v>
      </c>
      <c r="C208" s="96">
        <v>1062</v>
      </c>
      <c r="D208" s="96">
        <v>137</v>
      </c>
      <c r="E208" s="40" t="s">
        <v>735</v>
      </c>
      <c r="F208" s="40" t="s">
        <v>23</v>
      </c>
      <c r="G208" s="40" t="s">
        <v>736</v>
      </c>
      <c r="H208" s="40" t="s">
        <v>737</v>
      </c>
      <c r="I208" s="40" t="s">
        <v>26</v>
      </c>
      <c r="J208" s="40" t="s">
        <v>207</v>
      </c>
      <c r="K208" s="80">
        <v>628685637</v>
      </c>
      <c r="L208" s="40"/>
      <c r="M208" s="40" t="s">
        <v>29</v>
      </c>
      <c r="N208" s="42">
        <v>40668</v>
      </c>
      <c r="O208" s="40" t="s">
        <v>141</v>
      </c>
      <c r="P208" s="40" t="s">
        <v>90</v>
      </c>
      <c r="Q208" s="40" t="s">
        <v>145</v>
      </c>
      <c r="R208" s="40" t="s">
        <v>1574</v>
      </c>
      <c r="S208" s="40"/>
      <c r="T208" s="40" t="s">
        <v>32</v>
      </c>
      <c r="U208" s="60">
        <v>115</v>
      </c>
      <c r="V208" s="43"/>
      <c r="W208" s="42">
        <v>45549</v>
      </c>
      <c r="X208" s="88">
        <v>0</v>
      </c>
      <c r="Y208" s="75"/>
      <c r="Z208" s="51"/>
      <c r="AA208" s="51"/>
    </row>
    <row r="209" spans="1:27" ht="15" thickBot="1">
      <c r="A209" s="38" t="s">
        <v>1209</v>
      </c>
      <c r="B209" s="92">
        <v>211</v>
      </c>
      <c r="C209" s="96">
        <v>1062</v>
      </c>
      <c r="D209" s="96">
        <v>137</v>
      </c>
      <c r="E209" s="40" t="s">
        <v>735</v>
      </c>
      <c r="F209" s="40" t="s">
        <v>389</v>
      </c>
      <c r="G209" s="40" t="s">
        <v>736</v>
      </c>
      <c r="H209" s="40" t="s">
        <v>1367</v>
      </c>
      <c r="I209" s="40" t="s">
        <v>26</v>
      </c>
      <c r="J209" s="40" t="s">
        <v>211</v>
      </c>
      <c r="K209" s="80">
        <v>628685637</v>
      </c>
      <c r="L209" s="40"/>
      <c r="M209" s="40" t="s">
        <v>29</v>
      </c>
      <c r="N209" s="42">
        <v>43213</v>
      </c>
      <c r="O209" s="40" t="s">
        <v>49</v>
      </c>
      <c r="P209" s="40" t="s">
        <v>114</v>
      </c>
      <c r="Q209" s="40" t="s">
        <v>41</v>
      </c>
      <c r="R209" s="40" t="s">
        <v>1573</v>
      </c>
      <c r="S209" s="42">
        <v>45304</v>
      </c>
      <c r="T209" s="40" t="s">
        <v>32</v>
      </c>
      <c r="U209" s="60">
        <v>115</v>
      </c>
      <c r="V209" s="43"/>
      <c r="W209" s="42">
        <v>45542</v>
      </c>
      <c r="X209" s="88">
        <v>0</v>
      </c>
      <c r="Y209" s="75"/>
      <c r="Z209" s="51"/>
      <c r="AA209" s="51"/>
    </row>
    <row r="210" spans="1:27" ht="15" thickBot="1">
      <c r="A210" s="38">
        <v>45424.586631944447</v>
      </c>
      <c r="B210" s="92">
        <v>212</v>
      </c>
      <c r="C210" s="96">
        <v>944</v>
      </c>
      <c r="D210" s="96">
        <v>138</v>
      </c>
      <c r="E210" s="40" t="s">
        <v>300</v>
      </c>
      <c r="F210" s="40" t="s">
        <v>417</v>
      </c>
      <c r="G210" s="40" t="s">
        <v>739</v>
      </c>
      <c r="H210" s="40"/>
      <c r="I210" s="40"/>
      <c r="J210" s="40"/>
      <c r="K210" s="80">
        <v>685084552</v>
      </c>
      <c r="L210" s="40"/>
      <c r="M210" s="40" t="s">
        <v>48</v>
      </c>
      <c r="N210" s="42">
        <v>40505</v>
      </c>
      <c r="O210" s="40"/>
      <c r="P210" s="40" t="s">
        <v>122</v>
      </c>
      <c r="Q210" s="40"/>
      <c r="R210" s="40" t="s">
        <v>1572</v>
      </c>
      <c r="S210" s="40"/>
      <c r="T210" s="40"/>
      <c r="U210" s="60">
        <v>115</v>
      </c>
      <c r="V210" s="43"/>
      <c r="W210" s="42">
        <v>45564</v>
      </c>
      <c r="X210" s="88">
        <v>0</v>
      </c>
      <c r="Y210" s="75"/>
      <c r="Z210" s="51"/>
      <c r="AA210" s="51"/>
    </row>
    <row r="211" spans="1:27" ht="15" thickBot="1">
      <c r="A211" s="38">
        <v>45424.588900462964</v>
      </c>
      <c r="B211" s="92">
        <v>213</v>
      </c>
      <c r="C211" s="96">
        <v>496</v>
      </c>
      <c r="D211" s="96">
        <v>139</v>
      </c>
      <c r="E211" s="40" t="s">
        <v>80</v>
      </c>
      <c r="F211" s="40" t="s">
        <v>179</v>
      </c>
      <c r="G211" s="40" t="s">
        <v>741</v>
      </c>
      <c r="H211" s="40" t="s">
        <v>742</v>
      </c>
      <c r="I211" s="40" t="s">
        <v>26</v>
      </c>
      <c r="J211" s="40" t="s">
        <v>207</v>
      </c>
      <c r="K211" s="80">
        <v>686071774</v>
      </c>
      <c r="L211" s="40"/>
      <c r="M211" s="40" t="s">
        <v>29</v>
      </c>
      <c r="N211" s="42">
        <v>41094</v>
      </c>
      <c r="O211" s="40"/>
      <c r="P211" s="40" t="s">
        <v>90</v>
      </c>
      <c r="Q211" s="40" t="s">
        <v>145</v>
      </c>
      <c r="R211" s="40" t="s">
        <v>1573</v>
      </c>
      <c r="S211" s="40"/>
      <c r="T211" s="40" t="s">
        <v>32</v>
      </c>
      <c r="U211" s="60">
        <v>0</v>
      </c>
      <c r="V211" s="43">
        <v>0</v>
      </c>
      <c r="W211" s="43">
        <v>0</v>
      </c>
      <c r="X211" s="88">
        <v>0</v>
      </c>
      <c r="Y211" s="75"/>
      <c r="Z211" s="51"/>
      <c r="AA211" s="51"/>
    </row>
    <row r="212" spans="1:27" ht="15" thickBot="1">
      <c r="A212" s="38">
        <v>45424.597905092596</v>
      </c>
      <c r="B212" s="92">
        <v>214</v>
      </c>
      <c r="C212" s="96">
        <v>515</v>
      </c>
      <c r="D212" s="96">
        <v>140</v>
      </c>
      <c r="E212" s="40" t="s">
        <v>156</v>
      </c>
      <c r="F212" s="40" t="s">
        <v>748</v>
      </c>
      <c r="G212" s="40" t="s">
        <v>745</v>
      </c>
      <c r="H212" s="40" t="s">
        <v>746</v>
      </c>
      <c r="I212" s="40" t="s">
        <v>26</v>
      </c>
      <c r="J212" s="40" t="s">
        <v>378</v>
      </c>
      <c r="K212" s="80">
        <v>684500732</v>
      </c>
      <c r="L212" s="40"/>
      <c r="M212" s="40" t="s">
        <v>48</v>
      </c>
      <c r="N212" s="42">
        <v>41172</v>
      </c>
      <c r="O212" s="40"/>
      <c r="P212" s="40" t="s">
        <v>90</v>
      </c>
      <c r="Q212" s="40" t="s">
        <v>145</v>
      </c>
      <c r="R212" s="40" t="s">
        <v>1573</v>
      </c>
      <c r="S212" s="40"/>
      <c r="T212" s="40" t="s">
        <v>32</v>
      </c>
      <c r="U212" s="60">
        <v>115</v>
      </c>
      <c r="V212" s="43"/>
      <c r="W212" s="42">
        <v>45542</v>
      </c>
      <c r="X212" s="88">
        <v>0</v>
      </c>
      <c r="Y212" s="75"/>
      <c r="Z212" s="51"/>
      <c r="AA212" s="51"/>
    </row>
    <row r="213" spans="1:27" ht="15" thickBot="1">
      <c r="A213" s="38">
        <v>45424.597905092596</v>
      </c>
      <c r="B213" s="92">
        <v>215</v>
      </c>
      <c r="C213" s="96">
        <v>515</v>
      </c>
      <c r="D213" s="96">
        <v>140</v>
      </c>
      <c r="E213" s="40" t="s">
        <v>156</v>
      </c>
      <c r="F213" s="40" t="s">
        <v>108</v>
      </c>
      <c r="G213" s="40" t="s">
        <v>745</v>
      </c>
      <c r="H213" s="40" t="s">
        <v>746</v>
      </c>
      <c r="I213" s="40" t="s">
        <v>26</v>
      </c>
      <c r="J213" s="40" t="s">
        <v>378</v>
      </c>
      <c r="K213" s="80">
        <v>684500732</v>
      </c>
      <c r="L213" s="40"/>
      <c r="M213" s="40" t="s">
        <v>274</v>
      </c>
      <c r="N213" s="42">
        <v>42120</v>
      </c>
      <c r="O213" s="40"/>
      <c r="P213" s="40" t="s">
        <v>30</v>
      </c>
      <c r="Q213" s="40" t="s">
        <v>115</v>
      </c>
      <c r="R213" s="40" t="s">
        <v>1573</v>
      </c>
      <c r="S213" s="42">
        <v>45213</v>
      </c>
      <c r="T213" s="40" t="s">
        <v>32</v>
      </c>
      <c r="U213" s="60">
        <v>115</v>
      </c>
      <c r="V213" s="43"/>
      <c r="W213" s="42">
        <v>45542</v>
      </c>
      <c r="X213" s="88">
        <v>0</v>
      </c>
      <c r="Y213" s="75"/>
      <c r="Z213" s="51"/>
      <c r="AA213" s="51"/>
    </row>
    <row r="214" spans="1:27" ht="15" thickBot="1">
      <c r="A214" s="38">
        <v>45424.600740740738</v>
      </c>
      <c r="B214" s="92">
        <v>216</v>
      </c>
      <c r="C214" s="96">
        <v>0</v>
      </c>
      <c r="D214" s="96">
        <v>141</v>
      </c>
      <c r="E214" s="40" t="s">
        <v>300</v>
      </c>
      <c r="F214" s="40" t="s">
        <v>615</v>
      </c>
      <c r="G214" s="40" t="s">
        <v>1467</v>
      </c>
      <c r="H214" s="40" t="s">
        <v>750</v>
      </c>
      <c r="I214" s="40" t="s">
        <v>26</v>
      </c>
      <c r="J214" s="40"/>
      <c r="K214" s="80">
        <v>686123656</v>
      </c>
      <c r="L214" s="40"/>
      <c r="M214" s="40" t="s">
        <v>29</v>
      </c>
      <c r="N214" s="42">
        <v>40725</v>
      </c>
      <c r="O214" s="40"/>
      <c r="P214" s="40" t="s">
        <v>65</v>
      </c>
      <c r="Q214" s="40" t="s">
        <v>123</v>
      </c>
      <c r="R214" s="40" t="s">
        <v>1572</v>
      </c>
      <c r="S214" s="42">
        <v>45214</v>
      </c>
      <c r="T214" s="40" t="s">
        <v>32</v>
      </c>
      <c r="U214" s="60">
        <v>115</v>
      </c>
      <c r="V214" s="43"/>
      <c r="W214" s="42">
        <v>45606</v>
      </c>
      <c r="X214" s="88">
        <v>0</v>
      </c>
      <c r="Y214" s="75"/>
      <c r="Z214" s="51"/>
      <c r="AA214" s="51"/>
    </row>
    <row r="215" spans="1:27" ht="15" thickBot="1">
      <c r="A215" s="38">
        <v>45424.600740740738</v>
      </c>
      <c r="B215" s="92">
        <v>217</v>
      </c>
      <c r="C215" s="96">
        <v>0</v>
      </c>
      <c r="D215" s="96">
        <v>141</v>
      </c>
      <c r="E215" s="40" t="s">
        <v>300</v>
      </c>
      <c r="F215" s="40" t="s">
        <v>752</v>
      </c>
      <c r="G215" s="40" t="s">
        <v>1467</v>
      </c>
      <c r="H215" s="40" t="s">
        <v>750</v>
      </c>
      <c r="I215" s="40" t="s">
        <v>26</v>
      </c>
      <c r="J215" s="40"/>
      <c r="K215" s="80">
        <v>686123656</v>
      </c>
      <c r="L215" s="40"/>
      <c r="M215" s="40" t="s">
        <v>48</v>
      </c>
      <c r="N215" s="42">
        <v>42186</v>
      </c>
      <c r="O215" s="40"/>
      <c r="P215" s="40" t="s">
        <v>65</v>
      </c>
      <c r="Q215" s="40" t="s">
        <v>123</v>
      </c>
      <c r="R215" s="40" t="s">
        <v>1572</v>
      </c>
      <c r="S215" s="42">
        <v>45214</v>
      </c>
      <c r="T215" s="40" t="s">
        <v>32</v>
      </c>
      <c r="U215" s="60">
        <v>115</v>
      </c>
      <c r="V215" s="43"/>
      <c r="W215" s="42">
        <v>45606</v>
      </c>
      <c r="X215" s="88">
        <v>0</v>
      </c>
      <c r="Y215" s="75"/>
      <c r="Z215" s="51"/>
      <c r="AA215" s="51"/>
    </row>
    <row r="216" spans="1:27" ht="15" thickBot="1">
      <c r="A216" s="38">
        <v>45424.604664351849</v>
      </c>
      <c r="B216" s="92">
        <v>218</v>
      </c>
      <c r="C216" s="96">
        <v>407</v>
      </c>
      <c r="D216" s="96">
        <v>142</v>
      </c>
      <c r="E216" s="40" t="s">
        <v>400</v>
      </c>
      <c r="F216" s="40" t="s">
        <v>753</v>
      </c>
      <c r="G216" s="40" t="s">
        <v>754</v>
      </c>
      <c r="H216" s="40" t="s">
        <v>755</v>
      </c>
      <c r="I216" s="40"/>
      <c r="J216" s="40" t="s">
        <v>756</v>
      </c>
      <c r="K216" s="80">
        <v>686049612</v>
      </c>
      <c r="L216" s="40"/>
      <c r="M216" s="40" t="s">
        <v>29</v>
      </c>
      <c r="N216" s="42">
        <v>43105</v>
      </c>
      <c r="O216" s="40"/>
      <c r="P216" s="40" t="s">
        <v>1386</v>
      </c>
      <c r="Q216" s="40"/>
      <c r="R216" s="40"/>
      <c r="S216" s="42">
        <v>45220</v>
      </c>
      <c r="T216" s="40"/>
      <c r="U216" s="60">
        <v>0</v>
      </c>
      <c r="V216" s="43">
        <v>0</v>
      </c>
      <c r="W216" s="43">
        <v>0</v>
      </c>
      <c r="X216" s="88">
        <v>0</v>
      </c>
      <c r="Y216" s="75"/>
      <c r="Z216" s="51"/>
      <c r="AA216" s="51"/>
    </row>
    <row r="217" spans="1:27" ht="15" thickBot="1">
      <c r="A217" s="38">
        <v>44975.593368055554</v>
      </c>
      <c r="B217" s="92">
        <v>219</v>
      </c>
      <c r="C217" s="96">
        <v>273</v>
      </c>
      <c r="D217" s="96">
        <v>143</v>
      </c>
      <c r="E217" s="40" t="s">
        <v>758</v>
      </c>
      <c r="F217" s="40" t="s">
        <v>108</v>
      </c>
      <c r="G217" s="40" t="s">
        <v>316</v>
      </c>
      <c r="H217" s="40" t="s">
        <v>759</v>
      </c>
      <c r="I217" s="40" t="s">
        <v>26</v>
      </c>
      <c r="J217" s="40" t="s">
        <v>760</v>
      </c>
      <c r="K217" s="80">
        <v>659586999</v>
      </c>
      <c r="L217" s="40"/>
      <c r="M217" s="40" t="s">
        <v>29</v>
      </c>
      <c r="N217" s="42">
        <v>40843</v>
      </c>
      <c r="O217" s="40" t="s">
        <v>39</v>
      </c>
      <c r="P217" s="40" t="s">
        <v>65</v>
      </c>
      <c r="Q217" s="40" t="s">
        <v>123</v>
      </c>
      <c r="R217" s="40" t="s">
        <v>1573</v>
      </c>
      <c r="S217" s="40"/>
      <c r="T217" s="40" t="s">
        <v>32</v>
      </c>
      <c r="U217" s="60">
        <v>115</v>
      </c>
      <c r="V217" s="43"/>
      <c r="W217" s="42">
        <v>45598</v>
      </c>
      <c r="X217" s="88">
        <v>0</v>
      </c>
      <c r="Y217" s="75"/>
      <c r="Z217" s="51"/>
      <c r="AA217" s="51"/>
    </row>
    <row r="218" spans="1:27" ht="15" thickBot="1">
      <c r="A218" s="38">
        <v>44975.594108796293</v>
      </c>
      <c r="B218" s="92">
        <v>220</v>
      </c>
      <c r="C218" s="96">
        <v>273</v>
      </c>
      <c r="D218" s="96">
        <v>143</v>
      </c>
      <c r="E218" s="40" t="s">
        <v>758</v>
      </c>
      <c r="F218" s="40" t="s">
        <v>345</v>
      </c>
      <c r="G218" s="40" t="s">
        <v>316</v>
      </c>
      <c r="H218" s="40" t="s">
        <v>759</v>
      </c>
      <c r="I218" s="40" t="s">
        <v>26</v>
      </c>
      <c r="J218" s="40" t="s">
        <v>760</v>
      </c>
      <c r="K218" s="80">
        <v>659586999</v>
      </c>
      <c r="L218" s="40"/>
      <c r="M218" s="40" t="s">
        <v>29</v>
      </c>
      <c r="N218" s="42">
        <v>41703</v>
      </c>
      <c r="O218" s="40" t="s">
        <v>39</v>
      </c>
      <c r="P218" s="40" t="s">
        <v>65</v>
      </c>
      <c r="Q218" s="40" t="s">
        <v>123</v>
      </c>
      <c r="R218" s="40" t="s">
        <v>1573</v>
      </c>
      <c r="S218" s="40"/>
      <c r="T218" s="40" t="s">
        <v>32</v>
      </c>
      <c r="U218" s="60">
        <v>115</v>
      </c>
      <c r="V218" s="43"/>
      <c r="W218" s="42">
        <v>45598</v>
      </c>
      <c r="X218" s="88">
        <v>0</v>
      </c>
      <c r="Y218" s="75"/>
      <c r="Z218" s="51"/>
      <c r="AA218" s="51"/>
    </row>
    <row r="219" spans="1:27" ht="15" thickBot="1">
      <c r="A219" s="38">
        <v>45424.607175925928</v>
      </c>
      <c r="B219" s="92">
        <v>221</v>
      </c>
      <c r="C219" s="96">
        <v>312</v>
      </c>
      <c r="D219" s="96">
        <v>144</v>
      </c>
      <c r="E219" s="40" t="s">
        <v>764</v>
      </c>
      <c r="F219" s="40" t="s">
        <v>442</v>
      </c>
      <c r="G219" s="40" t="s">
        <v>765</v>
      </c>
      <c r="H219" s="40"/>
      <c r="I219" s="40" t="s">
        <v>26</v>
      </c>
      <c r="J219" s="40"/>
      <c r="K219" s="80">
        <v>638110713</v>
      </c>
      <c r="L219" s="40"/>
      <c r="M219" s="40" t="s">
        <v>29</v>
      </c>
      <c r="N219" s="42">
        <v>42402</v>
      </c>
      <c r="O219" s="40"/>
      <c r="P219" s="49" t="s">
        <v>34</v>
      </c>
      <c r="Q219" s="40"/>
      <c r="R219" s="40" t="s">
        <v>1572</v>
      </c>
      <c r="S219" s="42">
        <v>45213</v>
      </c>
      <c r="T219" s="40" t="s">
        <v>32</v>
      </c>
      <c r="U219" s="60">
        <v>0</v>
      </c>
      <c r="V219" s="43">
        <v>0</v>
      </c>
      <c r="W219" s="43">
        <v>0</v>
      </c>
      <c r="X219" s="88">
        <v>0</v>
      </c>
      <c r="Y219" s="75"/>
      <c r="Z219" s="51"/>
      <c r="AA219" s="51"/>
    </row>
    <row r="220" spans="1:27" ht="15" thickBot="1">
      <c r="A220" s="38">
        <v>45424.607175925928</v>
      </c>
      <c r="B220" s="92">
        <v>222</v>
      </c>
      <c r="C220" s="96">
        <v>312</v>
      </c>
      <c r="D220" s="96">
        <v>144</v>
      </c>
      <c r="E220" s="40" t="s">
        <v>764</v>
      </c>
      <c r="F220" s="40" t="s">
        <v>184</v>
      </c>
      <c r="G220" s="40" t="s">
        <v>765</v>
      </c>
      <c r="H220" s="40"/>
      <c r="I220" s="40" t="s">
        <v>26</v>
      </c>
      <c r="J220" s="40"/>
      <c r="K220" s="80">
        <v>638110713</v>
      </c>
      <c r="L220" s="40"/>
      <c r="M220" s="40" t="s">
        <v>29</v>
      </c>
      <c r="N220" s="42">
        <v>41695</v>
      </c>
      <c r="O220" s="40"/>
      <c r="P220" s="49" t="s">
        <v>34</v>
      </c>
      <c r="Q220" s="40"/>
      <c r="R220" s="40" t="s">
        <v>1572</v>
      </c>
      <c r="S220" s="42">
        <v>45213</v>
      </c>
      <c r="T220" s="40" t="s">
        <v>32</v>
      </c>
      <c r="U220" s="60">
        <v>0</v>
      </c>
      <c r="V220" s="43">
        <v>0</v>
      </c>
      <c r="W220" s="43">
        <v>0</v>
      </c>
      <c r="X220" s="88">
        <v>0</v>
      </c>
      <c r="Y220" s="75"/>
      <c r="Z220" s="51"/>
      <c r="AA220" s="51"/>
    </row>
    <row r="221" spans="1:27" ht="15" thickBot="1">
      <c r="A221" s="38">
        <v>45431.605046296296</v>
      </c>
      <c r="B221" s="92">
        <v>223</v>
      </c>
      <c r="C221" s="96">
        <v>1107</v>
      </c>
      <c r="D221" s="96">
        <v>145</v>
      </c>
      <c r="E221" s="40" t="s">
        <v>767</v>
      </c>
      <c r="F221" s="40" t="s">
        <v>1466</v>
      </c>
      <c r="G221" s="40" t="s">
        <v>768</v>
      </c>
      <c r="H221" s="40"/>
      <c r="I221" s="40"/>
      <c r="J221" s="40"/>
      <c r="K221" s="80">
        <v>687603448</v>
      </c>
      <c r="L221" s="40"/>
      <c r="M221" s="40" t="s">
        <v>29</v>
      </c>
      <c r="N221" s="40"/>
      <c r="O221" s="40"/>
      <c r="P221" s="40" t="s">
        <v>122</v>
      </c>
      <c r="Q221" s="40"/>
      <c r="R221" s="40" t="s">
        <v>1573</v>
      </c>
      <c r="S221" s="40"/>
      <c r="T221" s="40"/>
      <c r="U221" s="60">
        <v>120</v>
      </c>
      <c r="V221" s="43"/>
      <c r="W221" s="42">
        <v>45599</v>
      </c>
      <c r="X221" s="88">
        <v>0</v>
      </c>
      <c r="Y221" s="75"/>
      <c r="Z221" s="51"/>
      <c r="AA221" s="51"/>
    </row>
    <row r="222" spans="1:27" ht="15" thickBot="1">
      <c r="A222" s="38">
        <v>45431.606851851851</v>
      </c>
      <c r="B222" s="92">
        <v>224</v>
      </c>
      <c r="C222" s="96">
        <v>419</v>
      </c>
      <c r="D222" s="96">
        <v>146</v>
      </c>
      <c r="E222" s="40" t="s">
        <v>61</v>
      </c>
      <c r="F222" s="40" t="s">
        <v>770</v>
      </c>
      <c r="G222" s="40" t="s">
        <v>771</v>
      </c>
      <c r="H222" s="40"/>
      <c r="I222" s="40"/>
      <c r="J222" s="40"/>
      <c r="K222" s="80">
        <v>642476335</v>
      </c>
      <c r="L222" s="40"/>
      <c r="M222" s="40" t="s">
        <v>29</v>
      </c>
      <c r="N222" s="40"/>
      <c r="O222" s="40"/>
      <c r="P222" s="49" t="s">
        <v>34</v>
      </c>
      <c r="Q222" s="40"/>
      <c r="R222" s="40" t="s">
        <v>1572</v>
      </c>
      <c r="S222" s="42">
        <v>45213</v>
      </c>
      <c r="T222" s="40" t="s">
        <v>32</v>
      </c>
      <c r="U222" s="60">
        <v>115</v>
      </c>
      <c r="V222" s="43"/>
      <c r="W222" s="42">
        <v>45541</v>
      </c>
      <c r="X222" s="88">
        <v>0</v>
      </c>
      <c r="Y222" s="75"/>
      <c r="Z222" s="51"/>
      <c r="AA222" s="51"/>
    </row>
    <row r="223" spans="1:27" ht="15" thickBot="1">
      <c r="A223" s="38">
        <v>45431.606851851851</v>
      </c>
      <c r="B223" s="92">
        <v>225</v>
      </c>
      <c r="C223" s="96">
        <v>419</v>
      </c>
      <c r="D223" s="96">
        <v>146</v>
      </c>
      <c r="E223" s="40" t="s">
        <v>61</v>
      </c>
      <c r="F223" s="40" t="s">
        <v>773</v>
      </c>
      <c r="G223" s="40" t="s">
        <v>771</v>
      </c>
      <c r="H223" s="40"/>
      <c r="I223" s="40"/>
      <c r="J223" s="40"/>
      <c r="K223" s="80">
        <v>642476335</v>
      </c>
      <c r="L223" s="40"/>
      <c r="M223" s="40" t="s">
        <v>29</v>
      </c>
      <c r="N223" s="40"/>
      <c r="O223" s="40"/>
      <c r="P223" s="49" t="s">
        <v>34</v>
      </c>
      <c r="Q223" s="40"/>
      <c r="R223" s="40" t="s">
        <v>1572</v>
      </c>
      <c r="S223" s="40"/>
      <c r="T223" s="40" t="s">
        <v>32</v>
      </c>
      <c r="U223" s="60">
        <v>115</v>
      </c>
      <c r="V223" s="43"/>
      <c r="W223" s="42">
        <v>45541</v>
      </c>
      <c r="X223" s="88">
        <v>0</v>
      </c>
      <c r="Y223" s="75"/>
      <c r="Z223" s="51"/>
      <c r="AA223" s="51"/>
    </row>
    <row r="224" spans="1:27" ht="15" thickBot="1">
      <c r="A224" s="38">
        <v>44927.709305555552</v>
      </c>
      <c r="B224" s="92">
        <v>226</v>
      </c>
      <c r="C224" s="96">
        <v>778</v>
      </c>
      <c r="D224" s="96">
        <v>147</v>
      </c>
      <c r="E224" s="40" t="s">
        <v>345</v>
      </c>
      <c r="F224" s="40" t="s">
        <v>1441</v>
      </c>
      <c r="G224" s="40" t="s">
        <v>1416</v>
      </c>
      <c r="H224" s="40" t="s">
        <v>776</v>
      </c>
      <c r="I224" s="40" t="s">
        <v>26</v>
      </c>
      <c r="J224" s="40" t="s">
        <v>244</v>
      </c>
      <c r="K224" s="80">
        <v>682322868</v>
      </c>
      <c r="L224" s="40"/>
      <c r="M224" s="40" t="s">
        <v>29</v>
      </c>
      <c r="N224" s="42">
        <v>41853</v>
      </c>
      <c r="O224" s="40" t="s">
        <v>49</v>
      </c>
      <c r="P224" s="40" t="s">
        <v>122</v>
      </c>
      <c r="Q224" s="40" t="s">
        <v>58</v>
      </c>
      <c r="R224" s="40" t="s">
        <v>1573</v>
      </c>
      <c r="S224" s="42">
        <v>44625</v>
      </c>
      <c r="T224" s="40" t="s">
        <v>32</v>
      </c>
      <c r="U224" s="60">
        <v>115</v>
      </c>
      <c r="V224" s="43"/>
      <c r="W224" s="42">
        <v>45598</v>
      </c>
      <c r="X224" s="88">
        <v>0</v>
      </c>
      <c r="Y224" s="75"/>
      <c r="Z224" s="51"/>
      <c r="AA224" s="51"/>
    </row>
    <row r="225" spans="1:27" ht="15" thickBot="1">
      <c r="A225" s="38">
        <v>44927.70988425926</v>
      </c>
      <c r="B225" s="92">
        <v>227</v>
      </c>
      <c r="C225" s="96">
        <v>778</v>
      </c>
      <c r="D225" s="96">
        <v>147</v>
      </c>
      <c r="E225" s="40" t="s">
        <v>345</v>
      </c>
      <c r="F225" s="40" t="s">
        <v>774</v>
      </c>
      <c r="G225" s="40" t="s">
        <v>1416</v>
      </c>
      <c r="H225" s="40" t="s">
        <v>776</v>
      </c>
      <c r="I225" s="40" t="s">
        <v>26</v>
      </c>
      <c r="J225" s="40" t="s">
        <v>244</v>
      </c>
      <c r="K225" s="80">
        <v>682322868</v>
      </c>
      <c r="L225" s="40"/>
      <c r="M225" s="40" t="s">
        <v>29</v>
      </c>
      <c r="N225" s="42">
        <v>42408</v>
      </c>
      <c r="O225" s="40" t="s">
        <v>49</v>
      </c>
      <c r="P225" s="40" t="s">
        <v>30</v>
      </c>
      <c r="Q225" s="40" t="s">
        <v>115</v>
      </c>
      <c r="R225" s="40" t="s">
        <v>1573</v>
      </c>
      <c r="S225" s="42">
        <v>44625</v>
      </c>
      <c r="T225" s="40" t="s">
        <v>32</v>
      </c>
      <c r="U225" s="60">
        <v>115</v>
      </c>
      <c r="V225" s="43"/>
      <c r="W225" s="42">
        <v>45584</v>
      </c>
      <c r="X225" s="88">
        <v>0</v>
      </c>
      <c r="Y225" s="75"/>
      <c r="Z225" s="51"/>
      <c r="AA225" s="51"/>
    </row>
    <row r="226" spans="1:27" ht="29.25" thickBot="1">
      <c r="A226" s="38">
        <v>44927.709305555552</v>
      </c>
      <c r="B226" s="92">
        <v>228</v>
      </c>
      <c r="C226" s="96">
        <v>778</v>
      </c>
      <c r="D226" s="96">
        <v>147</v>
      </c>
      <c r="E226" s="40" t="s">
        <v>345</v>
      </c>
      <c r="F226" s="40" t="s">
        <v>195</v>
      </c>
      <c r="G226" s="40" t="s">
        <v>1416</v>
      </c>
      <c r="H226" s="40" t="s">
        <v>776</v>
      </c>
      <c r="I226" s="40" t="s">
        <v>26</v>
      </c>
      <c r="J226" s="40" t="s">
        <v>244</v>
      </c>
      <c r="K226" s="80">
        <v>682322868</v>
      </c>
      <c r="L226" s="40"/>
      <c r="M226" s="40" t="s">
        <v>29</v>
      </c>
      <c r="N226" s="42">
        <v>41853</v>
      </c>
      <c r="O226" s="40" t="s">
        <v>49</v>
      </c>
      <c r="P226" s="40" t="s">
        <v>65</v>
      </c>
      <c r="Q226" s="40" t="s">
        <v>123</v>
      </c>
      <c r="R226" s="40" t="s">
        <v>1573</v>
      </c>
      <c r="S226" s="42">
        <v>44625</v>
      </c>
      <c r="T226" s="40" t="s">
        <v>32</v>
      </c>
      <c r="U226" s="60">
        <v>115</v>
      </c>
      <c r="V226" s="43"/>
      <c r="W226" s="42">
        <v>45584</v>
      </c>
      <c r="X226" s="88">
        <v>0</v>
      </c>
      <c r="Y226" s="75"/>
      <c r="Z226" s="51"/>
      <c r="AA226" s="51"/>
    </row>
    <row r="227" spans="1:27" ht="15" thickBot="1">
      <c r="A227" s="38">
        <v>44937.745196759257</v>
      </c>
      <c r="B227" s="92">
        <v>229</v>
      </c>
      <c r="C227" s="96">
        <v>431</v>
      </c>
      <c r="D227" s="96">
        <v>148</v>
      </c>
      <c r="E227" s="40" t="s">
        <v>97</v>
      </c>
      <c r="F227" s="40" t="s">
        <v>216</v>
      </c>
      <c r="G227" s="40" t="s">
        <v>778</v>
      </c>
      <c r="H227" s="40" t="s">
        <v>779</v>
      </c>
      <c r="I227" s="40" t="s">
        <v>26</v>
      </c>
      <c r="J227" s="40" t="s">
        <v>780</v>
      </c>
      <c r="K227" s="80">
        <v>685042608</v>
      </c>
      <c r="L227" s="40"/>
      <c r="M227" s="40" t="s">
        <v>48</v>
      </c>
      <c r="N227" s="42">
        <v>41868</v>
      </c>
      <c r="O227" s="40" t="s">
        <v>39</v>
      </c>
      <c r="P227" s="40" t="s">
        <v>65</v>
      </c>
      <c r="Q227" s="40" t="s">
        <v>123</v>
      </c>
      <c r="R227" s="40" t="s">
        <v>1572</v>
      </c>
      <c r="S227" s="40"/>
      <c r="T227" s="40" t="s">
        <v>32</v>
      </c>
      <c r="U227" s="60">
        <v>115</v>
      </c>
      <c r="V227" s="43"/>
      <c r="W227" s="42">
        <v>45676</v>
      </c>
      <c r="X227" s="88">
        <v>0</v>
      </c>
      <c r="Y227" s="75"/>
      <c r="Z227" s="51"/>
      <c r="AA227" s="51"/>
    </row>
    <row r="228" spans="1:27" ht="15" thickBot="1">
      <c r="A228" s="38">
        <v>44937.744444444441</v>
      </c>
      <c r="B228" s="92">
        <v>230</v>
      </c>
      <c r="C228" s="96">
        <v>431</v>
      </c>
      <c r="D228" s="96">
        <v>148</v>
      </c>
      <c r="E228" s="40" t="s">
        <v>97</v>
      </c>
      <c r="F228" s="40" t="s">
        <v>781</v>
      </c>
      <c r="G228" s="40" t="s">
        <v>778</v>
      </c>
      <c r="H228" s="40" t="s">
        <v>779</v>
      </c>
      <c r="I228" s="40" t="s">
        <v>26</v>
      </c>
      <c r="J228" s="40" t="s">
        <v>780</v>
      </c>
      <c r="K228" s="80">
        <v>685042608</v>
      </c>
      <c r="L228" s="40"/>
      <c r="M228" s="40" t="s">
        <v>48</v>
      </c>
      <c r="N228" s="42">
        <v>42370</v>
      </c>
      <c r="O228" s="40" t="s">
        <v>39</v>
      </c>
      <c r="P228" s="40" t="s">
        <v>65</v>
      </c>
      <c r="Q228" s="40" t="s">
        <v>123</v>
      </c>
      <c r="R228" s="40" t="s">
        <v>1572</v>
      </c>
      <c r="S228" s="40"/>
      <c r="T228" s="40" t="s">
        <v>32</v>
      </c>
      <c r="U228" s="60">
        <v>0</v>
      </c>
      <c r="V228" s="43">
        <v>0</v>
      </c>
      <c r="W228" s="43">
        <v>0</v>
      </c>
      <c r="X228" s="88">
        <v>0</v>
      </c>
      <c r="Y228" s="75"/>
      <c r="Z228" s="51"/>
      <c r="AA228" s="51"/>
    </row>
    <row r="229" spans="1:27" ht="15" thickBot="1">
      <c r="A229" s="38">
        <v>44937.746481481481</v>
      </c>
      <c r="B229" s="92">
        <v>231</v>
      </c>
      <c r="C229" s="96">
        <v>629</v>
      </c>
      <c r="D229" s="96">
        <v>149</v>
      </c>
      <c r="E229" s="40" t="s">
        <v>90</v>
      </c>
      <c r="F229" s="40" t="s">
        <v>784</v>
      </c>
      <c r="G229" s="40" t="s">
        <v>782</v>
      </c>
      <c r="H229" s="40" t="s">
        <v>783</v>
      </c>
      <c r="I229" s="40" t="s">
        <v>26</v>
      </c>
      <c r="J229" s="40" t="s">
        <v>88</v>
      </c>
      <c r="K229" s="80">
        <v>685333202</v>
      </c>
      <c r="L229" s="40"/>
      <c r="M229" s="40" t="s">
        <v>48</v>
      </c>
      <c r="N229" s="42">
        <v>41700</v>
      </c>
      <c r="O229" s="40" t="s">
        <v>39</v>
      </c>
      <c r="P229" s="40" t="s">
        <v>30</v>
      </c>
      <c r="Q229" s="40" t="s">
        <v>115</v>
      </c>
      <c r="R229" s="40" t="s">
        <v>1573</v>
      </c>
      <c r="S229" s="40"/>
      <c r="T229" s="40" t="s">
        <v>32</v>
      </c>
      <c r="U229" s="60">
        <v>115</v>
      </c>
      <c r="V229" s="43"/>
      <c r="W229" s="42">
        <v>45550</v>
      </c>
      <c r="X229" s="88">
        <v>0</v>
      </c>
      <c r="Y229" s="75"/>
      <c r="Z229" s="51"/>
      <c r="AA229" s="51"/>
    </row>
    <row r="230" spans="1:27" ht="15" thickBot="1">
      <c r="A230" s="38">
        <v>44937.747233796297</v>
      </c>
      <c r="B230" s="92">
        <v>232</v>
      </c>
      <c r="C230" s="96">
        <v>629</v>
      </c>
      <c r="D230" s="96">
        <v>149</v>
      </c>
      <c r="E230" s="40" t="s">
        <v>90</v>
      </c>
      <c r="F230" s="40" t="s">
        <v>285</v>
      </c>
      <c r="G230" s="40" t="s">
        <v>782</v>
      </c>
      <c r="H230" s="40" t="s">
        <v>783</v>
      </c>
      <c r="I230" s="40" t="s">
        <v>26</v>
      </c>
      <c r="J230" s="40" t="s">
        <v>88</v>
      </c>
      <c r="K230" s="80">
        <v>685333202</v>
      </c>
      <c r="L230" s="40"/>
      <c r="M230" s="40" t="s">
        <v>48</v>
      </c>
      <c r="N230" s="42">
        <v>42695</v>
      </c>
      <c r="O230" s="40" t="s">
        <v>39</v>
      </c>
      <c r="P230" s="40" t="s">
        <v>114</v>
      </c>
      <c r="Q230" s="40" t="s">
        <v>41</v>
      </c>
      <c r="R230" s="40" t="s">
        <v>1573</v>
      </c>
      <c r="S230" s="40"/>
      <c r="T230" s="40" t="s">
        <v>32</v>
      </c>
      <c r="U230" s="60">
        <v>115</v>
      </c>
      <c r="V230" s="43"/>
      <c r="W230" s="42">
        <v>45550</v>
      </c>
      <c r="X230" s="88">
        <v>0</v>
      </c>
      <c r="Y230" s="75"/>
      <c r="Z230" s="51"/>
      <c r="AA230" s="51"/>
    </row>
    <row r="231" spans="1:27" ht="15" thickBot="1">
      <c r="A231" s="38">
        <v>45431.607858796298</v>
      </c>
      <c r="B231" s="92">
        <v>233</v>
      </c>
      <c r="C231" s="96">
        <v>530</v>
      </c>
      <c r="D231" s="96">
        <v>150</v>
      </c>
      <c r="E231" s="40" t="s">
        <v>785</v>
      </c>
      <c r="F231" s="40" t="s">
        <v>627</v>
      </c>
      <c r="G231" s="40" t="s">
        <v>786</v>
      </c>
      <c r="H231" s="40"/>
      <c r="I231" s="40"/>
      <c r="J231" s="40"/>
      <c r="K231" s="80">
        <v>684296782</v>
      </c>
      <c r="L231" s="40"/>
      <c r="M231" s="40" t="s">
        <v>48</v>
      </c>
      <c r="N231" s="40"/>
      <c r="O231" s="40"/>
      <c r="P231" s="40" t="s">
        <v>65</v>
      </c>
      <c r="Q231" s="40" t="s">
        <v>123</v>
      </c>
      <c r="R231" s="40" t="s">
        <v>1572</v>
      </c>
      <c r="S231" s="40"/>
      <c r="T231" s="40" t="s">
        <v>32</v>
      </c>
      <c r="U231" s="60">
        <v>0</v>
      </c>
      <c r="V231" s="43">
        <v>0</v>
      </c>
      <c r="W231" s="43">
        <v>0</v>
      </c>
      <c r="X231" s="88">
        <v>0</v>
      </c>
      <c r="Y231" s="75"/>
      <c r="Z231" s="51"/>
      <c r="AA231" s="51"/>
    </row>
    <row r="232" spans="1:27" ht="15" thickBot="1">
      <c r="A232" s="38">
        <v>45431.607858796298</v>
      </c>
      <c r="B232" s="92">
        <v>234</v>
      </c>
      <c r="C232" s="96">
        <v>530</v>
      </c>
      <c r="D232" s="96">
        <v>150</v>
      </c>
      <c r="E232" s="40" t="s">
        <v>785</v>
      </c>
      <c r="F232" s="40" t="s">
        <v>442</v>
      </c>
      <c r="G232" s="40" t="s">
        <v>786</v>
      </c>
      <c r="H232" s="40"/>
      <c r="I232" s="40"/>
      <c r="J232" s="40"/>
      <c r="K232" s="80">
        <v>684296782</v>
      </c>
      <c r="L232" s="40"/>
      <c r="M232" s="40" t="s">
        <v>274</v>
      </c>
      <c r="N232" s="40"/>
      <c r="O232" s="40"/>
      <c r="P232" s="40" t="s">
        <v>30</v>
      </c>
      <c r="Q232" s="40" t="s">
        <v>115</v>
      </c>
      <c r="R232" s="40" t="s">
        <v>1572</v>
      </c>
      <c r="S232" s="40"/>
      <c r="T232" s="40" t="s">
        <v>32</v>
      </c>
      <c r="U232" s="60">
        <v>0</v>
      </c>
      <c r="V232" s="43">
        <v>0</v>
      </c>
      <c r="W232" s="43">
        <v>0</v>
      </c>
      <c r="X232" s="88">
        <v>0</v>
      </c>
      <c r="Y232" s="75"/>
      <c r="Z232" s="51"/>
      <c r="AA232" s="51"/>
    </row>
    <row r="233" spans="1:27" ht="15" thickBot="1">
      <c r="A233" s="38">
        <v>44975.597986111112</v>
      </c>
      <c r="B233" s="92">
        <v>235</v>
      </c>
      <c r="C233" s="96">
        <v>621</v>
      </c>
      <c r="D233" s="96">
        <v>151</v>
      </c>
      <c r="E233" s="40" t="s">
        <v>97</v>
      </c>
      <c r="F233" s="40" t="s">
        <v>564</v>
      </c>
      <c r="G233" s="40" t="s">
        <v>789</v>
      </c>
      <c r="H233" s="40" t="s">
        <v>790</v>
      </c>
      <c r="I233" s="40" t="s">
        <v>174</v>
      </c>
      <c r="J233" s="40" t="s">
        <v>791</v>
      </c>
      <c r="K233" s="80">
        <v>639049138</v>
      </c>
      <c r="L233" s="40"/>
      <c r="M233" s="40" t="s">
        <v>48</v>
      </c>
      <c r="N233" s="42">
        <v>41461</v>
      </c>
      <c r="O233" s="40" t="s">
        <v>39</v>
      </c>
      <c r="P233" s="40" t="s">
        <v>65</v>
      </c>
      <c r="Q233" s="40" t="s">
        <v>123</v>
      </c>
      <c r="R233" s="40" t="s">
        <v>1572</v>
      </c>
      <c r="S233" s="40"/>
      <c r="T233" s="40" t="s">
        <v>32</v>
      </c>
      <c r="U233" s="60">
        <v>115</v>
      </c>
      <c r="V233" s="43"/>
      <c r="W233" s="42">
        <v>45550</v>
      </c>
      <c r="X233" s="88">
        <v>0</v>
      </c>
      <c r="Y233" s="75"/>
      <c r="Z233" s="51"/>
      <c r="AA233" s="51"/>
    </row>
    <row r="234" spans="1:27" ht="15" thickBot="1">
      <c r="A234" s="38">
        <v>45003.640277777777</v>
      </c>
      <c r="B234" s="92">
        <v>236</v>
      </c>
      <c r="C234" s="96">
        <v>621</v>
      </c>
      <c r="D234" s="96">
        <v>151</v>
      </c>
      <c r="E234" s="40" t="s">
        <v>97</v>
      </c>
      <c r="F234" s="40" t="s">
        <v>788</v>
      </c>
      <c r="G234" s="40" t="s">
        <v>789</v>
      </c>
      <c r="H234" s="40" t="s">
        <v>790</v>
      </c>
      <c r="I234" s="40" t="s">
        <v>26</v>
      </c>
      <c r="J234" s="40" t="s">
        <v>791</v>
      </c>
      <c r="K234" s="80">
        <v>639049138</v>
      </c>
      <c r="L234" s="40"/>
      <c r="M234" s="40" t="s">
        <v>48</v>
      </c>
      <c r="N234" s="42">
        <v>42684</v>
      </c>
      <c r="O234" s="40" t="s">
        <v>49</v>
      </c>
      <c r="P234" s="40" t="s">
        <v>122</v>
      </c>
      <c r="Q234" s="40" t="s">
        <v>145</v>
      </c>
      <c r="R234" s="40" t="s">
        <v>1572</v>
      </c>
      <c r="S234" s="42">
        <v>44989</v>
      </c>
      <c r="T234" s="40" t="s">
        <v>32</v>
      </c>
      <c r="U234" s="60">
        <v>115</v>
      </c>
      <c r="V234" s="43"/>
      <c r="W234" s="42">
        <v>45550</v>
      </c>
      <c r="X234" s="88">
        <v>0</v>
      </c>
      <c r="Y234" s="75"/>
      <c r="Z234" s="51"/>
      <c r="AA234" s="51"/>
    </row>
    <row r="235" spans="1:27" ht="15" thickBot="1">
      <c r="A235" s="38">
        <v>45444.640277777777</v>
      </c>
      <c r="B235" s="92">
        <v>237</v>
      </c>
      <c r="C235" s="96">
        <v>323</v>
      </c>
      <c r="D235" s="96">
        <v>152</v>
      </c>
      <c r="E235" s="40" t="s">
        <v>792</v>
      </c>
      <c r="F235" s="40" t="s">
        <v>23</v>
      </c>
      <c r="G235" s="40" t="s">
        <v>793</v>
      </c>
      <c r="H235" s="40" t="s">
        <v>794</v>
      </c>
      <c r="I235" s="40" t="s">
        <v>26</v>
      </c>
      <c r="J235" s="40"/>
      <c r="K235" s="80">
        <v>638588869</v>
      </c>
      <c r="L235" s="40"/>
      <c r="M235" s="40" t="s">
        <v>29</v>
      </c>
      <c r="N235" s="42">
        <v>42045</v>
      </c>
      <c r="O235" s="40"/>
      <c r="P235" s="40" t="s">
        <v>30</v>
      </c>
      <c r="Q235" s="40" t="s">
        <v>115</v>
      </c>
      <c r="R235" s="40" t="s">
        <v>1573</v>
      </c>
      <c r="S235" s="42">
        <v>44506</v>
      </c>
      <c r="T235" s="40" t="s">
        <v>32</v>
      </c>
      <c r="U235" s="60">
        <v>115</v>
      </c>
      <c r="V235" s="43"/>
      <c r="W235" s="42">
        <v>45543</v>
      </c>
      <c r="X235" s="88">
        <v>0</v>
      </c>
      <c r="Y235" s="75"/>
      <c r="Z235" s="51"/>
      <c r="AA235" s="51"/>
    </row>
    <row r="236" spans="1:27" ht="15" thickBot="1">
      <c r="A236" s="38">
        <v>45444.640277777777</v>
      </c>
      <c r="B236" s="92">
        <v>238</v>
      </c>
      <c r="C236" s="96">
        <v>323</v>
      </c>
      <c r="D236" s="96">
        <v>152</v>
      </c>
      <c r="E236" s="40" t="s">
        <v>792</v>
      </c>
      <c r="F236" s="40" t="s">
        <v>223</v>
      </c>
      <c r="G236" s="40" t="s">
        <v>793</v>
      </c>
      <c r="H236" s="40" t="s">
        <v>794</v>
      </c>
      <c r="I236" s="40" t="s">
        <v>26</v>
      </c>
      <c r="J236" s="40"/>
      <c r="K236" s="80">
        <v>638588869</v>
      </c>
      <c r="L236" s="40"/>
      <c r="M236" s="40" t="s">
        <v>29</v>
      </c>
      <c r="N236" s="40"/>
      <c r="O236" s="40"/>
      <c r="P236" s="40" t="s">
        <v>30</v>
      </c>
      <c r="Q236" s="40" t="s">
        <v>115</v>
      </c>
      <c r="R236" s="40" t="s">
        <v>1573</v>
      </c>
      <c r="S236" s="40"/>
      <c r="T236" s="40" t="s">
        <v>32</v>
      </c>
      <c r="U236" s="60">
        <v>115</v>
      </c>
      <c r="V236" s="43"/>
      <c r="W236" s="42">
        <v>45543</v>
      </c>
      <c r="X236" s="88">
        <v>0</v>
      </c>
      <c r="Y236" s="75"/>
      <c r="Z236" s="51"/>
      <c r="AA236" s="51"/>
    </row>
    <row r="237" spans="1:27" ht="15" thickBot="1">
      <c r="A237" s="38">
        <v>44927.670497685183</v>
      </c>
      <c r="B237" s="92">
        <v>239</v>
      </c>
      <c r="C237" s="96"/>
      <c r="D237" s="96">
        <v>153</v>
      </c>
      <c r="E237" s="40" t="s">
        <v>796</v>
      </c>
      <c r="F237" s="40" t="s">
        <v>797</v>
      </c>
      <c r="G237" s="40" t="s">
        <v>798</v>
      </c>
      <c r="H237" s="40" t="s">
        <v>799</v>
      </c>
      <c r="I237" s="40" t="s">
        <v>26</v>
      </c>
      <c r="J237" s="40" t="s">
        <v>800</v>
      </c>
      <c r="K237" s="80">
        <v>684998250</v>
      </c>
      <c r="L237" s="40"/>
      <c r="M237" s="40" t="s">
        <v>48</v>
      </c>
      <c r="N237" s="42">
        <v>40723</v>
      </c>
      <c r="O237" s="40" t="s">
        <v>49</v>
      </c>
      <c r="P237" s="40"/>
      <c r="Q237" s="40" t="s">
        <v>58</v>
      </c>
      <c r="R237" s="40"/>
      <c r="S237" s="42">
        <v>44625</v>
      </c>
      <c r="T237" s="40" t="s">
        <v>32</v>
      </c>
      <c r="U237" s="60">
        <v>0</v>
      </c>
      <c r="V237" s="43">
        <v>0</v>
      </c>
      <c r="W237" s="43">
        <v>0</v>
      </c>
      <c r="X237" s="88">
        <v>0</v>
      </c>
      <c r="Y237" s="75"/>
      <c r="Z237" s="51"/>
      <c r="AA237" s="51"/>
    </row>
    <row r="238" spans="1:27" ht="15" thickBot="1">
      <c r="A238" s="38">
        <v>44927.671296296299</v>
      </c>
      <c r="B238" s="92">
        <v>240</v>
      </c>
      <c r="C238" s="96"/>
      <c r="D238" s="96">
        <v>153</v>
      </c>
      <c r="E238" s="40" t="s">
        <v>796</v>
      </c>
      <c r="F238" s="40" t="s">
        <v>802</v>
      </c>
      <c r="G238" s="40" t="s">
        <v>798</v>
      </c>
      <c r="H238" s="40" t="s">
        <v>799</v>
      </c>
      <c r="I238" s="40" t="s">
        <v>26</v>
      </c>
      <c r="J238" s="40" t="s">
        <v>800</v>
      </c>
      <c r="K238" s="80">
        <v>684998250</v>
      </c>
      <c r="L238" s="40"/>
      <c r="M238" s="40" t="s">
        <v>29</v>
      </c>
      <c r="N238" s="42">
        <v>39999</v>
      </c>
      <c r="O238" s="40" t="s">
        <v>49</v>
      </c>
      <c r="P238" s="40"/>
      <c r="Q238" s="40" t="s">
        <v>58</v>
      </c>
      <c r="R238" s="40"/>
      <c r="S238" s="42">
        <v>44625</v>
      </c>
      <c r="T238" s="40" t="s">
        <v>32</v>
      </c>
      <c r="U238" s="60">
        <v>0</v>
      </c>
      <c r="V238" s="43">
        <v>0</v>
      </c>
      <c r="W238" s="43">
        <v>0</v>
      </c>
      <c r="X238" s="88">
        <v>0</v>
      </c>
      <c r="Y238" s="75"/>
      <c r="Z238" s="51"/>
      <c r="AA238" s="51"/>
    </row>
    <row r="239" spans="1:27" ht="15" thickBot="1">
      <c r="A239" s="38">
        <v>44947.430983796294</v>
      </c>
      <c r="B239" s="92">
        <v>241</v>
      </c>
      <c r="C239" s="96">
        <v>1176</v>
      </c>
      <c r="D239" s="96">
        <v>154</v>
      </c>
      <c r="E239" s="40" t="s">
        <v>400</v>
      </c>
      <c r="F239" s="40" t="s">
        <v>806</v>
      </c>
      <c r="G239" s="40" t="s">
        <v>803</v>
      </c>
      <c r="H239" s="40" t="s">
        <v>804</v>
      </c>
      <c r="I239" s="40" t="s">
        <v>26</v>
      </c>
      <c r="J239" s="40" t="s">
        <v>805</v>
      </c>
      <c r="K239" s="80">
        <v>684784170</v>
      </c>
      <c r="L239" s="40"/>
      <c r="M239" s="40" t="s">
        <v>48</v>
      </c>
      <c r="N239" s="42">
        <v>40069</v>
      </c>
      <c r="O239" s="40" t="s">
        <v>155</v>
      </c>
      <c r="P239" s="40" t="s">
        <v>57</v>
      </c>
      <c r="Q239" s="40" t="s">
        <v>58</v>
      </c>
      <c r="R239" s="40" t="s">
        <v>1575</v>
      </c>
      <c r="S239" s="40"/>
      <c r="T239" s="40" t="s">
        <v>32</v>
      </c>
      <c r="U239" s="60">
        <v>115</v>
      </c>
      <c r="V239" s="43"/>
      <c r="W239" s="42">
        <v>45592</v>
      </c>
      <c r="X239" s="88" t="s">
        <v>1442</v>
      </c>
      <c r="Y239" s="75"/>
      <c r="Z239" s="51"/>
      <c r="AA239" s="51"/>
    </row>
    <row r="240" spans="1:27" ht="15" thickBot="1">
      <c r="A240" s="38">
        <v>44947.430983796294</v>
      </c>
      <c r="B240" s="92">
        <v>242</v>
      </c>
      <c r="C240" s="96">
        <v>1176</v>
      </c>
      <c r="D240" s="96">
        <v>154</v>
      </c>
      <c r="E240" s="40" t="s">
        <v>400</v>
      </c>
      <c r="F240" s="40" t="s">
        <v>451</v>
      </c>
      <c r="G240" s="40" t="s">
        <v>803</v>
      </c>
      <c r="H240" s="40" t="s">
        <v>804</v>
      </c>
      <c r="I240" s="40" t="s">
        <v>26</v>
      </c>
      <c r="J240" s="40" t="s">
        <v>805</v>
      </c>
      <c r="K240" s="80">
        <v>684784170</v>
      </c>
      <c r="L240" s="40"/>
      <c r="M240" s="40" t="s">
        <v>48</v>
      </c>
      <c r="N240" s="42">
        <v>40069</v>
      </c>
      <c r="O240" s="40" t="s">
        <v>155</v>
      </c>
      <c r="P240" s="40" t="s">
        <v>1096</v>
      </c>
      <c r="Q240" s="40" t="s">
        <v>58</v>
      </c>
      <c r="R240" s="40" t="s">
        <v>1575</v>
      </c>
      <c r="S240" s="40"/>
      <c r="T240" s="40" t="s">
        <v>32</v>
      </c>
      <c r="U240" s="60">
        <v>0</v>
      </c>
      <c r="V240" s="43">
        <v>0</v>
      </c>
      <c r="W240" s="43">
        <v>0</v>
      </c>
      <c r="X240" s="88">
        <v>0</v>
      </c>
      <c r="Y240" s="75"/>
      <c r="Z240" s="51"/>
      <c r="AA240" s="51"/>
    </row>
    <row r="241" spans="1:27" ht="15" thickBot="1">
      <c r="A241" s="38">
        <v>44927.578356481485</v>
      </c>
      <c r="B241" s="92">
        <v>243</v>
      </c>
      <c r="C241" s="96">
        <v>824</v>
      </c>
      <c r="D241" s="96">
        <v>155</v>
      </c>
      <c r="E241" s="40" t="s">
        <v>1035</v>
      </c>
      <c r="F241" s="40" t="s">
        <v>1036</v>
      </c>
      <c r="G241" s="40" t="s">
        <v>1037</v>
      </c>
      <c r="H241" s="40" t="s">
        <v>1038</v>
      </c>
      <c r="I241" s="40" t="s">
        <v>26</v>
      </c>
      <c r="J241" s="40" t="s">
        <v>1039</v>
      </c>
      <c r="K241" s="80">
        <v>641951478</v>
      </c>
      <c r="L241" s="40"/>
      <c r="M241" s="40" t="s">
        <v>48</v>
      </c>
      <c r="N241" s="42">
        <v>42619</v>
      </c>
      <c r="O241" s="40" t="s">
        <v>49</v>
      </c>
      <c r="P241" s="40" t="s">
        <v>90</v>
      </c>
      <c r="Q241" s="40" t="s">
        <v>145</v>
      </c>
      <c r="R241" s="40" t="s">
        <v>1573</v>
      </c>
      <c r="S241" s="40"/>
      <c r="T241" s="40" t="s">
        <v>32</v>
      </c>
      <c r="U241" s="60">
        <v>100</v>
      </c>
      <c r="V241" s="43">
        <v>15</v>
      </c>
      <c r="W241" s="42">
        <v>45557</v>
      </c>
      <c r="X241" s="88">
        <v>0</v>
      </c>
      <c r="Y241" s="75"/>
      <c r="Z241" s="51"/>
      <c r="AA241" s="51"/>
    </row>
    <row r="242" spans="1:27" ht="15" thickBot="1">
      <c r="A242" s="38">
        <v>45347.655949074076</v>
      </c>
      <c r="B242" s="92">
        <v>244</v>
      </c>
      <c r="C242" s="96">
        <v>643</v>
      </c>
      <c r="D242" s="96">
        <v>156</v>
      </c>
      <c r="E242" s="40" t="s">
        <v>36</v>
      </c>
      <c r="F242" s="40" t="s">
        <v>23</v>
      </c>
      <c r="G242" s="40" t="s">
        <v>810</v>
      </c>
      <c r="H242" s="40" t="s">
        <v>813</v>
      </c>
      <c r="I242" s="40" t="s">
        <v>26</v>
      </c>
      <c r="J242" s="40" t="s">
        <v>398</v>
      </c>
      <c r="K242" s="80">
        <v>624177045</v>
      </c>
      <c r="L242" s="40"/>
      <c r="M242" s="40" t="s">
        <v>29</v>
      </c>
      <c r="N242" s="42">
        <v>41578</v>
      </c>
      <c r="O242" s="40" t="s">
        <v>141</v>
      </c>
      <c r="P242" s="40" t="s">
        <v>53</v>
      </c>
      <c r="Q242" s="40" t="s">
        <v>115</v>
      </c>
      <c r="R242" s="40" t="s">
        <v>1574</v>
      </c>
      <c r="S242" s="42">
        <v>45297</v>
      </c>
      <c r="T242" s="40" t="s">
        <v>32</v>
      </c>
      <c r="U242" s="60">
        <v>100</v>
      </c>
      <c r="V242" s="43">
        <v>15</v>
      </c>
      <c r="W242" s="42">
        <v>45578</v>
      </c>
      <c r="X242" s="88">
        <v>0</v>
      </c>
      <c r="Y242" s="75"/>
      <c r="Z242" s="51"/>
      <c r="AA242" s="51"/>
    </row>
    <row r="243" spans="1:27" ht="15" thickBot="1">
      <c r="A243" s="38">
        <v>45375.550856481481</v>
      </c>
      <c r="B243" s="92">
        <v>246</v>
      </c>
      <c r="C243" s="96">
        <v>564</v>
      </c>
      <c r="D243" s="96">
        <v>158</v>
      </c>
      <c r="E243" s="40" t="s">
        <v>65</v>
      </c>
      <c r="F243" s="40" t="s">
        <v>788</v>
      </c>
      <c r="G243" s="40" t="s">
        <v>819</v>
      </c>
      <c r="H243" s="40" t="s">
        <v>820</v>
      </c>
      <c r="I243" s="40" t="s">
        <v>26</v>
      </c>
      <c r="J243" s="40">
        <v>3822</v>
      </c>
      <c r="K243" s="80">
        <v>638761266</v>
      </c>
      <c r="L243" s="40"/>
      <c r="M243" s="40" t="s">
        <v>48</v>
      </c>
      <c r="N243" s="42">
        <v>42982</v>
      </c>
      <c r="O243" s="40" t="s">
        <v>49</v>
      </c>
      <c r="P243" s="40" t="s">
        <v>114</v>
      </c>
      <c r="Q243" s="40" t="s">
        <v>41</v>
      </c>
      <c r="R243" s="40" t="s">
        <v>1573</v>
      </c>
      <c r="S243" s="42">
        <v>45304</v>
      </c>
      <c r="T243" s="40" t="s">
        <v>32</v>
      </c>
      <c r="U243" s="60">
        <v>115</v>
      </c>
      <c r="V243" s="43"/>
      <c r="W243" s="42">
        <v>45585</v>
      </c>
      <c r="X243" s="88">
        <v>0</v>
      </c>
      <c r="Y243" s="75"/>
      <c r="Z243" s="51"/>
      <c r="AA243" s="51"/>
    </row>
    <row r="244" spans="1:27" ht="15" thickBot="1">
      <c r="A244" s="38">
        <v>45375.550856481481</v>
      </c>
      <c r="B244" s="92">
        <v>247</v>
      </c>
      <c r="C244" s="96">
        <v>564</v>
      </c>
      <c r="D244" s="96">
        <v>158</v>
      </c>
      <c r="E244" s="40" t="s">
        <v>65</v>
      </c>
      <c r="F244" s="40" t="s">
        <v>1339</v>
      </c>
      <c r="G244" s="40" t="s">
        <v>819</v>
      </c>
      <c r="H244" s="40" t="s">
        <v>820</v>
      </c>
      <c r="I244" s="40" t="s">
        <v>26</v>
      </c>
      <c r="J244" s="40">
        <v>3822</v>
      </c>
      <c r="K244" s="80">
        <v>638761266</v>
      </c>
      <c r="L244" s="40"/>
      <c r="M244" s="40" t="s">
        <v>48</v>
      </c>
      <c r="N244" s="42">
        <v>42982</v>
      </c>
      <c r="O244" s="40" t="s">
        <v>49</v>
      </c>
      <c r="P244" s="40" t="s">
        <v>114</v>
      </c>
      <c r="Q244" s="40" t="s">
        <v>41</v>
      </c>
      <c r="R244" s="40" t="s">
        <v>1573</v>
      </c>
      <c r="S244" s="42">
        <v>45304</v>
      </c>
      <c r="T244" s="40" t="s">
        <v>32</v>
      </c>
      <c r="U244" s="60">
        <v>115</v>
      </c>
      <c r="V244" s="43"/>
      <c r="W244" s="42">
        <v>45585</v>
      </c>
      <c r="X244" s="88">
        <v>0</v>
      </c>
      <c r="Y244" s="75"/>
      <c r="Z244" s="51"/>
      <c r="AA244" s="51"/>
    </row>
    <row r="245" spans="1:27" ht="15" thickBot="1">
      <c r="A245" s="38">
        <v>45423.621145833335</v>
      </c>
      <c r="B245" s="92">
        <v>248</v>
      </c>
      <c r="C245" s="96">
        <v>481</v>
      </c>
      <c r="D245" s="96">
        <v>159</v>
      </c>
      <c r="E245" s="40" t="s">
        <v>823</v>
      </c>
      <c r="F245" s="40" t="s">
        <v>792</v>
      </c>
      <c r="G245" s="40" t="s">
        <v>1404</v>
      </c>
      <c r="H245" s="40" t="s">
        <v>825</v>
      </c>
      <c r="I245" s="40" t="s">
        <v>26</v>
      </c>
      <c r="J245" s="40" t="s">
        <v>826</v>
      </c>
      <c r="K245" s="80">
        <v>619462340</v>
      </c>
      <c r="L245" s="40"/>
      <c r="M245" s="40" t="s">
        <v>29</v>
      </c>
      <c r="N245" s="42">
        <v>41652</v>
      </c>
      <c r="O245" s="40" t="s">
        <v>49</v>
      </c>
      <c r="P245" s="40" t="s">
        <v>114</v>
      </c>
      <c r="Q245" s="40" t="s">
        <v>41</v>
      </c>
      <c r="R245" s="40" t="s">
        <v>1574</v>
      </c>
      <c r="S245" s="42">
        <v>45388</v>
      </c>
      <c r="T245" s="40" t="s">
        <v>32</v>
      </c>
      <c r="U245" s="60">
        <v>115</v>
      </c>
      <c r="V245" s="43"/>
      <c r="W245" s="42">
        <v>45557</v>
      </c>
      <c r="X245" s="88">
        <v>0</v>
      </c>
      <c r="Y245" s="75"/>
      <c r="Z245" s="51"/>
      <c r="AA245" s="51"/>
    </row>
    <row r="246" spans="1:27" ht="15" thickBot="1">
      <c r="A246" s="38">
        <v>45423.621145833335</v>
      </c>
      <c r="B246" s="92">
        <v>249</v>
      </c>
      <c r="C246" s="96">
        <v>481</v>
      </c>
      <c r="D246" s="96">
        <v>159</v>
      </c>
      <c r="E246" s="40" t="s">
        <v>823</v>
      </c>
      <c r="F246" s="40" t="s">
        <v>828</v>
      </c>
      <c r="G246" s="40" t="s">
        <v>1404</v>
      </c>
      <c r="H246" s="40" t="s">
        <v>825</v>
      </c>
      <c r="I246" s="40" t="s">
        <v>26</v>
      </c>
      <c r="J246" s="40" t="s">
        <v>826</v>
      </c>
      <c r="K246" s="80">
        <v>619462340</v>
      </c>
      <c r="L246" s="40"/>
      <c r="M246" s="40" t="s">
        <v>29</v>
      </c>
      <c r="N246" s="42">
        <v>41164</v>
      </c>
      <c r="O246" s="40" t="s">
        <v>49</v>
      </c>
      <c r="P246" s="40" t="s">
        <v>114</v>
      </c>
      <c r="Q246" s="40" t="s">
        <v>41</v>
      </c>
      <c r="R246" s="40" t="s">
        <v>1574</v>
      </c>
      <c r="S246" s="42">
        <v>45388</v>
      </c>
      <c r="T246" s="40" t="s">
        <v>32</v>
      </c>
      <c r="U246" s="60">
        <v>115</v>
      </c>
      <c r="V246" s="43"/>
      <c r="W246" s="42">
        <v>45557</v>
      </c>
      <c r="X246" s="88">
        <v>0</v>
      </c>
      <c r="Y246" s="75"/>
      <c r="Z246" s="51"/>
      <c r="AA246" s="51"/>
    </row>
    <row r="247" spans="1:27" ht="15" thickBot="1">
      <c r="A247" s="38">
        <v>45444.646967592591</v>
      </c>
      <c r="B247" s="92">
        <v>250</v>
      </c>
      <c r="C247" s="96">
        <v>126</v>
      </c>
      <c r="D247" s="96">
        <v>160</v>
      </c>
      <c r="E247" s="40" t="s">
        <v>194</v>
      </c>
      <c r="F247" s="40" t="s">
        <v>829</v>
      </c>
      <c r="G247" s="40" t="s">
        <v>830</v>
      </c>
      <c r="H247" s="40" t="s">
        <v>831</v>
      </c>
      <c r="I247" s="40" t="s">
        <v>26</v>
      </c>
      <c r="J247" s="40"/>
      <c r="K247" s="80"/>
      <c r="L247" s="40"/>
      <c r="M247" s="40" t="s">
        <v>29</v>
      </c>
      <c r="N247" s="42">
        <v>42246</v>
      </c>
      <c r="O247" s="40" t="s">
        <v>49</v>
      </c>
      <c r="P247" s="40" t="s">
        <v>30</v>
      </c>
      <c r="Q247" s="40" t="s">
        <v>115</v>
      </c>
      <c r="R247" s="40" t="s">
        <v>1573</v>
      </c>
      <c r="S247" s="42">
        <v>44506</v>
      </c>
      <c r="T247" s="40" t="s">
        <v>32</v>
      </c>
      <c r="U247" s="60">
        <v>115</v>
      </c>
      <c r="V247" s="43"/>
      <c r="W247" s="42">
        <v>45564</v>
      </c>
      <c r="X247" s="88">
        <v>0</v>
      </c>
      <c r="Y247" s="75"/>
      <c r="Z247" s="51"/>
      <c r="AA247" s="51"/>
    </row>
    <row r="248" spans="1:27" ht="15" thickBot="1">
      <c r="A248" s="38">
        <v>45423.63354166667</v>
      </c>
      <c r="B248" s="92">
        <v>251</v>
      </c>
      <c r="C248" s="96">
        <v>210</v>
      </c>
      <c r="D248" s="96">
        <v>161</v>
      </c>
      <c r="E248" s="40" t="s">
        <v>832</v>
      </c>
      <c r="F248" s="40" t="s">
        <v>600</v>
      </c>
      <c r="G248" s="40" t="s">
        <v>833</v>
      </c>
      <c r="H248" s="40" t="s">
        <v>834</v>
      </c>
      <c r="I248" s="40" t="s">
        <v>26</v>
      </c>
      <c r="J248" s="40" t="s">
        <v>835</v>
      </c>
      <c r="K248" s="80" t="s">
        <v>836</v>
      </c>
      <c r="L248" s="40"/>
      <c r="M248" s="40" t="s">
        <v>48</v>
      </c>
      <c r="N248" s="42">
        <v>42564</v>
      </c>
      <c r="O248" s="40" t="s">
        <v>49</v>
      </c>
      <c r="P248" s="40" t="s">
        <v>114</v>
      </c>
      <c r="Q248" s="40" t="s">
        <v>41</v>
      </c>
      <c r="R248" s="40" t="s">
        <v>1574</v>
      </c>
      <c r="S248" s="42">
        <v>45388</v>
      </c>
      <c r="T248" s="40" t="s">
        <v>32</v>
      </c>
      <c r="U248" s="60">
        <v>0</v>
      </c>
      <c r="V248" s="43">
        <v>0</v>
      </c>
      <c r="W248" s="43">
        <v>0</v>
      </c>
      <c r="X248" s="88">
        <v>0</v>
      </c>
      <c r="Y248" s="75"/>
      <c r="Z248" s="51"/>
      <c r="AA248" s="51"/>
    </row>
    <row r="249" spans="1:27" ht="15" thickBot="1">
      <c r="A249" s="38">
        <v>45423.631493055553</v>
      </c>
      <c r="B249" s="92">
        <v>252</v>
      </c>
      <c r="C249" s="96">
        <v>680</v>
      </c>
      <c r="D249" s="96">
        <v>162</v>
      </c>
      <c r="E249" s="40" t="s">
        <v>837</v>
      </c>
      <c r="F249" s="40" t="s">
        <v>91</v>
      </c>
      <c r="G249" s="40" t="s">
        <v>838</v>
      </c>
      <c r="H249" s="40" t="s">
        <v>839</v>
      </c>
      <c r="I249" s="40" t="s">
        <v>26</v>
      </c>
      <c r="J249" s="40" t="s">
        <v>639</v>
      </c>
      <c r="K249" s="80">
        <v>641896763</v>
      </c>
      <c r="L249" s="40"/>
      <c r="M249" s="40" t="s">
        <v>48</v>
      </c>
      <c r="N249" s="42">
        <v>43392</v>
      </c>
      <c r="O249" s="40" t="s">
        <v>49</v>
      </c>
      <c r="P249" s="40" t="s">
        <v>114</v>
      </c>
      <c r="Q249" s="40" t="s">
        <v>41</v>
      </c>
      <c r="R249" s="40" t="s">
        <v>1574</v>
      </c>
      <c r="S249" s="42">
        <v>45388</v>
      </c>
      <c r="T249" s="40" t="s">
        <v>32</v>
      </c>
      <c r="U249" s="60">
        <v>115</v>
      </c>
      <c r="V249" s="43"/>
      <c r="W249" s="42">
        <v>45557</v>
      </c>
      <c r="X249" s="88">
        <v>0</v>
      </c>
      <c r="Y249" s="75"/>
      <c r="Z249" s="51"/>
      <c r="AA249" s="51"/>
    </row>
    <row r="250" spans="1:27" ht="15" thickBot="1">
      <c r="A250" s="38">
        <v>45423.595671296294</v>
      </c>
      <c r="B250" s="92">
        <v>253</v>
      </c>
      <c r="C250" s="96">
        <v>90</v>
      </c>
      <c r="D250" s="96">
        <v>163</v>
      </c>
      <c r="E250" s="40" t="s">
        <v>33</v>
      </c>
      <c r="F250" s="40" t="s">
        <v>845</v>
      </c>
      <c r="G250" s="40" t="s">
        <v>841</v>
      </c>
      <c r="H250" s="40" t="s">
        <v>842</v>
      </c>
      <c r="I250" s="40" t="s">
        <v>26</v>
      </c>
      <c r="J250" s="40" t="s">
        <v>843</v>
      </c>
      <c r="K250" s="80">
        <v>627205903</v>
      </c>
      <c r="L250" s="40"/>
      <c r="M250" s="40" t="s">
        <v>48</v>
      </c>
      <c r="N250" s="42">
        <v>41846</v>
      </c>
      <c r="O250" s="40" t="s">
        <v>49</v>
      </c>
      <c r="P250" s="40" t="s">
        <v>30</v>
      </c>
      <c r="Q250" s="40" t="s">
        <v>115</v>
      </c>
      <c r="R250" s="40" t="s">
        <v>1572</v>
      </c>
      <c r="S250" s="42">
        <v>45388</v>
      </c>
      <c r="T250" s="40" t="s">
        <v>32</v>
      </c>
      <c r="U250" s="60">
        <v>115</v>
      </c>
      <c r="V250" s="43"/>
      <c r="W250" s="42">
        <v>45557</v>
      </c>
      <c r="X250" s="88">
        <v>0</v>
      </c>
      <c r="Y250" s="75"/>
      <c r="Z250" s="51"/>
      <c r="AA250" s="51"/>
    </row>
    <row r="251" spans="1:27" ht="15" thickBot="1">
      <c r="A251" s="38">
        <v>45423.595671296294</v>
      </c>
      <c r="B251" s="92">
        <v>254</v>
      </c>
      <c r="C251" s="96">
        <v>90</v>
      </c>
      <c r="D251" s="96">
        <v>163</v>
      </c>
      <c r="E251" s="40" t="s">
        <v>33</v>
      </c>
      <c r="F251" s="40" t="s">
        <v>23</v>
      </c>
      <c r="G251" s="40" t="s">
        <v>841</v>
      </c>
      <c r="H251" s="40" t="s">
        <v>842</v>
      </c>
      <c r="I251" s="40" t="s">
        <v>26</v>
      </c>
      <c r="J251" s="40" t="s">
        <v>843</v>
      </c>
      <c r="K251" s="80">
        <v>627205903</v>
      </c>
      <c r="L251" s="40"/>
      <c r="M251" s="40" t="s">
        <v>29</v>
      </c>
      <c r="N251" s="42">
        <v>42311</v>
      </c>
      <c r="O251" s="40" t="s">
        <v>49</v>
      </c>
      <c r="P251" s="40" t="s">
        <v>30</v>
      </c>
      <c r="Q251" s="40" t="s">
        <v>115</v>
      </c>
      <c r="R251" s="40" t="s">
        <v>1572</v>
      </c>
      <c r="S251" s="42">
        <v>45388</v>
      </c>
      <c r="T251" s="40" t="s">
        <v>32</v>
      </c>
      <c r="U251" s="60">
        <v>115</v>
      </c>
      <c r="V251" s="43"/>
      <c r="W251" s="42">
        <v>45557</v>
      </c>
      <c r="X251" s="88">
        <v>0</v>
      </c>
      <c r="Y251" s="75"/>
      <c r="Z251" s="51"/>
      <c r="AA251" s="51"/>
    </row>
    <row r="252" spans="1:27" ht="15" thickBot="1">
      <c r="A252" s="38">
        <v>45423.629861111112</v>
      </c>
      <c r="B252" s="92">
        <v>255</v>
      </c>
      <c r="C252" s="96">
        <v>533</v>
      </c>
      <c r="D252" s="96">
        <v>164</v>
      </c>
      <c r="E252" s="40" t="s">
        <v>156</v>
      </c>
      <c r="F252" s="40" t="s">
        <v>846</v>
      </c>
      <c r="G252" s="40" t="s">
        <v>847</v>
      </c>
      <c r="H252" s="40" t="s">
        <v>848</v>
      </c>
      <c r="I252" s="40" t="s">
        <v>26</v>
      </c>
      <c r="J252" s="40" t="s">
        <v>849</v>
      </c>
      <c r="K252" s="80">
        <v>644474445</v>
      </c>
      <c r="L252" s="40"/>
      <c r="M252" s="40" t="s">
        <v>29</v>
      </c>
      <c r="N252" s="42">
        <v>41320</v>
      </c>
      <c r="O252" s="40" t="s">
        <v>49</v>
      </c>
      <c r="P252" s="40" t="s">
        <v>114</v>
      </c>
      <c r="Q252" s="40" t="s">
        <v>41</v>
      </c>
      <c r="R252" s="40" t="s">
        <v>1574</v>
      </c>
      <c r="S252" s="42">
        <v>45388</v>
      </c>
      <c r="T252" s="40" t="s">
        <v>32</v>
      </c>
      <c r="U252" s="60">
        <v>115</v>
      </c>
      <c r="V252" s="43"/>
      <c r="W252" s="42">
        <v>45542</v>
      </c>
      <c r="X252" s="88">
        <v>0</v>
      </c>
      <c r="Y252" s="75"/>
      <c r="Z252" s="51"/>
      <c r="AA252" s="51"/>
    </row>
    <row r="253" spans="1:27" ht="29.25" thickBot="1">
      <c r="A253" s="38">
        <v>45423.589502314811</v>
      </c>
      <c r="B253" s="92">
        <v>256</v>
      </c>
      <c r="C253" s="96"/>
      <c r="D253" s="96">
        <v>165</v>
      </c>
      <c r="E253" s="40" t="s">
        <v>851</v>
      </c>
      <c r="F253" s="40" t="s">
        <v>852</v>
      </c>
      <c r="G253" s="40" t="s">
        <v>853</v>
      </c>
      <c r="H253" s="40" t="s">
        <v>854</v>
      </c>
      <c r="I253" s="40" t="s">
        <v>26</v>
      </c>
      <c r="J253" s="40"/>
      <c r="K253" s="80">
        <v>684550586</v>
      </c>
      <c r="L253" s="40"/>
      <c r="M253" s="40" t="s">
        <v>29</v>
      </c>
      <c r="N253" s="42">
        <v>42400</v>
      </c>
      <c r="O253" s="40" t="s">
        <v>49</v>
      </c>
      <c r="P253" s="40" t="s">
        <v>114</v>
      </c>
      <c r="Q253" s="40" t="s">
        <v>41</v>
      </c>
      <c r="R253" s="40" t="s">
        <v>1574</v>
      </c>
      <c r="S253" s="42">
        <v>45388</v>
      </c>
      <c r="T253" s="40" t="s">
        <v>32</v>
      </c>
      <c r="U253" s="60">
        <v>115</v>
      </c>
      <c r="V253" s="43"/>
      <c r="W253" s="42">
        <v>45592</v>
      </c>
      <c r="X253" s="88">
        <v>0</v>
      </c>
      <c r="Y253" s="75"/>
      <c r="Z253" s="51"/>
      <c r="AA253" s="51"/>
    </row>
    <row r="254" spans="1:27" ht="29.25" thickBot="1">
      <c r="A254" s="38">
        <v>45423.589502314811</v>
      </c>
      <c r="B254" s="92">
        <v>257</v>
      </c>
      <c r="C254" s="96"/>
      <c r="D254" s="96">
        <v>165</v>
      </c>
      <c r="E254" s="40" t="s">
        <v>851</v>
      </c>
      <c r="F254" s="40" t="s">
        <v>856</v>
      </c>
      <c r="G254" s="40" t="s">
        <v>853</v>
      </c>
      <c r="H254" s="40" t="s">
        <v>854</v>
      </c>
      <c r="I254" s="40" t="s">
        <v>26</v>
      </c>
      <c r="J254" s="40"/>
      <c r="K254" s="80">
        <v>684550586</v>
      </c>
      <c r="L254" s="40"/>
      <c r="M254" s="40" t="s">
        <v>29</v>
      </c>
      <c r="N254" s="42">
        <v>43120</v>
      </c>
      <c r="O254" s="40" t="s">
        <v>49</v>
      </c>
      <c r="P254" s="40" t="s">
        <v>114</v>
      </c>
      <c r="Q254" s="40" t="s">
        <v>41</v>
      </c>
      <c r="R254" s="40" t="s">
        <v>1574</v>
      </c>
      <c r="S254" s="42">
        <v>45388</v>
      </c>
      <c r="T254" s="40" t="s">
        <v>32</v>
      </c>
      <c r="U254" s="60">
        <v>115</v>
      </c>
      <c r="V254" s="43"/>
      <c r="W254" s="42">
        <v>45592</v>
      </c>
      <c r="X254" s="88">
        <v>0</v>
      </c>
      <c r="Y254" s="75"/>
      <c r="Z254" s="51"/>
      <c r="AA254" s="51"/>
    </row>
    <row r="255" spans="1:27" ht="15" thickBot="1">
      <c r="A255" s="38">
        <v>45423.558148148149</v>
      </c>
      <c r="B255" s="92">
        <v>258</v>
      </c>
      <c r="C255" s="96">
        <v>111</v>
      </c>
      <c r="D255" s="96">
        <v>166</v>
      </c>
      <c r="E255" s="40" t="s">
        <v>857</v>
      </c>
      <c r="F255" s="40" t="s">
        <v>223</v>
      </c>
      <c r="G255" s="40" t="s">
        <v>137</v>
      </c>
      <c r="H255" s="40" t="s">
        <v>858</v>
      </c>
      <c r="I255" s="40" t="s">
        <v>26</v>
      </c>
      <c r="J255" s="40" t="s">
        <v>1374</v>
      </c>
      <c r="K255" s="80">
        <v>616557833</v>
      </c>
      <c r="L255" s="40"/>
      <c r="M255" s="40" t="s">
        <v>29</v>
      </c>
      <c r="N255" s="42">
        <v>42328</v>
      </c>
      <c r="O255" s="40" t="s">
        <v>49</v>
      </c>
      <c r="P255" s="40" t="s">
        <v>114</v>
      </c>
      <c r="Q255" s="40" t="s">
        <v>41</v>
      </c>
      <c r="R255" s="40" t="s">
        <v>1574</v>
      </c>
      <c r="S255" s="42">
        <v>45388</v>
      </c>
      <c r="T255" s="40" t="s">
        <v>32</v>
      </c>
      <c r="U255" s="60">
        <v>115</v>
      </c>
      <c r="V255" s="43"/>
      <c r="W255" s="42">
        <v>45613</v>
      </c>
      <c r="X255" s="88">
        <v>0</v>
      </c>
      <c r="Y255" s="75"/>
      <c r="Z255" s="51"/>
      <c r="AA255" s="51"/>
    </row>
    <row r="256" spans="1:27" ht="15" thickBot="1">
      <c r="A256" s="38">
        <v>45423.558148148149</v>
      </c>
      <c r="B256" s="92">
        <v>259</v>
      </c>
      <c r="C256" s="96">
        <v>111</v>
      </c>
      <c r="D256" s="96">
        <v>166</v>
      </c>
      <c r="E256" s="40" t="s">
        <v>857</v>
      </c>
      <c r="F256" s="40" t="s">
        <v>862</v>
      </c>
      <c r="G256" s="40" t="s">
        <v>137</v>
      </c>
      <c r="H256" s="40" t="s">
        <v>858</v>
      </c>
      <c r="I256" s="40" t="s">
        <v>26</v>
      </c>
      <c r="J256" s="40" t="s">
        <v>1374</v>
      </c>
      <c r="K256" s="80">
        <v>616557833</v>
      </c>
      <c r="L256" s="40"/>
      <c r="M256" s="40" t="s">
        <v>29</v>
      </c>
      <c r="N256" s="42">
        <v>42328</v>
      </c>
      <c r="O256" s="40" t="s">
        <v>49</v>
      </c>
      <c r="P256" s="40" t="s">
        <v>114</v>
      </c>
      <c r="Q256" s="40" t="s">
        <v>41</v>
      </c>
      <c r="R256" s="40" t="s">
        <v>1574</v>
      </c>
      <c r="S256" s="42">
        <v>45388</v>
      </c>
      <c r="T256" s="40" t="s">
        <v>32</v>
      </c>
      <c r="U256" s="60">
        <v>115</v>
      </c>
      <c r="V256" s="43"/>
      <c r="W256" s="42">
        <v>45613</v>
      </c>
      <c r="X256" s="88">
        <v>0</v>
      </c>
      <c r="Y256" s="75"/>
      <c r="Z256" s="51"/>
      <c r="AA256" s="51"/>
    </row>
    <row r="257" spans="1:27" ht="15" thickBot="1">
      <c r="A257" s="38">
        <v>44926.642060185186</v>
      </c>
      <c r="B257" s="92">
        <v>260</v>
      </c>
      <c r="C257" s="96">
        <v>435</v>
      </c>
      <c r="D257" s="96">
        <v>167</v>
      </c>
      <c r="E257" s="40" t="s">
        <v>580</v>
      </c>
      <c r="F257" s="40" t="s">
        <v>499</v>
      </c>
      <c r="G257" s="40" t="s">
        <v>1375</v>
      </c>
      <c r="H257" s="40" t="s">
        <v>863</v>
      </c>
      <c r="I257" s="40" t="s">
        <v>26</v>
      </c>
      <c r="J257" s="40" t="s">
        <v>468</v>
      </c>
      <c r="K257" s="80">
        <v>681840270</v>
      </c>
      <c r="L257" s="40"/>
      <c r="M257" s="40" t="s">
        <v>48</v>
      </c>
      <c r="N257" s="42">
        <v>44711</v>
      </c>
      <c r="O257" s="40" t="s">
        <v>49</v>
      </c>
      <c r="P257" s="40" t="s">
        <v>30</v>
      </c>
      <c r="Q257" s="40" t="s">
        <v>115</v>
      </c>
      <c r="R257" s="40" t="s">
        <v>1572</v>
      </c>
      <c r="S257" s="42">
        <v>44870</v>
      </c>
      <c r="T257" s="40" t="s">
        <v>32</v>
      </c>
      <c r="U257" s="60">
        <v>115</v>
      </c>
      <c r="V257" s="43"/>
      <c r="W257" s="42">
        <v>45647</v>
      </c>
      <c r="X257" s="88">
        <v>0</v>
      </c>
      <c r="Y257" s="75"/>
      <c r="Z257" s="51"/>
      <c r="AA257" s="51"/>
    </row>
    <row r="258" spans="1:27" ht="15" thickBot="1">
      <c r="A258" s="38">
        <v>44926.642060185186</v>
      </c>
      <c r="B258" s="92">
        <v>261</v>
      </c>
      <c r="C258" s="96">
        <v>435</v>
      </c>
      <c r="D258" s="96">
        <v>167</v>
      </c>
      <c r="E258" s="40" t="s">
        <v>580</v>
      </c>
      <c r="F258" s="40" t="s">
        <v>161</v>
      </c>
      <c r="G258" s="40" t="s">
        <v>1375</v>
      </c>
      <c r="H258" s="40" t="s">
        <v>863</v>
      </c>
      <c r="I258" s="40" t="s">
        <v>26</v>
      </c>
      <c r="J258" s="40" t="s">
        <v>468</v>
      </c>
      <c r="K258" s="80">
        <v>681840270</v>
      </c>
      <c r="L258" s="40"/>
      <c r="M258" s="40" t="s">
        <v>48</v>
      </c>
      <c r="N258" s="42">
        <v>44711</v>
      </c>
      <c r="O258" s="40" t="s">
        <v>49</v>
      </c>
      <c r="P258" s="40" t="s">
        <v>57</v>
      </c>
      <c r="Q258" s="40" t="s">
        <v>115</v>
      </c>
      <c r="R258" s="40" t="s">
        <v>1575</v>
      </c>
      <c r="S258" s="42">
        <v>44870</v>
      </c>
      <c r="T258" s="40" t="s">
        <v>32</v>
      </c>
      <c r="U258" s="60">
        <v>115</v>
      </c>
      <c r="V258" s="43"/>
      <c r="W258" s="42">
        <v>45647</v>
      </c>
      <c r="X258" s="88">
        <v>0</v>
      </c>
      <c r="Y258" s="75"/>
      <c r="Z258" s="51"/>
      <c r="AA258" s="51"/>
    </row>
    <row r="259" spans="1:27" ht="15" thickBot="1">
      <c r="A259" s="38">
        <v>45444.65253472222</v>
      </c>
      <c r="B259" s="92">
        <v>262</v>
      </c>
      <c r="C259" s="96">
        <v>645</v>
      </c>
      <c r="D259" s="96">
        <v>168</v>
      </c>
      <c r="E259" s="40" t="s">
        <v>865</v>
      </c>
      <c r="F259" s="40" t="s">
        <v>137</v>
      </c>
      <c r="G259" s="40" t="s">
        <v>866</v>
      </c>
      <c r="H259" s="40" t="s">
        <v>867</v>
      </c>
      <c r="I259" s="40" t="s">
        <v>26</v>
      </c>
      <c r="J259" s="40" t="s">
        <v>868</v>
      </c>
      <c r="K259" s="80">
        <v>685289574</v>
      </c>
      <c r="L259" s="40"/>
      <c r="M259" s="40" t="s">
        <v>29</v>
      </c>
      <c r="N259" s="42">
        <v>41319</v>
      </c>
      <c r="O259" s="40"/>
      <c r="P259" s="40" t="s">
        <v>30</v>
      </c>
      <c r="Q259" s="40" t="s">
        <v>115</v>
      </c>
      <c r="R259" s="40" t="s">
        <v>1573</v>
      </c>
      <c r="S259" s="42">
        <v>44506</v>
      </c>
      <c r="T259" s="40"/>
      <c r="U259" s="60">
        <v>115</v>
      </c>
      <c r="V259" s="43"/>
      <c r="W259" s="42">
        <v>45542</v>
      </c>
      <c r="X259" s="88">
        <v>0</v>
      </c>
      <c r="Y259" s="75"/>
      <c r="Z259" s="51"/>
      <c r="AA259" s="51"/>
    </row>
    <row r="260" spans="1:27" ht="15" thickBot="1">
      <c r="A260" s="38">
        <v>45444.654062499998</v>
      </c>
      <c r="B260" s="92">
        <v>263</v>
      </c>
      <c r="C260" s="96">
        <v>158</v>
      </c>
      <c r="D260" s="96">
        <v>169</v>
      </c>
      <c r="E260" s="40" t="s">
        <v>870</v>
      </c>
      <c r="F260" s="40" t="s">
        <v>310</v>
      </c>
      <c r="G260" s="40" t="s">
        <v>871</v>
      </c>
      <c r="H260" s="40" t="s">
        <v>872</v>
      </c>
      <c r="I260" s="40" t="s">
        <v>26</v>
      </c>
      <c r="J260" s="40" t="s">
        <v>873</v>
      </c>
      <c r="K260" s="80">
        <v>633885997</v>
      </c>
      <c r="L260" s="40"/>
      <c r="M260" s="40" t="s">
        <v>29</v>
      </c>
      <c r="N260" s="42">
        <v>41297</v>
      </c>
      <c r="O260" s="40"/>
      <c r="P260" s="40" t="s">
        <v>65</v>
      </c>
      <c r="Q260" s="40" t="s">
        <v>123</v>
      </c>
      <c r="R260" s="40" t="s">
        <v>1572</v>
      </c>
      <c r="S260" s="42">
        <v>44240</v>
      </c>
      <c r="T260" s="40" t="s">
        <v>32</v>
      </c>
      <c r="U260" s="60">
        <v>115</v>
      </c>
      <c r="V260" s="43"/>
      <c r="W260" s="42">
        <v>45592</v>
      </c>
      <c r="X260" s="88">
        <v>0</v>
      </c>
      <c r="Y260" s="75"/>
      <c r="Z260" s="51"/>
      <c r="AA260" s="51"/>
    </row>
    <row r="261" spans="1:27" ht="15" thickBot="1">
      <c r="A261" s="38">
        <v>44947.423576388886</v>
      </c>
      <c r="B261" s="92">
        <v>264</v>
      </c>
      <c r="C261" s="96">
        <v>678</v>
      </c>
      <c r="D261" s="96">
        <v>170</v>
      </c>
      <c r="E261" s="40" t="s">
        <v>875</v>
      </c>
      <c r="F261" s="40" t="s">
        <v>876</v>
      </c>
      <c r="G261" s="40" t="s">
        <v>877</v>
      </c>
      <c r="H261" s="40" t="s">
        <v>878</v>
      </c>
      <c r="I261" s="40" t="s">
        <v>26</v>
      </c>
      <c r="J261" s="40" t="s">
        <v>879</v>
      </c>
      <c r="K261" s="80">
        <v>626473808</v>
      </c>
      <c r="L261" s="40"/>
      <c r="M261" s="40" t="s">
        <v>48</v>
      </c>
      <c r="N261" s="42">
        <v>40754</v>
      </c>
      <c r="O261" s="40" t="s">
        <v>155</v>
      </c>
      <c r="P261" s="40" t="s">
        <v>57</v>
      </c>
      <c r="Q261" s="40" t="s">
        <v>58</v>
      </c>
      <c r="R261" s="40" t="s">
        <v>1575</v>
      </c>
      <c r="S261" s="40"/>
      <c r="T261" s="40" t="s">
        <v>32</v>
      </c>
      <c r="U261" s="60">
        <v>115</v>
      </c>
      <c r="V261" s="43"/>
      <c r="W261" s="42">
        <v>45675</v>
      </c>
      <c r="X261" s="88">
        <v>0</v>
      </c>
      <c r="Y261" s="75"/>
      <c r="Z261" s="51"/>
      <c r="AA261" s="51"/>
    </row>
    <row r="262" spans="1:27" ht="15" thickBot="1">
      <c r="A262" s="38">
        <v>44947.423576388886</v>
      </c>
      <c r="B262" s="92">
        <v>265</v>
      </c>
      <c r="C262" s="96">
        <v>678</v>
      </c>
      <c r="D262" s="96">
        <v>170</v>
      </c>
      <c r="E262" s="40" t="s">
        <v>875</v>
      </c>
      <c r="F262" s="40" t="s">
        <v>489</v>
      </c>
      <c r="G262" s="40" t="s">
        <v>877</v>
      </c>
      <c r="H262" s="40" t="s">
        <v>878</v>
      </c>
      <c r="I262" s="40" t="s">
        <v>26</v>
      </c>
      <c r="J262" s="40" t="s">
        <v>879</v>
      </c>
      <c r="K262" s="80">
        <v>626473808</v>
      </c>
      <c r="L262" s="40"/>
      <c r="M262" s="40" t="s">
        <v>29</v>
      </c>
      <c r="N262" s="42">
        <v>40754</v>
      </c>
      <c r="O262" s="40" t="s">
        <v>155</v>
      </c>
      <c r="P262" s="40" t="s">
        <v>90</v>
      </c>
      <c r="Q262" s="40" t="s">
        <v>145</v>
      </c>
      <c r="R262" s="40" t="s">
        <v>1573</v>
      </c>
      <c r="S262" s="40"/>
      <c r="T262" s="40" t="s">
        <v>32</v>
      </c>
      <c r="U262" s="60">
        <v>115</v>
      </c>
      <c r="V262" s="43"/>
      <c r="W262" s="42">
        <v>45557</v>
      </c>
      <c r="X262" s="88">
        <v>0</v>
      </c>
      <c r="Y262" s="75"/>
      <c r="Z262" s="51"/>
      <c r="AA262" s="51"/>
    </row>
    <row r="263" spans="1:27" ht="15" thickBot="1">
      <c r="A263" s="38">
        <v>45423.591689814813</v>
      </c>
      <c r="B263" s="92">
        <v>266</v>
      </c>
      <c r="C263" s="96">
        <v>462</v>
      </c>
      <c r="D263" s="96">
        <v>171</v>
      </c>
      <c r="E263" s="40" t="s">
        <v>80</v>
      </c>
      <c r="F263" s="40" t="s">
        <v>881</v>
      </c>
      <c r="G263" s="40" t="s">
        <v>882</v>
      </c>
      <c r="H263" s="40" t="s">
        <v>883</v>
      </c>
      <c r="I263" s="40" t="s">
        <v>26</v>
      </c>
      <c r="J263" s="40" t="s">
        <v>884</v>
      </c>
      <c r="K263" s="80">
        <v>686464116</v>
      </c>
      <c r="L263" s="40"/>
      <c r="M263" s="40" t="s">
        <v>29</v>
      </c>
      <c r="N263" s="42">
        <v>42869</v>
      </c>
      <c r="O263" s="40" t="s">
        <v>49</v>
      </c>
      <c r="P263" s="40"/>
      <c r="Q263" s="40" t="s">
        <v>115</v>
      </c>
      <c r="R263" s="40"/>
      <c r="S263" s="42">
        <v>45388</v>
      </c>
      <c r="T263" s="40" t="s">
        <v>32</v>
      </c>
      <c r="U263" s="60">
        <v>115</v>
      </c>
      <c r="V263" s="43"/>
      <c r="W263" s="42">
        <v>45564</v>
      </c>
      <c r="X263" s="88">
        <v>0</v>
      </c>
      <c r="Y263" s="75"/>
      <c r="Z263" s="51"/>
      <c r="AA263" s="51"/>
    </row>
    <row r="264" spans="1:27" ht="15" thickBot="1">
      <c r="A264" s="38">
        <v>45423.593842592592</v>
      </c>
      <c r="B264" s="92">
        <v>267</v>
      </c>
      <c r="C264" s="96">
        <v>250</v>
      </c>
      <c r="D264" s="96">
        <v>172</v>
      </c>
      <c r="E264" s="40" t="s">
        <v>852</v>
      </c>
      <c r="F264" s="40" t="s">
        <v>417</v>
      </c>
      <c r="G264" s="40" t="s">
        <v>887</v>
      </c>
      <c r="H264" s="40" t="s">
        <v>888</v>
      </c>
      <c r="I264" s="40" t="s">
        <v>26</v>
      </c>
      <c r="J264" s="40" t="s">
        <v>889</v>
      </c>
      <c r="K264" s="80" t="s">
        <v>890</v>
      </c>
      <c r="L264" s="40"/>
      <c r="M264" s="40" t="s">
        <v>48</v>
      </c>
      <c r="N264" s="42"/>
      <c r="O264" s="40"/>
      <c r="P264" s="40" t="s">
        <v>57</v>
      </c>
      <c r="Q264" s="40" t="s">
        <v>58</v>
      </c>
      <c r="R264" s="40" t="s">
        <v>1575</v>
      </c>
      <c r="S264" s="42">
        <v>45388</v>
      </c>
      <c r="T264" s="40" t="s">
        <v>32</v>
      </c>
      <c r="U264" s="60">
        <v>115</v>
      </c>
      <c r="V264" s="43"/>
      <c r="W264" s="42">
        <v>45542</v>
      </c>
      <c r="X264" s="88" t="s">
        <v>1387</v>
      </c>
      <c r="Y264" s="75"/>
      <c r="Z264" s="51"/>
      <c r="AA264" s="51"/>
    </row>
    <row r="265" spans="1:27" ht="15" thickBot="1">
      <c r="A265" s="38">
        <v>45423.593842592592</v>
      </c>
      <c r="B265" s="92">
        <v>268</v>
      </c>
      <c r="C265" s="96">
        <v>250</v>
      </c>
      <c r="D265" s="96">
        <v>172</v>
      </c>
      <c r="E265" s="40" t="s">
        <v>852</v>
      </c>
      <c r="F265" s="40" t="s">
        <v>886</v>
      </c>
      <c r="G265" s="40" t="s">
        <v>887</v>
      </c>
      <c r="H265" s="40" t="s">
        <v>888</v>
      </c>
      <c r="I265" s="40" t="s">
        <v>26</v>
      </c>
      <c r="J265" s="40" t="s">
        <v>889</v>
      </c>
      <c r="K265" s="80" t="s">
        <v>890</v>
      </c>
      <c r="L265" s="40"/>
      <c r="M265" s="40" t="s">
        <v>48</v>
      </c>
      <c r="N265" s="42">
        <v>43128</v>
      </c>
      <c r="O265" s="40" t="s">
        <v>49</v>
      </c>
      <c r="P265" s="40" t="s">
        <v>1096</v>
      </c>
      <c r="Q265" s="40" t="s">
        <v>41</v>
      </c>
      <c r="R265" s="40" t="s">
        <v>1575</v>
      </c>
      <c r="S265" s="42">
        <v>45388</v>
      </c>
      <c r="T265" s="40" t="s">
        <v>32</v>
      </c>
      <c r="U265" s="60">
        <v>115</v>
      </c>
      <c r="V265" s="43"/>
      <c r="W265" s="42">
        <v>45542</v>
      </c>
      <c r="X265" s="88">
        <v>0</v>
      </c>
      <c r="Y265" s="75"/>
      <c r="Z265" s="51"/>
      <c r="AA265" s="51"/>
    </row>
    <row r="266" spans="1:27" ht="15" thickBot="1">
      <c r="A266" s="38">
        <v>45423.567881944444</v>
      </c>
      <c r="B266" s="92">
        <v>269</v>
      </c>
      <c r="C266" s="96">
        <v>914</v>
      </c>
      <c r="D266" s="96">
        <v>173</v>
      </c>
      <c r="E266" s="40" t="s">
        <v>236</v>
      </c>
      <c r="F266" s="40" t="s">
        <v>456</v>
      </c>
      <c r="G266" s="40" t="s">
        <v>891</v>
      </c>
      <c r="H266" s="40" t="s">
        <v>892</v>
      </c>
      <c r="I266" s="40" t="s">
        <v>26</v>
      </c>
      <c r="J266" s="40">
        <v>3527</v>
      </c>
      <c r="K266" s="83" t="s">
        <v>1390</v>
      </c>
      <c r="L266" s="40"/>
      <c r="M266" s="40" t="s">
        <v>48</v>
      </c>
      <c r="N266" s="42">
        <v>43378</v>
      </c>
      <c r="O266" s="40" t="s">
        <v>49</v>
      </c>
      <c r="P266" s="40" t="s">
        <v>114</v>
      </c>
      <c r="Q266" s="40" t="s">
        <v>41</v>
      </c>
      <c r="R266" s="40" t="s">
        <v>1574</v>
      </c>
      <c r="S266" s="42">
        <v>45388</v>
      </c>
      <c r="T266" s="40" t="s">
        <v>32</v>
      </c>
      <c r="U266" s="60">
        <v>115</v>
      </c>
      <c r="V266" s="43"/>
      <c r="W266" s="42">
        <v>45542</v>
      </c>
      <c r="X266" s="88">
        <v>0</v>
      </c>
      <c r="Y266" s="75"/>
      <c r="Z266" s="51"/>
      <c r="AA266" s="51"/>
    </row>
    <row r="267" spans="1:27" ht="15" thickBot="1">
      <c r="A267" s="38">
        <v>45423.567881944444</v>
      </c>
      <c r="B267" s="92">
        <v>270</v>
      </c>
      <c r="C267" s="96">
        <v>914</v>
      </c>
      <c r="D267" s="96">
        <v>173</v>
      </c>
      <c r="E267" s="40" t="s">
        <v>236</v>
      </c>
      <c r="F267" s="40" t="s">
        <v>33</v>
      </c>
      <c r="G267" s="40" t="s">
        <v>891</v>
      </c>
      <c r="H267" s="40" t="s">
        <v>892</v>
      </c>
      <c r="I267" s="40" t="s">
        <v>26</v>
      </c>
      <c r="J267" s="40">
        <v>3527</v>
      </c>
      <c r="K267" s="83" t="s">
        <v>1390</v>
      </c>
      <c r="L267" s="40"/>
      <c r="M267" s="40" t="s">
        <v>29</v>
      </c>
      <c r="N267" s="42">
        <v>42674</v>
      </c>
      <c r="O267" s="40" t="s">
        <v>49</v>
      </c>
      <c r="P267" s="40" t="s">
        <v>114</v>
      </c>
      <c r="Q267" s="40" t="s">
        <v>41</v>
      </c>
      <c r="R267" s="40" t="s">
        <v>1574</v>
      </c>
      <c r="S267" s="42">
        <v>45388</v>
      </c>
      <c r="T267" s="40" t="s">
        <v>32</v>
      </c>
      <c r="U267" s="60">
        <v>115</v>
      </c>
      <c r="V267" s="43"/>
      <c r="W267" s="42">
        <v>45542</v>
      </c>
      <c r="X267" s="88">
        <v>0</v>
      </c>
      <c r="Y267" s="75"/>
      <c r="Z267" s="51"/>
      <c r="AA267" s="51"/>
    </row>
    <row r="268" spans="1:27" ht="15" thickBot="1">
      <c r="A268" s="38">
        <v>45423.635891203703</v>
      </c>
      <c r="B268" s="92">
        <v>271</v>
      </c>
      <c r="C268" s="96">
        <v>884</v>
      </c>
      <c r="D268" s="96">
        <v>174</v>
      </c>
      <c r="E268" s="40" t="s">
        <v>136</v>
      </c>
      <c r="F268" s="40" t="s">
        <v>893</v>
      </c>
      <c r="G268" s="40" t="s">
        <v>894</v>
      </c>
      <c r="H268" s="40" t="s">
        <v>895</v>
      </c>
      <c r="I268" s="40" t="s">
        <v>26</v>
      </c>
      <c r="J268" s="40" t="s">
        <v>896</v>
      </c>
      <c r="K268" s="80">
        <v>611214554</v>
      </c>
      <c r="L268" s="40"/>
      <c r="M268" s="40" t="s">
        <v>29</v>
      </c>
      <c r="N268" s="42">
        <v>41627</v>
      </c>
      <c r="O268" s="40" t="s">
        <v>49</v>
      </c>
      <c r="P268" s="40" t="s">
        <v>114</v>
      </c>
      <c r="Q268" s="40" t="s">
        <v>41</v>
      </c>
      <c r="R268" s="40" t="s">
        <v>1574</v>
      </c>
      <c r="S268" s="42">
        <v>45388</v>
      </c>
      <c r="T268" s="40" t="s">
        <v>32</v>
      </c>
      <c r="U268" s="60">
        <v>115</v>
      </c>
      <c r="V268" s="43"/>
      <c r="W268" s="42">
        <v>45545</v>
      </c>
      <c r="X268" s="88">
        <v>0</v>
      </c>
      <c r="Y268" s="75"/>
      <c r="Z268" s="51"/>
      <c r="AA268" s="51"/>
    </row>
    <row r="269" spans="1:27" ht="15" thickBot="1">
      <c r="A269" s="38">
        <v>45423.635891203703</v>
      </c>
      <c r="B269" s="92">
        <v>272</v>
      </c>
      <c r="C269" s="96">
        <v>884</v>
      </c>
      <c r="D269" s="96">
        <v>174</v>
      </c>
      <c r="E269" s="40" t="s">
        <v>136</v>
      </c>
      <c r="F269" s="40" t="s">
        <v>600</v>
      </c>
      <c r="G269" s="40" t="s">
        <v>894</v>
      </c>
      <c r="H269" s="40" t="s">
        <v>895</v>
      </c>
      <c r="I269" s="40" t="s">
        <v>26</v>
      </c>
      <c r="J269" s="40" t="s">
        <v>896</v>
      </c>
      <c r="K269" s="80">
        <v>611214554</v>
      </c>
      <c r="L269" s="40"/>
      <c r="M269" s="40" t="s">
        <v>48</v>
      </c>
      <c r="N269" s="42">
        <v>40935</v>
      </c>
      <c r="O269" s="40" t="s">
        <v>49</v>
      </c>
      <c r="P269" s="40" t="s">
        <v>114</v>
      </c>
      <c r="Q269" s="40" t="s">
        <v>41</v>
      </c>
      <c r="R269" s="40" t="s">
        <v>1574</v>
      </c>
      <c r="S269" s="42">
        <v>45388</v>
      </c>
      <c r="T269" s="40" t="s">
        <v>32</v>
      </c>
      <c r="U269" s="60">
        <v>115</v>
      </c>
      <c r="V269" s="43"/>
      <c r="W269" s="42">
        <v>45545</v>
      </c>
      <c r="X269" s="88">
        <v>0</v>
      </c>
      <c r="Y269" s="75"/>
      <c r="Z269" s="51"/>
      <c r="AA269" s="51"/>
    </row>
    <row r="270" spans="1:27" ht="15" thickBot="1">
      <c r="A270" s="38">
        <v>45423.634791666664</v>
      </c>
      <c r="B270" s="92">
        <v>273</v>
      </c>
      <c r="C270" s="96">
        <v>491</v>
      </c>
      <c r="D270" s="96">
        <v>175</v>
      </c>
      <c r="E270" s="40" t="s">
        <v>898</v>
      </c>
      <c r="F270" s="40" t="s">
        <v>179</v>
      </c>
      <c r="G270" s="40" t="s">
        <v>1398</v>
      </c>
      <c r="H270" s="40" t="s">
        <v>900</v>
      </c>
      <c r="I270" s="40" t="s">
        <v>26</v>
      </c>
      <c r="J270" s="40" t="s">
        <v>901</v>
      </c>
      <c r="K270" s="80">
        <v>641825433</v>
      </c>
      <c r="L270" s="40"/>
      <c r="M270" s="40" t="s">
        <v>29</v>
      </c>
      <c r="N270" s="42">
        <v>42285</v>
      </c>
      <c r="O270" s="40" t="s">
        <v>49</v>
      </c>
      <c r="P270" s="40" t="s">
        <v>114</v>
      </c>
      <c r="Q270" s="40" t="s">
        <v>41</v>
      </c>
      <c r="R270" s="40" t="s">
        <v>1574</v>
      </c>
      <c r="S270" s="42">
        <v>45388</v>
      </c>
      <c r="T270" s="40" t="s">
        <v>32</v>
      </c>
      <c r="U270" s="60">
        <v>60</v>
      </c>
      <c r="V270" s="43">
        <v>55</v>
      </c>
      <c r="W270" s="42">
        <v>45648</v>
      </c>
      <c r="X270" s="88">
        <v>0</v>
      </c>
      <c r="Y270" s="75"/>
      <c r="Z270" s="51"/>
      <c r="AA270" s="51"/>
    </row>
    <row r="271" spans="1:27" ht="15" thickBot="1">
      <c r="A271" s="38">
        <v>45444.657592592594</v>
      </c>
      <c r="B271" s="92">
        <v>274</v>
      </c>
      <c r="C271" s="96">
        <v>105</v>
      </c>
      <c r="D271" s="96">
        <v>176</v>
      </c>
      <c r="E271" s="40" t="s">
        <v>90</v>
      </c>
      <c r="F271" s="40" t="s">
        <v>23</v>
      </c>
      <c r="G271" s="40" t="s">
        <v>903</v>
      </c>
      <c r="H271" s="40"/>
      <c r="I271" s="40"/>
      <c r="J271" s="40"/>
      <c r="K271" s="80">
        <v>620064704</v>
      </c>
      <c r="L271" s="40"/>
      <c r="M271" s="40"/>
      <c r="N271" s="42">
        <v>42998</v>
      </c>
      <c r="O271" s="40" t="s">
        <v>744</v>
      </c>
      <c r="P271" s="40" t="s">
        <v>1386</v>
      </c>
      <c r="Q271" s="49" t="s">
        <v>1573</v>
      </c>
      <c r="R271" s="40"/>
      <c r="S271" s="40" t="s">
        <v>32</v>
      </c>
      <c r="T271" s="40"/>
      <c r="U271" s="60">
        <v>0</v>
      </c>
      <c r="V271" s="43">
        <v>0</v>
      </c>
      <c r="W271" s="43">
        <v>0</v>
      </c>
      <c r="X271" s="88">
        <v>0</v>
      </c>
      <c r="Y271" s="75"/>
      <c r="Z271" s="51"/>
      <c r="AA271" s="51"/>
    </row>
    <row r="272" spans="1:27" ht="15" thickBot="1">
      <c r="A272" s="38">
        <v>45423.627881944441</v>
      </c>
      <c r="B272" s="92">
        <v>275</v>
      </c>
      <c r="C272" s="96">
        <v>521</v>
      </c>
      <c r="D272" s="96">
        <v>177</v>
      </c>
      <c r="E272" s="40" t="s">
        <v>905</v>
      </c>
      <c r="F272" s="40" t="s">
        <v>600</v>
      </c>
      <c r="G272" s="40" t="s">
        <v>906</v>
      </c>
      <c r="H272" s="40" t="s">
        <v>907</v>
      </c>
      <c r="I272" s="40" t="s">
        <v>26</v>
      </c>
      <c r="J272" s="40" t="s">
        <v>908</v>
      </c>
      <c r="K272" s="80">
        <v>618509333</v>
      </c>
      <c r="L272" s="40"/>
      <c r="M272" s="40" t="s">
        <v>48</v>
      </c>
      <c r="N272" s="42">
        <v>43027</v>
      </c>
      <c r="O272" s="40" t="s">
        <v>49</v>
      </c>
      <c r="P272" s="40" t="s">
        <v>114</v>
      </c>
      <c r="Q272" s="40" t="s">
        <v>41</v>
      </c>
      <c r="R272" s="40" t="s">
        <v>1574</v>
      </c>
      <c r="S272" s="42">
        <v>45388</v>
      </c>
      <c r="T272" s="40" t="s">
        <v>32</v>
      </c>
      <c r="U272" s="60">
        <v>115</v>
      </c>
      <c r="V272" s="43"/>
      <c r="W272" s="42">
        <v>45541</v>
      </c>
      <c r="X272" s="88">
        <v>0</v>
      </c>
      <c r="Y272" s="75"/>
      <c r="Z272" s="51"/>
      <c r="AA272" s="51"/>
    </row>
    <row r="273" spans="1:27" ht="15" thickBot="1">
      <c r="A273" s="40"/>
      <c r="B273" s="92">
        <v>276</v>
      </c>
      <c r="C273" s="96"/>
      <c r="D273" s="96">
        <v>178</v>
      </c>
      <c r="E273" s="40" t="s">
        <v>290</v>
      </c>
      <c r="F273" s="40" t="s">
        <v>559</v>
      </c>
      <c r="G273" s="40" t="s">
        <v>290</v>
      </c>
      <c r="H273" s="40"/>
      <c r="I273" s="40"/>
      <c r="J273" s="40"/>
      <c r="K273" s="80"/>
      <c r="L273" s="40"/>
      <c r="M273" s="40"/>
      <c r="N273" s="40"/>
      <c r="O273" s="40"/>
      <c r="P273" s="40" t="s">
        <v>57</v>
      </c>
      <c r="Q273" s="40" t="s">
        <v>58</v>
      </c>
      <c r="R273" s="40" t="s">
        <v>1575</v>
      </c>
      <c r="S273" s="40"/>
      <c r="T273" s="40" t="s">
        <v>32</v>
      </c>
      <c r="U273" s="60">
        <v>0</v>
      </c>
      <c r="V273" s="43">
        <v>0</v>
      </c>
      <c r="W273" s="43">
        <v>0</v>
      </c>
      <c r="X273" s="88">
        <v>0</v>
      </c>
      <c r="Y273" s="75"/>
      <c r="Z273" s="51"/>
      <c r="AA273" s="51"/>
    </row>
    <row r="274" spans="1:27" ht="15" thickBot="1">
      <c r="A274" s="40"/>
      <c r="B274" s="92">
        <v>277</v>
      </c>
      <c r="C274" s="96"/>
      <c r="D274" s="96">
        <v>178</v>
      </c>
      <c r="E274" s="40" t="s">
        <v>290</v>
      </c>
      <c r="F274" s="40" t="s">
        <v>910</v>
      </c>
      <c r="G274" s="40" t="s">
        <v>290</v>
      </c>
      <c r="H274" s="40"/>
      <c r="I274" s="40"/>
      <c r="J274" s="40"/>
      <c r="K274" s="80"/>
      <c r="L274" s="40"/>
      <c r="M274" s="40"/>
      <c r="N274" s="40"/>
      <c r="O274" s="40"/>
      <c r="P274" s="40" t="s">
        <v>65</v>
      </c>
      <c r="Q274" s="40" t="s">
        <v>123</v>
      </c>
      <c r="R274" s="40" t="s">
        <v>1573</v>
      </c>
      <c r="S274" s="40"/>
      <c r="T274" s="40" t="s">
        <v>32</v>
      </c>
      <c r="U274" s="60">
        <v>0</v>
      </c>
      <c r="V274" s="43">
        <v>0</v>
      </c>
      <c r="W274" s="43">
        <v>0</v>
      </c>
      <c r="X274" s="88">
        <v>0</v>
      </c>
      <c r="Y274" s="75"/>
      <c r="Z274" s="51"/>
      <c r="AA274" s="51"/>
    </row>
    <row r="275" spans="1:27" ht="15" thickBot="1">
      <c r="A275" s="40"/>
      <c r="B275" s="92">
        <v>278</v>
      </c>
      <c r="C275" s="96"/>
      <c r="D275" s="96">
        <v>178</v>
      </c>
      <c r="E275" s="40" t="s">
        <v>290</v>
      </c>
      <c r="F275" s="40" t="s">
        <v>194</v>
      </c>
      <c r="G275" s="40" t="s">
        <v>290</v>
      </c>
      <c r="H275" s="40"/>
      <c r="I275" s="40"/>
      <c r="J275" s="40"/>
      <c r="K275" s="80"/>
      <c r="L275" s="40"/>
      <c r="M275" s="40"/>
      <c r="N275" s="40"/>
      <c r="O275" s="40"/>
      <c r="P275" s="40" t="s">
        <v>65</v>
      </c>
      <c r="Q275" s="40" t="s">
        <v>123</v>
      </c>
      <c r="R275" s="40" t="s">
        <v>1573</v>
      </c>
      <c r="S275" s="40"/>
      <c r="T275" s="40" t="s">
        <v>32</v>
      </c>
      <c r="U275" s="60">
        <v>0</v>
      </c>
      <c r="V275" s="43">
        <v>0</v>
      </c>
      <c r="W275" s="43">
        <v>0</v>
      </c>
      <c r="X275" s="88">
        <v>0</v>
      </c>
      <c r="Y275" s="75"/>
      <c r="Z275" s="51"/>
      <c r="AA275" s="51"/>
    </row>
    <row r="276" spans="1:27" ht="15" thickBot="1">
      <c r="A276" s="38">
        <v>44934.835682870369</v>
      </c>
      <c r="B276" s="92">
        <v>279</v>
      </c>
      <c r="C276" s="96">
        <v>1146</v>
      </c>
      <c r="D276" s="96">
        <v>179</v>
      </c>
      <c r="E276" s="40" t="s">
        <v>90</v>
      </c>
      <c r="F276" s="40" t="s">
        <v>136</v>
      </c>
      <c r="G276" s="40" t="s">
        <v>911</v>
      </c>
      <c r="H276" s="40" t="s">
        <v>912</v>
      </c>
      <c r="I276" s="40" t="s">
        <v>26</v>
      </c>
      <c r="J276" s="40" t="s">
        <v>702</v>
      </c>
      <c r="K276" s="80">
        <v>634247276</v>
      </c>
      <c r="L276" s="40"/>
      <c r="M276" s="40" t="s">
        <v>29</v>
      </c>
      <c r="N276" s="42">
        <v>42431</v>
      </c>
      <c r="O276" s="40" t="s">
        <v>39</v>
      </c>
      <c r="P276" s="40" t="s">
        <v>90</v>
      </c>
      <c r="Q276" s="40" t="s">
        <v>145</v>
      </c>
      <c r="R276" s="40" t="s">
        <v>1573</v>
      </c>
      <c r="S276" s="40"/>
      <c r="T276" s="40" t="s">
        <v>32</v>
      </c>
      <c r="U276" s="60">
        <v>115</v>
      </c>
      <c r="V276" s="43"/>
      <c r="W276" s="42">
        <v>45542</v>
      </c>
      <c r="X276" s="88">
        <v>0</v>
      </c>
      <c r="Y276" s="75"/>
      <c r="Z276" s="51"/>
      <c r="AA276" s="51"/>
    </row>
    <row r="277" spans="1:27" ht="15" thickBot="1">
      <c r="A277" s="38">
        <v>45444.658912037034</v>
      </c>
      <c r="B277" s="92">
        <v>280</v>
      </c>
      <c r="C277" s="96">
        <v>1212</v>
      </c>
      <c r="D277" s="96">
        <v>181</v>
      </c>
      <c r="E277" s="40" t="s">
        <v>875</v>
      </c>
      <c r="F277" s="40" t="s">
        <v>918</v>
      </c>
      <c r="G277" s="40" t="s">
        <v>919</v>
      </c>
      <c r="H277" s="40"/>
      <c r="I277" s="40" t="s">
        <v>26</v>
      </c>
      <c r="J277" s="40"/>
      <c r="K277" s="80">
        <v>616495075</v>
      </c>
      <c r="L277" s="40"/>
      <c r="M277" s="40" t="s">
        <v>48</v>
      </c>
      <c r="N277" s="42">
        <v>41517</v>
      </c>
      <c r="O277" s="40"/>
      <c r="P277" s="40" t="s">
        <v>53</v>
      </c>
      <c r="Q277" s="40" t="s">
        <v>115</v>
      </c>
      <c r="R277" s="40" t="s">
        <v>1574</v>
      </c>
      <c r="S277" s="42">
        <v>44261</v>
      </c>
      <c r="T277" s="40" t="s">
        <v>32</v>
      </c>
      <c r="U277" s="60">
        <v>115</v>
      </c>
      <c r="V277" s="43"/>
      <c r="W277" s="42">
        <v>45557</v>
      </c>
      <c r="X277" s="88">
        <v>0</v>
      </c>
      <c r="Y277" s="75"/>
      <c r="Z277" s="51"/>
      <c r="AA277" s="51"/>
    </row>
    <row r="278" spans="1:27" ht="15" thickBot="1">
      <c r="A278" s="40"/>
      <c r="B278" s="92">
        <v>281</v>
      </c>
      <c r="C278" s="96"/>
      <c r="D278" s="96">
        <v>182</v>
      </c>
      <c r="E278" s="40" t="s">
        <v>65</v>
      </c>
      <c r="F278" s="40" t="s">
        <v>1391</v>
      </c>
      <c r="G278" s="40" t="s">
        <v>921</v>
      </c>
      <c r="H278" s="40"/>
      <c r="I278" s="40" t="s">
        <v>26</v>
      </c>
      <c r="J278" s="40"/>
      <c r="K278" s="80"/>
      <c r="L278" s="40"/>
      <c r="M278" s="40" t="s">
        <v>274</v>
      </c>
      <c r="N278" s="40"/>
      <c r="O278" s="40" t="s">
        <v>152</v>
      </c>
      <c r="P278" s="40" t="s">
        <v>90</v>
      </c>
      <c r="Q278" s="40" t="s">
        <v>145</v>
      </c>
      <c r="R278" s="40" t="s">
        <v>1574</v>
      </c>
      <c r="S278" s="40"/>
      <c r="T278" s="40" t="s">
        <v>32</v>
      </c>
      <c r="U278" s="60">
        <v>0</v>
      </c>
      <c r="V278" s="43">
        <v>0</v>
      </c>
      <c r="W278" s="43">
        <v>0</v>
      </c>
      <c r="X278" s="88">
        <v>0</v>
      </c>
      <c r="Y278" s="75"/>
      <c r="Z278" s="51"/>
      <c r="AA278" s="51"/>
    </row>
    <row r="279" spans="1:27" ht="15" thickBot="1">
      <c r="A279" s="38">
        <v>44934.77076388889</v>
      </c>
      <c r="B279" s="92">
        <v>282</v>
      </c>
      <c r="C279" s="96"/>
      <c r="D279" s="96">
        <v>183</v>
      </c>
      <c r="E279" s="40" t="s">
        <v>40</v>
      </c>
      <c r="F279" s="40" t="s">
        <v>922</v>
      </c>
      <c r="G279" s="40" t="s">
        <v>923</v>
      </c>
      <c r="H279" s="40" t="s">
        <v>924</v>
      </c>
      <c r="I279" s="40" t="s">
        <v>26</v>
      </c>
      <c r="J279" s="40" t="s">
        <v>320</v>
      </c>
      <c r="K279" s="80">
        <v>615492133</v>
      </c>
      <c r="L279" s="40"/>
      <c r="M279" s="40" t="s">
        <v>29</v>
      </c>
      <c r="N279" s="42">
        <v>40066</v>
      </c>
      <c r="O279" s="40" t="s">
        <v>152</v>
      </c>
      <c r="P279" s="40" t="s">
        <v>90</v>
      </c>
      <c r="Q279" s="40" t="s">
        <v>145</v>
      </c>
      <c r="R279" s="40" t="s">
        <v>1574</v>
      </c>
      <c r="S279" s="40"/>
      <c r="T279" s="40" t="s">
        <v>32</v>
      </c>
      <c r="U279" s="60">
        <v>0</v>
      </c>
      <c r="V279" s="43">
        <v>0</v>
      </c>
      <c r="W279" s="43">
        <v>0</v>
      </c>
      <c r="X279" s="88">
        <v>0</v>
      </c>
      <c r="Y279" s="75"/>
      <c r="Z279" s="51"/>
      <c r="AA279" s="51"/>
    </row>
    <row r="280" spans="1:27" ht="15" thickBot="1">
      <c r="A280" s="38">
        <v>44934.77076388889</v>
      </c>
      <c r="B280" s="92">
        <v>283</v>
      </c>
      <c r="C280" s="96"/>
      <c r="D280" s="96">
        <v>183</v>
      </c>
      <c r="E280" s="40" t="s">
        <v>40</v>
      </c>
      <c r="F280" s="40" t="s">
        <v>600</v>
      </c>
      <c r="G280" s="40" t="s">
        <v>923</v>
      </c>
      <c r="H280" s="40" t="s">
        <v>924</v>
      </c>
      <c r="I280" s="40" t="s">
        <v>26</v>
      </c>
      <c r="J280" s="40" t="s">
        <v>320</v>
      </c>
      <c r="K280" s="80">
        <v>615492133</v>
      </c>
      <c r="L280" s="40"/>
      <c r="M280" s="40" t="s">
        <v>29</v>
      </c>
      <c r="N280" s="42">
        <v>40066</v>
      </c>
      <c r="O280" s="40" t="s">
        <v>152</v>
      </c>
      <c r="P280" s="40" t="s">
        <v>1414</v>
      </c>
      <c r="Q280" s="40" t="s">
        <v>123</v>
      </c>
      <c r="R280" s="40" t="s">
        <v>1574</v>
      </c>
      <c r="S280" s="40"/>
      <c r="T280" s="40" t="s">
        <v>32</v>
      </c>
      <c r="U280" s="60">
        <v>0</v>
      </c>
      <c r="V280" s="43">
        <v>0</v>
      </c>
      <c r="W280" s="43">
        <v>0</v>
      </c>
      <c r="X280" s="88">
        <v>0</v>
      </c>
      <c r="Y280" s="75"/>
      <c r="Z280" s="51"/>
      <c r="AA280" s="51"/>
    </row>
    <row r="281" spans="1:27" ht="15" thickBot="1">
      <c r="A281" s="38">
        <v>44975.585648148146</v>
      </c>
      <c r="B281" s="92">
        <v>284</v>
      </c>
      <c r="C281" s="96">
        <v>262</v>
      </c>
      <c r="D281" s="96">
        <v>184</v>
      </c>
      <c r="E281" s="40" t="s">
        <v>65</v>
      </c>
      <c r="F281" s="40" t="s">
        <v>390</v>
      </c>
      <c r="G281" s="40" t="s">
        <v>926</v>
      </c>
      <c r="H281" s="40" t="s">
        <v>927</v>
      </c>
      <c r="I281" s="40" t="s">
        <v>26</v>
      </c>
      <c r="J281" s="40"/>
      <c r="K281" s="80">
        <v>665504782</v>
      </c>
      <c r="L281" s="40"/>
      <c r="M281" s="40" t="s">
        <v>29</v>
      </c>
      <c r="N281" s="42">
        <v>41258</v>
      </c>
      <c r="O281" s="40" t="s">
        <v>141</v>
      </c>
      <c r="P281" s="40" t="s">
        <v>114</v>
      </c>
      <c r="Q281" s="40" t="s">
        <v>41</v>
      </c>
      <c r="R281" s="40" t="s">
        <v>1574</v>
      </c>
      <c r="S281" s="40"/>
      <c r="T281" s="40" t="s">
        <v>32</v>
      </c>
      <c r="U281" s="60">
        <v>115</v>
      </c>
      <c r="V281" s="43"/>
      <c r="W281" s="42">
        <v>45578</v>
      </c>
      <c r="X281" s="88">
        <v>0</v>
      </c>
      <c r="Y281" s="75"/>
      <c r="Z281" s="51"/>
      <c r="AA281" s="51"/>
    </row>
    <row r="282" spans="1:27" ht="15" thickBot="1">
      <c r="A282" s="38">
        <v>45444.683680555558</v>
      </c>
      <c r="B282" s="92">
        <v>285</v>
      </c>
      <c r="C282" s="96">
        <v>0</v>
      </c>
      <c r="D282" s="96">
        <v>185</v>
      </c>
      <c r="E282" s="40" t="s">
        <v>470</v>
      </c>
      <c r="F282" s="40" t="s">
        <v>90</v>
      </c>
      <c r="G282" s="40" t="s">
        <v>136</v>
      </c>
      <c r="H282" s="40"/>
      <c r="I282" s="40" t="s">
        <v>26</v>
      </c>
      <c r="J282" s="40"/>
      <c r="K282" s="80">
        <v>684726373</v>
      </c>
      <c r="L282" s="40"/>
      <c r="M282" s="40" t="s">
        <v>29</v>
      </c>
      <c r="N282" s="41">
        <v>41753</v>
      </c>
      <c r="O282" s="40"/>
      <c r="P282" s="40"/>
      <c r="Q282" s="40"/>
      <c r="R282" s="40"/>
      <c r="S282" s="42">
        <v>45306</v>
      </c>
      <c r="T282" s="40" t="s">
        <v>32</v>
      </c>
      <c r="U282" s="60">
        <v>0</v>
      </c>
      <c r="V282" s="43">
        <v>0</v>
      </c>
      <c r="W282" s="43">
        <v>0</v>
      </c>
      <c r="X282" s="88">
        <v>0</v>
      </c>
      <c r="Y282" s="75"/>
      <c r="Z282" s="51"/>
      <c r="AA282" s="51"/>
    </row>
    <row r="283" spans="1:27" ht="15" thickBot="1">
      <c r="A283" s="38">
        <v>45444.683680555558</v>
      </c>
      <c r="B283" s="92">
        <v>286</v>
      </c>
      <c r="C283" s="96">
        <v>0</v>
      </c>
      <c r="D283" s="96">
        <v>185</v>
      </c>
      <c r="E283" s="40" t="s">
        <v>470</v>
      </c>
      <c r="F283" s="40" t="s">
        <v>930</v>
      </c>
      <c r="G283" s="40" t="s">
        <v>136</v>
      </c>
      <c r="H283" s="40"/>
      <c r="I283" s="40" t="s">
        <v>26</v>
      </c>
      <c r="J283" s="40"/>
      <c r="K283" s="80">
        <v>684726373</v>
      </c>
      <c r="L283" s="40"/>
      <c r="M283" s="40" t="s">
        <v>29</v>
      </c>
      <c r="N283" s="41">
        <v>41753</v>
      </c>
      <c r="O283" s="40"/>
      <c r="P283" s="40"/>
      <c r="Q283" s="40"/>
      <c r="R283" s="40"/>
      <c r="S283" s="40"/>
      <c r="T283" s="40" t="s">
        <v>32</v>
      </c>
      <c r="U283" s="60"/>
      <c r="V283" s="43"/>
      <c r="W283" s="43"/>
      <c r="X283" s="60" t="s">
        <v>1096</v>
      </c>
      <c r="Y283" s="75"/>
      <c r="Z283" s="51"/>
      <c r="AA283" s="51"/>
    </row>
    <row r="284" spans="1:27" ht="15" thickBot="1">
      <c r="A284" s="38"/>
      <c r="B284" s="92">
        <v>287</v>
      </c>
      <c r="C284" s="96"/>
      <c r="D284" s="96">
        <v>186</v>
      </c>
      <c r="E284" s="40" t="s">
        <v>90</v>
      </c>
      <c r="F284" s="40" t="s">
        <v>662</v>
      </c>
      <c r="G284" s="40" t="s">
        <v>503</v>
      </c>
      <c r="H284" s="40" t="s">
        <v>1463</v>
      </c>
      <c r="I284" s="40" t="s">
        <v>26</v>
      </c>
      <c r="J284" s="40" t="s">
        <v>1464</v>
      </c>
      <c r="K284" s="80">
        <v>687838368</v>
      </c>
      <c r="L284" s="40"/>
      <c r="M284" s="40" t="s">
        <v>48</v>
      </c>
      <c r="N284" s="41">
        <v>42551</v>
      </c>
      <c r="O284" s="40"/>
      <c r="P284" s="40" t="s">
        <v>122</v>
      </c>
      <c r="Q284" s="40" t="s">
        <v>1431</v>
      </c>
      <c r="R284" s="40" t="s">
        <v>1573</v>
      </c>
      <c r="S284" s="40"/>
      <c r="T284" s="40"/>
      <c r="U284" s="60">
        <v>120</v>
      </c>
      <c r="V284" s="43"/>
      <c r="W284" s="42">
        <v>45598</v>
      </c>
      <c r="X284" s="88"/>
      <c r="Y284" s="75"/>
      <c r="Z284" s="51"/>
      <c r="AA284" s="51"/>
    </row>
    <row r="285" spans="1:27" ht="15" thickBot="1">
      <c r="A285" s="42">
        <v>45248</v>
      </c>
      <c r="B285" s="92">
        <v>288</v>
      </c>
      <c r="C285" s="96">
        <v>1042</v>
      </c>
      <c r="D285" s="96">
        <v>187</v>
      </c>
      <c r="E285" s="40" t="s">
        <v>107</v>
      </c>
      <c r="F285" s="40" t="s">
        <v>1419</v>
      </c>
      <c r="G285" s="40" t="s">
        <v>1420</v>
      </c>
      <c r="H285" s="40" t="s">
        <v>1433</v>
      </c>
      <c r="I285" s="40" t="s">
        <v>26</v>
      </c>
      <c r="J285" s="40" t="s">
        <v>1432</v>
      </c>
      <c r="K285" s="80">
        <v>619157376</v>
      </c>
      <c r="L285" s="40"/>
      <c r="M285" s="40" t="s">
        <v>29</v>
      </c>
      <c r="N285" s="42">
        <v>43477</v>
      </c>
      <c r="O285" s="40"/>
      <c r="P285" s="40" t="s">
        <v>122</v>
      </c>
      <c r="Q285" s="40" t="s">
        <v>58</v>
      </c>
      <c r="R285" s="40" t="s">
        <v>1573</v>
      </c>
      <c r="S285" s="40"/>
      <c r="T285" s="40" t="s">
        <v>32</v>
      </c>
      <c r="U285" s="60">
        <v>120</v>
      </c>
      <c r="V285" s="43"/>
      <c r="W285" s="42">
        <v>45599</v>
      </c>
      <c r="X285" s="88"/>
      <c r="Y285" s="75"/>
      <c r="Z285" s="51"/>
      <c r="AA285" s="51"/>
    </row>
    <row r="286" spans="1:27" ht="15" thickBot="1">
      <c r="A286" s="40"/>
      <c r="B286" s="92">
        <v>289</v>
      </c>
      <c r="C286" s="96"/>
      <c r="D286" s="96">
        <v>188</v>
      </c>
      <c r="E286" s="40" t="s">
        <v>30</v>
      </c>
      <c r="F286" s="40" t="s">
        <v>417</v>
      </c>
      <c r="G286" s="40" t="s">
        <v>934</v>
      </c>
      <c r="H286" s="40"/>
      <c r="I286" s="40"/>
      <c r="J286" s="40"/>
      <c r="K286" s="80"/>
      <c r="L286" s="40"/>
      <c r="M286" s="40"/>
      <c r="N286" s="40"/>
      <c r="O286" s="40"/>
      <c r="P286" s="40" t="s">
        <v>935</v>
      </c>
      <c r="Q286" s="40" t="s">
        <v>115</v>
      </c>
      <c r="R286" s="40" t="s">
        <v>1573</v>
      </c>
      <c r="S286" s="40"/>
      <c r="T286" s="40" t="s">
        <v>32</v>
      </c>
      <c r="U286" s="60">
        <v>0</v>
      </c>
      <c r="V286" s="43">
        <v>0</v>
      </c>
      <c r="W286" s="43">
        <v>0</v>
      </c>
      <c r="X286" s="88">
        <v>0</v>
      </c>
      <c r="Y286" s="75"/>
      <c r="Z286" s="51"/>
      <c r="AA286" s="51"/>
    </row>
    <row r="287" spans="1:27" ht="15" thickBot="1">
      <c r="A287" s="38">
        <v>44927.603819444441</v>
      </c>
      <c r="B287" s="92">
        <v>290</v>
      </c>
      <c r="C287" s="96">
        <v>1156</v>
      </c>
      <c r="D287" s="96">
        <v>189</v>
      </c>
      <c r="E287" s="40" t="s">
        <v>978</v>
      </c>
      <c r="F287" s="40" t="s">
        <v>982</v>
      </c>
      <c r="G287" s="40" t="s">
        <v>979</v>
      </c>
      <c r="H287" s="40" t="s">
        <v>1376</v>
      </c>
      <c r="I287" s="40" t="s">
        <v>26</v>
      </c>
      <c r="J287" s="40" t="s">
        <v>984</v>
      </c>
      <c r="K287" s="80">
        <v>652882278</v>
      </c>
      <c r="L287" s="40"/>
      <c r="M287" s="40" t="s">
        <v>29</v>
      </c>
      <c r="N287" s="42">
        <v>42591</v>
      </c>
      <c r="O287" s="40" t="s">
        <v>49</v>
      </c>
      <c r="P287" s="40" t="s">
        <v>30</v>
      </c>
      <c r="Q287" s="40" t="s">
        <v>115</v>
      </c>
      <c r="R287" s="40" t="s">
        <v>1572</v>
      </c>
      <c r="S287" s="42">
        <v>44870</v>
      </c>
      <c r="T287" s="40" t="s">
        <v>32</v>
      </c>
      <c r="U287" s="60">
        <v>115</v>
      </c>
      <c r="V287" s="43"/>
      <c r="W287" s="42">
        <v>45668</v>
      </c>
      <c r="X287" s="88">
        <v>0</v>
      </c>
      <c r="Y287" s="75"/>
      <c r="Z287" s="51"/>
      <c r="AA287" s="51"/>
    </row>
    <row r="288" spans="1:27" ht="15" thickBot="1">
      <c r="A288" s="38">
        <v>45319.662083333336</v>
      </c>
      <c r="B288" s="92">
        <v>291</v>
      </c>
      <c r="C288" s="96">
        <v>1156</v>
      </c>
      <c r="D288" s="96">
        <v>189</v>
      </c>
      <c r="E288" s="40" t="s">
        <v>978</v>
      </c>
      <c r="F288" s="40" t="s">
        <v>388</v>
      </c>
      <c r="G288" s="40" t="s">
        <v>979</v>
      </c>
      <c r="H288" s="40" t="s">
        <v>980</v>
      </c>
      <c r="I288" s="40" t="s">
        <v>26</v>
      </c>
      <c r="J288" s="40" t="s">
        <v>211</v>
      </c>
      <c r="K288" s="80">
        <v>652882278</v>
      </c>
      <c r="L288" s="40"/>
      <c r="M288" s="40" t="s">
        <v>48</v>
      </c>
      <c r="N288" s="42">
        <v>42462</v>
      </c>
      <c r="O288" s="40" t="s">
        <v>49</v>
      </c>
      <c r="P288" s="40" t="s">
        <v>30</v>
      </c>
      <c r="Q288" s="40" t="s">
        <v>115</v>
      </c>
      <c r="R288" s="40" t="s">
        <v>1572</v>
      </c>
      <c r="S288" s="42">
        <v>45304</v>
      </c>
      <c r="T288" s="40" t="s">
        <v>32</v>
      </c>
      <c r="U288" s="60">
        <v>115</v>
      </c>
      <c r="V288" s="43"/>
      <c r="W288" s="42">
        <v>45668</v>
      </c>
      <c r="X288" s="88">
        <v>0</v>
      </c>
      <c r="Y288" s="75"/>
      <c r="Z288" s="51"/>
      <c r="AA288" s="51"/>
    </row>
    <row r="289" spans="1:27" ht="15" thickBot="1">
      <c r="A289" s="38">
        <v>44947.430150462962</v>
      </c>
      <c r="B289" s="92">
        <v>292</v>
      </c>
      <c r="C289" s="96">
        <v>37</v>
      </c>
      <c r="D289" s="96">
        <v>190</v>
      </c>
      <c r="E289" s="40" t="s">
        <v>53</v>
      </c>
      <c r="F289" s="40" t="s">
        <v>407</v>
      </c>
      <c r="G289" s="40" t="s">
        <v>989</v>
      </c>
      <c r="H289" s="40" t="s">
        <v>990</v>
      </c>
      <c r="I289" s="40"/>
      <c r="J289" s="40"/>
      <c r="K289" s="80">
        <v>611311643</v>
      </c>
      <c r="L289" s="40"/>
      <c r="M289" s="40" t="s">
        <v>48</v>
      </c>
      <c r="N289" s="42">
        <v>39528</v>
      </c>
      <c r="O289" s="40" t="s">
        <v>155</v>
      </c>
      <c r="P289" s="40" t="s">
        <v>122</v>
      </c>
      <c r="Q289" s="40" t="s">
        <v>145</v>
      </c>
      <c r="R289" s="40" t="s">
        <v>1572</v>
      </c>
      <c r="S289" s="40"/>
      <c r="T289" s="40" t="s">
        <v>32</v>
      </c>
      <c r="U289" s="60">
        <v>115</v>
      </c>
      <c r="V289" s="43"/>
      <c r="W289" s="42">
        <v>45549</v>
      </c>
      <c r="X289" s="88">
        <v>0</v>
      </c>
      <c r="Y289" s="75"/>
      <c r="Z289" s="51"/>
      <c r="AA289" s="51"/>
    </row>
    <row r="290" spans="1:27" ht="15" thickBot="1">
      <c r="A290" s="38">
        <v>44927.595393518517</v>
      </c>
      <c r="B290" s="92">
        <v>293</v>
      </c>
      <c r="C290" s="96">
        <v>1008</v>
      </c>
      <c r="D290" s="96">
        <v>191</v>
      </c>
      <c r="E290" s="40" t="s">
        <v>90</v>
      </c>
      <c r="F290" s="40" t="s">
        <v>774</v>
      </c>
      <c r="G290" s="40" t="s">
        <v>1078</v>
      </c>
      <c r="H290" s="40" t="s">
        <v>1079</v>
      </c>
      <c r="I290" s="40" t="s">
        <v>26</v>
      </c>
      <c r="J290" s="40" t="s">
        <v>1081</v>
      </c>
      <c r="K290" s="80">
        <v>640649755</v>
      </c>
      <c r="L290" s="40"/>
      <c r="M290" s="40" t="s">
        <v>29</v>
      </c>
      <c r="N290" s="42">
        <v>42730</v>
      </c>
      <c r="O290" s="40" t="s">
        <v>49</v>
      </c>
      <c r="P290" s="40" t="s">
        <v>30</v>
      </c>
      <c r="Q290" s="40" t="s">
        <v>115</v>
      </c>
      <c r="R290" s="40" t="s">
        <v>1572</v>
      </c>
      <c r="S290" s="42">
        <v>44870</v>
      </c>
      <c r="T290" s="40" t="s">
        <v>32</v>
      </c>
      <c r="U290" s="60">
        <v>115</v>
      </c>
      <c r="V290" s="43"/>
      <c r="W290" s="42">
        <v>45550</v>
      </c>
      <c r="X290" s="88">
        <v>0</v>
      </c>
      <c r="Y290" s="75"/>
      <c r="Z290" s="51"/>
      <c r="AA290" s="51"/>
    </row>
    <row r="291" spans="1:27" ht="15" thickBot="1">
      <c r="A291" s="38">
        <v>45550</v>
      </c>
      <c r="B291" s="92">
        <v>294</v>
      </c>
      <c r="C291" s="96">
        <v>571</v>
      </c>
      <c r="D291" s="96">
        <v>192</v>
      </c>
      <c r="E291" s="40" t="s">
        <v>90</v>
      </c>
      <c r="F291" s="40" t="s">
        <v>170</v>
      </c>
      <c r="G291" s="40" t="s">
        <v>386</v>
      </c>
      <c r="H291" s="40" t="s">
        <v>1399</v>
      </c>
      <c r="I291" s="40" t="s">
        <v>26</v>
      </c>
      <c r="J291" s="40" t="s">
        <v>1400</v>
      </c>
      <c r="K291" s="80">
        <v>687836892</v>
      </c>
      <c r="L291" s="40"/>
      <c r="M291" s="40" t="s">
        <v>29</v>
      </c>
      <c r="N291" s="42">
        <v>40945</v>
      </c>
      <c r="O291" s="40"/>
      <c r="P291" s="40" t="s">
        <v>122</v>
      </c>
      <c r="Q291" s="40"/>
      <c r="R291" s="40" t="s">
        <v>1573</v>
      </c>
      <c r="S291" s="40"/>
      <c r="T291" s="40" t="s">
        <v>32</v>
      </c>
      <c r="U291" s="60">
        <f>115+35</f>
        <v>150</v>
      </c>
      <c r="V291" s="43"/>
      <c r="W291" s="42">
        <v>45550</v>
      </c>
      <c r="X291" s="88" t="s">
        <v>1403</v>
      </c>
      <c r="Y291" s="75"/>
      <c r="Z291" s="51"/>
      <c r="AA291" s="51"/>
    </row>
    <row r="292" spans="1:27" ht="15" thickBot="1">
      <c r="A292" s="38">
        <v>45550</v>
      </c>
      <c r="B292" s="92">
        <v>295</v>
      </c>
      <c r="C292" s="96">
        <v>571</v>
      </c>
      <c r="D292" s="96">
        <v>192</v>
      </c>
      <c r="E292" s="40" t="s">
        <v>90</v>
      </c>
      <c r="F292" s="46" t="s">
        <v>23</v>
      </c>
      <c r="G292" s="40" t="s">
        <v>386</v>
      </c>
      <c r="H292" s="40" t="s">
        <v>1399</v>
      </c>
      <c r="I292" s="40" t="s">
        <v>26</v>
      </c>
      <c r="J292" s="40" t="s">
        <v>1400</v>
      </c>
      <c r="K292" s="80">
        <v>687836892</v>
      </c>
      <c r="L292" s="40"/>
      <c r="M292" s="40" t="s">
        <v>29</v>
      </c>
      <c r="N292" s="42">
        <v>40945</v>
      </c>
      <c r="O292" s="40"/>
      <c r="P292" s="40" t="s">
        <v>122</v>
      </c>
      <c r="Q292" s="40"/>
      <c r="R292" s="40" t="s">
        <v>1573</v>
      </c>
      <c r="S292" s="40"/>
      <c r="T292" s="40" t="s">
        <v>32</v>
      </c>
      <c r="U292" s="60">
        <v>120</v>
      </c>
      <c r="V292" s="43"/>
      <c r="W292" s="42">
        <v>45550</v>
      </c>
      <c r="X292" s="88"/>
      <c r="Y292" s="75"/>
      <c r="Z292" s="51"/>
      <c r="AA292" s="51"/>
    </row>
    <row r="293" spans="1:27" ht="15" thickBot="1">
      <c r="A293" s="38">
        <v>44975.629259259258</v>
      </c>
      <c r="B293" s="92">
        <v>296</v>
      </c>
      <c r="C293" s="96">
        <v>387</v>
      </c>
      <c r="D293" s="96">
        <v>193</v>
      </c>
      <c r="E293" s="40" t="s">
        <v>156</v>
      </c>
      <c r="F293" s="46" t="s">
        <v>37</v>
      </c>
      <c r="G293" s="40" t="s">
        <v>466</v>
      </c>
      <c r="H293" s="40" t="s">
        <v>1044</v>
      </c>
      <c r="I293" s="40" t="s">
        <v>26</v>
      </c>
      <c r="J293" s="40" t="s">
        <v>1046</v>
      </c>
      <c r="K293" s="80">
        <v>685675506</v>
      </c>
      <c r="L293" s="40"/>
      <c r="M293" s="40" t="s">
        <v>29</v>
      </c>
      <c r="N293" s="42">
        <v>41533</v>
      </c>
      <c r="O293" s="40" t="s">
        <v>39</v>
      </c>
      <c r="P293" s="40" t="s">
        <v>65</v>
      </c>
      <c r="Q293" s="40"/>
      <c r="R293" s="40" t="s">
        <v>1573</v>
      </c>
      <c r="S293" s="40"/>
      <c r="T293" s="40" t="s">
        <v>32</v>
      </c>
      <c r="U293" s="60">
        <v>115</v>
      </c>
      <c r="V293" s="43"/>
      <c r="W293" s="42">
        <v>45915</v>
      </c>
      <c r="X293" s="88">
        <v>0</v>
      </c>
      <c r="Y293" s="75"/>
      <c r="Z293" s="51"/>
      <c r="AA293" s="51"/>
    </row>
    <row r="294" spans="1:27" ht="15" thickBot="1">
      <c r="A294" s="38">
        <v>44975.628321759257</v>
      </c>
      <c r="B294" s="92">
        <v>297</v>
      </c>
      <c r="C294" s="96">
        <v>387</v>
      </c>
      <c r="D294" s="96">
        <v>193</v>
      </c>
      <c r="E294" s="40" t="s">
        <v>156</v>
      </c>
      <c r="F294" s="40" t="s">
        <v>774</v>
      </c>
      <c r="G294" s="40" t="s">
        <v>466</v>
      </c>
      <c r="H294" s="40" t="s">
        <v>1044</v>
      </c>
      <c r="I294" s="40" t="s">
        <v>26</v>
      </c>
      <c r="J294" s="40" t="s">
        <v>1045</v>
      </c>
      <c r="K294" s="80">
        <v>685675506</v>
      </c>
      <c r="L294" s="40"/>
      <c r="M294" s="40" t="s">
        <v>29</v>
      </c>
      <c r="N294" s="42">
        <v>40437</v>
      </c>
      <c r="O294" s="40" t="s">
        <v>39</v>
      </c>
      <c r="P294" s="40" t="s">
        <v>53</v>
      </c>
      <c r="Q294" s="40" t="s">
        <v>41</v>
      </c>
      <c r="R294" s="40" t="s">
        <v>1574</v>
      </c>
      <c r="S294" s="40"/>
      <c r="T294" s="40" t="s">
        <v>32</v>
      </c>
      <c r="U294" s="60">
        <v>115</v>
      </c>
      <c r="V294" s="43"/>
      <c r="W294" s="42">
        <v>45550</v>
      </c>
      <c r="X294" s="88">
        <v>0</v>
      </c>
      <c r="Y294" s="75"/>
      <c r="Z294" s="51"/>
      <c r="AA294" s="51"/>
    </row>
    <row r="295" spans="1:27" ht="15" thickBot="1">
      <c r="A295" s="38">
        <v>44975.607754629629</v>
      </c>
      <c r="B295" s="92">
        <v>298</v>
      </c>
      <c r="C295" s="96">
        <v>296</v>
      </c>
      <c r="D295" s="96">
        <v>194</v>
      </c>
      <c r="E295" s="40" t="s">
        <v>1031</v>
      </c>
      <c r="F295" s="40" t="s">
        <v>1032</v>
      </c>
      <c r="G295" s="40" t="s">
        <v>1031</v>
      </c>
      <c r="H295" s="40" t="s">
        <v>1033</v>
      </c>
      <c r="I295" s="40" t="s">
        <v>26</v>
      </c>
      <c r="J295" s="40" t="s">
        <v>1034</v>
      </c>
      <c r="K295" s="80">
        <v>610477782</v>
      </c>
      <c r="L295" s="40"/>
      <c r="M295" s="40" t="s">
        <v>48</v>
      </c>
      <c r="N295" s="42">
        <v>41120</v>
      </c>
      <c r="O295" s="40" t="s">
        <v>39</v>
      </c>
      <c r="P295" s="40" t="s">
        <v>65</v>
      </c>
      <c r="Q295" s="40" t="s">
        <v>123</v>
      </c>
      <c r="R295" s="40" t="s">
        <v>1573</v>
      </c>
      <c r="S295" s="40"/>
      <c r="T295" s="40" t="s">
        <v>32</v>
      </c>
      <c r="U295" s="60">
        <v>115</v>
      </c>
      <c r="V295" s="43"/>
      <c r="W295" s="42">
        <v>45557</v>
      </c>
      <c r="X295" s="88">
        <v>0</v>
      </c>
      <c r="Y295" s="75"/>
      <c r="Z295" s="51"/>
      <c r="AA295" s="51"/>
    </row>
    <row r="296" spans="1:27" ht="15" thickBot="1">
      <c r="A296" s="72"/>
      <c r="B296" s="92">
        <v>299</v>
      </c>
      <c r="C296" s="97">
        <v>1137</v>
      </c>
      <c r="D296" s="97">
        <v>195</v>
      </c>
      <c r="E296" s="51" t="s">
        <v>90</v>
      </c>
      <c r="F296" s="51" t="s">
        <v>1459</v>
      </c>
      <c r="G296" s="51" t="s">
        <v>1460</v>
      </c>
      <c r="H296" s="51" t="s">
        <v>1461</v>
      </c>
      <c r="I296" s="51" t="s">
        <v>26</v>
      </c>
      <c r="J296" s="51" t="s">
        <v>1462</v>
      </c>
      <c r="K296" s="84">
        <v>631756247</v>
      </c>
      <c r="L296" s="51"/>
      <c r="M296" s="51" t="s">
        <v>48</v>
      </c>
      <c r="N296" s="74">
        <v>42669</v>
      </c>
      <c r="O296" s="51"/>
      <c r="P296" s="51" t="s">
        <v>122</v>
      </c>
      <c r="Q296" s="51" t="s">
        <v>1431</v>
      </c>
      <c r="R296" s="51" t="s">
        <v>1573</v>
      </c>
      <c r="S296" s="51"/>
      <c r="T296" s="51" t="s">
        <v>32</v>
      </c>
      <c r="U296" s="65">
        <v>120</v>
      </c>
      <c r="V296" s="75"/>
      <c r="W296" s="74">
        <v>45598</v>
      </c>
      <c r="X296" s="75"/>
      <c r="Y296" s="75"/>
      <c r="Z296" s="51"/>
      <c r="AA296" s="51"/>
    </row>
    <row r="297" spans="1:27" ht="15" thickBot="1">
      <c r="A297" s="40"/>
      <c r="B297" s="92">
        <v>300</v>
      </c>
      <c r="C297" s="96">
        <v>701</v>
      </c>
      <c r="D297" s="96">
        <v>196</v>
      </c>
      <c r="E297" s="40" t="s">
        <v>80</v>
      </c>
      <c r="F297" s="40" t="s">
        <v>1204</v>
      </c>
      <c r="G297" s="40" t="s">
        <v>1409</v>
      </c>
      <c r="H297" s="40"/>
      <c r="I297" s="40"/>
      <c r="J297" s="40"/>
      <c r="K297" s="80" t="s">
        <v>1412</v>
      </c>
      <c r="L297" s="40"/>
      <c r="M297" s="40"/>
      <c r="N297" s="40"/>
      <c r="O297" s="40"/>
      <c r="P297" s="40" t="s">
        <v>1410</v>
      </c>
      <c r="Q297" s="40"/>
      <c r="R297" s="40"/>
      <c r="S297" s="40"/>
      <c r="T297" s="40"/>
      <c r="U297" s="60">
        <v>115</v>
      </c>
      <c r="V297" s="40"/>
      <c r="W297" s="42">
        <v>45571</v>
      </c>
      <c r="X297" s="89"/>
      <c r="Y297" s="51"/>
      <c r="Z297" s="51"/>
      <c r="AA297" s="51"/>
    </row>
    <row r="298" spans="1:27" ht="15" thickBot="1">
      <c r="A298" s="40"/>
      <c r="B298" s="92">
        <v>301</v>
      </c>
      <c r="C298" s="96">
        <v>701</v>
      </c>
      <c r="D298" s="96">
        <v>196</v>
      </c>
      <c r="E298" s="40" t="s">
        <v>80</v>
      </c>
      <c r="F298" s="40" t="s">
        <v>1411</v>
      </c>
      <c r="G298" s="40" t="s">
        <v>1409</v>
      </c>
      <c r="H298" s="40"/>
      <c r="I298" s="40"/>
      <c r="J298" s="40"/>
      <c r="K298" s="80" t="s">
        <v>1412</v>
      </c>
      <c r="L298" s="40"/>
      <c r="M298" s="40"/>
      <c r="N298" s="40"/>
      <c r="O298" s="40"/>
      <c r="P298" s="40" t="s">
        <v>114</v>
      </c>
      <c r="Q298" s="40" t="s">
        <v>41</v>
      </c>
      <c r="R298" s="40" t="s">
        <v>1573</v>
      </c>
      <c r="S298" s="40"/>
      <c r="T298" s="40"/>
      <c r="U298" s="60">
        <v>115</v>
      </c>
      <c r="V298" s="40"/>
      <c r="W298" s="42">
        <v>45571</v>
      </c>
      <c r="X298" s="89"/>
      <c r="Y298" s="51"/>
      <c r="Z298" s="51"/>
      <c r="AA298" s="51"/>
    </row>
    <row r="299" spans="1:27" ht="15" thickBot="1">
      <c r="A299" s="38">
        <v>45319.608518518522</v>
      </c>
      <c r="B299" s="92">
        <v>302</v>
      </c>
      <c r="C299" s="96">
        <v>727</v>
      </c>
      <c r="D299" s="96">
        <v>197</v>
      </c>
      <c r="E299" s="40" t="s">
        <v>136</v>
      </c>
      <c r="F299" s="40" t="s">
        <v>995</v>
      </c>
      <c r="G299" s="40" t="s">
        <v>996</v>
      </c>
      <c r="H299" s="40" t="s">
        <v>997</v>
      </c>
      <c r="I299" s="40" t="s">
        <v>26</v>
      </c>
      <c r="J299" s="40" t="s">
        <v>998</v>
      </c>
      <c r="K299" s="80">
        <v>654748582</v>
      </c>
      <c r="L299" s="40"/>
      <c r="M299" s="40" t="s">
        <v>48</v>
      </c>
      <c r="N299" s="42">
        <v>43044</v>
      </c>
      <c r="O299" s="40" t="s">
        <v>49</v>
      </c>
      <c r="P299" s="40" t="s">
        <v>114</v>
      </c>
      <c r="Q299" s="40" t="s">
        <v>41</v>
      </c>
      <c r="R299" s="40" t="s">
        <v>1573</v>
      </c>
      <c r="S299" s="42">
        <v>45304</v>
      </c>
      <c r="T299" s="40" t="s">
        <v>32</v>
      </c>
      <c r="U299" s="60">
        <v>115</v>
      </c>
      <c r="V299" s="43"/>
      <c r="W299" s="42">
        <v>45564</v>
      </c>
      <c r="X299" s="88">
        <v>0</v>
      </c>
      <c r="Y299" s="75"/>
      <c r="Z299" s="51"/>
      <c r="AA299" s="51"/>
    </row>
    <row r="300" spans="1:27" ht="15" thickBot="1">
      <c r="A300" s="38">
        <v>44934.818981481483</v>
      </c>
      <c r="B300" s="92">
        <v>303</v>
      </c>
      <c r="C300" s="96">
        <v>536</v>
      </c>
      <c r="D300" s="96">
        <v>198</v>
      </c>
      <c r="E300" s="40" t="s">
        <v>1005</v>
      </c>
      <c r="F300" s="40" t="s">
        <v>1397</v>
      </c>
      <c r="G300" s="40" t="s">
        <v>242</v>
      </c>
      <c r="H300" s="40" t="s">
        <v>1002</v>
      </c>
      <c r="I300" s="40" t="s">
        <v>26</v>
      </c>
      <c r="J300" s="40" t="s">
        <v>868</v>
      </c>
      <c r="K300" s="80">
        <v>644341789</v>
      </c>
      <c r="L300" s="40"/>
      <c r="M300" s="40" t="s">
        <v>48</v>
      </c>
      <c r="N300" s="42">
        <v>40290</v>
      </c>
      <c r="O300" s="40" t="s">
        <v>152</v>
      </c>
      <c r="P300" s="40" t="s">
        <v>122</v>
      </c>
      <c r="Q300" s="40" t="s">
        <v>145</v>
      </c>
      <c r="R300" s="40" t="s">
        <v>1572</v>
      </c>
      <c r="S300" s="40"/>
      <c r="T300" s="40" t="s">
        <v>32</v>
      </c>
      <c r="U300" s="60">
        <v>0</v>
      </c>
      <c r="V300" s="43">
        <v>0</v>
      </c>
      <c r="W300" s="43">
        <v>0</v>
      </c>
      <c r="X300" s="88">
        <v>0</v>
      </c>
      <c r="Y300" s="75"/>
      <c r="Z300" s="51"/>
      <c r="AA300" s="51"/>
    </row>
    <row r="301" spans="1:27" ht="15" thickBot="1">
      <c r="A301" s="38">
        <v>45003.657546296294</v>
      </c>
      <c r="B301" s="92">
        <v>304</v>
      </c>
      <c r="C301" s="96">
        <v>536</v>
      </c>
      <c r="D301" s="96">
        <v>198</v>
      </c>
      <c r="E301" s="40" t="s">
        <v>1005</v>
      </c>
      <c r="F301" s="40" t="s">
        <v>1001</v>
      </c>
      <c r="G301" s="40" t="s">
        <v>242</v>
      </c>
      <c r="H301" s="40" t="s">
        <v>1002</v>
      </c>
      <c r="I301" s="40" t="s">
        <v>26</v>
      </c>
      <c r="J301" s="40" t="s">
        <v>1003</v>
      </c>
      <c r="K301" s="80">
        <v>644341789</v>
      </c>
      <c r="L301" s="40"/>
      <c r="M301" s="40" t="s">
        <v>29</v>
      </c>
      <c r="N301" s="42">
        <v>43079</v>
      </c>
      <c r="O301" s="40" t="s">
        <v>49</v>
      </c>
      <c r="P301" s="40" t="s">
        <v>122</v>
      </c>
      <c r="Q301" s="40" t="s">
        <v>145</v>
      </c>
      <c r="R301" s="40" t="s">
        <v>1572</v>
      </c>
      <c r="S301" s="42">
        <v>44989</v>
      </c>
      <c r="T301" s="40" t="s">
        <v>32</v>
      </c>
      <c r="U301" s="60">
        <v>0</v>
      </c>
      <c r="V301" s="43">
        <v>0</v>
      </c>
      <c r="W301" s="43">
        <v>0</v>
      </c>
      <c r="X301" s="88">
        <v>0</v>
      </c>
      <c r="Y301" s="75"/>
      <c r="Z301" s="51"/>
      <c r="AA301" s="51"/>
    </row>
    <row r="302" spans="1:27" ht="15" thickBot="1">
      <c r="A302" s="38">
        <v>44934.812511574077</v>
      </c>
      <c r="B302" s="92">
        <v>305</v>
      </c>
      <c r="C302" s="96">
        <v>536</v>
      </c>
      <c r="D302" s="96">
        <v>198</v>
      </c>
      <c r="E302" s="40" t="s">
        <v>1005</v>
      </c>
      <c r="F302" s="40" t="s">
        <v>263</v>
      </c>
      <c r="G302" s="40" t="s">
        <v>242</v>
      </c>
      <c r="H302" s="40" t="s">
        <v>1002</v>
      </c>
      <c r="I302" s="40" t="s">
        <v>26</v>
      </c>
      <c r="J302" s="40" t="s">
        <v>868</v>
      </c>
      <c r="K302" s="80">
        <v>644341789</v>
      </c>
      <c r="L302" s="40"/>
      <c r="M302" s="40" t="s">
        <v>48</v>
      </c>
      <c r="N302" s="42">
        <v>40840</v>
      </c>
      <c r="O302" s="40" t="s">
        <v>152</v>
      </c>
      <c r="P302" s="40" t="s">
        <v>57</v>
      </c>
      <c r="Q302" s="40" t="s">
        <v>58</v>
      </c>
      <c r="R302" s="40" t="s">
        <v>1575</v>
      </c>
      <c r="S302" s="40"/>
      <c r="T302" s="40" t="s">
        <v>32</v>
      </c>
      <c r="U302" s="60">
        <v>0</v>
      </c>
      <c r="V302" s="43">
        <v>0</v>
      </c>
      <c r="W302" s="43">
        <v>0</v>
      </c>
      <c r="X302" s="88">
        <v>0</v>
      </c>
      <c r="Y302" s="75"/>
      <c r="Z302" s="51"/>
      <c r="AA302" s="51"/>
    </row>
    <row r="303" spans="1:27" ht="15" thickBot="1">
      <c r="A303" s="38">
        <v>44934.818981481483</v>
      </c>
      <c r="B303" s="92">
        <v>306</v>
      </c>
      <c r="C303" s="96">
        <v>536</v>
      </c>
      <c r="D303" s="96">
        <v>198</v>
      </c>
      <c r="E303" s="40" t="s">
        <v>1005</v>
      </c>
      <c r="F303" s="40" t="s">
        <v>1006</v>
      </c>
      <c r="G303" s="40" t="s">
        <v>242</v>
      </c>
      <c r="H303" s="40" t="s">
        <v>1002</v>
      </c>
      <c r="I303" s="40" t="s">
        <v>26</v>
      </c>
      <c r="J303" s="40" t="s">
        <v>868</v>
      </c>
      <c r="K303" s="80">
        <v>644341789</v>
      </c>
      <c r="L303" s="40"/>
      <c r="M303" s="40" t="s">
        <v>48</v>
      </c>
      <c r="N303" s="42">
        <v>40290</v>
      </c>
      <c r="O303" s="40" t="s">
        <v>152</v>
      </c>
      <c r="P303" s="40" t="s">
        <v>57</v>
      </c>
      <c r="Q303" s="40" t="s">
        <v>58</v>
      </c>
      <c r="R303" s="40" t="s">
        <v>1575</v>
      </c>
      <c r="S303" s="40"/>
      <c r="T303" s="40" t="s">
        <v>32</v>
      </c>
      <c r="U303" s="60">
        <v>0</v>
      </c>
      <c r="V303" s="43">
        <v>0</v>
      </c>
      <c r="W303" s="43">
        <v>0</v>
      </c>
      <c r="X303" s="88">
        <v>0</v>
      </c>
      <c r="Y303" s="75"/>
      <c r="Z303" s="51"/>
      <c r="AA303" s="51"/>
    </row>
    <row r="304" spans="1:27" ht="15" thickBot="1">
      <c r="A304" s="38">
        <v>44975.609872685185</v>
      </c>
      <c r="B304" s="92">
        <v>307</v>
      </c>
      <c r="C304" s="96">
        <v>666</v>
      </c>
      <c r="D304" s="96">
        <v>199</v>
      </c>
      <c r="E304" s="40" t="s">
        <v>170</v>
      </c>
      <c r="F304" s="40" t="s">
        <v>1465</v>
      </c>
      <c r="G304" s="40" t="s">
        <v>272</v>
      </c>
      <c r="H304" s="40"/>
      <c r="I304" s="40"/>
      <c r="J304" s="40"/>
      <c r="K304" s="80">
        <v>639049138</v>
      </c>
      <c r="L304" s="40"/>
      <c r="M304" s="40" t="s">
        <v>48</v>
      </c>
      <c r="N304" s="40"/>
      <c r="O304" s="40" t="s">
        <v>39</v>
      </c>
      <c r="P304" s="40" t="s">
        <v>122</v>
      </c>
      <c r="Q304" s="40" t="s">
        <v>41</v>
      </c>
      <c r="R304" s="40" t="s">
        <v>1573</v>
      </c>
      <c r="S304" s="40"/>
      <c r="T304" s="40" t="s">
        <v>32</v>
      </c>
      <c r="U304" s="60">
        <v>115</v>
      </c>
      <c r="V304" s="43">
        <v>0</v>
      </c>
      <c r="W304" s="42">
        <v>45599</v>
      </c>
      <c r="X304" s="88">
        <v>0</v>
      </c>
      <c r="Y304" s="75"/>
      <c r="Z304" s="51"/>
      <c r="AA304" s="51"/>
    </row>
    <row r="305" spans="1:27" ht="15" thickBot="1">
      <c r="A305" s="38">
        <v>44947.421574074076</v>
      </c>
      <c r="B305" s="92">
        <v>308</v>
      </c>
      <c r="C305" s="96">
        <v>666</v>
      </c>
      <c r="D305" s="96">
        <v>199</v>
      </c>
      <c r="E305" s="40" t="s">
        <v>170</v>
      </c>
      <c r="F305" s="40" t="s">
        <v>937</v>
      </c>
      <c r="G305" s="40" t="s">
        <v>272</v>
      </c>
      <c r="H305" s="40" t="s">
        <v>938</v>
      </c>
      <c r="I305" s="40" t="s">
        <v>26</v>
      </c>
      <c r="J305" s="40" t="s">
        <v>939</v>
      </c>
      <c r="K305" s="80">
        <v>639049138</v>
      </c>
      <c r="L305" s="40"/>
      <c r="M305" s="40" t="s">
        <v>48</v>
      </c>
      <c r="N305" s="42">
        <v>40689</v>
      </c>
      <c r="O305" s="40" t="s">
        <v>155</v>
      </c>
      <c r="P305" s="40" t="s">
        <v>1386</v>
      </c>
      <c r="Q305" s="40" t="s">
        <v>58</v>
      </c>
      <c r="R305" s="40" t="s">
        <v>1573</v>
      </c>
      <c r="S305" s="40"/>
      <c r="T305" s="40"/>
      <c r="U305" s="60">
        <v>0</v>
      </c>
      <c r="V305" s="43">
        <v>0</v>
      </c>
      <c r="W305" s="43">
        <v>0</v>
      </c>
      <c r="X305" s="88">
        <v>0</v>
      </c>
      <c r="Y305" s="75"/>
      <c r="Z305" s="51"/>
      <c r="AA305" s="51"/>
    </row>
    <row r="306" spans="1:27" ht="15" thickBot="1">
      <c r="A306" s="38">
        <v>44975.609872685185</v>
      </c>
      <c r="B306" s="92">
        <v>309</v>
      </c>
      <c r="C306" s="96">
        <v>666</v>
      </c>
      <c r="D306" s="96">
        <v>199</v>
      </c>
      <c r="E306" s="40" t="s">
        <v>170</v>
      </c>
      <c r="F306" s="40" t="s">
        <v>936</v>
      </c>
      <c r="G306" s="40" t="s">
        <v>272</v>
      </c>
      <c r="H306" s="40"/>
      <c r="I306" s="40"/>
      <c r="J306" s="40"/>
      <c r="K306" s="80">
        <v>639049138</v>
      </c>
      <c r="L306" s="40"/>
      <c r="M306" s="40" t="s">
        <v>48</v>
      </c>
      <c r="N306" s="40"/>
      <c r="O306" s="40" t="s">
        <v>39</v>
      </c>
      <c r="P306" s="40" t="s">
        <v>53</v>
      </c>
      <c r="Q306" s="40" t="s">
        <v>41</v>
      </c>
      <c r="R306" s="40" t="s">
        <v>1574</v>
      </c>
      <c r="S306" s="40"/>
      <c r="T306" s="40" t="s">
        <v>32</v>
      </c>
      <c r="U306" s="60">
        <v>115</v>
      </c>
      <c r="V306" s="43">
        <v>0</v>
      </c>
      <c r="W306" s="42">
        <v>45641</v>
      </c>
      <c r="X306" s="88">
        <v>0</v>
      </c>
      <c r="Y306" s="75"/>
      <c r="Z306" s="51"/>
      <c r="AA306" s="51"/>
    </row>
    <row r="307" spans="1:27" ht="15" thickBot="1">
      <c r="A307" s="38">
        <v>44934.81349537037</v>
      </c>
      <c r="B307" s="92">
        <v>310</v>
      </c>
      <c r="C307" s="96">
        <v>467</v>
      </c>
      <c r="D307" s="96">
        <v>200</v>
      </c>
      <c r="E307" s="40" t="s">
        <v>136</v>
      </c>
      <c r="F307" s="40" t="s">
        <v>940</v>
      </c>
      <c r="G307" s="40" t="s">
        <v>242</v>
      </c>
      <c r="H307" s="40" t="s">
        <v>941</v>
      </c>
      <c r="I307" s="40" t="s">
        <v>26</v>
      </c>
      <c r="J307" s="40" t="s">
        <v>942</v>
      </c>
      <c r="K307" s="80">
        <v>614537168</v>
      </c>
      <c r="L307" s="40"/>
      <c r="M307" s="40" t="s">
        <v>48</v>
      </c>
      <c r="N307" s="42">
        <v>42774</v>
      </c>
      <c r="O307" s="40" t="s">
        <v>49</v>
      </c>
      <c r="P307" s="40" t="s">
        <v>122</v>
      </c>
      <c r="Q307" s="40" t="s">
        <v>145</v>
      </c>
      <c r="R307" s="40" t="s">
        <v>1572</v>
      </c>
      <c r="S307" s="42">
        <v>44989</v>
      </c>
      <c r="T307" s="40" t="s">
        <v>32</v>
      </c>
      <c r="U307" s="60">
        <v>115</v>
      </c>
      <c r="V307" s="43">
        <v>0</v>
      </c>
      <c r="W307" s="42">
        <v>45571</v>
      </c>
      <c r="X307" s="88">
        <v>0</v>
      </c>
      <c r="Y307" s="75"/>
      <c r="Z307" s="51"/>
      <c r="AA307" s="51"/>
    </row>
    <row r="308" spans="1:27" ht="15" thickBot="1">
      <c r="A308" s="38">
        <v>44937.758414351854</v>
      </c>
      <c r="B308" s="92">
        <v>311</v>
      </c>
      <c r="C308" s="96">
        <v>467</v>
      </c>
      <c r="D308" s="96">
        <v>200</v>
      </c>
      <c r="E308" s="40" t="s">
        <v>136</v>
      </c>
      <c r="F308" s="40" t="s">
        <v>944</v>
      </c>
      <c r="G308" s="40" t="s">
        <v>242</v>
      </c>
      <c r="H308" s="40">
        <v>145</v>
      </c>
      <c r="I308" s="40" t="s">
        <v>26</v>
      </c>
      <c r="J308" s="40"/>
      <c r="K308" s="80">
        <v>614537168</v>
      </c>
      <c r="L308" s="40"/>
      <c r="M308" s="40" t="s">
        <v>48</v>
      </c>
      <c r="N308" s="42">
        <v>41945</v>
      </c>
      <c r="O308" s="40" t="s">
        <v>39</v>
      </c>
      <c r="P308" s="40" t="s">
        <v>65</v>
      </c>
      <c r="Q308" s="40" t="s">
        <v>123</v>
      </c>
      <c r="R308" s="40" t="s">
        <v>1572</v>
      </c>
      <c r="S308" s="40"/>
      <c r="T308" s="40" t="s">
        <v>32</v>
      </c>
      <c r="U308" s="60">
        <v>115</v>
      </c>
      <c r="V308" s="43">
        <v>0</v>
      </c>
      <c r="W308" s="42">
        <v>45571</v>
      </c>
      <c r="X308" s="88">
        <v>0</v>
      </c>
      <c r="Y308" s="75"/>
      <c r="Z308" s="51"/>
      <c r="AA308" s="51"/>
    </row>
    <row r="309" spans="1:27" ht="15" thickBot="1">
      <c r="A309" s="38">
        <v>44934.81486111111</v>
      </c>
      <c r="B309" s="92">
        <v>312</v>
      </c>
      <c r="C309" s="96">
        <v>467</v>
      </c>
      <c r="D309" s="96">
        <v>200</v>
      </c>
      <c r="E309" s="40" t="s">
        <v>136</v>
      </c>
      <c r="F309" s="40" t="s">
        <v>943</v>
      </c>
      <c r="G309" s="40" t="s">
        <v>242</v>
      </c>
      <c r="H309" s="40" t="s">
        <v>941</v>
      </c>
      <c r="I309" s="40" t="s">
        <v>26</v>
      </c>
      <c r="J309" s="40" t="s">
        <v>942</v>
      </c>
      <c r="K309" s="80">
        <v>614537168</v>
      </c>
      <c r="L309" s="40"/>
      <c r="M309" s="40" t="s">
        <v>48</v>
      </c>
      <c r="N309" s="42">
        <v>40325</v>
      </c>
      <c r="O309" s="40" t="s">
        <v>152</v>
      </c>
      <c r="P309" s="40" t="s">
        <v>57</v>
      </c>
      <c r="Q309" s="40" t="s">
        <v>58</v>
      </c>
      <c r="R309" s="40" t="s">
        <v>1575</v>
      </c>
      <c r="S309" s="40"/>
      <c r="T309" s="40" t="s">
        <v>32</v>
      </c>
      <c r="U309" s="60">
        <v>115</v>
      </c>
      <c r="V309" s="43">
        <v>0</v>
      </c>
      <c r="W309" s="42">
        <v>45571</v>
      </c>
      <c r="X309" s="88">
        <v>0</v>
      </c>
      <c r="Y309" s="75"/>
      <c r="Z309" s="51"/>
      <c r="AA309" s="51"/>
    </row>
    <row r="310" spans="1:27" ht="15" thickBot="1">
      <c r="A310" s="38"/>
      <c r="B310" s="92">
        <v>313</v>
      </c>
      <c r="C310" s="96"/>
      <c r="D310" s="96">
        <v>201</v>
      </c>
      <c r="E310" s="40" t="s">
        <v>1443</v>
      </c>
      <c r="F310" s="49" t="s">
        <v>1445</v>
      </c>
      <c r="G310" s="40" t="s">
        <v>1444</v>
      </c>
      <c r="H310" s="40"/>
      <c r="I310" s="40"/>
      <c r="J310" s="40"/>
      <c r="K310" s="80"/>
      <c r="L310" s="40"/>
      <c r="M310" s="40"/>
      <c r="N310" s="42"/>
      <c r="O310" s="40"/>
      <c r="P310" s="40"/>
      <c r="Q310" s="40"/>
      <c r="R310" s="40"/>
      <c r="S310" s="40"/>
      <c r="T310" s="40"/>
      <c r="U310" s="60"/>
      <c r="V310" s="43"/>
      <c r="W310" s="42"/>
      <c r="X310" s="88" t="s">
        <v>1446</v>
      </c>
      <c r="Y310" s="75"/>
      <c r="Z310" s="51"/>
      <c r="AA310" s="51"/>
    </row>
    <row r="311" spans="1:27" ht="15" thickBot="1">
      <c r="A311" s="38"/>
      <c r="B311" s="92">
        <v>314</v>
      </c>
      <c r="C311" s="96">
        <v>906</v>
      </c>
      <c r="D311" s="96">
        <v>202</v>
      </c>
      <c r="E311" s="40" t="s">
        <v>136</v>
      </c>
      <c r="F311" s="48" t="s">
        <v>33</v>
      </c>
      <c r="G311" s="40" t="s">
        <v>1213</v>
      </c>
      <c r="H311" s="40" t="s">
        <v>1448</v>
      </c>
      <c r="I311" s="40" t="s">
        <v>26</v>
      </c>
      <c r="J311" s="40"/>
      <c r="K311" s="80">
        <v>648218013</v>
      </c>
      <c r="L311" s="40"/>
      <c r="M311" s="40" t="s">
        <v>29</v>
      </c>
      <c r="N311" s="42">
        <v>43492</v>
      </c>
      <c r="O311" s="40"/>
      <c r="P311" s="40" t="s">
        <v>122</v>
      </c>
      <c r="Q311" s="40" t="s">
        <v>1431</v>
      </c>
      <c r="R311" s="40" t="s">
        <v>1573</v>
      </c>
      <c r="S311" s="40"/>
      <c r="T311" s="40" t="s">
        <v>32</v>
      </c>
      <c r="U311" s="60">
        <v>120</v>
      </c>
      <c r="V311" s="43"/>
      <c r="W311" s="42">
        <v>45599</v>
      </c>
      <c r="X311" s="88"/>
      <c r="Y311" s="75"/>
      <c r="Z311" s="51"/>
      <c r="AA311" s="51"/>
    </row>
    <row r="312" spans="1:27" ht="15" thickBot="1">
      <c r="A312" s="38">
        <v>44975.613680555558</v>
      </c>
      <c r="B312" s="92">
        <v>315</v>
      </c>
      <c r="C312" s="96">
        <v>732</v>
      </c>
      <c r="D312" s="96">
        <v>203</v>
      </c>
      <c r="E312" s="40" t="s">
        <v>136</v>
      </c>
      <c r="F312" s="51" t="s">
        <v>23</v>
      </c>
      <c r="G312" s="40" t="s">
        <v>949</v>
      </c>
      <c r="H312" s="40" t="s">
        <v>947</v>
      </c>
      <c r="I312" s="40" t="s">
        <v>26</v>
      </c>
      <c r="J312" s="40" t="s">
        <v>948</v>
      </c>
      <c r="K312" s="80">
        <v>642385676</v>
      </c>
      <c r="L312" s="40"/>
      <c r="M312" s="40" t="s">
        <v>29</v>
      </c>
      <c r="N312" s="42">
        <v>41982</v>
      </c>
      <c r="O312" s="40" t="s">
        <v>39</v>
      </c>
      <c r="P312" s="40" t="s">
        <v>114</v>
      </c>
      <c r="Q312" s="40" t="s">
        <v>41</v>
      </c>
      <c r="R312" s="40" t="s">
        <v>1573</v>
      </c>
      <c r="S312" s="40"/>
      <c r="T312" s="40" t="s">
        <v>32</v>
      </c>
      <c r="U312" s="60">
        <v>0</v>
      </c>
      <c r="V312" s="43">
        <v>0</v>
      </c>
      <c r="W312" s="43">
        <v>0</v>
      </c>
      <c r="X312" s="88">
        <v>0</v>
      </c>
      <c r="Y312" s="75"/>
      <c r="Z312" s="51"/>
      <c r="AA312" s="51"/>
    </row>
    <row r="313" spans="1:27" ht="15" thickBot="1">
      <c r="A313" s="38">
        <v>44947.449166666665</v>
      </c>
      <c r="B313" s="92">
        <v>316</v>
      </c>
      <c r="C313" s="96">
        <v>732</v>
      </c>
      <c r="D313" s="96">
        <v>203</v>
      </c>
      <c r="E313" s="40" t="s">
        <v>136</v>
      </c>
      <c r="F313" s="40" t="s">
        <v>945</v>
      </c>
      <c r="G313" s="40" t="s">
        <v>949</v>
      </c>
      <c r="H313" s="40" t="s">
        <v>947</v>
      </c>
      <c r="I313" s="40" t="s">
        <v>26</v>
      </c>
      <c r="J313" s="40" t="s">
        <v>948</v>
      </c>
      <c r="K313" s="80"/>
      <c r="L313" s="40"/>
      <c r="M313" s="40" t="s">
        <v>48</v>
      </c>
      <c r="N313" s="42">
        <v>39409</v>
      </c>
      <c r="O313" s="40" t="s">
        <v>155</v>
      </c>
      <c r="P313" s="40"/>
      <c r="Q313" s="40" t="s">
        <v>58</v>
      </c>
      <c r="R313" s="40"/>
      <c r="S313" s="40"/>
      <c r="T313" s="40" t="s">
        <v>32</v>
      </c>
      <c r="U313" s="60">
        <v>0</v>
      </c>
      <c r="V313" s="43">
        <v>0</v>
      </c>
      <c r="W313" s="43">
        <v>0</v>
      </c>
      <c r="X313" s="88">
        <v>0</v>
      </c>
      <c r="Y313" s="75"/>
      <c r="Z313" s="51"/>
      <c r="AA313" s="51"/>
    </row>
    <row r="314" spans="1:27" ht="15" thickBot="1">
      <c r="A314" s="38"/>
      <c r="B314" s="92">
        <v>317</v>
      </c>
      <c r="C314" s="96">
        <v>1016</v>
      </c>
      <c r="D314" s="96">
        <v>204</v>
      </c>
      <c r="E314" s="40" t="s">
        <v>615</v>
      </c>
      <c r="F314" s="40" t="s">
        <v>1449</v>
      </c>
      <c r="G314" s="40" t="s">
        <v>1450</v>
      </c>
      <c r="H314" s="40" t="s">
        <v>1451</v>
      </c>
      <c r="I314" s="40" t="s">
        <v>26</v>
      </c>
      <c r="J314" s="40" t="s">
        <v>583</v>
      </c>
      <c r="K314" s="80">
        <v>686492622</v>
      </c>
      <c r="L314" s="40"/>
      <c r="M314" s="40" t="s">
        <v>29</v>
      </c>
      <c r="N314" s="42">
        <v>41905</v>
      </c>
      <c r="O314" s="40"/>
      <c r="P314" s="40" t="s">
        <v>122</v>
      </c>
      <c r="Q314" s="40" t="s">
        <v>1431</v>
      </c>
      <c r="R314" s="40" t="s">
        <v>1573</v>
      </c>
      <c r="S314" s="40"/>
      <c r="T314" s="40" t="s">
        <v>32</v>
      </c>
      <c r="U314" s="60">
        <v>110</v>
      </c>
      <c r="V314" s="43"/>
      <c r="W314" s="42">
        <v>45599</v>
      </c>
      <c r="X314" s="88" t="s">
        <v>1452</v>
      </c>
      <c r="Y314" s="75"/>
      <c r="Z314" s="51"/>
      <c r="AA314" s="51"/>
    </row>
    <row r="315" spans="1:27" ht="15" thickBot="1">
      <c r="A315" s="38">
        <v>44975.624212962961</v>
      </c>
      <c r="B315" s="92">
        <v>318</v>
      </c>
      <c r="C315" s="96">
        <v>1082</v>
      </c>
      <c r="D315" s="96">
        <v>205</v>
      </c>
      <c r="E315" s="40" t="s">
        <v>107</v>
      </c>
      <c r="F315" s="40" t="s">
        <v>229</v>
      </c>
      <c r="G315" s="40" t="s">
        <v>1027</v>
      </c>
      <c r="H315" s="40" t="s">
        <v>1028</v>
      </c>
      <c r="I315" s="40" t="s">
        <v>26</v>
      </c>
      <c r="J315" s="40" t="s">
        <v>1010</v>
      </c>
      <c r="K315" s="80">
        <v>638365585</v>
      </c>
      <c r="L315" s="40"/>
      <c r="M315" s="40" t="s">
        <v>29</v>
      </c>
      <c r="N315" s="42">
        <v>41437</v>
      </c>
      <c r="O315" s="40" t="s">
        <v>39</v>
      </c>
      <c r="P315" s="40" t="s">
        <v>65</v>
      </c>
      <c r="Q315" s="40" t="s">
        <v>123</v>
      </c>
      <c r="R315" s="40" t="s">
        <v>1573</v>
      </c>
      <c r="S315" s="40"/>
      <c r="T315" s="40" t="s">
        <v>32</v>
      </c>
      <c r="U315" s="60">
        <v>115</v>
      </c>
      <c r="V315" s="43"/>
      <c r="W315" s="42">
        <v>45612</v>
      </c>
      <c r="X315" s="88">
        <v>0</v>
      </c>
      <c r="Y315" s="75"/>
      <c r="Z315" s="51"/>
      <c r="AA315" s="51"/>
    </row>
    <row r="316" spans="1:27" ht="15" thickBot="1">
      <c r="A316" s="38">
        <v>44927.591678240744</v>
      </c>
      <c r="B316" s="92">
        <v>319</v>
      </c>
      <c r="C316" s="96">
        <v>1082</v>
      </c>
      <c r="D316" s="96">
        <v>205</v>
      </c>
      <c r="E316" s="40" t="s">
        <v>107</v>
      </c>
      <c r="F316" s="40" t="s">
        <v>1026</v>
      </c>
      <c r="G316" s="40" t="s">
        <v>1027</v>
      </c>
      <c r="H316" s="40" t="s">
        <v>1028</v>
      </c>
      <c r="I316" s="40" t="s">
        <v>26</v>
      </c>
      <c r="J316" s="40" t="s">
        <v>1379</v>
      </c>
      <c r="K316" s="80">
        <v>638365585</v>
      </c>
      <c r="L316" s="40"/>
      <c r="M316" s="40" t="s">
        <v>29</v>
      </c>
      <c r="N316" s="42">
        <v>42852</v>
      </c>
      <c r="O316" s="40" t="s">
        <v>49</v>
      </c>
      <c r="P316" s="40" t="s">
        <v>30</v>
      </c>
      <c r="Q316" s="40" t="s">
        <v>115</v>
      </c>
      <c r="R316" s="40" t="s">
        <v>1572</v>
      </c>
      <c r="S316" s="42">
        <v>44870</v>
      </c>
      <c r="T316" s="40" t="s">
        <v>32</v>
      </c>
      <c r="U316" s="60">
        <v>115</v>
      </c>
      <c r="V316" s="43"/>
      <c r="W316" s="42">
        <v>45612</v>
      </c>
      <c r="X316" s="88">
        <v>0</v>
      </c>
      <c r="Y316" s="75"/>
      <c r="Z316" s="51"/>
      <c r="AA316" s="51"/>
    </row>
    <row r="317" spans="1:27" ht="15" thickBot="1">
      <c r="A317" s="38">
        <v>45003.664247685185</v>
      </c>
      <c r="B317" s="92">
        <v>320</v>
      </c>
      <c r="C317" s="96">
        <v>343</v>
      </c>
      <c r="D317" s="96">
        <v>206</v>
      </c>
      <c r="E317" s="40" t="s">
        <v>65</v>
      </c>
      <c r="F317" s="40" t="s">
        <v>727</v>
      </c>
      <c r="G317" s="40" t="s">
        <v>1366</v>
      </c>
      <c r="H317" s="40" t="s">
        <v>1051</v>
      </c>
      <c r="I317" s="40" t="s">
        <v>26</v>
      </c>
      <c r="J317" s="40" t="s">
        <v>1052</v>
      </c>
      <c r="K317" s="80">
        <v>641978025</v>
      </c>
      <c r="L317" s="40"/>
      <c r="M317" s="40" t="s">
        <v>29</v>
      </c>
      <c r="N317" s="42">
        <v>42895</v>
      </c>
      <c r="O317" s="40" t="s">
        <v>49</v>
      </c>
      <c r="P317" s="40" t="s">
        <v>90</v>
      </c>
      <c r="Q317" s="40" t="s">
        <v>145</v>
      </c>
      <c r="R317" s="40" t="s">
        <v>1573</v>
      </c>
      <c r="S317" s="42">
        <v>44989</v>
      </c>
      <c r="T317" s="40" t="s">
        <v>32</v>
      </c>
      <c r="U317" s="60">
        <v>115</v>
      </c>
      <c r="V317" s="43"/>
      <c r="W317" s="42">
        <v>45617</v>
      </c>
      <c r="X317" s="88">
        <v>0</v>
      </c>
      <c r="Y317" s="75"/>
      <c r="Z317" s="51"/>
      <c r="AA317" s="51"/>
    </row>
    <row r="318" spans="1:27" ht="15" thickBot="1">
      <c r="A318" s="38">
        <v>45003.664247685185</v>
      </c>
      <c r="B318" s="92">
        <v>321</v>
      </c>
      <c r="C318" s="96">
        <v>343</v>
      </c>
      <c r="D318" s="96">
        <v>206</v>
      </c>
      <c r="E318" s="40" t="s">
        <v>65</v>
      </c>
      <c r="F318" s="40" t="s">
        <v>1478</v>
      </c>
      <c r="G318" s="40" t="s">
        <v>1366</v>
      </c>
      <c r="H318" s="40" t="s">
        <v>1051</v>
      </c>
      <c r="I318" s="40" t="s">
        <v>26</v>
      </c>
      <c r="J318" s="40" t="s">
        <v>1052</v>
      </c>
      <c r="K318" s="80">
        <v>641978025</v>
      </c>
      <c r="L318" s="40"/>
      <c r="M318" s="40" t="s">
        <v>29</v>
      </c>
      <c r="N318" s="42">
        <v>42895</v>
      </c>
      <c r="O318" s="40" t="s">
        <v>49</v>
      </c>
      <c r="P318" s="40" t="s">
        <v>90</v>
      </c>
      <c r="Q318" s="40" t="s">
        <v>145</v>
      </c>
      <c r="R318" s="40" t="s">
        <v>1573</v>
      </c>
      <c r="S318" s="42">
        <v>44989</v>
      </c>
      <c r="T318" s="40" t="s">
        <v>32</v>
      </c>
      <c r="U318" s="60">
        <v>115</v>
      </c>
      <c r="V318" s="43"/>
      <c r="W318" s="42">
        <v>45617</v>
      </c>
      <c r="X318" s="88">
        <v>0</v>
      </c>
      <c r="Y318" s="75"/>
      <c r="Z318" s="51"/>
      <c r="AA318" s="51"/>
    </row>
    <row r="319" spans="1:27" ht="15" thickBot="1">
      <c r="A319" s="38">
        <v>45003.664247685185</v>
      </c>
      <c r="B319" s="92">
        <v>322</v>
      </c>
      <c r="C319" s="96">
        <v>343</v>
      </c>
      <c r="D319" s="96">
        <v>206</v>
      </c>
      <c r="E319" s="40" t="s">
        <v>65</v>
      </c>
      <c r="F319" s="40" t="s">
        <v>66</v>
      </c>
      <c r="G319" s="40" t="s">
        <v>1366</v>
      </c>
      <c r="H319" s="40" t="s">
        <v>1051</v>
      </c>
      <c r="I319" s="40" t="s">
        <v>26</v>
      </c>
      <c r="J319" s="40" t="s">
        <v>1052</v>
      </c>
      <c r="K319" s="80">
        <v>641978025</v>
      </c>
      <c r="L319" s="40"/>
      <c r="M319" s="40" t="s">
        <v>29</v>
      </c>
      <c r="N319" s="42">
        <v>42895</v>
      </c>
      <c r="O319" s="40" t="s">
        <v>49</v>
      </c>
      <c r="P319" s="40" t="s">
        <v>114</v>
      </c>
      <c r="Q319" s="40" t="s">
        <v>41</v>
      </c>
      <c r="R319" s="40" t="s">
        <v>1573</v>
      </c>
      <c r="S319" s="42">
        <v>44989</v>
      </c>
      <c r="T319" s="40" t="s">
        <v>32</v>
      </c>
      <c r="U319" s="60">
        <v>115</v>
      </c>
      <c r="V319" s="43"/>
      <c r="W319" s="42">
        <v>45617</v>
      </c>
      <c r="X319" s="88">
        <v>0</v>
      </c>
      <c r="Y319" s="75"/>
      <c r="Z319" s="51"/>
      <c r="AA319" s="51"/>
    </row>
    <row r="320" spans="1:27" ht="15" thickBot="1">
      <c r="A320" s="38">
        <v>45319.605578703704</v>
      </c>
      <c r="B320" s="92">
        <v>323</v>
      </c>
      <c r="C320" s="96">
        <v>534</v>
      </c>
      <c r="D320" s="96">
        <v>208</v>
      </c>
      <c r="E320" s="40" t="s">
        <v>236</v>
      </c>
      <c r="F320" s="40" t="s">
        <v>774</v>
      </c>
      <c r="G320" s="40" t="s">
        <v>396</v>
      </c>
      <c r="H320" s="40" t="s">
        <v>950</v>
      </c>
      <c r="I320" s="40" t="s">
        <v>174</v>
      </c>
      <c r="J320" s="40" t="s">
        <v>951</v>
      </c>
      <c r="K320" s="80">
        <v>624471124</v>
      </c>
      <c r="L320" s="40"/>
      <c r="M320" s="40" t="s">
        <v>29</v>
      </c>
      <c r="N320" s="42">
        <v>42551</v>
      </c>
      <c r="O320" s="40" t="s">
        <v>49</v>
      </c>
      <c r="P320" s="40" t="s">
        <v>114</v>
      </c>
      <c r="Q320" s="40" t="s">
        <v>41</v>
      </c>
      <c r="R320" s="40" t="s">
        <v>1573</v>
      </c>
      <c r="S320" s="42">
        <v>45304</v>
      </c>
      <c r="T320" s="40" t="s">
        <v>32</v>
      </c>
      <c r="U320" s="60">
        <v>0</v>
      </c>
      <c r="V320" s="43">
        <v>0</v>
      </c>
      <c r="W320" s="43">
        <v>0</v>
      </c>
      <c r="X320" s="88">
        <v>0</v>
      </c>
      <c r="Y320" s="75"/>
      <c r="Z320" s="51"/>
      <c r="AA320" s="51"/>
    </row>
    <row r="321" spans="1:27" ht="15" thickBot="1">
      <c r="A321" s="38">
        <v>44934.829282407409</v>
      </c>
      <c r="B321" s="92">
        <v>324</v>
      </c>
      <c r="C321" s="96">
        <v>553</v>
      </c>
      <c r="D321" s="96">
        <v>212</v>
      </c>
      <c r="E321" s="40" t="s">
        <v>136</v>
      </c>
      <c r="F321" s="40" t="s">
        <v>953</v>
      </c>
      <c r="G321" s="40" t="s">
        <v>954</v>
      </c>
      <c r="H321" s="40" t="s">
        <v>955</v>
      </c>
      <c r="I321" s="40" t="s">
        <v>26</v>
      </c>
      <c r="J321" s="40" t="s">
        <v>956</v>
      </c>
      <c r="K321" s="80">
        <v>613201599</v>
      </c>
      <c r="L321" s="40"/>
      <c r="M321" s="40" t="s">
        <v>48</v>
      </c>
      <c r="N321" s="42">
        <v>41290</v>
      </c>
      <c r="O321" s="40" t="s">
        <v>39</v>
      </c>
      <c r="P321" s="40" t="s">
        <v>90</v>
      </c>
      <c r="Q321" s="40" t="s">
        <v>145</v>
      </c>
      <c r="R321" s="40" t="s">
        <v>1573</v>
      </c>
      <c r="S321" s="40"/>
      <c r="T321" s="40" t="s">
        <v>32</v>
      </c>
      <c r="U321" s="60">
        <v>115</v>
      </c>
      <c r="V321" s="43"/>
      <c r="W321" s="42">
        <v>45543</v>
      </c>
      <c r="X321" s="88">
        <v>0</v>
      </c>
      <c r="Y321" s="75"/>
      <c r="Z321" s="51"/>
      <c r="AA321" s="51"/>
    </row>
    <row r="322" spans="1:27" ht="15" thickBot="1">
      <c r="A322" s="38">
        <v>44927.677789351852</v>
      </c>
      <c r="B322" s="92">
        <v>325</v>
      </c>
      <c r="C322" s="96">
        <v>985</v>
      </c>
      <c r="D322" s="96">
        <v>217</v>
      </c>
      <c r="E322" s="40" t="s">
        <v>156</v>
      </c>
      <c r="F322" s="40" t="s">
        <v>137</v>
      </c>
      <c r="G322" s="40" t="s">
        <v>958</v>
      </c>
      <c r="H322" s="40" t="s">
        <v>959</v>
      </c>
      <c r="I322" s="40" t="s">
        <v>26</v>
      </c>
      <c r="J322" s="40" t="s">
        <v>756</v>
      </c>
      <c r="K322" s="80">
        <v>647828516</v>
      </c>
      <c r="L322" s="40"/>
      <c r="M322" s="40" t="s">
        <v>29</v>
      </c>
      <c r="N322" s="42">
        <v>41915</v>
      </c>
      <c r="O322" s="40" t="s">
        <v>49</v>
      </c>
      <c r="P322" s="40" t="s">
        <v>30</v>
      </c>
      <c r="Q322" s="40" t="s">
        <v>115</v>
      </c>
      <c r="R322" s="40" t="s">
        <v>1572</v>
      </c>
      <c r="S322" s="40"/>
      <c r="T322" s="40" t="s">
        <v>32</v>
      </c>
      <c r="U322" s="60">
        <v>115</v>
      </c>
      <c r="V322" s="43"/>
      <c r="W322" s="42">
        <v>45542</v>
      </c>
      <c r="X322" s="88">
        <v>0</v>
      </c>
      <c r="Y322" s="75"/>
      <c r="Z322" s="51"/>
      <c r="AA322" s="51"/>
    </row>
    <row r="323" spans="1:27" ht="15" thickBot="1">
      <c r="A323" s="38">
        <v>44927.593657407408</v>
      </c>
      <c r="B323" s="92">
        <v>326</v>
      </c>
      <c r="C323" s="96">
        <v>831</v>
      </c>
      <c r="D323" s="96">
        <v>228</v>
      </c>
      <c r="E323" s="40" t="s">
        <v>345</v>
      </c>
      <c r="F323" s="40" t="s">
        <v>961</v>
      </c>
      <c r="G323" s="40" t="s">
        <v>962</v>
      </c>
      <c r="H323" s="40" t="s">
        <v>963</v>
      </c>
      <c r="I323" s="40" t="s">
        <v>26</v>
      </c>
      <c r="J323" s="40" t="s">
        <v>964</v>
      </c>
      <c r="K323" s="80">
        <v>614523635</v>
      </c>
      <c r="L323" s="40"/>
      <c r="M323" s="40" t="s">
        <v>29</v>
      </c>
      <c r="N323" s="42">
        <v>42648</v>
      </c>
      <c r="O323" s="40" t="s">
        <v>49</v>
      </c>
      <c r="P323" s="40" t="s">
        <v>30</v>
      </c>
      <c r="Q323" s="40" t="s">
        <v>115</v>
      </c>
      <c r="R323" s="40" t="s">
        <v>1572</v>
      </c>
      <c r="S323" s="42">
        <v>44870</v>
      </c>
      <c r="T323" s="40" t="s">
        <v>32</v>
      </c>
      <c r="U323" s="60">
        <v>115</v>
      </c>
      <c r="V323" s="43"/>
      <c r="W323" s="42">
        <v>45543</v>
      </c>
      <c r="X323" s="88">
        <v>0</v>
      </c>
      <c r="Y323" s="75"/>
      <c r="Z323" s="51"/>
      <c r="AA323" s="51"/>
    </row>
    <row r="324" spans="1:27" ht="15" thickBot="1">
      <c r="A324" s="38">
        <v>44927.593657407408</v>
      </c>
      <c r="B324" s="92">
        <v>327</v>
      </c>
      <c r="C324" s="96">
        <v>831</v>
      </c>
      <c r="D324" s="96">
        <v>228</v>
      </c>
      <c r="E324" s="40" t="s">
        <v>345</v>
      </c>
      <c r="F324" s="40" t="s">
        <v>966</v>
      </c>
      <c r="G324" s="40" t="s">
        <v>962</v>
      </c>
      <c r="H324" s="40" t="s">
        <v>963</v>
      </c>
      <c r="I324" s="40" t="s">
        <v>26</v>
      </c>
      <c r="J324" s="40" t="s">
        <v>964</v>
      </c>
      <c r="K324" s="80">
        <v>614523635</v>
      </c>
      <c r="L324" s="40"/>
      <c r="M324" s="40" t="s">
        <v>29</v>
      </c>
      <c r="N324" s="42">
        <v>42648</v>
      </c>
      <c r="O324" s="40" t="s">
        <v>49</v>
      </c>
      <c r="P324" s="40" t="s">
        <v>30</v>
      </c>
      <c r="Q324" s="40" t="s">
        <v>115</v>
      </c>
      <c r="R324" s="40" t="s">
        <v>1572</v>
      </c>
      <c r="S324" s="42">
        <v>44870</v>
      </c>
      <c r="T324" s="40" t="s">
        <v>32</v>
      </c>
      <c r="U324" s="60">
        <v>115</v>
      </c>
      <c r="V324" s="43"/>
      <c r="W324" s="42">
        <v>45543</v>
      </c>
      <c r="X324" s="88">
        <v>0</v>
      </c>
      <c r="Y324" s="75"/>
      <c r="Z324" s="51"/>
      <c r="AA324" s="51"/>
    </row>
    <row r="325" spans="1:27" ht="15" thickBot="1">
      <c r="A325" s="38">
        <v>44975.572997685187</v>
      </c>
      <c r="B325" s="92">
        <v>328</v>
      </c>
      <c r="C325" s="96">
        <v>459</v>
      </c>
      <c r="D325" s="96">
        <v>229</v>
      </c>
      <c r="E325" s="40" t="s">
        <v>90</v>
      </c>
      <c r="F325" s="40" t="s">
        <v>406</v>
      </c>
      <c r="G325" s="40" t="s">
        <v>967</v>
      </c>
      <c r="H325" s="40" t="s">
        <v>968</v>
      </c>
      <c r="I325" s="40" t="s">
        <v>26</v>
      </c>
      <c r="J325" s="40"/>
      <c r="K325" s="80">
        <v>619949828</v>
      </c>
      <c r="L325" s="40"/>
      <c r="M325" s="40" t="s">
        <v>48</v>
      </c>
      <c r="N325" s="42">
        <v>41671</v>
      </c>
      <c r="O325" s="40" t="s">
        <v>141</v>
      </c>
      <c r="P325" s="40" t="s">
        <v>90</v>
      </c>
      <c r="Q325" s="40" t="s">
        <v>145</v>
      </c>
      <c r="R325" s="40" t="s">
        <v>1574</v>
      </c>
      <c r="S325" s="40"/>
      <c r="T325" s="40" t="s">
        <v>32</v>
      </c>
      <c r="U325" s="60">
        <v>115</v>
      </c>
      <c r="V325" s="43">
        <v>0</v>
      </c>
      <c r="W325" s="42">
        <v>45570</v>
      </c>
      <c r="X325" s="88">
        <v>0</v>
      </c>
      <c r="Y325" s="75"/>
      <c r="Z325" s="51"/>
      <c r="AA325" s="51"/>
    </row>
    <row r="326" spans="1:27" ht="15" thickBot="1">
      <c r="A326" s="38">
        <v>44975.574942129628</v>
      </c>
      <c r="B326" s="92">
        <v>329</v>
      </c>
      <c r="C326" s="96">
        <v>459</v>
      </c>
      <c r="D326" s="96">
        <v>229</v>
      </c>
      <c r="E326" s="40" t="s">
        <v>90</v>
      </c>
      <c r="F326" s="40" t="s">
        <v>969</v>
      </c>
      <c r="G326" s="40" t="s">
        <v>967</v>
      </c>
      <c r="H326" s="40" t="s">
        <v>968</v>
      </c>
      <c r="I326" s="40" t="s">
        <v>26</v>
      </c>
      <c r="J326" s="40"/>
      <c r="K326" s="80">
        <v>619949828</v>
      </c>
      <c r="L326" s="40"/>
      <c r="M326" s="40" t="s">
        <v>48</v>
      </c>
      <c r="N326" s="42">
        <v>41055</v>
      </c>
      <c r="O326" s="40" t="s">
        <v>141</v>
      </c>
      <c r="P326" s="40" t="s">
        <v>90</v>
      </c>
      <c r="Q326" s="40" t="s">
        <v>145</v>
      </c>
      <c r="R326" s="40" t="s">
        <v>1574</v>
      </c>
      <c r="S326" s="40"/>
      <c r="T326" s="40" t="s">
        <v>32</v>
      </c>
      <c r="U326" s="60">
        <v>115</v>
      </c>
      <c r="V326" s="43">
        <v>0</v>
      </c>
      <c r="W326" s="42">
        <v>45570</v>
      </c>
      <c r="X326" s="88">
        <v>0</v>
      </c>
      <c r="Y326" s="75"/>
      <c r="Z326" s="51"/>
      <c r="AA326" s="51"/>
    </row>
    <row r="327" spans="1:27" ht="15" thickBot="1">
      <c r="A327" s="38">
        <v>45319.592210648145</v>
      </c>
      <c r="B327" s="92">
        <v>330</v>
      </c>
      <c r="C327" s="96">
        <v>859</v>
      </c>
      <c r="D327" s="96">
        <v>235</v>
      </c>
      <c r="E327" s="40" t="s">
        <v>970</v>
      </c>
      <c r="F327" s="40" t="s">
        <v>971</v>
      </c>
      <c r="G327" s="40" t="s">
        <v>972</v>
      </c>
      <c r="H327" s="40" t="s">
        <v>973</v>
      </c>
      <c r="I327" s="40" t="s">
        <v>26</v>
      </c>
      <c r="J327" s="40" t="s">
        <v>974</v>
      </c>
      <c r="K327" s="80">
        <v>631130084</v>
      </c>
      <c r="L327" s="40"/>
      <c r="M327" s="40" t="s">
        <v>48</v>
      </c>
      <c r="N327" s="42">
        <v>42726</v>
      </c>
      <c r="O327" s="40" t="s">
        <v>49</v>
      </c>
      <c r="P327" s="40" t="s">
        <v>114</v>
      </c>
      <c r="Q327" s="40" t="s">
        <v>41</v>
      </c>
      <c r="R327" s="40" t="s">
        <v>1573</v>
      </c>
      <c r="S327" s="42">
        <v>45304</v>
      </c>
      <c r="T327" s="40" t="s">
        <v>32</v>
      </c>
      <c r="U327" s="60">
        <v>0</v>
      </c>
      <c r="V327" s="43">
        <v>0</v>
      </c>
      <c r="W327" s="43">
        <v>0</v>
      </c>
      <c r="X327" s="88">
        <v>0</v>
      </c>
      <c r="Y327" s="75"/>
      <c r="Z327" s="51"/>
      <c r="AA327" s="51"/>
    </row>
    <row r="328" spans="1:27" ht="15" thickBot="1">
      <c r="A328" s="38">
        <v>44975.605243055557</v>
      </c>
      <c r="B328" s="92">
        <v>331</v>
      </c>
      <c r="C328" s="96">
        <v>691</v>
      </c>
      <c r="D328" s="96">
        <v>243</v>
      </c>
      <c r="E328" s="40" t="s">
        <v>615</v>
      </c>
      <c r="F328" s="40" t="s">
        <v>784</v>
      </c>
      <c r="G328" s="40" t="s">
        <v>976</v>
      </c>
      <c r="H328" s="40"/>
      <c r="I328" s="40"/>
      <c r="J328" s="40"/>
      <c r="K328" s="80">
        <v>628704671</v>
      </c>
      <c r="L328" s="40"/>
      <c r="M328" s="40" t="s">
        <v>48</v>
      </c>
      <c r="N328" s="42">
        <v>41747</v>
      </c>
      <c r="O328" s="40" t="s">
        <v>39</v>
      </c>
      <c r="P328" s="40" t="s">
        <v>30</v>
      </c>
      <c r="Q328" s="40" t="s">
        <v>115</v>
      </c>
      <c r="R328" s="40" t="s">
        <v>1573</v>
      </c>
      <c r="S328" s="40"/>
      <c r="T328" s="40" t="s">
        <v>32</v>
      </c>
      <c r="U328" s="60">
        <v>115</v>
      </c>
      <c r="V328" s="43"/>
      <c r="W328" s="42">
        <v>45592</v>
      </c>
      <c r="X328" s="88">
        <v>0</v>
      </c>
      <c r="Y328" s="75"/>
      <c r="Z328" s="51"/>
      <c r="AA328" s="51"/>
    </row>
    <row r="329" spans="1:27" ht="15" thickBot="1">
      <c r="A329" s="38">
        <v>44975.605243055557</v>
      </c>
      <c r="B329" s="92">
        <v>332</v>
      </c>
      <c r="C329" s="96">
        <v>691</v>
      </c>
      <c r="D329" s="96">
        <v>243</v>
      </c>
      <c r="E329" s="40" t="s">
        <v>615</v>
      </c>
      <c r="F329" s="40" t="s">
        <v>91</v>
      </c>
      <c r="G329" s="40" t="s">
        <v>976</v>
      </c>
      <c r="H329" s="40"/>
      <c r="I329" s="40"/>
      <c r="J329" s="40"/>
      <c r="K329" s="80">
        <v>628704671</v>
      </c>
      <c r="L329" s="40"/>
      <c r="M329" s="40" t="s">
        <v>48</v>
      </c>
      <c r="N329" s="42">
        <v>41747</v>
      </c>
      <c r="O329" s="40" t="s">
        <v>39</v>
      </c>
      <c r="P329" s="40" t="s">
        <v>65</v>
      </c>
      <c r="Q329" s="40" t="s">
        <v>123</v>
      </c>
      <c r="R329" s="40" t="s">
        <v>1573</v>
      </c>
      <c r="S329" s="40"/>
      <c r="T329" s="40" t="s">
        <v>32</v>
      </c>
      <c r="U329" s="60">
        <v>115</v>
      </c>
      <c r="V329" s="43"/>
      <c r="W329" s="42">
        <v>45592</v>
      </c>
      <c r="X329" s="88" t="s">
        <v>1421</v>
      </c>
      <c r="Y329" s="75"/>
      <c r="Z329" s="51"/>
      <c r="AA329" s="51"/>
    </row>
    <row r="330" spans="1:27" ht="15" thickBot="1">
      <c r="A330" s="38">
        <v>45444.664629629631</v>
      </c>
      <c r="B330" s="92">
        <v>333</v>
      </c>
      <c r="C330" s="96">
        <v>667</v>
      </c>
      <c r="D330" s="96">
        <v>251</v>
      </c>
      <c r="E330" s="40" t="s">
        <v>985</v>
      </c>
      <c r="F330" s="40" t="s">
        <v>986</v>
      </c>
      <c r="G330" s="40" t="s">
        <v>987</v>
      </c>
      <c r="H330" s="40"/>
      <c r="I330" s="40"/>
      <c r="J330" s="40"/>
      <c r="K330" s="80">
        <v>641048916</v>
      </c>
      <c r="L330" s="40"/>
      <c r="M330" s="40"/>
      <c r="N330" s="40"/>
      <c r="O330" s="40"/>
      <c r="P330" s="40" t="s">
        <v>65</v>
      </c>
      <c r="Q330" s="40" t="s">
        <v>123</v>
      </c>
      <c r="R330" s="40" t="s">
        <v>1573</v>
      </c>
      <c r="S330" s="40"/>
      <c r="T330" s="40" t="s">
        <v>32</v>
      </c>
      <c r="U330" s="60">
        <v>115</v>
      </c>
      <c r="V330" s="43"/>
      <c r="W330" s="42">
        <v>45542</v>
      </c>
      <c r="X330" s="88">
        <v>0</v>
      </c>
      <c r="Y330" s="75"/>
      <c r="Z330" s="51"/>
      <c r="AA330" s="51"/>
    </row>
    <row r="331" spans="1:27" ht="15" thickBot="1">
      <c r="A331" s="47">
        <v>45538.886956018519</v>
      </c>
      <c r="B331" s="92">
        <v>334</v>
      </c>
      <c r="C331" s="96">
        <v>240</v>
      </c>
      <c r="D331" s="96">
        <v>264</v>
      </c>
      <c r="E331" s="40" t="s">
        <v>991</v>
      </c>
      <c r="F331" s="40" t="s">
        <v>992</v>
      </c>
      <c r="G331" s="40" t="s">
        <v>466</v>
      </c>
      <c r="H331" s="40" t="s">
        <v>993</v>
      </c>
      <c r="I331" s="40" t="s">
        <v>26</v>
      </c>
      <c r="J331" s="40"/>
      <c r="K331" s="80" t="s">
        <v>994</v>
      </c>
      <c r="L331" s="40"/>
      <c r="M331" s="40" t="s">
        <v>48</v>
      </c>
      <c r="N331" s="41">
        <v>41153</v>
      </c>
      <c r="O331" s="40" t="s">
        <v>39</v>
      </c>
      <c r="P331" s="40" t="s">
        <v>65</v>
      </c>
      <c r="Q331" s="40" t="s">
        <v>123</v>
      </c>
      <c r="R331" s="40" t="s">
        <v>1572</v>
      </c>
      <c r="S331" s="40"/>
      <c r="T331" s="40" t="s">
        <v>32</v>
      </c>
      <c r="U331" s="60">
        <v>0</v>
      </c>
      <c r="V331" s="43">
        <v>0</v>
      </c>
      <c r="W331" s="43">
        <v>0</v>
      </c>
      <c r="X331" s="88">
        <v>0</v>
      </c>
      <c r="Y331" s="75"/>
      <c r="Z331" s="51"/>
      <c r="AA331" s="51"/>
    </row>
    <row r="332" spans="1:27" ht="15" thickBot="1">
      <c r="A332" s="47">
        <v>45538.886956018519</v>
      </c>
      <c r="B332" s="92">
        <v>335</v>
      </c>
      <c r="C332" s="96">
        <v>240</v>
      </c>
      <c r="D332" s="96">
        <v>264</v>
      </c>
      <c r="E332" s="40" t="s">
        <v>991</v>
      </c>
      <c r="F332" s="40" t="s">
        <v>456</v>
      </c>
      <c r="G332" s="40" t="s">
        <v>466</v>
      </c>
      <c r="H332" s="40" t="s">
        <v>993</v>
      </c>
      <c r="I332" s="40" t="s">
        <v>26</v>
      </c>
      <c r="J332" s="40"/>
      <c r="K332" s="80" t="s">
        <v>994</v>
      </c>
      <c r="L332" s="40"/>
      <c r="M332" s="40" t="s">
        <v>48</v>
      </c>
      <c r="N332" s="40"/>
      <c r="O332" s="40" t="s">
        <v>39</v>
      </c>
      <c r="P332" s="40" t="s">
        <v>122</v>
      </c>
      <c r="Q332" s="40" t="s">
        <v>123</v>
      </c>
      <c r="R332" s="40" t="s">
        <v>1572</v>
      </c>
      <c r="S332" s="40"/>
      <c r="T332" s="40" t="s">
        <v>32</v>
      </c>
      <c r="U332" s="60">
        <v>0</v>
      </c>
      <c r="V332" s="43">
        <v>0</v>
      </c>
      <c r="W332" s="43">
        <v>0</v>
      </c>
      <c r="X332" s="88">
        <v>0</v>
      </c>
      <c r="Y332" s="75"/>
      <c r="Z332" s="51"/>
      <c r="AA332" s="51"/>
    </row>
    <row r="333" spans="1:27" ht="15" thickBot="1">
      <c r="A333" s="38">
        <v>44937.748518518521</v>
      </c>
      <c r="B333" s="92">
        <v>336</v>
      </c>
      <c r="C333" s="96">
        <v>98</v>
      </c>
      <c r="D333" s="96">
        <v>296</v>
      </c>
      <c r="E333" s="40" t="s">
        <v>1012</v>
      </c>
      <c r="F333" s="40" t="s">
        <v>1013</v>
      </c>
      <c r="G333" s="40" t="s">
        <v>396</v>
      </c>
      <c r="H333" s="40" t="s">
        <v>1014</v>
      </c>
      <c r="I333" s="40" t="s">
        <v>26</v>
      </c>
      <c r="J333" s="40" t="s">
        <v>244</v>
      </c>
      <c r="K333" s="80">
        <v>685864627</v>
      </c>
      <c r="L333" s="40"/>
      <c r="M333" s="40" t="s">
        <v>29</v>
      </c>
      <c r="N333" s="42">
        <v>42431</v>
      </c>
      <c r="O333" s="40" t="s">
        <v>39</v>
      </c>
      <c r="P333" s="40" t="s">
        <v>65</v>
      </c>
      <c r="Q333" s="40" t="s">
        <v>123</v>
      </c>
      <c r="R333" s="40" t="s">
        <v>1572</v>
      </c>
      <c r="S333" s="40"/>
      <c r="T333" s="40" t="s">
        <v>32</v>
      </c>
      <c r="U333" s="60">
        <v>115</v>
      </c>
      <c r="V333" s="43">
        <v>0</v>
      </c>
      <c r="W333" s="42">
        <v>45571</v>
      </c>
      <c r="X333" s="88">
        <v>0</v>
      </c>
      <c r="Y333" s="75"/>
      <c r="Z333" s="51"/>
      <c r="AA333" s="51"/>
    </row>
    <row r="334" spans="1:27" ht="15" thickBot="1">
      <c r="A334" s="38">
        <v>44927.700520833336</v>
      </c>
      <c r="B334" s="92">
        <v>337</v>
      </c>
      <c r="C334" s="96">
        <v>98</v>
      </c>
      <c r="D334" s="96">
        <v>296</v>
      </c>
      <c r="E334" s="40" t="s">
        <v>1012</v>
      </c>
      <c r="F334" s="40" t="s">
        <v>1016</v>
      </c>
      <c r="G334" s="40" t="s">
        <v>396</v>
      </c>
      <c r="H334" s="40" t="s">
        <v>1014</v>
      </c>
      <c r="I334" s="40" t="s">
        <v>26</v>
      </c>
      <c r="J334" s="40" t="s">
        <v>244</v>
      </c>
      <c r="K334" s="80">
        <v>685864627</v>
      </c>
      <c r="L334" s="40"/>
      <c r="M334" s="40" t="s">
        <v>29</v>
      </c>
      <c r="N334" s="42">
        <v>43311</v>
      </c>
      <c r="O334" s="40" t="s">
        <v>49</v>
      </c>
      <c r="P334" s="40" t="s">
        <v>114</v>
      </c>
      <c r="Q334" s="40" t="s">
        <v>41</v>
      </c>
      <c r="R334" s="40" t="s">
        <v>1574</v>
      </c>
      <c r="S334" s="42">
        <v>44625</v>
      </c>
      <c r="T334" s="40" t="s">
        <v>32</v>
      </c>
      <c r="U334" s="60">
        <v>115</v>
      </c>
      <c r="V334" s="43">
        <v>0</v>
      </c>
      <c r="W334" s="42">
        <v>45571</v>
      </c>
      <c r="X334" s="88">
        <v>0</v>
      </c>
      <c r="Y334" s="75"/>
      <c r="Z334" s="51"/>
      <c r="AA334" s="51"/>
    </row>
    <row r="335" spans="1:27" ht="15" thickBot="1">
      <c r="A335" s="38">
        <v>45444.677731481483</v>
      </c>
      <c r="B335" s="92">
        <v>338</v>
      </c>
      <c r="C335" s="96">
        <v>663</v>
      </c>
      <c r="D335" s="96">
        <v>301</v>
      </c>
      <c r="E335" s="40" t="s">
        <v>1023</v>
      </c>
      <c r="F335" s="40" t="s">
        <v>1007</v>
      </c>
      <c r="G335" s="40" t="s">
        <v>1024</v>
      </c>
      <c r="H335" s="40"/>
      <c r="I335" s="40"/>
      <c r="J335" s="40"/>
      <c r="K335" s="80">
        <v>638926678</v>
      </c>
      <c r="L335" s="40"/>
      <c r="M335" s="40" t="s">
        <v>29</v>
      </c>
      <c r="N335" s="41">
        <v>42644</v>
      </c>
      <c r="O335" s="40"/>
      <c r="P335" s="40" t="s">
        <v>1386</v>
      </c>
      <c r="Q335" s="40"/>
      <c r="R335" s="40"/>
      <c r="S335" s="40"/>
      <c r="T335" s="40"/>
      <c r="U335" s="60">
        <v>0</v>
      </c>
      <c r="V335" s="43">
        <v>0</v>
      </c>
      <c r="W335" s="43">
        <v>0</v>
      </c>
      <c r="X335" s="88">
        <v>0</v>
      </c>
      <c r="Y335" s="75"/>
      <c r="Z335" s="51"/>
      <c r="AA335" s="51"/>
    </row>
    <row r="336" spans="1:27" ht="15" thickBot="1">
      <c r="A336" s="38">
        <v>44975.584305555552</v>
      </c>
      <c r="B336" s="92">
        <v>339</v>
      </c>
      <c r="C336" s="96">
        <v>1012</v>
      </c>
      <c r="D336" s="96">
        <v>311</v>
      </c>
      <c r="E336" s="40" t="s">
        <v>466</v>
      </c>
      <c r="F336" s="40" t="s">
        <v>136</v>
      </c>
      <c r="G336" s="40" t="s">
        <v>1480</v>
      </c>
      <c r="H336" s="40" t="s">
        <v>1042</v>
      </c>
      <c r="I336" s="40" t="s">
        <v>26</v>
      </c>
      <c r="J336" s="40" t="s">
        <v>1043</v>
      </c>
      <c r="K336" s="80">
        <v>644224490</v>
      </c>
      <c r="L336" s="40"/>
      <c r="M336" s="40" t="s">
        <v>29</v>
      </c>
      <c r="N336" s="42">
        <v>40942</v>
      </c>
      <c r="O336" s="40" t="s">
        <v>141</v>
      </c>
      <c r="P336" s="40" t="s">
        <v>122</v>
      </c>
      <c r="Q336" s="40" t="s">
        <v>123</v>
      </c>
      <c r="R336" s="40" t="s">
        <v>1572</v>
      </c>
      <c r="S336" s="40"/>
      <c r="T336" s="40" t="s">
        <v>32</v>
      </c>
      <c r="U336" s="60">
        <v>115</v>
      </c>
      <c r="V336" s="43"/>
      <c r="W336" s="42">
        <v>45543</v>
      </c>
      <c r="X336" s="88">
        <v>0</v>
      </c>
      <c r="Y336" s="75"/>
      <c r="Z336" s="51"/>
      <c r="AA336" s="51"/>
    </row>
    <row r="337" spans="1:27" ht="15" thickBot="1">
      <c r="A337" s="38">
        <v>44934.777939814812</v>
      </c>
      <c r="B337" s="92">
        <v>340</v>
      </c>
      <c r="C337" s="96">
        <v>56</v>
      </c>
      <c r="D337" s="96">
        <v>322</v>
      </c>
      <c r="E337" s="40" t="s">
        <v>194</v>
      </c>
      <c r="F337" s="40" t="s">
        <v>136</v>
      </c>
      <c r="G337" s="40" t="s">
        <v>1054</v>
      </c>
      <c r="H337" s="40" t="s">
        <v>1055</v>
      </c>
      <c r="I337" s="40" t="s">
        <v>26</v>
      </c>
      <c r="J337" s="40" t="s">
        <v>1056</v>
      </c>
      <c r="K337" s="80">
        <v>640841651</v>
      </c>
      <c r="L337" s="40"/>
      <c r="M337" s="40" t="s">
        <v>29</v>
      </c>
      <c r="N337" s="42">
        <v>40438</v>
      </c>
      <c r="O337" s="40" t="s">
        <v>152</v>
      </c>
      <c r="P337" s="40" t="s">
        <v>90</v>
      </c>
      <c r="Q337" s="40" t="s">
        <v>145</v>
      </c>
      <c r="R337" s="40" t="s">
        <v>1574</v>
      </c>
      <c r="S337" s="40"/>
      <c r="T337" s="40" t="s">
        <v>32</v>
      </c>
      <c r="U337" s="60">
        <v>0</v>
      </c>
      <c r="V337" s="43">
        <v>0</v>
      </c>
      <c r="W337" s="43">
        <v>0</v>
      </c>
      <c r="X337" s="88">
        <v>0</v>
      </c>
      <c r="Y337" s="75"/>
      <c r="Z337" s="51"/>
      <c r="AA337" s="51"/>
    </row>
    <row r="338" spans="1:27" ht="15" thickBot="1">
      <c r="A338" s="38">
        <v>45319.589733796296</v>
      </c>
      <c r="B338" s="92">
        <v>341</v>
      </c>
      <c r="C338" s="96">
        <v>658</v>
      </c>
      <c r="D338" s="96">
        <v>332</v>
      </c>
      <c r="E338" s="40" t="s">
        <v>347</v>
      </c>
      <c r="F338" s="40" t="s">
        <v>1415</v>
      </c>
      <c r="G338" s="40" t="s">
        <v>1074</v>
      </c>
      <c r="H338" s="40" t="s">
        <v>1075</v>
      </c>
      <c r="I338" s="40" t="s">
        <v>26</v>
      </c>
      <c r="J338" s="40" t="s">
        <v>1076</v>
      </c>
      <c r="K338" s="80" t="s">
        <v>1077</v>
      </c>
      <c r="L338" s="40"/>
      <c r="M338" s="40" t="s">
        <v>29</v>
      </c>
      <c r="N338" s="42">
        <v>42518</v>
      </c>
      <c r="O338" s="40" t="s">
        <v>49</v>
      </c>
      <c r="P338" s="40"/>
      <c r="Q338" s="40"/>
      <c r="R338" s="40"/>
      <c r="S338" s="42">
        <v>45304</v>
      </c>
      <c r="T338" s="40" t="s">
        <v>32</v>
      </c>
      <c r="U338" s="60">
        <v>0</v>
      </c>
      <c r="V338" s="43">
        <v>0</v>
      </c>
      <c r="W338" s="43">
        <v>0</v>
      </c>
      <c r="X338" s="88">
        <v>0</v>
      </c>
      <c r="Y338" s="75"/>
      <c r="Z338" s="51"/>
      <c r="AA338" s="51"/>
    </row>
    <row r="339" spans="1:27" ht="15" thickBot="1">
      <c r="A339" s="40"/>
      <c r="B339" s="92">
        <v>342</v>
      </c>
      <c r="C339" s="96"/>
      <c r="E339" s="40"/>
      <c r="F339" s="40" t="s">
        <v>157</v>
      </c>
      <c r="G339" s="40" t="s">
        <v>1473</v>
      </c>
      <c r="H339" s="40"/>
      <c r="I339" s="40"/>
      <c r="J339" s="40"/>
      <c r="K339" s="80"/>
      <c r="L339" s="40"/>
      <c r="M339" s="40"/>
      <c r="N339" s="40"/>
      <c r="O339" s="40"/>
      <c r="P339" s="40" t="s">
        <v>1406</v>
      </c>
      <c r="Q339" s="40" t="s">
        <v>41</v>
      </c>
      <c r="R339" s="40" t="s">
        <v>1573</v>
      </c>
      <c r="S339" s="40"/>
      <c r="T339" s="40"/>
      <c r="U339" s="60"/>
      <c r="V339" s="40"/>
      <c r="W339" s="40"/>
      <c r="X339" s="96" t="s">
        <v>1474</v>
      </c>
      <c r="Y339" s="51"/>
      <c r="Z339" s="51"/>
      <c r="AA339" s="51"/>
    </row>
    <row r="340" spans="1:27" ht="15" thickBot="1">
      <c r="A340" s="38">
        <v>45319.665196759262</v>
      </c>
      <c r="B340" s="92">
        <v>343</v>
      </c>
      <c r="C340" s="96">
        <v>300</v>
      </c>
      <c r="E340" s="40" t="s">
        <v>1086</v>
      </c>
      <c r="F340" s="40" t="s">
        <v>1092</v>
      </c>
      <c r="G340" s="40" t="s">
        <v>1382</v>
      </c>
      <c r="H340" s="40" t="s">
        <v>1089</v>
      </c>
      <c r="I340" s="40" t="s">
        <v>26</v>
      </c>
      <c r="J340" s="40" t="s">
        <v>1090</v>
      </c>
      <c r="K340" s="80">
        <v>640726781</v>
      </c>
      <c r="L340" s="40"/>
      <c r="M340" s="40" t="s">
        <v>29</v>
      </c>
      <c r="N340" s="42">
        <v>43276</v>
      </c>
      <c r="O340" s="40" t="s">
        <v>49</v>
      </c>
      <c r="P340" s="40" t="s">
        <v>65</v>
      </c>
      <c r="Q340" s="40" t="s">
        <v>123</v>
      </c>
      <c r="R340" s="40" t="s">
        <v>1573</v>
      </c>
      <c r="S340" s="42">
        <v>45304</v>
      </c>
      <c r="T340" s="40" t="s">
        <v>32</v>
      </c>
      <c r="U340" s="60"/>
      <c r="V340" s="43"/>
      <c r="W340" s="43"/>
      <c r="X340" s="96" t="s">
        <v>1085</v>
      </c>
      <c r="Y340" s="75"/>
      <c r="Z340" s="51"/>
      <c r="AA340" s="51"/>
    </row>
    <row r="341" spans="1:27" ht="15" thickBot="1">
      <c r="A341" s="38">
        <v>45319.665196759262</v>
      </c>
      <c r="B341" s="92">
        <v>344</v>
      </c>
      <c r="C341" s="96">
        <v>300</v>
      </c>
      <c r="E341" s="40" t="s">
        <v>1086</v>
      </c>
      <c r="F341" s="40" t="s">
        <v>1087</v>
      </c>
      <c r="G341" s="40" t="s">
        <v>1382</v>
      </c>
      <c r="H341" s="40" t="s">
        <v>1089</v>
      </c>
      <c r="I341" s="40" t="s">
        <v>26</v>
      </c>
      <c r="J341" s="40" t="s">
        <v>1090</v>
      </c>
      <c r="K341" s="80">
        <v>640726781</v>
      </c>
      <c r="L341" s="40"/>
      <c r="M341" s="40" t="s">
        <v>29</v>
      </c>
      <c r="N341" s="42">
        <v>43276</v>
      </c>
      <c r="O341" s="40" t="s">
        <v>49</v>
      </c>
      <c r="P341" s="40" t="s">
        <v>65</v>
      </c>
      <c r="Q341" s="40" t="s">
        <v>123</v>
      </c>
      <c r="R341" s="40" t="s">
        <v>1573</v>
      </c>
      <c r="S341" s="42">
        <v>45304</v>
      </c>
      <c r="T341" s="40" t="s">
        <v>32</v>
      </c>
      <c r="U341" s="60"/>
      <c r="V341" s="43"/>
      <c r="W341" s="43"/>
      <c r="X341" s="96" t="s">
        <v>1085</v>
      </c>
      <c r="Y341" s="75"/>
      <c r="Z341" s="51"/>
      <c r="AA341" s="51"/>
    </row>
    <row r="342" spans="1:27" ht="15" thickBot="1">
      <c r="A342" s="38">
        <v>44927.570914351854</v>
      </c>
      <c r="B342" s="92">
        <v>345</v>
      </c>
      <c r="C342" s="96"/>
      <c r="E342" s="40" t="s">
        <v>136</v>
      </c>
      <c r="F342" s="40" t="s">
        <v>1483</v>
      </c>
      <c r="G342" s="40" t="s">
        <v>453</v>
      </c>
      <c r="H342" s="40" t="s">
        <v>454</v>
      </c>
      <c r="I342" s="40" t="s">
        <v>26</v>
      </c>
      <c r="J342" s="40" t="s">
        <v>455</v>
      </c>
      <c r="K342" s="80">
        <v>648557892</v>
      </c>
      <c r="L342" s="40"/>
      <c r="M342" s="40" t="s">
        <v>48</v>
      </c>
      <c r="N342" s="42">
        <v>42667</v>
      </c>
      <c r="O342" s="40" t="s">
        <v>49</v>
      </c>
      <c r="P342" s="40" t="s">
        <v>65</v>
      </c>
      <c r="Q342" s="40" t="s">
        <v>123</v>
      </c>
      <c r="R342" s="40" t="s">
        <v>1573</v>
      </c>
      <c r="S342" s="42">
        <v>44870</v>
      </c>
      <c r="T342" s="40" t="s">
        <v>32</v>
      </c>
      <c r="U342" s="60"/>
      <c r="V342" s="43"/>
      <c r="W342" s="43"/>
      <c r="X342" s="96" t="s">
        <v>1179</v>
      </c>
      <c r="Y342" s="75"/>
      <c r="Z342" s="51"/>
      <c r="AA342" s="51"/>
    </row>
    <row r="343" spans="1:27" ht="15" thickBot="1">
      <c r="A343" s="38">
        <v>44927.696400462963</v>
      </c>
      <c r="B343" s="92">
        <v>346</v>
      </c>
      <c r="C343" s="96">
        <v>130</v>
      </c>
      <c r="D343" s="96"/>
      <c r="E343" s="40" t="s">
        <v>22</v>
      </c>
      <c r="F343" s="40" t="s">
        <v>23</v>
      </c>
      <c r="G343" s="40" t="s">
        <v>1097</v>
      </c>
      <c r="H343" s="40" t="s">
        <v>25</v>
      </c>
      <c r="I343" s="40" t="s">
        <v>26</v>
      </c>
      <c r="J343" s="40" t="s">
        <v>27</v>
      </c>
      <c r="K343" s="80">
        <v>687586009</v>
      </c>
      <c r="L343" s="40"/>
      <c r="M343" s="40" t="s">
        <v>29</v>
      </c>
      <c r="N343" s="42">
        <v>42052</v>
      </c>
      <c r="O343" s="40" t="s">
        <v>49</v>
      </c>
      <c r="P343" s="40" t="s">
        <v>1386</v>
      </c>
      <c r="Q343" s="40" t="s">
        <v>58</v>
      </c>
      <c r="R343" s="40"/>
      <c r="S343" s="42">
        <v>44625</v>
      </c>
      <c r="T343" s="40"/>
      <c r="U343" s="60">
        <v>0</v>
      </c>
      <c r="V343" s="43">
        <v>0</v>
      </c>
      <c r="W343" s="43">
        <v>0</v>
      </c>
      <c r="X343" s="88">
        <v>0</v>
      </c>
      <c r="Y343" s="75"/>
      <c r="Z343" s="51"/>
      <c r="AA343" s="51"/>
    </row>
    <row r="344" spans="1:27" ht="15" thickBot="1">
      <c r="A344" s="38">
        <v>44934.826331018521</v>
      </c>
      <c r="B344" s="92">
        <v>347</v>
      </c>
      <c r="C344" s="96">
        <v>215</v>
      </c>
      <c r="D344" s="96"/>
      <c r="E344" s="40" t="s">
        <v>90</v>
      </c>
      <c r="F344" s="40" t="s">
        <v>456</v>
      </c>
      <c r="G344" s="40" t="s">
        <v>914</v>
      </c>
      <c r="H344" s="40" t="s">
        <v>915</v>
      </c>
      <c r="I344" s="40" t="s">
        <v>26</v>
      </c>
      <c r="J344" s="40" t="s">
        <v>916</v>
      </c>
      <c r="K344" s="80">
        <v>639126560</v>
      </c>
      <c r="L344" s="40"/>
      <c r="M344" s="40" t="s">
        <v>48</v>
      </c>
      <c r="N344" s="42">
        <v>41714</v>
      </c>
      <c r="O344" s="40" t="s">
        <v>39</v>
      </c>
      <c r="P344" s="40" t="s">
        <v>1096</v>
      </c>
      <c r="Q344" s="40" t="s">
        <v>1096</v>
      </c>
      <c r="S344" s="40"/>
      <c r="T344" s="43">
        <v>0</v>
      </c>
      <c r="U344" s="60">
        <v>0</v>
      </c>
      <c r="V344" s="43">
        <v>0</v>
      </c>
      <c r="W344" s="43">
        <v>0</v>
      </c>
      <c r="X344" s="40" t="s">
        <v>1096</v>
      </c>
      <c r="Y344" s="75"/>
      <c r="Z344" s="51"/>
      <c r="AA344" s="51"/>
    </row>
    <row r="345" spans="1:27" ht="15" thickBot="1">
      <c r="A345" s="38">
        <v>44927.650347222225</v>
      </c>
      <c r="B345" s="92">
        <v>348</v>
      </c>
      <c r="C345" s="96">
        <v>278</v>
      </c>
      <c r="D345" s="96"/>
      <c r="E345" s="40" t="s">
        <v>107</v>
      </c>
      <c r="F345" s="40" t="s">
        <v>1098</v>
      </c>
      <c r="G345" s="40" t="s">
        <v>1099</v>
      </c>
      <c r="H345" s="40" t="s">
        <v>1100</v>
      </c>
      <c r="I345" s="40" t="s">
        <v>26</v>
      </c>
      <c r="J345" s="40" t="s">
        <v>1101</v>
      </c>
      <c r="K345" s="80">
        <v>684143131</v>
      </c>
      <c r="L345" s="40"/>
      <c r="M345" s="40" t="s">
        <v>48</v>
      </c>
      <c r="N345" s="42">
        <v>40318</v>
      </c>
      <c r="O345" s="40" t="s">
        <v>39</v>
      </c>
      <c r="P345" s="40" t="s">
        <v>1386</v>
      </c>
      <c r="Q345" s="40" t="s">
        <v>123</v>
      </c>
      <c r="R345" s="40" t="s">
        <v>1572</v>
      </c>
      <c r="S345" s="40"/>
      <c r="T345" s="40"/>
      <c r="U345" s="60">
        <v>0</v>
      </c>
      <c r="V345" s="43">
        <v>0</v>
      </c>
      <c r="W345" s="43">
        <v>0</v>
      </c>
      <c r="X345" s="88">
        <v>0</v>
      </c>
      <c r="Y345" s="75"/>
      <c r="Z345" s="51"/>
      <c r="AA345" s="51"/>
    </row>
    <row r="346" spans="1:27" ht="15" thickBot="1">
      <c r="A346" s="38">
        <v>44927.651006944441</v>
      </c>
      <c r="B346" s="92">
        <v>349</v>
      </c>
      <c r="C346" s="96">
        <v>278</v>
      </c>
      <c r="D346" s="96"/>
      <c r="E346" s="40" t="s">
        <v>107</v>
      </c>
      <c r="F346" s="40" t="s">
        <v>1103</v>
      </c>
      <c r="G346" s="40" t="s">
        <v>1099</v>
      </c>
      <c r="H346" s="40" t="s">
        <v>1100</v>
      </c>
      <c r="I346" s="40" t="s">
        <v>26</v>
      </c>
      <c r="J346" s="40" t="s">
        <v>1101</v>
      </c>
      <c r="K346" s="80">
        <v>684143131</v>
      </c>
      <c r="L346" s="40"/>
      <c r="M346" s="40" t="s">
        <v>48</v>
      </c>
      <c r="N346" s="42">
        <v>41958</v>
      </c>
      <c r="O346" s="40" t="s">
        <v>39</v>
      </c>
      <c r="P346" s="40" t="s">
        <v>1386</v>
      </c>
      <c r="Q346" s="40" t="s">
        <v>123</v>
      </c>
      <c r="R346" s="40" t="s">
        <v>1572</v>
      </c>
      <c r="S346" s="40"/>
      <c r="T346" s="40"/>
      <c r="U346" s="60">
        <v>0</v>
      </c>
      <c r="V346" s="43">
        <v>0</v>
      </c>
      <c r="W346" s="43">
        <v>0</v>
      </c>
      <c r="X346" s="88">
        <v>0</v>
      </c>
      <c r="Y346" s="75"/>
      <c r="Z346" s="51"/>
      <c r="AA346" s="51"/>
    </row>
    <row r="347" spans="1:27" ht="15" thickBot="1">
      <c r="A347" s="38">
        <v>45003.66134259259</v>
      </c>
      <c r="B347" s="92">
        <v>350</v>
      </c>
      <c r="C347" s="96">
        <v>1027</v>
      </c>
      <c r="D347" s="96"/>
      <c r="E347" s="40" t="s">
        <v>97</v>
      </c>
      <c r="F347" s="40" t="s">
        <v>426</v>
      </c>
      <c r="G347" s="40" t="s">
        <v>1142</v>
      </c>
      <c r="H347" s="40" t="s">
        <v>1143</v>
      </c>
      <c r="I347" s="40" t="s">
        <v>26</v>
      </c>
      <c r="J347" s="40" t="s">
        <v>1144</v>
      </c>
      <c r="K347" s="80">
        <v>611024442</v>
      </c>
      <c r="L347" s="40"/>
      <c r="M347" s="40" t="s">
        <v>48</v>
      </c>
      <c r="N347" s="42">
        <v>42623</v>
      </c>
      <c r="O347" s="40" t="s">
        <v>49</v>
      </c>
      <c r="P347" s="40" t="s">
        <v>1386</v>
      </c>
      <c r="Q347" s="40" t="s">
        <v>123</v>
      </c>
      <c r="R347" s="40" t="s">
        <v>1572</v>
      </c>
      <c r="S347" s="42">
        <v>44989</v>
      </c>
      <c r="T347" s="40"/>
      <c r="U347" s="60">
        <v>0</v>
      </c>
      <c r="V347" s="43">
        <v>0</v>
      </c>
      <c r="W347" s="43">
        <v>0</v>
      </c>
      <c r="X347" s="88">
        <v>0</v>
      </c>
      <c r="Y347" s="75"/>
      <c r="Z347" s="51"/>
      <c r="AA347" s="51"/>
    </row>
    <row r="348" spans="1:27" ht="15" thickBot="1">
      <c r="A348" s="38">
        <v>45444.636782407404</v>
      </c>
      <c r="B348" s="92">
        <v>351</v>
      </c>
      <c r="C348" s="96">
        <v>1157</v>
      </c>
      <c r="D348" s="96"/>
      <c r="E348" s="40" t="s">
        <v>53</v>
      </c>
      <c r="F348" s="40" t="s">
        <v>329</v>
      </c>
      <c r="G348" s="40" t="s">
        <v>330</v>
      </c>
      <c r="H348" s="40" t="s">
        <v>331</v>
      </c>
      <c r="I348" s="40" t="s">
        <v>26</v>
      </c>
      <c r="J348" s="40" t="s">
        <v>332</v>
      </c>
      <c r="K348" s="80">
        <v>631774428</v>
      </c>
      <c r="L348" s="40"/>
      <c r="M348" s="40" t="s">
        <v>29</v>
      </c>
      <c r="N348" s="42">
        <v>41131</v>
      </c>
      <c r="O348" s="40"/>
      <c r="P348" s="40" t="s">
        <v>1123</v>
      </c>
      <c r="Q348" s="40" t="s">
        <v>115</v>
      </c>
      <c r="R348" s="40"/>
      <c r="S348" s="42">
        <v>44870</v>
      </c>
      <c r="T348" s="40" t="s">
        <v>32</v>
      </c>
      <c r="U348" s="60">
        <v>0</v>
      </c>
      <c r="V348" s="43">
        <v>0</v>
      </c>
      <c r="W348" s="43">
        <v>0</v>
      </c>
      <c r="X348" s="40" t="s">
        <v>1123</v>
      </c>
      <c r="Y348" s="75"/>
      <c r="Z348" s="51"/>
      <c r="AA348" s="51"/>
    </row>
    <row r="349" spans="1:27" ht="29.25" thickBot="1">
      <c r="A349" s="38">
        <v>45444.636782407404</v>
      </c>
      <c r="B349" s="92">
        <v>352</v>
      </c>
      <c r="C349" s="96">
        <v>1157</v>
      </c>
      <c r="D349" s="96"/>
      <c r="E349" s="40" t="s">
        <v>53</v>
      </c>
      <c r="F349" s="40" t="s">
        <v>195</v>
      </c>
      <c r="G349" s="40" t="s">
        <v>330</v>
      </c>
      <c r="H349" s="40" t="s">
        <v>331</v>
      </c>
      <c r="I349" s="40" t="s">
        <v>26</v>
      </c>
      <c r="J349" s="40" t="s">
        <v>332</v>
      </c>
      <c r="K349" s="80">
        <v>631774428</v>
      </c>
      <c r="L349" s="40"/>
      <c r="M349" s="40" t="s">
        <v>29</v>
      </c>
      <c r="N349" s="42">
        <v>40756</v>
      </c>
      <c r="O349" s="40"/>
      <c r="P349" s="40" t="s">
        <v>1123</v>
      </c>
      <c r="Q349" s="40" t="s">
        <v>115</v>
      </c>
      <c r="R349" s="40"/>
      <c r="S349" s="42">
        <v>44870</v>
      </c>
      <c r="T349" s="40" t="s">
        <v>32</v>
      </c>
      <c r="U349" s="60">
        <v>0</v>
      </c>
      <c r="V349" s="43">
        <v>0</v>
      </c>
      <c r="W349" s="43">
        <v>0</v>
      </c>
      <c r="X349" s="40" t="s">
        <v>1123</v>
      </c>
      <c r="Y349" s="75"/>
      <c r="Z349" s="51"/>
      <c r="AA349" s="51"/>
    </row>
    <row r="350" spans="1:27" ht="15" thickBot="1">
      <c r="A350" s="38">
        <v>45003.655740740738</v>
      </c>
      <c r="B350" s="92">
        <v>353</v>
      </c>
      <c r="C350" s="96">
        <v>1164</v>
      </c>
      <c r="D350" s="96"/>
      <c r="E350" s="40" t="s">
        <v>1146</v>
      </c>
      <c r="F350" s="40" t="s">
        <v>922</v>
      </c>
      <c r="G350" s="40" t="s">
        <v>1147</v>
      </c>
      <c r="H350" s="40" t="s">
        <v>167</v>
      </c>
      <c r="I350" s="40" t="s">
        <v>26</v>
      </c>
      <c r="J350" s="40" t="s">
        <v>1148</v>
      </c>
      <c r="K350" s="80">
        <v>684787228</v>
      </c>
      <c r="L350" s="40"/>
      <c r="M350" s="40" t="s">
        <v>29</v>
      </c>
      <c r="N350" s="42">
        <v>43092</v>
      </c>
      <c r="O350" s="40" t="s">
        <v>49</v>
      </c>
      <c r="P350" s="40" t="s">
        <v>1386</v>
      </c>
      <c r="Q350" s="40" t="s">
        <v>123</v>
      </c>
      <c r="R350" s="40" t="s">
        <v>1572</v>
      </c>
      <c r="S350" s="42">
        <v>44989</v>
      </c>
      <c r="T350" s="40"/>
      <c r="U350" s="60">
        <v>0</v>
      </c>
      <c r="V350" s="43">
        <v>0</v>
      </c>
      <c r="W350" s="43">
        <v>0</v>
      </c>
      <c r="X350" s="88">
        <v>0</v>
      </c>
      <c r="Y350" s="75"/>
      <c r="Z350" s="51"/>
      <c r="AA350" s="51"/>
    </row>
    <row r="351" spans="1:27" ht="15" thickBot="1">
      <c r="A351" s="49"/>
      <c r="B351" s="92">
        <v>354</v>
      </c>
      <c r="C351" s="98"/>
      <c r="D351" s="98"/>
      <c r="E351" s="49"/>
      <c r="F351" s="49"/>
      <c r="G351" s="49" t="s">
        <v>1209</v>
      </c>
      <c r="H351" s="49"/>
      <c r="I351" s="49"/>
      <c r="J351" s="49"/>
      <c r="K351" s="85"/>
      <c r="L351" s="49"/>
      <c r="M351" s="49"/>
      <c r="N351" s="49"/>
      <c r="O351" s="49"/>
      <c r="P351" s="49"/>
      <c r="Q351" s="49"/>
      <c r="R351" s="49"/>
      <c r="S351" s="49"/>
      <c r="T351" s="49"/>
      <c r="U351" s="64"/>
      <c r="V351" s="49"/>
      <c r="W351" s="49"/>
      <c r="X351" s="90"/>
    </row>
    <row r="352" spans="1:27" ht="15" thickBot="1">
      <c r="A352" s="38">
        <v>44975.571597222224</v>
      </c>
      <c r="B352" s="92">
        <v>355</v>
      </c>
      <c r="C352" s="96"/>
      <c r="D352" s="96"/>
      <c r="E352" s="40" t="s">
        <v>1149</v>
      </c>
      <c r="F352" s="40" t="s">
        <v>1150</v>
      </c>
      <c r="G352" s="40" t="s">
        <v>1151</v>
      </c>
      <c r="H352" s="40" t="s">
        <v>1152</v>
      </c>
      <c r="I352" s="40" t="s">
        <v>26</v>
      </c>
      <c r="J352" s="40" t="s">
        <v>1153</v>
      </c>
      <c r="K352" s="80"/>
      <c r="L352" s="40"/>
      <c r="M352" s="40" t="s">
        <v>48</v>
      </c>
      <c r="N352" s="42">
        <v>40934</v>
      </c>
      <c r="O352" s="40" t="s">
        <v>141</v>
      </c>
      <c r="P352" s="40" t="s">
        <v>1386</v>
      </c>
      <c r="Q352" s="40" t="s">
        <v>123</v>
      </c>
      <c r="R352" s="40" t="s">
        <v>1574</v>
      </c>
      <c r="S352" s="40"/>
      <c r="T352" s="40"/>
      <c r="U352" s="60">
        <v>0</v>
      </c>
      <c r="V352" s="43">
        <v>0</v>
      </c>
      <c r="W352" s="43">
        <v>0</v>
      </c>
      <c r="X352" s="88">
        <v>0</v>
      </c>
      <c r="Y352" s="75"/>
      <c r="Z352" s="51"/>
      <c r="AA352" s="51"/>
    </row>
    <row r="353" spans="1:27" ht="15" thickBot="1">
      <c r="A353" s="38">
        <v>44947.4530787037</v>
      </c>
      <c r="B353" s="92">
        <v>356</v>
      </c>
      <c r="C353" s="96"/>
      <c r="D353" s="96"/>
      <c r="E353" s="40" t="s">
        <v>1154</v>
      </c>
      <c r="F353" s="40" t="s">
        <v>1155</v>
      </c>
      <c r="G353" s="40" t="s">
        <v>1151</v>
      </c>
      <c r="H353" s="40" t="s">
        <v>1152</v>
      </c>
      <c r="I353" s="40" t="s">
        <v>26</v>
      </c>
      <c r="J353" s="40" t="s">
        <v>1156</v>
      </c>
      <c r="K353" s="80">
        <v>681814844</v>
      </c>
      <c r="L353" s="40"/>
      <c r="M353" s="40" t="s">
        <v>29</v>
      </c>
      <c r="N353" s="42">
        <v>39220</v>
      </c>
      <c r="O353" s="40" t="s">
        <v>155</v>
      </c>
      <c r="P353" s="40" t="s">
        <v>1386</v>
      </c>
      <c r="Q353" s="40" t="s">
        <v>58</v>
      </c>
      <c r="R353" s="40" t="s">
        <v>1573</v>
      </c>
      <c r="S353" s="40"/>
      <c r="T353" s="40"/>
      <c r="U353" s="60">
        <v>0</v>
      </c>
      <c r="V353" s="43">
        <v>0</v>
      </c>
      <c r="W353" s="43">
        <v>0</v>
      </c>
      <c r="X353" s="88">
        <v>0</v>
      </c>
      <c r="Y353" s="75"/>
      <c r="Z353" s="51"/>
      <c r="AA353" s="51"/>
    </row>
    <row r="354" spans="1:27" ht="15" thickBot="1">
      <c r="A354" s="38">
        <v>44947.44023148148</v>
      </c>
      <c r="B354" s="92">
        <v>357</v>
      </c>
      <c r="C354" s="96"/>
      <c r="D354" s="96"/>
      <c r="E354" s="40" t="s">
        <v>136</v>
      </c>
      <c r="F354" s="40" t="s">
        <v>1007</v>
      </c>
      <c r="G354" s="40" t="s">
        <v>1158</v>
      </c>
      <c r="H354" s="40" t="s">
        <v>1159</v>
      </c>
      <c r="I354" s="40" t="s">
        <v>26</v>
      </c>
      <c r="J354" s="40"/>
      <c r="K354" s="80">
        <v>686469767</v>
      </c>
      <c r="L354" s="40"/>
      <c r="M354" s="40" t="s">
        <v>29</v>
      </c>
      <c r="N354" s="42">
        <v>40141</v>
      </c>
      <c r="O354" s="40" t="s">
        <v>155</v>
      </c>
      <c r="P354" s="40"/>
      <c r="Q354" s="40"/>
      <c r="R354" s="40"/>
      <c r="S354" s="40"/>
      <c r="T354" s="40" t="s">
        <v>1161</v>
      </c>
      <c r="U354" s="60">
        <v>0</v>
      </c>
      <c r="V354" s="43">
        <v>0</v>
      </c>
      <c r="W354" s="43">
        <v>0</v>
      </c>
      <c r="X354" s="88">
        <v>0</v>
      </c>
      <c r="Y354" s="75"/>
      <c r="Z354" s="51"/>
      <c r="AA354" s="51"/>
    </row>
    <row r="355" spans="1:27" ht="15" thickBot="1">
      <c r="A355" s="38">
        <v>44975.641064814816</v>
      </c>
      <c r="B355" s="92">
        <v>358</v>
      </c>
      <c r="C355" s="96"/>
      <c r="D355" s="96"/>
      <c r="E355" s="40" t="s">
        <v>84</v>
      </c>
      <c r="F355" s="40" t="s">
        <v>532</v>
      </c>
      <c r="G355" s="40" t="s">
        <v>1162</v>
      </c>
      <c r="H355" s="40" t="s">
        <v>1163</v>
      </c>
      <c r="I355" s="40" t="s">
        <v>26</v>
      </c>
      <c r="J355" s="40" t="s">
        <v>1164</v>
      </c>
      <c r="K355" s="80"/>
      <c r="L355" s="40"/>
      <c r="M355" s="40" t="s">
        <v>48</v>
      </c>
      <c r="N355" s="42">
        <v>41132</v>
      </c>
      <c r="O355" s="40" t="s">
        <v>39</v>
      </c>
      <c r="P355" s="40" t="s">
        <v>1386</v>
      </c>
      <c r="Q355" s="40" t="s">
        <v>41</v>
      </c>
      <c r="R355" s="40" t="s">
        <v>1574</v>
      </c>
      <c r="S355" s="40"/>
      <c r="T355" s="40"/>
      <c r="U355" s="60">
        <v>0</v>
      </c>
      <c r="V355" s="43">
        <v>0</v>
      </c>
      <c r="W355" s="43">
        <v>0</v>
      </c>
      <c r="X355" s="88">
        <v>0</v>
      </c>
      <c r="Y355" s="75"/>
      <c r="Z355" s="51"/>
      <c r="AA355" s="51"/>
    </row>
    <row r="356" spans="1:27" ht="15" thickBot="1">
      <c r="A356" s="38">
        <v>44975.576006944444</v>
      </c>
      <c r="B356" s="92">
        <v>359</v>
      </c>
      <c r="C356" s="96"/>
      <c r="D356" s="96"/>
      <c r="E356" s="40" t="s">
        <v>84</v>
      </c>
      <c r="F356" s="40" t="s">
        <v>1165</v>
      </c>
      <c r="G356" s="40" t="s">
        <v>1162</v>
      </c>
      <c r="H356" s="40" t="s">
        <v>1163</v>
      </c>
      <c r="I356" s="40" t="s">
        <v>26</v>
      </c>
      <c r="J356" s="40" t="s">
        <v>1164</v>
      </c>
      <c r="K356" s="80"/>
      <c r="L356" s="40"/>
      <c r="M356" s="40" t="s">
        <v>48</v>
      </c>
      <c r="N356" s="42">
        <v>39177</v>
      </c>
      <c r="O356" s="40" t="s">
        <v>141</v>
      </c>
      <c r="P356" s="40" t="s">
        <v>1386</v>
      </c>
      <c r="Q356" s="40" t="s">
        <v>123</v>
      </c>
      <c r="R356" s="40" t="s">
        <v>1574</v>
      </c>
      <c r="S356" s="40"/>
      <c r="T356" s="40"/>
      <c r="U356" s="60">
        <v>0</v>
      </c>
      <c r="V356" s="43">
        <v>0</v>
      </c>
      <c r="W356" s="43">
        <v>0</v>
      </c>
      <c r="X356" s="88">
        <v>0</v>
      </c>
      <c r="Y356" s="75"/>
      <c r="Z356" s="51"/>
      <c r="AA356" s="51"/>
    </row>
    <row r="357" spans="1:27" ht="15" thickBot="1">
      <c r="A357" s="38">
        <v>44927.698391203703</v>
      </c>
      <c r="B357" s="92">
        <v>360</v>
      </c>
      <c r="C357" s="96"/>
      <c r="D357" s="96"/>
      <c r="E357" s="40" t="s">
        <v>90</v>
      </c>
      <c r="F357" s="40" t="s">
        <v>1166</v>
      </c>
      <c r="G357" s="40" t="s">
        <v>409</v>
      </c>
      <c r="H357" s="40" t="s">
        <v>1167</v>
      </c>
      <c r="I357" s="40" t="s">
        <v>1168</v>
      </c>
      <c r="J357" s="40" t="s">
        <v>1169</v>
      </c>
      <c r="K357" s="80">
        <v>643079136</v>
      </c>
      <c r="L357" s="40"/>
      <c r="M357" s="40" t="s">
        <v>29</v>
      </c>
      <c r="N357" s="42">
        <v>42189</v>
      </c>
      <c r="O357" s="40" t="s">
        <v>49</v>
      </c>
      <c r="P357" s="40" t="s">
        <v>1386</v>
      </c>
      <c r="Q357" s="40" t="s">
        <v>58</v>
      </c>
      <c r="R357" s="40"/>
      <c r="S357" s="42">
        <v>44625</v>
      </c>
      <c r="T357" s="40"/>
      <c r="U357" s="60">
        <v>0</v>
      </c>
      <c r="V357" s="43">
        <v>0</v>
      </c>
      <c r="W357" s="43">
        <v>0</v>
      </c>
      <c r="X357" s="88">
        <v>0</v>
      </c>
      <c r="Y357" s="75"/>
      <c r="Z357" s="51"/>
      <c r="AA357" s="51"/>
    </row>
    <row r="358" spans="1:27" ht="15" thickBot="1">
      <c r="A358" s="38">
        <v>44975.595972222225</v>
      </c>
      <c r="B358" s="92">
        <v>361</v>
      </c>
      <c r="C358" s="96"/>
      <c r="D358" s="96"/>
      <c r="E358" s="40" t="s">
        <v>136</v>
      </c>
      <c r="F358" s="40" t="s">
        <v>224</v>
      </c>
      <c r="G358" s="40" t="s">
        <v>1172</v>
      </c>
      <c r="H358" s="40" t="s">
        <v>1173</v>
      </c>
      <c r="I358" s="40" t="s">
        <v>26</v>
      </c>
      <c r="J358" s="40" t="s">
        <v>609</v>
      </c>
      <c r="K358" s="80">
        <v>615313577</v>
      </c>
      <c r="L358" s="40"/>
      <c r="M358" s="40" t="s">
        <v>29</v>
      </c>
      <c r="N358" s="40"/>
      <c r="O358" s="40" t="s">
        <v>39</v>
      </c>
      <c r="P358" s="40" t="s">
        <v>1386</v>
      </c>
      <c r="Q358" s="40" t="s">
        <v>41</v>
      </c>
      <c r="R358" s="40" t="s">
        <v>1573</v>
      </c>
      <c r="S358" s="40"/>
      <c r="T358" s="40"/>
      <c r="U358" s="60">
        <v>0</v>
      </c>
      <c r="V358" s="43">
        <v>0</v>
      </c>
      <c r="W358" s="43">
        <v>0</v>
      </c>
      <c r="X358" s="88">
        <v>0</v>
      </c>
      <c r="Y358" s="75"/>
      <c r="Z358" s="51"/>
      <c r="AA358" s="51"/>
    </row>
    <row r="359" spans="1:27" ht="15" thickBot="1">
      <c r="A359" s="38">
        <v>44975.591238425928</v>
      </c>
      <c r="B359" s="92">
        <v>362</v>
      </c>
      <c r="C359" s="96"/>
      <c r="D359" s="96"/>
      <c r="E359" s="40" t="s">
        <v>1124</v>
      </c>
      <c r="F359" s="40" t="s">
        <v>301</v>
      </c>
      <c r="G359" s="40" t="s">
        <v>242</v>
      </c>
      <c r="H359" s="40" t="s">
        <v>1175</v>
      </c>
      <c r="I359" s="40" t="s">
        <v>1176</v>
      </c>
      <c r="J359" s="40"/>
      <c r="K359" s="80"/>
      <c r="L359" s="40"/>
      <c r="M359" s="40" t="s">
        <v>29</v>
      </c>
      <c r="N359" s="42">
        <v>40503</v>
      </c>
      <c r="O359" s="40" t="s">
        <v>141</v>
      </c>
      <c r="P359" s="40" t="s">
        <v>1386</v>
      </c>
      <c r="Q359" s="40" t="s">
        <v>123</v>
      </c>
      <c r="R359" s="40" t="s">
        <v>1574</v>
      </c>
      <c r="S359" s="40"/>
      <c r="T359" s="40"/>
      <c r="U359" s="60">
        <v>0</v>
      </c>
      <c r="V359" s="43">
        <v>0</v>
      </c>
      <c r="W359" s="43">
        <v>0</v>
      </c>
      <c r="X359" s="88">
        <v>0</v>
      </c>
      <c r="Y359" s="75"/>
      <c r="Z359" s="51"/>
      <c r="AA359" s="51"/>
    </row>
    <row r="360" spans="1:27" ht="15" thickBot="1">
      <c r="A360" s="38">
        <v>44934.822997685187</v>
      </c>
      <c r="B360" s="92">
        <v>363</v>
      </c>
      <c r="C360" s="96"/>
      <c r="D360" s="96"/>
      <c r="E360" s="40" t="s">
        <v>97</v>
      </c>
      <c r="F360" s="40" t="s">
        <v>1180</v>
      </c>
      <c r="G360" s="40" t="s">
        <v>1181</v>
      </c>
      <c r="H360" s="40" t="s">
        <v>1182</v>
      </c>
      <c r="I360" s="40" t="s">
        <v>26</v>
      </c>
      <c r="J360" s="40" t="s">
        <v>1383</v>
      </c>
      <c r="K360" s="80">
        <v>646890227</v>
      </c>
      <c r="L360" s="40"/>
      <c r="M360" s="40" t="s">
        <v>29</v>
      </c>
      <c r="N360" s="42">
        <v>40369</v>
      </c>
      <c r="O360" s="40" t="s">
        <v>152</v>
      </c>
      <c r="P360" s="40" t="s">
        <v>1386</v>
      </c>
      <c r="Q360" s="40" t="s">
        <v>58</v>
      </c>
      <c r="R360" s="40" t="s">
        <v>1572</v>
      </c>
      <c r="S360" s="40"/>
      <c r="T360" s="40"/>
      <c r="U360" s="60">
        <v>0</v>
      </c>
      <c r="V360" s="43">
        <v>0</v>
      </c>
      <c r="W360" s="43">
        <v>0</v>
      </c>
      <c r="X360" s="88">
        <v>0</v>
      </c>
      <c r="Y360" s="75"/>
      <c r="Z360" s="51"/>
      <c r="AA360" s="51"/>
    </row>
    <row r="361" spans="1:27" ht="15" thickBot="1">
      <c r="A361" s="38">
        <v>44934.827280092592</v>
      </c>
      <c r="B361" s="92">
        <v>364</v>
      </c>
      <c r="C361" s="96"/>
      <c r="D361" s="96"/>
      <c r="E361" s="40" t="s">
        <v>61</v>
      </c>
      <c r="F361" s="40" t="s">
        <v>1193</v>
      </c>
      <c r="G361" s="40" t="s">
        <v>1194</v>
      </c>
      <c r="H361" s="40" t="s">
        <v>1195</v>
      </c>
      <c r="I361" s="40" t="s">
        <v>26</v>
      </c>
      <c r="J361" s="40" t="s">
        <v>690</v>
      </c>
      <c r="K361" s="80">
        <v>626787742</v>
      </c>
      <c r="L361" s="40"/>
      <c r="M361" s="40" t="s">
        <v>48</v>
      </c>
      <c r="N361" s="42">
        <v>42055</v>
      </c>
      <c r="O361" s="40" t="s">
        <v>39</v>
      </c>
      <c r="P361" s="40" t="s">
        <v>1386</v>
      </c>
      <c r="Q361" s="40" t="s">
        <v>145</v>
      </c>
      <c r="R361" s="40" t="s">
        <v>1573</v>
      </c>
      <c r="S361" s="40"/>
      <c r="T361" s="40"/>
      <c r="U361" s="60">
        <v>0</v>
      </c>
      <c r="V361" s="43">
        <v>0</v>
      </c>
      <c r="W361" s="43">
        <v>0</v>
      </c>
      <c r="X361" s="88">
        <v>0</v>
      </c>
      <c r="Y361" s="75"/>
      <c r="Z361" s="51"/>
      <c r="AA361" s="51"/>
    </row>
    <row r="362" spans="1:27" ht="15" thickBot="1">
      <c r="A362" s="38">
        <v>44934.781504629631</v>
      </c>
      <c r="B362" s="92">
        <v>365</v>
      </c>
      <c r="C362" s="96"/>
      <c r="D362" s="96"/>
      <c r="E362" s="40" t="s">
        <v>727</v>
      </c>
      <c r="F362" s="40" t="s">
        <v>1197</v>
      </c>
      <c r="G362" s="40" t="s">
        <v>1194</v>
      </c>
      <c r="H362" s="40" t="s">
        <v>1198</v>
      </c>
      <c r="I362" s="40" t="s">
        <v>26</v>
      </c>
      <c r="J362" s="40" t="s">
        <v>570</v>
      </c>
      <c r="K362" s="80">
        <v>634372841</v>
      </c>
      <c r="L362" s="40"/>
      <c r="M362" s="40" t="s">
        <v>29</v>
      </c>
      <c r="N362" s="42">
        <v>40611</v>
      </c>
      <c r="O362" s="40" t="s">
        <v>152</v>
      </c>
      <c r="P362" s="40" t="s">
        <v>1386</v>
      </c>
      <c r="Q362" s="40" t="s">
        <v>58</v>
      </c>
      <c r="R362" s="40" t="s">
        <v>1572</v>
      </c>
      <c r="S362" s="40"/>
      <c r="T362" s="40"/>
      <c r="U362" s="60">
        <v>0</v>
      </c>
      <c r="V362" s="43">
        <v>0</v>
      </c>
      <c r="W362" s="43">
        <v>0</v>
      </c>
      <c r="X362" s="88">
        <v>0</v>
      </c>
      <c r="Y362" s="75"/>
      <c r="Z362" s="51"/>
      <c r="AA362" s="51"/>
    </row>
    <row r="363" spans="1:27" ht="29.25" thickBot="1">
      <c r="A363" s="38">
        <v>44975.61142361111</v>
      </c>
      <c r="B363" s="92">
        <v>366</v>
      </c>
      <c r="C363" s="96"/>
      <c r="D363" s="96"/>
      <c r="E363" s="40" t="s">
        <v>400</v>
      </c>
      <c r="F363" s="40" t="s">
        <v>161</v>
      </c>
      <c r="G363" s="40" t="s">
        <v>1201</v>
      </c>
      <c r="H363" s="40" t="s">
        <v>1202</v>
      </c>
      <c r="I363" s="40" t="s">
        <v>26</v>
      </c>
      <c r="J363" s="40" t="s">
        <v>1101</v>
      </c>
      <c r="K363" s="80"/>
      <c r="L363" s="40"/>
      <c r="M363" s="40" t="s">
        <v>48</v>
      </c>
      <c r="N363" s="42">
        <v>41281</v>
      </c>
      <c r="O363" s="40" t="s">
        <v>39</v>
      </c>
      <c r="P363" s="40" t="s">
        <v>122</v>
      </c>
      <c r="Q363" s="40" t="s">
        <v>41</v>
      </c>
      <c r="R363" s="40" t="s">
        <v>1573</v>
      </c>
      <c r="S363" s="40"/>
      <c r="T363" s="40" t="s">
        <v>1203</v>
      </c>
      <c r="U363" s="60">
        <v>0</v>
      </c>
      <c r="V363" s="43">
        <v>0</v>
      </c>
      <c r="W363" s="43">
        <v>0</v>
      </c>
      <c r="X363" s="88">
        <v>0</v>
      </c>
      <c r="Y363" s="75"/>
      <c r="Z363" s="51"/>
      <c r="AA363" s="51"/>
    </row>
    <row r="364" spans="1:27" ht="15" thickBot="1">
      <c r="A364" s="38">
        <v>44975.610775462963</v>
      </c>
      <c r="B364" s="92">
        <v>367</v>
      </c>
      <c r="C364" s="96"/>
      <c r="D364" s="96"/>
      <c r="E364" s="40" t="s">
        <v>400</v>
      </c>
      <c r="F364" s="40" t="s">
        <v>1204</v>
      </c>
      <c r="G364" s="40" t="s">
        <v>1201</v>
      </c>
      <c r="H364" s="40" t="s">
        <v>1202</v>
      </c>
      <c r="I364" s="40" t="s">
        <v>26</v>
      </c>
      <c r="J364" s="40" t="s">
        <v>1101</v>
      </c>
      <c r="K364" s="80"/>
      <c r="L364" s="40"/>
      <c r="M364" s="40" t="s">
        <v>48</v>
      </c>
      <c r="N364" s="42">
        <v>41214</v>
      </c>
      <c r="O364" s="40" t="s">
        <v>39</v>
      </c>
      <c r="P364" s="40" t="s">
        <v>1386</v>
      </c>
      <c r="Q364" s="40" t="s">
        <v>41</v>
      </c>
      <c r="R364" s="40" t="s">
        <v>1573</v>
      </c>
      <c r="S364" s="40"/>
      <c r="T364" s="40"/>
      <c r="U364" s="60">
        <v>0</v>
      </c>
      <c r="V364" s="43">
        <v>0</v>
      </c>
      <c r="W364" s="43">
        <v>0</v>
      </c>
      <c r="X364" s="88">
        <v>0</v>
      </c>
      <c r="Y364" s="75"/>
      <c r="Z364" s="51"/>
      <c r="AA364" s="51"/>
    </row>
    <row r="365" spans="1:27" ht="15" thickBot="1">
      <c r="A365" s="38">
        <v>44975.640196759261</v>
      </c>
      <c r="B365" s="92">
        <v>368</v>
      </c>
      <c r="C365" s="96"/>
      <c r="D365" s="96"/>
      <c r="E365" s="40" t="s">
        <v>103</v>
      </c>
      <c r="F365" s="40" t="s">
        <v>104</v>
      </c>
      <c r="G365" s="40" t="s">
        <v>1213</v>
      </c>
      <c r="H365" s="40" t="s">
        <v>1214</v>
      </c>
      <c r="I365" s="40" t="s">
        <v>26</v>
      </c>
      <c r="J365" s="40" t="s">
        <v>1215</v>
      </c>
      <c r="K365" s="80"/>
      <c r="L365" s="40"/>
      <c r="M365" s="40" t="s">
        <v>48</v>
      </c>
      <c r="N365" s="42">
        <v>41657</v>
      </c>
      <c r="O365" s="40" t="s">
        <v>39</v>
      </c>
      <c r="P365" s="40" t="s">
        <v>1386</v>
      </c>
      <c r="Q365" s="40" t="s">
        <v>41</v>
      </c>
      <c r="R365" s="40" t="s">
        <v>1574</v>
      </c>
      <c r="S365" s="40"/>
      <c r="T365" s="40"/>
      <c r="U365" s="60">
        <v>0</v>
      </c>
      <c r="V365" s="43">
        <v>0</v>
      </c>
      <c r="W365" s="43">
        <v>0</v>
      </c>
      <c r="X365" s="88">
        <v>0</v>
      </c>
      <c r="Y365" s="75"/>
      <c r="Z365" s="51"/>
      <c r="AA365" s="51"/>
    </row>
    <row r="366" spans="1:27" ht="15" thickBot="1">
      <c r="A366" s="38">
        <v>44975.64271990741</v>
      </c>
      <c r="B366" s="92">
        <v>369</v>
      </c>
      <c r="C366" s="96"/>
      <c r="D366" s="96"/>
      <c r="E366" s="40" t="s">
        <v>498</v>
      </c>
      <c r="F366" s="40" t="s">
        <v>1218</v>
      </c>
      <c r="G366" s="40" t="s">
        <v>1219</v>
      </c>
      <c r="H366" s="40" t="s">
        <v>1220</v>
      </c>
      <c r="I366" s="40" t="s">
        <v>26</v>
      </c>
      <c r="J366" s="40" t="s">
        <v>1221</v>
      </c>
      <c r="K366" s="80"/>
      <c r="L366" s="40"/>
      <c r="M366" s="40" t="s">
        <v>29</v>
      </c>
      <c r="N366" s="42">
        <v>41150</v>
      </c>
      <c r="O366" s="40" t="s">
        <v>39</v>
      </c>
      <c r="P366" s="40" t="s">
        <v>1386</v>
      </c>
      <c r="Q366" s="40" t="s">
        <v>41</v>
      </c>
      <c r="R366" s="40" t="s">
        <v>1574</v>
      </c>
      <c r="S366" s="40"/>
      <c r="T366" s="40"/>
      <c r="U366" s="60">
        <v>0</v>
      </c>
      <c r="V366" s="43">
        <v>0</v>
      </c>
      <c r="W366" s="43">
        <v>0</v>
      </c>
      <c r="X366" s="88">
        <v>0</v>
      </c>
      <c r="Y366" s="75"/>
      <c r="Z366" s="51"/>
      <c r="AA366" s="51"/>
    </row>
    <row r="367" spans="1:27" ht="15" thickBot="1">
      <c r="A367" s="38">
        <v>44947.454317129632</v>
      </c>
      <c r="B367" s="92">
        <v>370</v>
      </c>
      <c r="C367" s="96"/>
      <c r="D367" s="96"/>
      <c r="E367" s="40" t="s">
        <v>136</v>
      </c>
      <c r="F367" s="40" t="s">
        <v>581</v>
      </c>
      <c r="G367" s="40" t="s">
        <v>105</v>
      </c>
      <c r="H367" s="40" t="s">
        <v>1222</v>
      </c>
      <c r="I367" s="40" t="s">
        <v>26</v>
      </c>
      <c r="J367" s="40"/>
      <c r="K367" s="80"/>
      <c r="L367" s="40"/>
      <c r="M367" s="40" t="s">
        <v>48</v>
      </c>
      <c r="N367" s="42">
        <v>40599</v>
      </c>
      <c r="O367" s="40" t="s">
        <v>155</v>
      </c>
      <c r="P367" s="40" t="s">
        <v>1386</v>
      </c>
      <c r="Q367" s="40" t="s">
        <v>58</v>
      </c>
      <c r="R367" s="40" t="s">
        <v>1573</v>
      </c>
      <c r="S367" s="40"/>
      <c r="T367" s="40"/>
      <c r="U367" s="60">
        <v>0</v>
      </c>
      <c r="V367" s="43">
        <v>0</v>
      </c>
      <c r="W367" s="43">
        <v>0</v>
      </c>
      <c r="X367" s="88">
        <v>0</v>
      </c>
      <c r="Y367" s="75"/>
      <c r="Z367" s="51"/>
      <c r="AA367" s="51"/>
    </row>
    <row r="368" spans="1:27" ht="15" thickBot="1">
      <c r="A368" s="38">
        <v>44975.601018518515</v>
      </c>
      <c r="B368" s="92">
        <v>371</v>
      </c>
      <c r="C368" s="96"/>
      <c r="D368" s="96"/>
      <c r="E368" s="40" t="s">
        <v>40</v>
      </c>
      <c r="F368" s="40" t="s">
        <v>1223</v>
      </c>
      <c r="G368" s="40" t="s">
        <v>1224</v>
      </c>
      <c r="H368" s="40" t="s">
        <v>1225</v>
      </c>
      <c r="I368" s="40" t="s">
        <v>26</v>
      </c>
      <c r="J368" s="40" t="s">
        <v>873</v>
      </c>
      <c r="K368" s="80">
        <v>618088427</v>
      </c>
      <c r="L368" s="40"/>
      <c r="M368" s="40" t="s">
        <v>48</v>
      </c>
      <c r="N368" s="42">
        <v>41485</v>
      </c>
      <c r="O368" s="40" t="s">
        <v>39</v>
      </c>
      <c r="P368" s="40" t="s">
        <v>1386</v>
      </c>
      <c r="Q368" s="40" t="s">
        <v>41</v>
      </c>
      <c r="R368" s="40" t="s">
        <v>1573</v>
      </c>
      <c r="S368" s="40"/>
      <c r="T368" s="40"/>
      <c r="U368" s="60">
        <v>0</v>
      </c>
      <c r="V368" s="43">
        <v>0</v>
      </c>
      <c r="W368" s="43">
        <v>0</v>
      </c>
      <c r="X368" s="88">
        <v>0</v>
      </c>
      <c r="Y368" s="75"/>
      <c r="Z368" s="51"/>
      <c r="AA368" s="51"/>
    </row>
    <row r="369" spans="1:27" ht="15" thickBot="1">
      <c r="A369" s="38">
        <v>44975.634560185186</v>
      </c>
      <c r="B369" s="92">
        <v>372</v>
      </c>
      <c r="C369" s="96"/>
      <c r="D369" s="96"/>
      <c r="E369" s="40" t="s">
        <v>1227</v>
      </c>
      <c r="F369" s="40" t="s">
        <v>170</v>
      </c>
      <c r="G369" s="40" t="s">
        <v>1228</v>
      </c>
      <c r="H369" s="40" t="s">
        <v>1229</v>
      </c>
      <c r="I369" s="40" t="s">
        <v>26</v>
      </c>
      <c r="J369" s="40" t="s">
        <v>1230</v>
      </c>
      <c r="K369" s="80"/>
      <c r="L369" s="40"/>
      <c r="M369" s="40" t="s">
        <v>29</v>
      </c>
      <c r="N369" s="42">
        <v>40460</v>
      </c>
      <c r="O369" s="40" t="s">
        <v>39</v>
      </c>
      <c r="P369" s="40" t="s">
        <v>1386</v>
      </c>
      <c r="Q369" s="40" t="s">
        <v>41</v>
      </c>
      <c r="R369" s="40" t="s">
        <v>1574</v>
      </c>
      <c r="S369" s="40"/>
      <c r="T369" s="40"/>
      <c r="U369" s="60">
        <v>0</v>
      </c>
      <c r="V369" s="43">
        <v>0</v>
      </c>
      <c r="W369" s="43">
        <v>0</v>
      </c>
      <c r="X369" s="88">
        <v>0</v>
      </c>
      <c r="Y369" s="75"/>
      <c r="Z369" s="51"/>
      <c r="AA369" s="51"/>
    </row>
    <row r="370" spans="1:27" ht="15" thickBot="1">
      <c r="A370" s="38">
        <v>44975.570671296293</v>
      </c>
      <c r="B370" s="92">
        <v>373</v>
      </c>
      <c r="C370" s="96"/>
      <c r="D370" s="96"/>
      <c r="E370" s="40" t="s">
        <v>1240</v>
      </c>
      <c r="F370" s="40" t="s">
        <v>1244</v>
      </c>
      <c r="G370" s="40" t="s">
        <v>1241</v>
      </c>
      <c r="H370" s="40" t="s">
        <v>1242</v>
      </c>
      <c r="I370" s="40" t="s">
        <v>26</v>
      </c>
      <c r="J370" s="40" t="s">
        <v>1243</v>
      </c>
      <c r="K370" s="80"/>
      <c r="L370" s="40"/>
      <c r="M370" s="40" t="s">
        <v>48</v>
      </c>
      <c r="N370" s="42">
        <v>40705</v>
      </c>
      <c r="O370" s="40" t="s">
        <v>141</v>
      </c>
      <c r="P370" s="40" t="s">
        <v>1386</v>
      </c>
      <c r="Q370" s="40" t="s">
        <v>123</v>
      </c>
      <c r="R370" s="40" t="s">
        <v>1574</v>
      </c>
      <c r="S370" s="40"/>
      <c r="T370" s="40"/>
      <c r="U370" s="60">
        <v>0</v>
      </c>
      <c r="V370" s="43">
        <v>0</v>
      </c>
      <c r="W370" s="43">
        <v>0</v>
      </c>
      <c r="X370" s="88">
        <v>0</v>
      </c>
      <c r="Y370" s="75"/>
      <c r="Z370" s="51"/>
      <c r="AA370" s="51"/>
    </row>
    <row r="371" spans="1:27" ht="15" thickBot="1">
      <c r="A371" s="38">
        <v>44934.838923611111</v>
      </c>
      <c r="B371" s="92">
        <v>374</v>
      </c>
      <c r="C371" s="96"/>
      <c r="D371" s="96"/>
      <c r="E371" s="40" t="s">
        <v>136</v>
      </c>
      <c r="F371" s="40" t="s">
        <v>1245</v>
      </c>
      <c r="G371" s="40" t="s">
        <v>962</v>
      </c>
      <c r="H371" s="40" t="s">
        <v>1246</v>
      </c>
      <c r="I371" s="40" t="s">
        <v>26</v>
      </c>
      <c r="J371" s="40" t="s">
        <v>434</v>
      </c>
      <c r="K371" s="80">
        <v>687831590</v>
      </c>
      <c r="L371" s="40"/>
      <c r="M371" s="40" t="s">
        <v>29</v>
      </c>
      <c r="N371" s="42">
        <v>40744</v>
      </c>
      <c r="O371" s="40" t="s">
        <v>39</v>
      </c>
      <c r="P371" s="40" t="s">
        <v>1386</v>
      </c>
      <c r="Q371" s="40" t="s">
        <v>145</v>
      </c>
      <c r="R371" s="40" t="s">
        <v>1573</v>
      </c>
      <c r="S371" s="40"/>
      <c r="T371" s="40"/>
      <c r="U371" s="60">
        <v>0</v>
      </c>
      <c r="V371" s="43">
        <v>0</v>
      </c>
      <c r="W371" s="43">
        <v>0</v>
      </c>
      <c r="X371" s="88">
        <v>0</v>
      </c>
      <c r="Y371" s="75"/>
      <c r="Z371" s="51"/>
      <c r="AA371" s="51"/>
    </row>
    <row r="372" spans="1:27" ht="15" thickBot="1">
      <c r="A372" s="38">
        <v>44927.66034722222</v>
      </c>
      <c r="B372" s="92">
        <v>375</v>
      </c>
      <c r="C372" s="96"/>
      <c r="D372" s="96"/>
      <c r="E372" s="40" t="s">
        <v>1248</v>
      </c>
      <c r="F372" s="40" t="s">
        <v>65</v>
      </c>
      <c r="G372" s="40" t="s">
        <v>1249</v>
      </c>
      <c r="H372" s="40" t="s">
        <v>1250</v>
      </c>
      <c r="I372" s="40" t="s">
        <v>26</v>
      </c>
      <c r="J372" s="40" t="s">
        <v>1251</v>
      </c>
      <c r="K372" s="80">
        <v>612363007</v>
      </c>
      <c r="L372" s="40"/>
      <c r="M372" s="40" t="s">
        <v>29</v>
      </c>
      <c r="N372" s="42">
        <v>42305</v>
      </c>
      <c r="O372" s="40" t="s">
        <v>49</v>
      </c>
      <c r="P372" s="40" t="s">
        <v>1386</v>
      </c>
      <c r="Q372" s="40" t="s">
        <v>58</v>
      </c>
      <c r="R372" s="40"/>
      <c r="S372" s="42">
        <v>44625</v>
      </c>
      <c r="T372" s="40"/>
      <c r="U372" s="60">
        <v>0</v>
      </c>
      <c r="V372" s="43">
        <v>0</v>
      </c>
      <c r="W372" s="43">
        <v>0</v>
      </c>
      <c r="X372" s="88">
        <v>0</v>
      </c>
      <c r="Y372" s="75"/>
      <c r="Z372" s="51"/>
      <c r="AA372" s="51"/>
    </row>
    <row r="373" spans="1:27" ht="15" thickBot="1">
      <c r="A373" s="38">
        <v>44975.617094907408</v>
      </c>
      <c r="B373" s="92">
        <v>376</v>
      </c>
      <c r="C373" s="96"/>
      <c r="D373" s="96"/>
      <c r="E373" s="40" t="s">
        <v>90</v>
      </c>
      <c r="F373" s="40" t="s">
        <v>161</v>
      </c>
      <c r="G373" s="40" t="s">
        <v>1255</v>
      </c>
      <c r="H373" s="40" t="s">
        <v>1256</v>
      </c>
      <c r="I373" s="40" t="s">
        <v>26</v>
      </c>
      <c r="J373" s="40" t="s">
        <v>1257</v>
      </c>
      <c r="K373" s="80"/>
      <c r="L373" s="40"/>
      <c r="M373" s="40" t="s">
        <v>48</v>
      </c>
      <c r="N373" s="42">
        <v>42208</v>
      </c>
      <c r="O373" s="40" t="s">
        <v>39</v>
      </c>
      <c r="P373" s="40" t="s">
        <v>1386</v>
      </c>
      <c r="Q373" s="40" t="s">
        <v>41</v>
      </c>
      <c r="R373" s="40" t="s">
        <v>1573</v>
      </c>
      <c r="S373" s="40"/>
      <c r="T373" s="40"/>
      <c r="U373" s="60">
        <v>0</v>
      </c>
      <c r="V373" s="43">
        <v>0</v>
      </c>
      <c r="W373" s="43">
        <v>0</v>
      </c>
      <c r="X373" s="88">
        <v>0</v>
      </c>
      <c r="Y373" s="75"/>
      <c r="Z373" s="51"/>
      <c r="AA373" s="51"/>
    </row>
    <row r="374" spans="1:27" ht="15" thickBot="1">
      <c r="A374" s="38">
        <v>44975.580046296294</v>
      </c>
      <c r="B374" s="92">
        <v>377</v>
      </c>
      <c r="C374" s="96"/>
      <c r="D374" s="96"/>
      <c r="E374" s="40" t="s">
        <v>1261</v>
      </c>
      <c r="F374" s="40" t="s">
        <v>184</v>
      </c>
      <c r="G374" s="40" t="s">
        <v>1262</v>
      </c>
      <c r="H374" s="40" t="s">
        <v>1263</v>
      </c>
      <c r="I374" s="40" t="s">
        <v>26</v>
      </c>
      <c r="J374" s="40" t="s">
        <v>1264</v>
      </c>
      <c r="K374" s="80"/>
      <c r="L374" s="40"/>
      <c r="M374" s="40" t="s">
        <v>29</v>
      </c>
      <c r="N374" s="42">
        <v>41192</v>
      </c>
      <c r="O374" s="40" t="s">
        <v>141</v>
      </c>
      <c r="P374" s="40" t="s">
        <v>1386</v>
      </c>
      <c r="Q374" s="40" t="s">
        <v>123</v>
      </c>
      <c r="R374" s="40" t="s">
        <v>1574</v>
      </c>
      <c r="S374" s="40"/>
      <c r="T374" s="40"/>
      <c r="U374" s="60">
        <v>0</v>
      </c>
      <c r="V374" s="43">
        <v>0</v>
      </c>
      <c r="W374" s="43">
        <v>0</v>
      </c>
      <c r="X374" s="88">
        <v>0</v>
      </c>
      <c r="Y374" s="75"/>
      <c r="Z374" s="51"/>
      <c r="AA374" s="51"/>
    </row>
    <row r="375" spans="1:27" ht="15" thickBot="1">
      <c r="A375" s="38">
        <v>44975.581099537034</v>
      </c>
      <c r="B375" s="92">
        <v>378</v>
      </c>
      <c r="C375" s="96"/>
      <c r="D375" s="96"/>
      <c r="E375" s="40" t="s">
        <v>1261</v>
      </c>
      <c r="F375" s="40" t="s">
        <v>61</v>
      </c>
      <c r="G375" s="40" t="s">
        <v>1262</v>
      </c>
      <c r="H375" s="40" t="s">
        <v>1266</v>
      </c>
      <c r="I375" s="40" t="s">
        <v>26</v>
      </c>
      <c r="J375" s="40" t="s">
        <v>1264</v>
      </c>
      <c r="K375" s="80"/>
      <c r="L375" s="40"/>
      <c r="M375" s="40" t="s">
        <v>29</v>
      </c>
      <c r="N375" s="42">
        <v>41640</v>
      </c>
      <c r="O375" s="40" t="s">
        <v>141</v>
      </c>
      <c r="P375" s="40" t="s">
        <v>30</v>
      </c>
      <c r="Q375" s="40" t="s">
        <v>115</v>
      </c>
      <c r="R375" s="40" t="s">
        <v>1572</v>
      </c>
      <c r="S375" s="40"/>
      <c r="T375" s="40"/>
      <c r="U375" s="60">
        <v>0</v>
      </c>
      <c r="V375" s="43">
        <v>0</v>
      </c>
      <c r="W375" s="43">
        <v>0</v>
      </c>
      <c r="X375" s="88">
        <v>0</v>
      </c>
      <c r="Y375" s="75"/>
      <c r="Z375" s="51"/>
      <c r="AA375" s="51"/>
    </row>
    <row r="376" spans="1:27" ht="15" thickBot="1">
      <c r="A376" s="38">
        <v>44937.750347222223</v>
      </c>
      <c r="B376" s="92">
        <v>379</v>
      </c>
      <c r="C376" s="96"/>
      <c r="D376" s="96"/>
      <c r="E376" s="40" t="s">
        <v>364</v>
      </c>
      <c r="F376" s="40" t="s">
        <v>156</v>
      </c>
      <c r="G376" s="40" t="s">
        <v>1267</v>
      </c>
      <c r="H376" s="40" t="s">
        <v>1268</v>
      </c>
      <c r="I376" s="40" t="s">
        <v>26</v>
      </c>
      <c r="J376" s="40" t="s">
        <v>1269</v>
      </c>
      <c r="K376" s="80"/>
      <c r="L376" s="40"/>
      <c r="M376" s="40" t="s">
        <v>29</v>
      </c>
      <c r="N376" s="42">
        <v>41796</v>
      </c>
      <c r="O376" s="40" t="s">
        <v>39</v>
      </c>
      <c r="P376" s="40" t="s">
        <v>1386</v>
      </c>
      <c r="Q376" s="40" t="s">
        <v>145</v>
      </c>
      <c r="R376" s="40"/>
      <c r="S376" s="40"/>
      <c r="T376" s="40"/>
      <c r="U376" s="60">
        <v>0</v>
      </c>
      <c r="V376" s="43">
        <v>0</v>
      </c>
      <c r="W376" s="43">
        <v>0</v>
      </c>
      <c r="X376" s="88">
        <v>0</v>
      </c>
      <c r="Y376" s="75"/>
      <c r="Z376" s="51"/>
      <c r="AA376" s="51"/>
    </row>
    <row r="377" spans="1:27" ht="15" thickBot="1">
      <c r="A377" s="38">
        <v>44937.751168981478</v>
      </c>
      <c r="B377" s="92">
        <v>380</v>
      </c>
      <c r="C377" s="96"/>
      <c r="D377" s="96"/>
      <c r="E377" s="40" t="s">
        <v>364</v>
      </c>
      <c r="F377" s="40" t="s">
        <v>1109</v>
      </c>
      <c r="G377" s="40" t="s">
        <v>1267</v>
      </c>
      <c r="H377" s="40" t="s">
        <v>1270</v>
      </c>
      <c r="I377" s="40" t="s">
        <v>26</v>
      </c>
      <c r="J377" s="40" t="s">
        <v>1269</v>
      </c>
      <c r="K377" s="80"/>
      <c r="L377" s="40"/>
      <c r="M377" s="40" t="s">
        <v>48</v>
      </c>
      <c r="N377" s="42">
        <v>40909</v>
      </c>
      <c r="O377" s="40" t="s">
        <v>39</v>
      </c>
      <c r="P377" s="40" t="s">
        <v>1386</v>
      </c>
      <c r="Q377" s="40" t="s">
        <v>145</v>
      </c>
      <c r="R377" s="40"/>
      <c r="S377" s="40"/>
      <c r="T377" s="40"/>
      <c r="U377" s="60">
        <v>0</v>
      </c>
      <c r="V377" s="43">
        <v>0</v>
      </c>
      <c r="W377" s="43">
        <v>0</v>
      </c>
      <c r="X377" s="88">
        <v>0</v>
      </c>
      <c r="Y377" s="75"/>
      <c r="Z377" s="51"/>
      <c r="AA377" s="51"/>
    </row>
    <row r="378" spans="1:27" ht="15" thickBot="1">
      <c r="A378" s="38">
        <v>44937.74962962963</v>
      </c>
      <c r="B378" s="92">
        <v>381</v>
      </c>
      <c r="C378" s="96"/>
      <c r="D378" s="96"/>
      <c r="E378" s="40" t="s">
        <v>364</v>
      </c>
      <c r="F378" s="40" t="s">
        <v>61</v>
      </c>
      <c r="G378" s="40" t="s">
        <v>1267</v>
      </c>
      <c r="H378" s="40" t="s">
        <v>1268</v>
      </c>
      <c r="I378" s="40" t="s">
        <v>26</v>
      </c>
      <c r="J378" s="40" t="s">
        <v>1269</v>
      </c>
      <c r="K378" s="80"/>
      <c r="L378" s="40"/>
      <c r="M378" s="40" t="s">
        <v>29</v>
      </c>
      <c r="N378" s="42">
        <v>41796</v>
      </c>
      <c r="O378" s="40" t="s">
        <v>39</v>
      </c>
      <c r="P378" s="40" t="s">
        <v>1386</v>
      </c>
      <c r="Q378" s="40" t="s">
        <v>145</v>
      </c>
      <c r="R378" s="40"/>
      <c r="S378" s="40"/>
      <c r="T378" s="40"/>
      <c r="U378" s="60">
        <v>0</v>
      </c>
      <c r="V378" s="43">
        <v>0</v>
      </c>
      <c r="W378" s="43">
        <v>0</v>
      </c>
      <c r="X378" s="88">
        <v>0</v>
      </c>
      <c r="Y378" s="75"/>
      <c r="Z378" s="51"/>
      <c r="AA378" s="51"/>
    </row>
    <row r="379" spans="1:27" ht="15" thickBot="1">
      <c r="A379" s="38">
        <v>44934.775289351855</v>
      </c>
      <c r="B379" s="92">
        <v>382</v>
      </c>
      <c r="C379" s="96"/>
      <c r="D379" s="96"/>
      <c r="E379" s="40" t="s">
        <v>90</v>
      </c>
      <c r="F379" s="40" t="s">
        <v>1271</v>
      </c>
      <c r="G379" s="40" t="s">
        <v>958</v>
      </c>
      <c r="H379" s="40" t="s">
        <v>1272</v>
      </c>
      <c r="I379" s="40" t="s">
        <v>26</v>
      </c>
      <c r="J379" s="40" t="s">
        <v>1273</v>
      </c>
      <c r="K379" s="80">
        <v>687348811</v>
      </c>
      <c r="L379" s="40"/>
      <c r="M379" s="40" t="s">
        <v>29</v>
      </c>
      <c r="N379" s="42">
        <v>39710</v>
      </c>
      <c r="O379" s="40" t="s">
        <v>152</v>
      </c>
      <c r="P379" s="40" t="s">
        <v>1386</v>
      </c>
      <c r="Q379" s="40" t="s">
        <v>58</v>
      </c>
      <c r="R379" s="40" t="s">
        <v>1572</v>
      </c>
      <c r="S379" s="40"/>
      <c r="T379" s="40"/>
      <c r="U379" s="60">
        <v>0</v>
      </c>
      <c r="V379" s="43">
        <v>0</v>
      </c>
      <c r="W379" s="43">
        <v>0</v>
      </c>
      <c r="X379" s="88">
        <v>0</v>
      </c>
      <c r="Y379" s="75"/>
      <c r="Z379" s="51"/>
      <c r="AA379" s="51"/>
    </row>
    <row r="380" spans="1:27" ht="15" thickBot="1">
      <c r="A380" s="38">
        <v>44975.617662037039</v>
      </c>
      <c r="B380" s="92">
        <v>383</v>
      </c>
      <c r="C380" s="96"/>
      <c r="D380" s="96"/>
      <c r="E380" s="40" t="s">
        <v>505</v>
      </c>
      <c r="F380" s="40" t="s">
        <v>1007</v>
      </c>
      <c r="G380" s="40" t="s">
        <v>707</v>
      </c>
      <c r="H380" s="40"/>
      <c r="I380" s="40"/>
      <c r="J380" s="40"/>
      <c r="K380" s="80"/>
      <c r="L380" s="40"/>
      <c r="M380" s="40" t="s">
        <v>29</v>
      </c>
      <c r="N380" s="42">
        <v>40906</v>
      </c>
      <c r="O380" s="40" t="s">
        <v>39</v>
      </c>
      <c r="P380" s="40" t="s">
        <v>1386</v>
      </c>
      <c r="Q380" s="40" t="s">
        <v>41</v>
      </c>
      <c r="R380" s="40" t="s">
        <v>1573</v>
      </c>
      <c r="S380" s="40"/>
      <c r="T380" s="40"/>
      <c r="U380" s="60">
        <v>0</v>
      </c>
      <c r="V380" s="43">
        <v>0</v>
      </c>
      <c r="W380" s="43">
        <v>0</v>
      </c>
      <c r="X380" s="88">
        <v>0</v>
      </c>
      <c r="Y380" s="75"/>
      <c r="Z380" s="51"/>
      <c r="AA380" s="51"/>
    </row>
    <row r="381" spans="1:27" ht="15" thickBot="1">
      <c r="A381" s="38">
        <v>44975.638090277775</v>
      </c>
      <c r="B381" s="92">
        <v>384</v>
      </c>
      <c r="C381" s="96"/>
      <c r="D381" s="96"/>
      <c r="E381" s="40" t="s">
        <v>1275</v>
      </c>
      <c r="F381" s="40" t="s">
        <v>383</v>
      </c>
      <c r="G381" s="40" t="s">
        <v>1276</v>
      </c>
      <c r="H381" s="40" t="s">
        <v>1279</v>
      </c>
      <c r="I381" s="40" t="s">
        <v>26</v>
      </c>
      <c r="J381" s="40" t="s">
        <v>1280</v>
      </c>
      <c r="K381" s="80"/>
      <c r="L381" s="40"/>
      <c r="M381" s="40" t="s">
        <v>48</v>
      </c>
      <c r="N381" s="42">
        <v>40215</v>
      </c>
      <c r="O381" s="40" t="s">
        <v>39</v>
      </c>
      <c r="P381" s="40" t="s">
        <v>1386</v>
      </c>
      <c r="Q381" s="40" t="s">
        <v>41</v>
      </c>
      <c r="R381" s="40" t="s">
        <v>1574</v>
      </c>
      <c r="S381" s="40"/>
      <c r="T381" s="40"/>
      <c r="U381" s="60">
        <v>0</v>
      </c>
      <c r="V381" s="43">
        <v>0</v>
      </c>
      <c r="W381" s="43">
        <v>0</v>
      </c>
      <c r="X381" s="88">
        <v>0</v>
      </c>
      <c r="Y381" s="75"/>
      <c r="Z381" s="51"/>
      <c r="AA381" s="51"/>
    </row>
    <row r="382" spans="1:27" ht="26.25" thickBot="1">
      <c r="A382" s="17" t="s">
        <v>1488</v>
      </c>
      <c r="B382" s="92">
        <v>385</v>
      </c>
      <c r="C382" s="99">
        <v>479</v>
      </c>
      <c r="D382" s="99">
        <v>1816</v>
      </c>
      <c r="E382" s="15" t="s">
        <v>1489</v>
      </c>
      <c r="F382" s="15" t="s">
        <v>489</v>
      </c>
      <c r="G382" s="15" t="s">
        <v>1490</v>
      </c>
      <c r="H382" s="15" t="s">
        <v>1491</v>
      </c>
      <c r="I382" s="15" t="s">
        <v>26</v>
      </c>
      <c r="J382" s="15" t="s">
        <v>1492</v>
      </c>
      <c r="K382" s="86" t="s">
        <v>1495</v>
      </c>
      <c r="L382" s="15" t="s">
        <v>1493</v>
      </c>
      <c r="M382" s="48" t="s">
        <v>29</v>
      </c>
      <c r="N382" s="17" t="s">
        <v>1494</v>
      </c>
      <c r="O382" s="19" t="s">
        <v>49</v>
      </c>
      <c r="P382" s="19" t="s">
        <v>1496</v>
      </c>
      <c r="Q382" s="40" t="s">
        <v>41</v>
      </c>
      <c r="R382" s="40" t="s">
        <v>1572</v>
      </c>
      <c r="S382" s="19"/>
      <c r="T382" s="19"/>
      <c r="U382" s="19">
        <v>115</v>
      </c>
      <c r="V382" s="19"/>
      <c r="W382" s="40"/>
      <c r="X382" s="89"/>
      <c r="Y382" s="51"/>
    </row>
    <row r="383" spans="1:27" ht="15" thickBot="1">
      <c r="A383" s="30">
        <v>45362.874965277777</v>
      </c>
      <c r="B383" s="92">
        <v>386</v>
      </c>
      <c r="C383" s="99">
        <v>595</v>
      </c>
      <c r="D383" s="99"/>
      <c r="E383" s="15" t="s">
        <v>1497</v>
      </c>
      <c r="F383" s="15" t="s">
        <v>40</v>
      </c>
      <c r="G383" s="15" t="s">
        <v>1498</v>
      </c>
      <c r="H383" s="15" t="s">
        <v>1499</v>
      </c>
      <c r="I383" s="15" t="s">
        <v>26</v>
      </c>
      <c r="J383" s="15" t="s">
        <v>1500</v>
      </c>
      <c r="K383" s="86">
        <v>641165819</v>
      </c>
      <c r="L383" s="15" t="s">
        <v>1501</v>
      </c>
      <c r="M383" s="15" t="s">
        <v>274</v>
      </c>
      <c r="N383" s="17" t="s">
        <v>1502</v>
      </c>
      <c r="O383" s="19" t="s">
        <v>49</v>
      </c>
      <c r="P383" s="19" t="s">
        <v>1496</v>
      </c>
      <c r="Q383" s="40" t="s">
        <v>41</v>
      </c>
      <c r="R383" s="40" t="s">
        <v>1572</v>
      </c>
      <c r="S383" s="19"/>
      <c r="T383" s="19"/>
      <c r="U383" s="19">
        <v>115</v>
      </c>
      <c r="V383" s="19"/>
      <c r="W383" s="40"/>
      <c r="X383" s="89"/>
      <c r="Y383" s="51"/>
    </row>
    <row r="384" spans="1:27" ht="15" thickBot="1">
      <c r="A384" s="40"/>
      <c r="B384" s="92">
        <v>387</v>
      </c>
      <c r="C384" s="96">
        <v>200</v>
      </c>
      <c r="D384" s="96"/>
      <c r="E384" s="40" t="s">
        <v>1503</v>
      </c>
      <c r="F384" s="40" t="s">
        <v>1415</v>
      </c>
      <c r="G384" s="40" t="s">
        <v>1031</v>
      </c>
      <c r="H384" s="40" t="s">
        <v>1504</v>
      </c>
      <c r="I384" s="15" t="s">
        <v>26</v>
      </c>
      <c r="J384" s="40" t="s">
        <v>1505</v>
      </c>
      <c r="K384" s="80">
        <v>610654252</v>
      </c>
      <c r="L384" s="40"/>
      <c r="M384" s="15" t="s">
        <v>274</v>
      </c>
      <c r="N384" s="42">
        <v>43054</v>
      </c>
      <c r="O384" s="19" t="s">
        <v>49</v>
      </c>
      <c r="P384" s="19" t="s">
        <v>1496</v>
      </c>
      <c r="Q384" s="40" t="s">
        <v>41</v>
      </c>
      <c r="R384" s="40" t="s">
        <v>1572</v>
      </c>
      <c r="S384" s="19"/>
      <c r="T384" s="19"/>
      <c r="U384" s="19">
        <v>115</v>
      </c>
      <c r="V384" s="19"/>
      <c r="W384" s="40"/>
      <c r="X384" s="89"/>
      <c r="Y384" s="51"/>
      <c r="Z384" s="51"/>
      <c r="AA384" s="51"/>
    </row>
    <row r="385" spans="1:27" ht="15" thickBot="1">
      <c r="A385" s="40"/>
      <c r="B385" s="92"/>
      <c r="C385" s="96"/>
      <c r="D385" s="96"/>
      <c r="E385" s="40"/>
      <c r="F385" s="40"/>
      <c r="G385" s="40"/>
      <c r="H385" s="40"/>
      <c r="I385" s="40"/>
      <c r="J385" s="40"/>
      <c r="K385" s="80"/>
      <c r="L385" s="40"/>
      <c r="M385" s="40"/>
      <c r="N385" s="40"/>
      <c r="O385" s="40"/>
      <c r="P385" s="40"/>
      <c r="Q385" s="40"/>
      <c r="R385" s="40"/>
      <c r="S385" s="40"/>
      <c r="T385" s="40"/>
      <c r="U385" s="60"/>
      <c r="V385" s="40"/>
      <c r="W385" s="40"/>
      <c r="X385" s="89"/>
      <c r="Y385" s="51"/>
      <c r="Z385" s="51"/>
      <c r="AA385" s="51"/>
    </row>
    <row r="386" spans="1:27" ht="15" thickBot="1">
      <c r="A386" s="40"/>
      <c r="B386" s="92"/>
      <c r="C386" s="96"/>
      <c r="D386" s="96"/>
      <c r="E386" s="40"/>
      <c r="F386" s="40"/>
      <c r="G386" s="40"/>
      <c r="H386" s="40"/>
      <c r="I386" s="40"/>
      <c r="J386" s="40"/>
      <c r="K386" s="80"/>
      <c r="L386" s="40"/>
      <c r="M386" s="40"/>
      <c r="N386" s="40"/>
      <c r="O386" s="40"/>
      <c r="P386" s="40"/>
      <c r="Q386" s="40"/>
      <c r="R386" s="40"/>
      <c r="S386" s="40"/>
      <c r="T386" s="40"/>
      <c r="U386" s="60"/>
      <c r="V386" s="40"/>
      <c r="W386" s="40"/>
      <c r="X386" s="89"/>
      <c r="Y386" s="51"/>
      <c r="Z386" s="51"/>
      <c r="AA386" s="51"/>
    </row>
    <row r="387" spans="1:27" ht="15" thickBot="1">
      <c r="A387" s="40"/>
      <c r="B387" s="92"/>
      <c r="C387" s="96"/>
      <c r="D387" s="96"/>
      <c r="E387" s="40"/>
      <c r="F387" s="40"/>
      <c r="G387" s="40"/>
      <c r="H387" s="40"/>
      <c r="I387" s="40"/>
      <c r="J387" s="40"/>
      <c r="K387" s="80"/>
      <c r="L387" s="40"/>
      <c r="M387" s="40"/>
      <c r="N387" s="40"/>
      <c r="O387" s="40"/>
      <c r="P387" s="40"/>
      <c r="Q387" s="40"/>
      <c r="R387" s="40"/>
      <c r="S387" s="40"/>
      <c r="T387" s="40"/>
      <c r="U387" s="60"/>
      <c r="V387" s="40"/>
      <c r="W387" s="40"/>
      <c r="X387" s="89"/>
      <c r="Y387" s="51"/>
      <c r="Z387" s="51"/>
      <c r="AA387" s="51"/>
    </row>
    <row r="388" spans="1:27" ht="15" thickBot="1">
      <c r="A388" s="40"/>
      <c r="B388" s="92"/>
      <c r="C388" s="96"/>
      <c r="D388" s="96"/>
      <c r="E388" s="40"/>
      <c r="F388" s="40"/>
      <c r="G388" s="40"/>
      <c r="H388" s="40"/>
      <c r="I388" s="40"/>
      <c r="J388" s="40"/>
      <c r="K388" s="80"/>
      <c r="L388" s="40"/>
      <c r="M388" s="40"/>
      <c r="N388" s="40"/>
      <c r="O388" s="40"/>
      <c r="P388" s="40"/>
      <c r="Q388" s="40"/>
      <c r="R388" s="40"/>
      <c r="S388" s="40"/>
      <c r="T388" s="40"/>
      <c r="U388" s="60"/>
      <c r="V388" s="40"/>
      <c r="W388" s="40"/>
      <c r="X388" s="89"/>
      <c r="Y388" s="51"/>
      <c r="Z388" s="51"/>
      <c r="AA388" s="51"/>
    </row>
    <row r="389" spans="1:27" ht="15" thickBot="1">
      <c r="A389" s="40"/>
      <c r="B389" s="92"/>
      <c r="C389" s="96"/>
      <c r="D389" s="96"/>
      <c r="E389" s="40"/>
      <c r="F389" s="40"/>
      <c r="G389" s="40"/>
      <c r="H389" s="40"/>
      <c r="I389" s="40"/>
      <c r="J389" s="40"/>
      <c r="K389" s="80"/>
      <c r="L389" s="40"/>
      <c r="M389" s="40"/>
      <c r="N389" s="40"/>
      <c r="O389" s="40"/>
      <c r="P389" s="40"/>
      <c r="Q389" s="40"/>
      <c r="R389" s="40"/>
      <c r="S389" s="40"/>
      <c r="T389" s="40"/>
      <c r="U389" s="60"/>
      <c r="V389" s="40"/>
      <c r="W389" s="40"/>
      <c r="X389" s="89"/>
      <c r="Y389" s="51"/>
      <c r="Z389" s="51"/>
      <c r="AA389" s="51"/>
    </row>
    <row r="390" spans="1:27">
      <c r="A390" s="51"/>
      <c r="B390" s="93"/>
      <c r="C390" s="97"/>
      <c r="D390" s="97"/>
      <c r="E390" s="51"/>
      <c r="F390" s="51"/>
      <c r="G390" s="51"/>
      <c r="H390" s="51"/>
      <c r="I390" s="51"/>
      <c r="J390" s="51"/>
      <c r="K390" s="84"/>
      <c r="L390" s="51"/>
      <c r="M390" s="51"/>
      <c r="N390" s="51"/>
      <c r="O390" s="51"/>
      <c r="P390" s="51"/>
      <c r="Q390" s="51"/>
      <c r="R390" s="51"/>
      <c r="S390" s="51"/>
      <c r="T390" s="51"/>
      <c r="U390" s="65"/>
      <c r="V390" s="51"/>
      <c r="W390" s="51"/>
      <c r="X390" s="51"/>
      <c r="Y390" s="51"/>
      <c r="Z390" s="51"/>
      <c r="AA390" s="51"/>
    </row>
    <row r="391" spans="1:27">
      <c r="A391" s="37"/>
      <c r="B391" s="94"/>
      <c r="C391" s="100"/>
      <c r="D391" s="100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59"/>
      <c r="V391" s="37"/>
      <c r="W391" s="37"/>
      <c r="X391" s="37"/>
      <c r="Y391" s="37"/>
      <c r="Z391" s="37"/>
      <c r="AA391" s="37"/>
    </row>
    <row r="392" spans="1:27">
      <c r="A392" s="37"/>
      <c r="B392" s="94"/>
      <c r="C392" s="100"/>
      <c r="D392" s="100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59"/>
      <c r="V392" s="37"/>
      <c r="W392" s="37"/>
      <c r="X392" s="37"/>
      <c r="Y392" s="37"/>
      <c r="Z392" s="37"/>
      <c r="AA392" s="37"/>
    </row>
    <row r="393" spans="1:27">
      <c r="A393" s="37"/>
      <c r="B393" s="94"/>
      <c r="C393" s="100"/>
      <c r="D393" s="100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59"/>
      <c r="V393" s="37"/>
      <c r="W393" s="37"/>
      <c r="X393" s="37"/>
      <c r="Y393" s="37"/>
      <c r="Z393" s="37"/>
      <c r="AA393" s="37"/>
    </row>
    <row r="394" spans="1:27">
      <c r="A394" s="37"/>
      <c r="B394" s="94"/>
      <c r="C394" s="100"/>
      <c r="D394" s="100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59"/>
      <c r="V394" s="37"/>
      <c r="W394" s="37"/>
      <c r="X394" s="37"/>
      <c r="Y394" s="37"/>
      <c r="Z394" s="37"/>
      <c r="AA394" s="37"/>
    </row>
    <row r="395" spans="1:27">
      <c r="A395" s="37"/>
      <c r="B395" s="94"/>
      <c r="C395" s="100"/>
      <c r="D395" s="100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59"/>
      <c r="V395" s="37"/>
      <c r="W395" s="37"/>
      <c r="X395" s="37"/>
      <c r="Y395" s="37"/>
      <c r="Z395" s="37"/>
      <c r="AA395" s="37"/>
    </row>
    <row r="396" spans="1:27">
      <c r="A396" s="37"/>
      <c r="B396" s="94"/>
      <c r="C396" s="100"/>
      <c r="D396" s="100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59"/>
      <c r="V396" s="37"/>
      <c r="W396" s="37"/>
      <c r="X396" s="37"/>
      <c r="Y396" s="37"/>
      <c r="Z396" s="37"/>
      <c r="AA396" s="37"/>
    </row>
    <row r="397" spans="1:27">
      <c r="A397" s="37"/>
      <c r="B397" s="94"/>
      <c r="C397" s="100"/>
      <c r="D397" s="100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59"/>
      <c r="V397" s="37"/>
      <c r="W397" s="37"/>
      <c r="X397" s="37"/>
      <c r="Y397" s="37"/>
      <c r="Z397" s="37"/>
      <c r="AA397" s="37"/>
    </row>
    <row r="398" spans="1:27">
      <c r="A398" s="37"/>
      <c r="B398" s="94"/>
      <c r="C398" s="100"/>
      <c r="D398" s="100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59"/>
      <c r="V398" s="37"/>
      <c r="W398" s="37"/>
      <c r="X398" s="37"/>
      <c r="Y398" s="37"/>
      <c r="Z398" s="37"/>
      <c r="AA398" s="37"/>
    </row>
    <row r="399" spans="1:27">
      <c r="A399" s="37"/>
      <c r="B399" s="94"/>
      <c r="C399" s="100"/>
      <c r="D399" s="100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59"/>
      <c r="V399" s="37"/>
      <c r="W399" s="37"/>
      <c r="X399" s="37"/>
      <c r="Y399" s="37"/>
      <c r="Z399" s="37"/>
      <c r="AA399" s="37"/>
    </row>
    <row r="400" spans="1:27">
      <c r="A400" s="37"/>
      <c r="B400" s="94"/>
      <c r="C400" s="100"/>
      <c r="D400" s="100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59"/>
      <c r="V400" s="37"/>
      <c r="W400" s="37"/>
      <c r="X400" s="37"/>
      <c r="Y400" s="37"/>
      <c r="Z400" s="37"/>
      <c r="AA400" s="37"/>
    </row>
    <row r="401" spans="1:27">
      <c r="A401" s="37"/>
      <c r="B401" s="94"/>
      <c r="C401" s="100"/>
      <c r="D401" s="100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59"/>
      <c r="V401" s="37"/>
      <c r="W401" s="37"/>
      <c r="X401" s="37"/>
      <c r="Y401" s="37"/>
      <c r="Z401" s="37"/>
      <c r="AA401" s="37"/>
    </row>
    <row r="402" spans="1:27">
      <c r="A402" s="37"/>
      <c r="B402" s="94"/>
      <c r="C402" s="100"/>
      <c r="D402" s="100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59"/>
      <c r="V402" s="37"/>
      <c r="W402" s="37"/>
      <c r="X402" s="37"/>
      <c r="Y402" s="37"/>
      <c r="Z402" s="37"/>
      <c r="AA402" s="37"/>
    </row>
    <row r="403" spans="1:27">
      <c r="A403" s="37"/>
      <c r="B403" s="94"/>
      <c r="C403" s="100"/>
      <c r="D403" s="100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59"/>
      <c r="V403" s="37"/>
      <c r="W403" s="37"/>
      <c r="X403" s="37"/>
      <c r="Y403" s="37"/>
      <c r="Z403" s="37"/>
      <c r="AA403" s="37"/>
    </row>
    <row r="404" spans="1:27">
      <c r="A404" s="37"/>
      <c r="B404" s="94"/>
      <c r="C404" s="100"/>
      <c r="D404" s="100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59"/>
      <c r="V404" s="37"/>
      <c r="W404" s="37"/>
      <c r="X404" s="37"/>
      <c r="Y404" s="37"/>
      <c r="Z404" s="37"/>
      <c r="AA404" s="37"/>
    </row>
    <row r="405" spans="1:27">
      <c r="A405" s="37"/>
      <c r="B405" s="94"/>
      <c r="C405" s="100"/>
      <c r="D405" s="100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59"/>
      <c r="V405" s="37"/>
      <c r="W405" s="37"/>
      <c r="X405" s="37"/>
      <c r="Y405" s="37"/>
      <c r="Z405" s="37"/>
      <c r="AA405" s="37"/>
    </row>
    <row r="406" spans="1:27">
      <c r="A406" s="37"/>
      <c r="B406" s="94"/>
      <c r="C406" s="100"/>
      <c r="D406" s="100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59"/>
      <c r="V406" s="37"/>
      <c r="W406" s="37"/>
      <c r="X406" s="37"/>
      <c r="Y406" s="37"/>
      <c r="Z406" s="37"/>
      <c r="AA406" s="37"/>
    </row>
    <row r="407" spans="1:27">
      <c r="A407" s="37"/>
      <c r="B407" s="94"/>
      <c r="C407" s="100"/>
      <c r="D407" s="100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59"/>
      <c r="V407" s="37"/>
      <c r="W407" s="37"/>
      <c r="X407" s="37"/>
      <c r="Y407" s="37"/>
      <c r="Z407" s="37"/>
      <c r="AA407" s="37"/>
    </row>
    <row r="408" spans="1:27">
      <c r="A408" s="37"/>
      <c r="B408" s="94"/>
      <c r="C408" s="100"/>
      <c r="D408" s="100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59"/>
      <c r="V408" s="37"/>
      <c r="W408" s="37"/>
      <c r="X408" s="37"/>
      <c r="Y408" s="37"/>
      <c r="Z408" s="37"/>
      <c r="AA408" s="37"/>
    </row>
    <row r="409" spans="1:27">
      <c r="A409" s="37"/>
      <c r="B409" s="94"/>
      <c r="C409" s="100"/>
      <c r="D409" s="100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59"/>
      <c r="V409" s="37"/>
      <c r="W409" s="37"/>
      <c r="X409" s="37"/>
      <c r="Y409" s="37"/>
      <c r="Z409" s="37"/>
      <c r="AA409" s="37"/>
    </row>
    <row r="410" spans="1:27">
      <c r="A410" s="37"/>
      <c r="B410" s="94"/>
      <c r="C410" s="100"/>
      <c r="D410" s="100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59"/>
      <c r="V410" s="37"/>
      <c r="W410" s="37"/>
      <c r="X410" s="37"/>
      <c r="Y410" s="37"/>
      <c r="Z410" s="37"/>
      <c r="AA410" s="37"/>
    </row>
    <row r="411" spans="1:27">
      <c r="A411" s="37"/>
      <c r="B411" s="94"/>
      <c r="C411" s="100"/>
      <c r="D411" s="100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59"/>
      <c r="V411" s="37"/>
      <c r="W411" s="37"/>
      <c r="X411" s="37"/>
      <c r="Y411" s="37"/>
      <c r="Z411" s="37"/>
      <c r="AA411" s="37"/>
    </row>
    <row r="412" spans="1:27">
      <c r="A412" s="37"/>
      <c r="B412" s="94"/>
      <c r="C412" s="100"/>
      <c r="D412" s="100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59"/>
      <c r="V412" s="37"/>
      <c r="W412" s="37"/>
      <c r="X412" s="37"/>
      <c r="Y412" s="37"/>
      <c r="Z412" s="37"/>
      <c r="AA412" s="37"/>
    </row>
    <row r="413" spans="1:27">
      <c r="A413" s="37"/>
      <c r="B413" s="94"/>
      <c r="C413" s="100"/>
      <c r="D413" s="100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59"/>
      <c r="V413" s="37"/>
      <c r="W413" s="37"/>
      <c r="X413" s="37"/>
      <c r="Y413" s="37"/>
      <c r="Z413" s="37"/>
      <c r="AA413" s="37"/>
    </row>
    <row r="414" spans="1:27">
      <c r="A414" s="37"/>
      <c r="B414" s="94"/>
      <c r="C414" s="100"/>
      <c r="D414" s="100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59"/>
      <c r="V414" s="37"/>
      <c r="W414" s="37"/>
      <c r="X414" s="37"/>
      <c r="Y414" s="37"/>
      <c r="Z414" s="37"/>
      <c r="AA414" s="37"/>
    </row>
  </sheetData>
  <sortState xmlns:xlrd2="http://schemas.microsoft.com/office/spreadsheetml/2017/richdata2" ref="A2:CG414">
    <sortCondition ref="D2:D414"/>
    <sortCondition ref="C2:C414"/>
    <sortCondition ref="G2:G414"/>
  </sortState>
  <customSheetViews>
    <customSheetView guid="{427C5950-4AEA-4B45-81F5-DFBC0F5C936F}" filter="1" showAutoFilter="1">
      <pageMargins left="0.7" right="0.7" top="0.75" bottom="0.75" header="0.3" footer="0.3"/>
      <autoFilter ref="A1:R265" xr:uid="{713C0F09-AE1B-4E2A-977D-B6690760BBFA}"/>
    </customSheetView>
    <customSheetView guid="{958AF38A-6169-4D34-9899-ABD4DD6633C9}" filter="1" showAutoFilter="1">
      <pageMargins left="0.7" right="0.7" top="0.75" bottom="0.75" header="0.3" footer="0.3"/>
      <autoFilter ref="A1:R272" xr:uid="{954DBE91-68E0-4D43-BA2F-E0712108EEF0}">
        <filterColumn colId="5">
          <filters>
            <filter val="Aachaboun"/>
            <filter val="Aachboun (moeder)"/>
            <filter val="Aamirouch"/>
            <filter val="Aarbi"/>
            <filter val="Abbou"/>
            <filter val="Abdi"/>
            <filter val="Achaairi"/>
            <filter val="Adda"/>
            <filter val="Aghouram"/>
            <filter val="Ahami"/>
            <filter val="Ahamiane"/>
            <filter val="Ahamri"/>
            <filter val="Ahram"/>
            <filter val="Ajaoud"/>
            <filter val="Akalai"/>
            <filter val="Akbiach"/>
            <filter val="Akchici"/>
            <filter val="Alamraoui"/>
            <filter val="Alboazati"/>
            <filter val="Albouzati"/>
            <filter val="Alhou"/>
            <filter val="Alkhoulati"/>
            <filter val="Alkhouli"/>
            <filter val="Almariaoui"/>
            <filter val="Amir"/>
            <filter val="Amirouch"/>
            <filter val="Amnih"/>
            <filter val="Aouad"/>
            <filter val="Asfad"/>
            <filter val="Assarraj"/>
            <filter val="Assou"/>
            <filter val="Aynloulid"/>
            <filter val="Azerkaan"/>
            <filter val="Badr"/>
            <filter val="Bakkich"/>
            <filter val="Barkaan"/>
            <filter val="Belhadi"/>
            <filter val="Belhazghari"/>
            <filter val="Ben Ali"/>
            <filter val="Ben taleb"/>
            <filter val="Bendriss"/>
            <filter val="Bihida"/>
            <filter val="Bitich"/>
            <filter val="Bouaarfa"/>
            <filter val="Bouabid"/>
            <filter val="Bouayadi"/>
            <filter val="Boudraa"/>
            <filter val="Bouhajira"/>
            <filter val="Bouhdifi/Kala"/>
            <filter val="Bouhjira"/>
            <filter val="Bouhjirra"/>
            <filter val="Boukhachkhach"/>
            <filter val="Boulahfa"/>
            <filter val="Boulalmi"/>
            <filter val="Boumbouya"/>
            <filter val="Bounajoua"/>
            <filter val="Bourass"/>
            <filter val="Bourdif"/>
            <filter val="Boussadkat"/>
            <filter val="Darkaoui"/>
            <filter val="Darrazi"/>
            <filter val="Demirci"/>
            <filter val="El Abbassi"/>
            <filter val="El Aboudi"/>
            <filter val="El Abouti"/>
            <filter val="El Ali"/>
            <filter val="El amrioui"/>
            <filter val="El Azouzi"/>
            <filter val="El Barghouti"/>
            <filter val="El Bounayi"/>
            <filter val="El hadari"/>
            <filter val="El Hadraoui"/>
            <filter val="El Hajari"/>
            <filter val="El Hamouti"/>
            <filter val="El Harouachi"/>
            <filter val="El Houfi"/>
            <filter val="El Jagaoui"/>
            <filter val="El Jaouhari"/>
            <filter val="El Kachoutti"/>
            <filter val="El kaydi"/>
            <filter val="El Kouskous"/>
            <filter val="El maadouri"/>
            <filter val="El Mafragh"/>
            <filter val="El Mahdadi"/>
            <filter val="El Monjed"/>
            <filter val="El Omari"/>
            <filter val="El Ouardani"/>
            <filter val="El Yaakoubi"/>
            <filter val="Elabbassi"/>
            <filter val="Elbakali"/>
            <filter val="Elbaouti"/>
            <filter val="Elfarghoussi"/>
            <filter val="Elhadaoui"/>
            <filter val="Elhadraoui"/>
            <filter val="Elkantari"/>
            <filter val="Elkhatabi"/>
            <filter val="Elkhoulati"/>
            <filter val="ElMakaoui"/>
            <filter val="Elmarjaoui"/>
            <filter val="Elmsaoui"/>
            <filter val="Erazzi"/>
            <filter val="Erraiss"/>
            <filter val="Essaghir"/>
            <filter val="Es-Saken"/>
            <filter val="Hahati"/>
            <filter val="Hanafi"/>
            <filter val="Hemmet"/>
            <filter val="Ibrahimi"/>
            <filter val="Jadoun"/>
            <filter val="Jaghaoui"/>
            <filter val="Jirari"/>
            <filter val="Kamar"/>
            <filter val="Kamar/Azouzi"/>
            <filter val="Karakali"/>
            <filter val="Karoum"/>
            <filter val="Khayati"/>
            <filter val="Korouma"/>
            <filter val="Kourachi"/>
            <filter val="Lafkihi"/>
            <filter val="Lahrach"/>
            <filter val="Lahraoui"/>
            <filter val="Lakbijech"/>
            <filter val="Lamchachti"/>
            <filter val="Lamghari"/>
            <filter val="Loukili"/>
            <filter val="Mahjoubi"/>
            <filter val="Makhlouf"/>
            <filter val="Mallahi"/>
            <filter val="Maraghich"/>
            <filter val="Masouti"/>
            <filter val="Mekran"/>
            <filter val="Mostapha"/>
            <filter val="Mouadin"/>
            <filter val="Moussi"/>
            <filter val="Naanai"/>
            <filter val="Ouldchaib"/>
            <filter val="Ouldhamou"/>
            <filter val="Ousroute"/>
            <filter val="Redouane"/>
            <filter val="Saaliti"/>
            <filter val="Sabti"/>
            <filter val="Sadouki"/>
            <filter val="Safiati/El Fahmi"/>
            <filter val="Sajiaa"/>
            <filter val="Sajie"/>
            <filter val="Sakour"/>
            <filter val="Salama"/>
            <filter val="Salih"/>
            <filter val="Saloum Maha Haj Ahmed"/>
            <filter val="Siaamari"/>
            <filter val="Soulayman"/>
            <filter val="Tahiri"/>
            <filter val="Talhaoui"/>
            <filter val="Talhi"/>
            <filter val="Wadou"/>
            <filter val="Zaadoudi"/>
            <filter val="Zaim"/>
            <filter val="Zankoua"/>
            <filter val="Zaoumi"/>
            <filter val="Zouaghi/Oussrout"/>
            <filter val="Zoundri"/>
          </filters>
        </filterColumn>
        <filterColumn colId="14">
          <filters blank="1">
            <filter val="Abdelilaah"/>
            <filter val="Farida"/>
            <filter val="Khalid"/>
            <filter val="Mohammed"/>
            <filter val="mostafa/juffen/khalid"/>
            <filter val="Mostapha/juffen/Khalid"/>
          </filters>
        </filterColumn>
        <filterColumn colId="16">
          <filters blank="1">
            <filter val="Van 10:00 tot 12:00 uur"/>
            <filter val="Van 15:00 tot 17:00 uur"/>
            <filter val="Van 15:00 tot 18:00 uur"/>
          </filters>
        </filterColumn>
      </autoFilter>
    </customSheetView>
  </customSheetViews>
  <phoneticPr fontId="17" type="noConversion"/>
  <pageMargins left="0.7" right="0.7" top="0.75" bottom="0.75" header="0.3" footer="0.3"/>
  <headerFooter>
    <oddHeader>&amp;R&amp;"arial"&amp;8&amp;K000000 KONE Internal&amp;1#_x000D_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16128-64FB-4394-A615-585E2489C534}">
  <sheetPr codeName="Sheet4"/>
  <dimension ref="A1:AP457"/>
  <sheetViews>
    <sheetView topLeftCell="C1" zoomScaleNormal="100" workbookViewId="0">
      <selection activeCell="C17" sqref="C17 C43 C49 C176 C258 C337"/>
    </sheetView>
  </sheetViews>
  <sheetFormatPr defaultColWidth="9.140625" defaultRowHeight="20.25"/>
  <cols>
    <col min="1" max="1" width="21.42578125" style="62" bestFit="1" customWidth="1"/>
    <col min="2" max="2" width="24.28515625" style="62" bestFit="1" customWidth="1"/>
    <col min="3" max="3" width="24.5703125" style="62" customWidth="1"/>
    <col min="4" max="4" width="5" style="62" hidden="1" customWidth="1"/>
    <col min="5" max="8" width="6.42578125" style="62" bestFit="1" customWidth="1"/>
    <col min="9" max="9" width="4.28515625" style="62" customWidth="1"/>
    <col min="10" max="10" width="4" style="62" customWidth="1"/>
    <col min="11" max="20" width="6.42578125" style="62" bestFit="1" customWidth="1"/>
    <col min="21" max="21" width="5.140625" style="62" customWidth="1"/>
    <col min="22" max="22" width="4" style="62" customWidth="1"/>
    <col min="23" max="23" width="5.140625" style="62" customWidth="1"/>
    <col min="24" max="28" width="6.42578125" style="62" bestFit="1" customWidth="1"/>
    <col min="29" max="29" width="4.7109375" style="62" customWidth="1"/>
    <col min="30" max="37" width="6.42578125" style="62" bestFit="1" customWidth="1"/>
    <col min="38" max="38" width="8.28515625" style="62" bestFit="1" customWidth="1"/>
    <col min="39" max="39" width="11.140625" style="62" bestFit="1" customWidth="1"/>
    <col min="40" max="41" width="11.7109375" style="62" bestFit="1" customWidth="1"/>
    <col min="42" max="42" width="12.28515625" style="62" bestFit="1" customWidth="1"/>
    <col min="43" max="16384" width="9.140625" style="62"/>
  </cols>
  <sheetData>
    <row r="1" spans="1:42">
      <c r="A1"/>
      <c r="B1"/>
    </row>
    <row r="2" spans="1:42">
      <c r="A2"/>
      <c r="B2"/>
    </row>
    <row r="3" spans="1:42">
      <c r="A3"/>
      <c r="B3"/>
    </row>
    <row r="4" spans="1:42">
      <c r="A4" s="557" t="s">
        <v>13</v>
      </c>
      <c r="B4" s="558" t="s">
        <v>1549</v>
      </c>
      <c r="G4" s="742" t="s">
        <v>1394</v>
      </c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</row>
    <row r="5" spans="1:42" s="63" customFormat="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</row>
    <row r="6" spans="1:42" s="63" customFormat="1" ht="97.5">
      <c r="A6" s="559" t="s">
        <v>2</v>
      </c>
      <c r="B6" s="560" t="s">
        <v>1395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s="63" customFormat="1">
      <c r="A7" s="561">
        <v>1</v>
      </c>
      <c r="B7" s="558" t="s">
        <v>23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 s="62"/>
      <c r="AN7" s="62"/>
      <c r="AO7" s="62"/>
      <c r="AP7" s="62"/>
    </row>
    <row r="8" spans="1:42" s="63" customFormat="1">
      <c r="A8" s="561"/>
      <c r="B8" s="558" t="s">
        <v>33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 s="62"/>
      <c r="AN8" s="62"/>
      <c r="AO8" s="62"/>
      <c r="AP8" s="62"/>
    </row>
    <row r="9" spans="1:42" s="63" customFormat="1">
      <c r="A9" s="558">
        <v>2</v>
      </c>
      <c r="B9" s="558" t="s">
        <v>1380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 s="62"/>
      <c r="AN9" s="62"/>
      <c r="AO9" s="62"/>
      <c r="AP9" s="62"/>
    </row>
    <row r="10" spans="1:42" s="63" customFormat="1">
      <c r="A10" s="558"/>
      <c r="B10" s="558" t="s">
        <v>886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 s="62"/>
      <c r="AN10" s="62"/>
      <c r="AO10" s="62"/>
      <c r="AP10" s="62"/>
    </row>
    <row r="11" spans="1:42" s="63" customFormat="1">
      <c r="A11" s="561">
        <v>3</v>
      </c>
      <c r="B11" s="558" t="s">
        <v>43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 s="62"/>
      <c r="AN11" s="62"/>
      <c r="AO11" s="62"/>
      <c r="AP11" s="62"/>
    </row>
    <row r="12" spans="1:42" s="63" customFormat="1">
      <c r="A12" s="561">
        <v>6</v>
      </c>
      <c r="B12" s="558" t="s">
        <v>64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 s="62"/>
      <c r="AN12" s="62"/>
      <c r="AO12" s="62"/>
      <c r="AP12" s="62"/>
    </row>
    <row r="13" spans="1:42" s="63" customFormat="1">
      <c r="A13" s="561"/>
      <c r="B13" s="558" t="s">
        <v>61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 s="62"/>
      <c r="AN13" s="62"/>
      <c r="AO13" s="62"/>
      <c r="AP13" s="62"/>
    </row>
    <row r="14" spans="1:42" s="63" customFormat="1">
      <c r="A14" s="561">
        <v>7</v>
      </c>
      <c r="B14" s="558" t="s">
        <v>65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 s="62"/>
      <c r="AN14" s="62"/>
      <c r="AO14" s="62"/>
      <c r="AP14" s="62"/>
    </row>
    <row r="15" spans="1:42" s="63" customFormat="1">
      <c r="A15" s="561">
        <v>8</v>
      </c>
      <c r="B15" s="558" t="s">
        <v>73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 s="62"/>
      <c r="AN15" s="62"/>
      <c r="AO15" s="62"/>
      <c r="AP15" s="62"/>
    </row>
    <row r="16" spans="1:42" s="63" customFormat="1">
      <c r="A16" s="558">
        <v>10</v>
      </c>
      <c r="B16" s="558" t="s">
        <v>85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 s="62"/>
      <c r="AN16" s="62"/>
      <c r="AO16" s="62"/>
      <c r="AP16" s="62"/>
    </row>
    <row r="17" spans="1:42" s="63" customFormat="1">
      <c r="A17" s="561">
        <v>11</v>
      </c>
      <c r="B17" s="558" t="s">
        <v>91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 s="62"/>
      <c r="AN17" s="62"/>
      <c r="AO17" s="62"/>
      <c r="AP17" s="62"/>
    </row>
    <row r="18" spans="1:42" s="63" customFormat="1">
      <c r="A18" s="558">
        <v>12</v>
      </c>
      <c r="B18" s="558" t="s">
        <v>98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 s="62"/>
      <c r="AN18" s="62"/>
      <c r="AO18" s="62"/>
      <c r="AP18" s="62"/>
    </row>
    <row r="19" spans="1:42" s="63" customFormat="1">
      <c r="A19" s="558">
        <v>13</v>
      </c>
      <c r="B19" s="558" t="s">
        <v>104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 s="62"/>
      <c r="AN19" s="62"/>
      <c r="AO19" s="62"/>
      <c r="AP19" s="62"/>
    </row>
    <row r="20" spans="1:42" s="63" customFormat="1">
      <c r="A20" s="558">
        <v>14</v>
      </c>
      <c r="B20" s="558" t="s">
        <v>108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 s="62"/>
      <c r="AN20" s="62"/>
      <c r="AO20" s="62"/>
      <c r="AP20" s="62"/>
    </row>
    <row r="21" spans="1:42" s="63" customFormat="1">
      <c r="A21" s="558"/>
      <c r="B21" s="558" t="s">
        <v>136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 s="62"/>
      <c r="AN21" s="62"/>
      <c r="AO21" s="62"/>
      <c r="AP21" s="62"/>
    </row>
    <row r="22" spans="1:42" s="63" customFormat="1">
      <c r="A22" s="558"/>
      <c r="B22" s="558" t="s">
        <v>113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 s="62"/>
      <c r="AN22" s="62"/>
      <c r="AO22" s="62"/>
      <c r="AP22" s="62"/>
    </row>
    <row r="23" spans="1:42" s="63" customFormat="1">
      <c r="A23" s="561">
        <v>15</v>
      </c>
      <c r="B23" s="558" t="s">
        <v>117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 s="62"/>
      <c r="AN23" s="62"/>
      <c r="AO23" s="62"/>
      <c r="AP23" s="62"/>
    </row>
    <row r="24" spans="1:42" s="63" customFormat="1">
      <c r="A24" s="561">
        <v>16</v>
      </c>
      <c r="B24" s="558" t="s">
        <v>124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42" s="63" customFormat="1">
      <c r="A25" s="561">
        <v>17</v>
      </c>
      <c r="B25" s="558" t="s">
        <v>131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42" s="63" customFormat="1">
      <c r="A26" s="558">
        <v>18</v>
      </c>
      <c r="B26" s="558" t="s">
        <v>137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42" s="63" customFormat="1">
      <c r="A27" s="561">
        <v>19</v>
      </c>
      <c r="B27" s="558" t="s">
        <v>23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42" s="63" customFormat="1">
      <c r="A28" s="561"/>
      <c r="B28" s="558" t="s">
        <v>146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42" s="63" customFormat="1" ht="21" thickBot="1">
      <c r="A29" s="558">
        <v>20</v>
      </c>
      <c r="B29" s="558" t="s">
        <v>154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42" s="63" customFormat="1">
      <c r="A30" s="558"/>
      <c r="B30" s="558" t="s">
        <v>136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42" s="63" customFormat="1">
      <c r="A31" s="558">
        <v>21</v>
      </c>
      <c r="B31" s="558" t="s">
        <v>157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42" s="63" customFormat="1">
      <c r="A32" s="561">
        <v>22</v>
      </c>
      <c r="B32" s="558" t="s">
        <v>161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s="63" customFormat="1">
      <c r="A33" s="558">
        <v>24</v>
      </c>
      <c r="B33" s="558" t="s">
        <v>171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s="63" customFormat="1">
      <c r="A34" s="561">
        <v>25</v>
      </c>
      <c r="B34" s="558" t="s">
        <v>108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s="63" customFormat="1">
      <c r="A35" s="561">
        <v>26</v>
      </c>
      <c r="B35" s="558" t="s">
        <v>146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s="63" customFormat="1" ht="21" thickBot="1">
      <c r="A36" s="558">
        <v>27</v>
      </c>
      <c r="B36" s="558" t="s">
        <v>136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 s="63" customFormat="1" ht="21" thickBot="1">
      <c r="A37" s="558"/>
      <c r="B37" s="558" t="s">
        <v>171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 s="63" customFormat="1">
      <c r="A38" s="558"/>
      <c r="B38" s="558" t="s">
        <v>184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s="63" customFormat="1">
      <c r="A39" s="561">
        <v>28</v>
      </c>
      <c r="B39" s="558" t="s">
        <v>195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 s="63" customFormat="1">
      <c r="A40" s="561">
        <v>29</v>
      </c>
      <c r="B40" s="558" t="s">
        <v>146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 s="63" customFormat="1">
      <c r="A41" s="558">
        <v>30</v>
      </c>
      <c r="B41" s="558" t="s">
        <v>23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 s="63" customFormat="1">
      <c r="A42" s="558"/>
      <c r="B42" s="558" t="s">
        <v>1479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 s="63" customFormat="1">
      <c r="A43" s="561">
        <v>31</v>
      </c>
      <c r="B43" s="558" t="s">
        <v>91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 s="63" customFormat="1">
      <c r="A44" s="561"/>
      <c r="B44" s="558" t="s">
        <v>216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 s="63" customFormat="1">
      <c r="A45" s="558">
        <v>32</v>
      </c>
      <c r="B45" s="558" t="s">
        <v>706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 s="63" customFormat="1">
      <c r="A46" s="561">
        <v>33</v>
      </c>
      <c r="B46" s="558" t="s">
        <v>224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 s="63" customFormat="1">
      <c r="A47" s="561"/>
      <c r="B47" s="558" t="s">
        <v>229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 s="63" customFormat="1" ht="21" thickBot="1">
      <c r="A48" s="558">
        <v>34</v>
      </c>
      <c r="B48" s="558" t="s">
        <v>231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s="63" customFormat="1" ht="21" thickBot="1">
      <c r="A49" s="561">
        <v>35</v>
      </c>
      <c r="B49" s="558" t="s">
        <v>91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s="63" customFormat="1">
      <c r="A50" s="558">
        <v>36</v>
      </c>
      <c r="B50" s="558" t="s">
        <v>241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s="63" customFormat="1" ht="21" thickBot="1">
      <c r="A51" s="558"/>
      <c r="B51" s="558" t="s">
        <v>246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s="63" customFormat="1" ht="21" thickBot="1">
      <c r="A52" s="558">
        <v>37</v>
      </c>
      <c r="B52" s="558" t="s">
        <v>248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s="63" customFormat="1">
      <c r="A53" s="558">
        <v>38</v>
      </c>
      <c r="B53" s="558" t="s">
        <v>137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s="63" customFormat="1">
      <c r="A54" s="558"/>
      <c r="B54" s="558" t="s">
        <v>252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s="63" customFormat="1">
      <c r="A55" s="561">
        <v>39</v>
      </c>
      <c r="B55" s="558" t="s">
        <v>23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s="63" customFormat="1">
      <c r="A56" s="561"/>
      <c r="B56" s="558" t="s">
        <v>262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s="63" customFormat="1">
      <c r="A57" s="561"/>
      <c r="B57" s="558" t="s">
        <v>263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s="63" customFormat="1">
      <c r="A58" s="561">
        <v>40</v>
      </c>
      <c r="B58" s="558" t="s">
        <v>264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s="63" customFormat="1">
      <c r="A59" s="561"/>
      <c r="B59" s="558" t="s">
        <v>269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s="63" customFormat="1">
      <c r="A60" s="558">
        <v>41</v>
      </c>
      <c r="B60" s="558" t="s">
        <v>271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s="63" customFormat="1">
      <c r="A61" s="558"/>
      <c r="B61" s="558" t="s">
        <v>275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s="63" customFormat="1">
      <c r="A62" s="561">
        <v>42</v>
      </c>
      <c r="B62" s="558" t="s">
        <v>65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s="63" customFormat="1">
      <c r="A63" s="558">
        <v>43</v>
      </c>
      <c r="B63" s="558" t="s">
        <v>285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s="63" customFormat="1">
      <c r="A64" s="558"/>
      <c r="B64" s="558" t="s">
        <v>282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s="63" customFormat="1">
      <c r="A65" s="561">
        <v>44</v>
      </c>
      <c r="B65" s="558" t="s">
        <v>23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s="63" customFormat="1">
      <c r="A66" s="561"/>
      <c r="B66" s="558" t="s">
        <v>426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s="63" customFormat="1">
      <c r="A67" s="561">
        <v>45</v>
      </c>
      <c r="B67" s="558" t="s">
        <v>263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s="63" customFormat="1">
      <c r="A68" s="561">
        <v>46</v>
      </c>
      <c r="B68" s="558" t="s">
        <v>296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s="63" customFormat="1">
      <c r="A69" s="558">
        <v>47</v>
      </c>
      <c r="B69" s="558" t="s">
        <v>301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s="63" customFormat="1">
      <c r="A70" s="561">
        <v>48</v>
      </c>
      <c r="B70" s="558" t="s">
        <v>108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s="63" customFormat="1">
      <c r="A71" s="561"/>
      <c r="B71" s="558" t="s">
        <v>161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s="63" customFormat="1">
      <c r="A72" s="558">
        <v>49</v>
      </c>
      <c r="B72" s="558" t="s">
        <v>316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s="63" customFormat="1">
      <c r="A73" s="561">
        <v>50</v>
      </c>
      <c r="B73" s="558" t="s">
        <v>317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s="63" customFormat="1">
      <c r="A74" s="558">
        <v>51</v>
      </c>
      <c r="B74" s="558" t="s">
        <v>327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s="63" customFormat="1">
      <c r="A75" s="558"/>
      <c r="B75" s="558" t="s">
        <v>770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s="63" customFormat="1">
      <c r="A76" s="561">
        <v>52</v>
      </c>
      <c r="B76" s="558" t="s">
        <v>1017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s="63" customFormat="1">
      <c r="A77" s="561"/>
      <c r="B77" s="558" t="s">
        <v>564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s="63" customFormat="1">
      <c r="A78" s="561"/>
      <c r="B78" s="558" t="s">
        <v>508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s="63" customFormat="1">
      <c r="A79" s="561">
        <v>53</v>
      </c>
      <c r="B79" s="558" t="s">
        <v>335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s="63" customFormat="1">
      <c r="A80" s="561"/>
      <c r="B80" s="558" t="s">
        <v>1482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s="63" customFormat="1">
      <c r="A81" s="561">
        <v>54</v>
      </c>
      <c r="B81" s="558" t="s">
        <v>1380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s="63" customFormat="1">
      <c r="A82" s="561"/>
      <c r="B82" s="558" t="s">
        <v>346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s="63" customFormat="1">
      <c r="A83" s="558">
        <v>55</v>
      </c>
      <c r="B83" s="558" t="s">
        <v>348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s="63" customFormat="1">
      <c r="A84" s="558">
        <v>56</v>
      </c>
      <c r="B84" s="558" t="s">
        <v>354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s="63" customFormat="1">
      <c r="A85" s="561">
        <v>57</v>
      </c>
      <c r="B85" s="558" t="s">
        <v>248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s="63" customFormat="1">
      <c r="A86" s="561"/>
      <c r="B86" s="558" t="s">
        <v>1413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s="63" customFormat="1">
      <c r="A87" s="561">
        <v>58</v>
      </c>
      <c r="B87" s="558" t="s">
        <v>365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s="63" customFormat="1">
      <c r="A88" s="561"/>
      <c r="B88" s="558" t="s">
        <v>117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s="63" customFormat="1">
      <c r="A89" s="558">
        <v>59</v>
      </c>
      <c r="B89" s="558" t="s">
        <v>371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s="63" customFormat="1">
      <c r="A90" s="558"/>
      <c r="B90" s="558" t="s">
        <v>376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s="63" customFormat="1">
      <c r="A91" s="558">
        <v>60</v>
      </c>
      <c r="B91" s="558" t="s">
        <v>379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s="63" customFormat="1">
      <c r="A92" s="561">
        <v>61</v>
      </c>
      <c r="B92" s="558" t="s">
        <v>383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s="63" customFormat="1">
      <c r="A93" s="561"/>
      <c r="B93" s="558" t="s">
        <v>136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s="63" customFormat="1">
      <c r="A94" s="561">
        <v>62</v>
      </c>
      <c r="B94" s="558" t="s">
        <v>137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s="63" customFormat="1">
      <c r="A95" s="561"/>
      <c r="B95" s="558" t="s">
        <v>388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s="63" customFormat="1">
      <c r="A96" s="558">
        <v>63</v>
      </c>
      <c r="B96" s="558" t="s">
        <v>390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s="63" customFormat="1">
      <c r="A97" s="558">
        <v>64</v>
      </c>
      <c r="B97" s="558" t="s">
        <v>161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s="63" customFormat="1">
      <c r="A98" s="561">
        <v>65</v>
      </c>
      <c r="B98" s="558" t="s">
        <v>407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s="63" customFormat="1">
      <c r="A99" s="561"/>
      <c r="B99" s="558" t="s">
        <v>406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s="63" customFormat="1">
      <c r="A100" s="561"/>
      <c r="B100" s="558" t="s">
        <v>401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s="63" customFormat="1">
      <c r="A101" s="561"/>
      <c r="B101" s="558" t="s">
        <v>184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s="63" customFormat="1">
      <c r="A102" s="558">
        <v>66</v>
      </c>
      <c r="B102" s="558" t="s">
        <v>408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s="63" customFormat="1">
      <c r="A103" s="561">
        <v>67</v>
      </c>
      <c r="B103" s="558" t="s">
        <v>417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s="63" customFormat="1">
      <c r="A104" s="561"/>
      <c r="B104" s="558" t="s">
        <v>412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s="63" customFormat="1">
      <c r="A105" s="561">
        <v>68</v>
      </c>
      <c r="B105" s="558" t="s">
        <v>1426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s="63" customFormat="1">
      <c r="A106" s="558">
        <v>69</v>
      </c>
      <c r="B106" s="558" t="s">
        <v>1475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s="63" customFormat="1">
      <c r="A107" s="561">
        <v>70</v>
      </c>
      <c r="B107" s="558" t="s">
        <v>428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s="63" customFormat="1" ht="21" thickBot="1">
      <c r="A108" s="561"/>
      <c r="B108" s="558" t="s">
        <v>431</v>
      </c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s="63" customFormat="1" ht="21" thickBot="1">
      <c r="A109" s="561">
        <v>71</v>
      </c>
      <c r="B109" s="558" t="s">
        <v>23</v>
      </c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s="63" customFormat="1">
      <c r="A110" s="561"/>
      <c r="B110" s="558" t="s">
        <v>195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s="63" customFormat="1">
      <c r="A111" s="558">
        <v>72</v>
      </c>
      <c r="B111" s="558" t="s">
        <v>118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s="63" customFormat="1">
      <c r="A112" s="558"/>
      <c r="B112" s="558" t="s">
        <v>441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s="63" customFormat="1">
      <c r="A113" s="561">
        <v>74</v>
      </c>
      <c r="B113" s="558" t="s">
        <v>445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s="63" customFormat="1">
      <c r="A114" s="561"/>
      <c r="B114" s="558" t="s">
        <v>449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s="63" customFormat="1">
      <c r="A115" s="561"/>
      <c r="B115" s="558" t="s">
        <v>451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s="63" customFormat="1">
      <c r="A116" s="561">
        <v>75</v>
      </c>
      <c r="B116" s="558" t="s">
        <v>452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s="63" customFormat="1">
      <c r="A117" s="561"/>
      <c r="B117" s="558" t="s">
        <v>456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s="63" customFormat="1">
      <c r="A118" s="561">
        <v>76</v>
      </c>
      <c r="B118" s="558" t="s">
        <v>463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s="63" customFormat="1">
      <c r="A119" s="561"/>
      <c r="B119" s="558" t="s">
        <v>252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s="63" customFormat="1">
      <c r="A120" s="561"/>
      <c r="B120" s="558" t="s">
        <v>462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s="63" customFormat="1">
      <c r="A121" s="558">
        <v>77</v>
      </c>
      <c r="B121" s="558" t="s">
        <v>66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s="63" customFormat="1">
      <c r="A122" s="558"/>
      <c r="B122" s="558" t="s">
        <v>465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s="63" customFormat="1">
      <c r="A123" s="558">
        <v>78</v>
      </c>
      <c r="B123" s="558" t="s">
        <v>23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s="63" customFormat="1">
      <c r="A124" s="558">
        <v>79</v>
      </c>
      <c r="B124" s="558" t="s">
        <v>473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s="63" customFormat="1">
      <c r="A125" s="558"/>
      <c r="B125" s="558" t="s">
        <v>1422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s="63" customFormat="1">
      <c r="A126" s="558">
        <v>80</v>
      </c>
      <c r="B126" s="558" t="s">
        <v>23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s="63" customFormat="1">
      <c r="A127" s="558"/>
      <c r="B127" s="558" t="s">
        <v>478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s="63" customFormat="1">
      <c r="A128" s="558">
        <v>81</v>
      </c>
      <c r="B128" s="558" t="s">
        <v>486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 s="63" customFormat="1">
      <c r="A129" s="561">
        <v>82</v>
      </c>
      <c r="B129" s="558" t="s">
        <v>426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 s="63" customFormat="1">
      <c r="A130" s="561">
        <v>83</v>
      </c>
      <c r="B130" s="558" t="s">
        <v>494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 s="63" customFormat="1">
      <c r="A131" s="561"/>
      <c r="B131" s="558" t="s">
        <v>490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 s="63" customFormat="1">
      <c r="A132" s="561"/>
      <c r="B132" s="558" t="s">
        <v>1469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 s="63" customFormat="1">
      <c r="A133" s="558">
        <v>84</v>
      </c>
      <c r="B133" s="558" t="s">
        <v>216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 s="63" customFormat="1">
      <c r="A134" s="558"/>
      <c r="B134" s="558" t="s">
        <v>136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 s="63" customFormat="1">
      <c r="A135" s="558">
        <v>85</v>
      </c>
      <c r="B135" s="558" t="s">
        <v>499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 s="63" customFormat="1">
      <c r="A136" s="558">
        <v>86</v>
      </c>
      <c r="B136" s="558" t="s">
        <v>426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 s="63" customFormat="1">
      <c r="A137" s="558"/>
      <c r="B137" s="558" t="s">
        <v>330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 s="63" customFormat="1">
      <c r="A138" s="561">
        <v>87</v>
      </c>
      <c r="B138" s="558" t="s">
        <v>508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 s="63" customFormat="1">
      <c r="A139" s="558">
        <v>88</v>
      </c>
      <c r="B139" s="558" t="s">
        <v>72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 s="63" customFormat="1">
      <c r="A140" s="558"/>
      <c r="B140" s="558" t="s">
        <v>517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 s="63" customFormat="1">
      <c r="A141" s="558">
        <v>89</v>
      </c>
      <c r="B141" s="558" t="s">
        <v>519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 s="63" customFormat="1">
      <c r="A142" s="558"/>
      <c r="B142" s="558" t="s">
        <v>161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 s="63" customFormat="1">
      <c r="A143" s="561">
        <v>90</v>
      </c>
      <c r="B143" s="558" t="s">
        <v>528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 s="63" customFormat="1">
      <c r="A144" s="561"/>
      <c r="B144" s="558" t="s">
        <v>525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 s="63" customFormat="1">
      <c r="A145" s="561"/>
      <c r="B145" s="558" t="s">
        <v>370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 s="63" customFormat="1">
      <c r="A146" s="558">
        <v>91</v>
      </c>
      <c r="B146" s="558" t="s">
        <v>532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 s="63" customFormat="1">
      <c r="A147" s="558"/>
      <c r="B147" s="558" t="s">
        <v>104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 s="63" customFormat="1">
      <c r="A148" s="561">
        <v>92</v>
      </c>
      <c r="B148" s="558" t="s">
        <v>136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 s="63" customFormat="1">
      <c r="A149" s="561"/>
      <c r="B149" s="558" t="s">
        <v>539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 s="63" customFormat="1">
      <c r="A150" s="561"/>
      <c r="B150" s="558" t="s">
        <v>536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 s="63" customFormat="1">
      <c r="A151" s="558">
        <v>93</v>
      </c>
      <c r="B151" s="558" t="s">
        <v>195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 s="63" customFormat="1">
      <c r="A152" s="558">
        <v>94</v>
      </c>
      <c r="B152" s="558" t="s">
        <v>184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 s="63" customFormat="1">
      <c r="A153" s="558">
        <v>95</v>
      </c>
      <c r="B153" s="558" t="s">
        <v>136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 s="63" customFormat="1">
      <c r="A154" s="558">
        <v>96</v>
      </c>
      <c r="B154" s="558" t="s">
        <v>1440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 s="63" customFormat="1">
      <c r="A155" s="558"/>
      <c r="B155" s="558" t="s">
        <v>823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 s="63" customFormat="1">
      <c r="A156" s="561">
        <v>97</v>
      </c>
      <c r="B156" s="558" t="s">
        <v>559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 s="63" customFormat="1">
      <c r="A157" s="561"/>
      <c r="B157" s="558" t="s">
        <v>33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 s="63" customFormat="1">
      <c r="A158" s="561">
        <v>99</v>
      </c>
      <c r="B158" s="558" t="s">
        <v>564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 s="63" customFormat="1">
      <c r="A159" s="561"/>
      <c r="B159" s="558" t="s">
        <v>569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 s="63" customFormat="1">
      <c r="A160" s="561">
        <v>100</v>
      </c>
      <c r="B160" s="558" t="s">
        <v>579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 s="63" customFormat="1">
      <c r="A161" s="561"/>
      <c r="B161" s="558" t="s">
        <v>578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 s="63" customFormat="1">
      <c r="A162" s="561"/>
      <c r="B162" s="558" t="s">
        <v>33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 s="63" customFormat="1">
      <c r="A163" s="558">
        <v>101</v>
      </c>
      <c r="B163" s="558" t="s">
        <v>581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 s="63" customFormat="1">
      <c r="A164" s="561">
        <v>102</v>
      </c>
      <c r="B164" s="558" t="s">
        <v>564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s="63" customFormat="1">
      <c r="A165" s="561"/>
      <c r="B165" s="558" t="s">
        <v>571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 s="63" customFormat="1">
      <c r="A166" s="561">
        <v>103</v>
      </c>
      <c r="B166" s="558" t="s">
        <v>184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 s="63" customFormat="1">
      <c r="A167" s="558">
        <v>104</v>
      </c>
      <c r="B167" s="558" t="s">
        <v>285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 s="63" customFormat="1">
      <c r="A168" s="558"/>
      <c r="B168" s="558" t="s">
        <v>1001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 s="63" customFormat="1">
      <c r="A169" s="558">
        <v>105</v>
      </c>
      <c r="B169" s="558" t="s">
        <v>171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 s="63" customFormat="1">
      <c r="A170" s="558"/>
      <c r="B170" s="558" t="s">
        <v>599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s="63" customFormat="1">
      <c r="A171" s="558"/>
      <c r="B171" s="558" t="s">
        <v>600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 s="63" customFormat="1">
      <c r="A172" s="558">
        <v>106</v>
      </c>
      <c r="B172" s="558" t="s">
        <v>230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 s="63" customFormat="1">
      <c r="A173" s="561">
        <v>107</v>
      </c>
      <c r="B173" s="558" t="s">
        <v>606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 s="63" customFormat="1">
      <c r="A174" s="558">
        <v>108</v>
      </c>
      <c r="B174" s="558" t="s">
        <v>91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 s="63" customFormat="1">
      <c r="A175" s="558"/>
      <c r="B175" s="558" t="s">
        <v>611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 s="63" customFormat="1">
      <c r="A176" s="558">
        <v>109</v>
      </c>
      <c r="B176" s="558" t="s">
        <v>581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 s="63" customFormat="1">
      <c r="A177" s="558">
        <v>110</v>
      </c>
      <c r="B177" s="558" t="s">
        <v>1315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 s="63" customFormat="1">
      <c r="A178" s="558"/>
      <c r="B178" s="558" t="s">
        <v>136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 s="63" customFormat="1">
      <c r="A179" s="561">
        <v>111</v>
      </c>
      <c r="B179" s="558" t="s">
        <v>124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 s="63" customFormat="1">
      <c r="A180" s="561">
        <v>112</v>
      </c>
      <c r="B180" s="558" t="s">
        <v>209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 s="63" customFormat="1">
      <c r="A181" s="561">
        <v>113</v>
      </c>
      <c r="B181" s="558" t="s">
        <v>633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 s="63" customFormat="1">
      <c r="A182" s="558">
        <v>114</v>
      </c>
      <c r="B182" s="558" t="s">
        <v>636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 s="63" customFormat="1">
      <c r="A183" s="558">
        <v>115</v>
      </c>
      <c r="B183" s="558" t="s">
        <v>641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 s="63" customFormat="1">
      <c r="A184" s="558">
        <v>116</v>
      </c>
      <c r="B184" s="558" t="s">
        <v>645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 s="63" customFormat="1">
      <c r="A185" s="561">
        <v>117</v>
      </c>
      <c r="B185" s="558" t="s">
        <v>1177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 s="63" customFormat="1">
      <c r="A186" s="561">
        <v>118</v>
      </c>
      <c r="B186" s="558" t="s">
        <v>335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 s="63" customFormat="1">
      <c r="A187" s="561">
        <v>119</v>
      </c>
      <c r="B187" s="558" t="s">
        <v>499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 s="63" customFormat="1">
      <c r="A188" s="561">
        <v>120</v>
      </c>
      <c r="B188" s="558" t="s">
        <v>1453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 s="63" customFormat="1">
      <c r="A189" s="561">
        <v>121</v>
      </c>
      <c r="B189" s="558" t="s">
        <v>669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 s="63" customFormat="1">
      <c r="A190" s="561">
        <v>122</v>
      </c>
      <c r="B190" s="558" t="s">
        <v>216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 s="63" customFormat="1">
      <c r="A191" s="561"/>
      <c r="B191" s="558" t="s">
        <v>676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 s="63" customFormat="1">
      <c r="A192" s="558">
        <v>123</v>
      </c>
      <c r="B192" s="558" t="s">
        <v>417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 s="63" customFormat="1">
      <c r="A193" s="561">
        <v>125</v>
      </c>
      <c r="B193" s="558" t="s">
        <v>687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 s="63" customFormat="1">
      <c r="A194" s="558">
        <v>126</v>
      </c>
      <c r="B194" s="558" t="s">
        <v>23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 s="63" customFormat="1">
      <c r="A195" s="558">
        <v>127</v>
      </c>
      <c r="B195" s="558" t="s">
        <v>695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 s="63" customFormat="1">
      <c r="A196" s="558"/>
      <c r="B196" s="558" t="s">
        <v>33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 s="63" customFormat="1">
      <c r="A197" s="561">
        <v>128</v>
      </c>
      <c r="B197" s="558" t="s">
        <v>705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 s="63" customFormat="1">
      <c r="A198" s="561"/>
      <c r="B198" s="558" t="s">
        <v>699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 s="63" customFormat="1">
      <c r="A199" s="558">
        <v>129</v>
      </c>
      <c r="B199" s="558" t="s">
        <v>706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 s="63" customFormat="1">
      <c r="A200" s="558">
        <v>130</v>
      </c>
      <c r="B200" s="558" t="s">
        <v>564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 s="63" customFormat="1">
      <c r="A201" s="558"/>
      <c r="B201" s="558" t="s">
        <v>709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 s="63" customFormat="1">
      <c r="A202" s="558"/>
      <c r="B202" s="558" t="s">
        <v>335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 s="63" customFormat="1">
      <c r="A203" s="561">
        <v>131</v>
      </c>
      <c r="B203" s="558" t="s">
        <v>714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 s="63" customFormat="1">
      <c r="A204" s="561">
        <v>132</v>
      </c>
      <c r="B204" s="558" t="s">
        <v>922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 s="63" customFormat="1">
      <c r="A205" s="561"/>
      <c r="B205" s="558" t="s">
        <v>1007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 s="63" customFormat="1">
      <c r="A206" s="561">
        <v>133</v>
      </c>
      <c r="B206" s="558" t="s">
        <v>719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 s="63" customFormat="1">
      <c r="A207" s="561"/>
      <c r="B207" s="558" t="s">
        <v>98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 s="63" customFormat="1">
      <c r="A208" s="558">
        <v>134</v>
      </c>
      <c r="B208" s="558" t="s">
        <v>724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 s="63" customFormat="1">
      <c r="A209" s="558">
        <v>135</v>
      </c>
      <c r="B209" s="558" t="s">
        <v>727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 s="63" customFormat="1">
      <c r="A210" s="561">
        <v>136</v>
      </c>
      <c r="B210" s="558" t="s">
        <v>108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 s="63" customFormat="1">
      <c r="A211" s="561"/>
      <c r="B211" s="558" t="s">
        <v>442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 s="63" customFormat="1">
      <c r="A212" s="561"/>
      <c r="B212" s="558" t="s">
        <v>734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 s="63" customFormat="1">
      <c r="A213" s="558">
        <v>137</v>
      </c>
      <c r="B213" s="558" t="s">
        <v>23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 s="63" customFormat="1">
      <c r="A214" s="558"/>
      <c r="B214" s="558" t="s">
        <v>389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 s="63" customFormat="1">
      <c r="A215" s="558">
        <v>138</v>
      </c>
      <c r="B215" s="558" t="s">
        <v>417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 s="63" customFormat="1">
      <c r="A216" s="558">
        <v>139</v>
      </c>
      <c r="B216" s="558" t="s">
        <v>179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 s="63" customFormat="1">
      <c r="A217" s="561">
        <v>140</v>
      </c>
      <c r="B217" s="558" t="s">
        <v>108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 s="63" customFormat="1">
      <c r="A218" s="561"/>
      <c r="B218" s="558" t="s">
        <v>748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 s="63" customFormat="1">
      <c r="A219" s="561">
        <v>141</v>
      </c>
      <c r="B219" s="558" t="s">
        <v>615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 s="63" customFormat="1">
      <c r="A220" s="561"/>
      <c r="B220" s="558" t="s">
        <v>752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 s="63" customFormat="1">
      <c r="A221" s="558">
        <v>142</v>
      </c>
      <c r="B221" s="558" t="s">
        <v>753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 s="63" customFormat="1">
      <c r="A222" s="558">
        <v>143</v>
      </c>
      <c r="B222" s="558" t="s">
        <v>108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 s="63" customFormat="1">
      <c r="A223" s="558"/>
      <c r="B223" s="558" t="s">
        <v>1380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 s="63" customFormat="1">
      <c r="A224" s="561">
        <v>144</v>
      </c>
      <c r="B224" s="558" t="s">
        <v>442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 s="63" customFormat="1">
      <c r="A225" s="561"/>
      <c r="B225" s="558" t="s">
        <v>184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 s="63" customFormat="1">
      <c r="A226" s="558">
        <v>145</v>
      </c>
      <c r="B226" s="558" t="s">
        <v>1466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 s="63" customFormat="1">
      <c r="A227" s="561">
        <v>146</v>
      </c>
      <c r="B227" s="558" t="s">
        <v>770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 s="63" customFormat="1">
      <c r="A228" s="561"/>
      <c r="B228" s="558" t="s">
        <v>773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 s="63" customFormat="1">
      <c r="A229" s="558">
        <v>147</v>
      </c>
      <c r="B229" s="558" t="s">
        <v>774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 s="63" customFormat="1">
      <c r="A230" s="558"/>
      <c r="B230" s="558" t="s">
        <v>195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 s="63" customFormat="1">
      <c r="A231" s="558"/>
      <c r="B231" s="558" t="s">
        <v>61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 s="63" customFormat="1">
      <c r="A232" s="561">
        <v>148</v>
      </c>
      <c r="B232" s="558" t="s">
        <v>216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 s="63" customFormat="1">
      <c r="A233" s="561"/>
      <c r="B233" s="558" t="s">
        <v>781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 s="63" customFormat="1">
      <c r="A234" s="558">
        <v>149</v>
      </c>
      <c r="B234" s="558" t="s">
        <v>285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 s="63" customFormat="1">
      <c r="A235" s="558"/>
      <c r="B235" s="558" t="s">
        <v>784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 s="63" customFormat="1">
      <c r="A236" s="561">
        <v>150</v>
      </c>
      <c r="B236" s="558" t="s">
        <v>627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 s="63" customFormat="1">
      <c r="A237" s="561"/>
      <c r="B237" s="558" t="s">
        <v>442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 s="63" customFormat="1">
      <c r="A238" s="561">
        <v>151</v>
      </c>
      <c r="B238" s="558" t="s">
        <v>564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 s="63" customFormat="1">
      <c r="A239" s="561"/>
      <c r="B239" s="558" t="s">
        <v>788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 s="63" customFormat="1">
      <c r="A240" s="558">
        <v>152</v>
      </c>
      <c r="B240" s="558" t="s">
        <v>23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 s="63" customFormat="1">
      <c r="A241" s="558"/>
      <c r="B241" s="558" t="s">
        <v>223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 s="63" customFormat="1">
      <c r="A242" s="558">
        <v>153</v>
      </c>
      <c r="B242" s="558" t="s">
        <v>797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 s="63" customFormat="1">
      <c r="A243" s="558"/>
      <c r="B243" s="558" t="s">
        <v>802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 s="63" customFormat="1">
      <c r="A244" s="558">
        <v>154</v>
      </c>
      <c r="B244" s="558" t="s">
        <v>806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 s="63" customFormat="1">
      <c r="A245" s="558"/>
      <c r="B245" s="558" t="s">
        <v>451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 s="63" customFormat="1">
      <c r="A246" s="558">
        <v>155</v>
      </c>
      <c r="B246" s="558" t="s">
        <v>1036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 s="63" customFormat="1">
      <c r="A247" s="558">
        <v>156</v>
      </c>
      <c r="B247" s="558" t="s">
        <v>23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 s="63" customFormat="1">
      <c r="A248" s="558">
        <v>158</v>
      </c>
      <c r="B248" s="558" t="s">
        <v>788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 s="63" customFormat="1">
      <c r="A249" s="558"/>
      <c r="B249" s="558" t="s">
        <v>1339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 s="63" customFormat="1">
      <c r="A250" s="558">
        <v>159</v>
      </c>
      <c r="B250" s="558" t="s">
        <v>792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 s="63" customFormat="1">
      <c r="A251" s="558"/>
      <c r="B251" s="558" t="s">
        <v>828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 s="63" customFormat="1">
      <c r="A252" s="558">
        <v>160</v>
      </c>
      <c r="B252" s="558" t="s">
        <v>829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 s="63" customFormat="1">
      <c r="A253" s="558">
        <v>161</v>
      </c>
      <c r="B253" s="558" t="s">
        <v>600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 s="63" customFormat="1">
      <c r="A254" s="558">
        <v>162</v>
      </c>
      <c r="B254" s="558" t="s">
        <v>91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 s="63" customFormat="1">
      <c r="A255" s="558">
        <v>163</v>
      </c>
      <c r="B255" s="558" t="s">
        <v>23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 s="63" customFormat="1">
      <c r="A256" s="558"/>
      <c r="B256" s="558" t="s">
        <v>845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 s="63" customFormat="1">
      <c r="A257" s="558">
        <v>164</v>
      </c>
      <c r="B257" s="558" t="s">
        <v>846</v>
      </c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 s="63" customFormat="1">
      <c r="A258" s="558">
        <v>165</v>
      </c>
      <c r="B258" s="558" t="s">
        <v>852</v>
      </c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 s="63" customFormat="1">
      <c r="A259" s="558"/>
      <c r="B259" s="558" t="s">
        <v>856</v>
      </c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 s="63" customFormat="1">
      <c r="A260" s="558">
        <v>166</v>
      </c>
      <c r="B260" s="558" t="s">
        <v>223</v>
      </c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 s="63" customFormat="1">
      <c r="A261" s="558"/>
      <c r="B261" s="558" t="s">
        <v>862</v>
      </c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 s="63" customFormat="1">
      <c r="A262" s="561">
        <v>167</v>
      </c>
      <c r="B262" s="558" t="s">
        <v>161</v>
      </c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 s="63" customFormat="1">
      <c r="A263" s="561"/>
      <c r="B263" s="558" t="s">
        <v>499</v>
      </c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 s="63" customFormat="1">
      <c r="A264" s="558">
        <v>168</v>
      </c>
      <c r="B264" s="558" t="s">
        <v>137</v>
      </c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 s="63" customFormat="1">
      <c r="A265" s="561">
        <v>169</v>
      </c>
      <c r="B265" s="558" t="s">
        <v>310</v>
      </c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 s="63" customFormat="1">
      <c r="A266" s="561">
        <v>170</v>
      </c>
      <c r="B266" s="558" t="s">
        <v>489</v>
      </c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 s="63" customFormat="1">
      <c r="A267" s="561"/>
      <c r="B267" s="558" t="s">
        <v>876</v>
      </c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 s="63" customFormat="1">
      <c r="A268" s="558">
        <v>171</v>
      </c>
      <c r="B268" s="558" t="s">
        <v>881</v>
      </c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 s="63" customFormat="1">
      <c r="A269" s="558">
        <v>172</v>
      </c>
      <c r="B269" s="558" t="s">
        <v>417</v>
      </c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 s="63" customFormat="1">
      <c r="A270" s="558"/>
      <c r="B270" s="558" t="s">
        <v>886</v>
      </c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 s="63" customFormat="1">
      <c r="A271" s="558">
        <v>173</v>
      </c>
      <c r="B271" s="558" t="s">
        <v>456</v>
      </c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 s="63" customFormat="1">
      <c r="A272" s="558"/>
      <c r="B272" s="558" t="s">
        <v>33</v>
      </c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 s="63" customFormat="1">
      <c r="A273" s="558">
        <v>174</v>
      </c>
      <c r="B273" s="558" t="s">
        <v>893</v>
      </c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 s="63" customFormat="1">
      <c r="A274" s="558"/>
      <c r="B274" s="558" t="s">
        <v>600</v>
      </c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 s="63" customFormat="1">
      <c r="A275" s="558">
        <v>175</v>
      </c>
      <c r="B275" s="558" t="s">
        <v>179</v>
      </c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 s="63" customFormat="1">
      <c r="A276" s="558">
        <v>176</v>
      </c>
      <c r="B276" s="558" t="s">
        <v>23</v>
      </c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 s="63" customFormat="1">
      <c r="A277" s="558">
        <v>177</v>
      </c>
      <c r="B277" s="558" t="s">
        <v>600</v>
      </c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 s="63" customFormat="1">
      <c r="A278" s="558">
        <v>178</v>
      </c>
      <c r="B278" s="558" t="s">
        <v>910</v>
      </c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 s="63" customFormat="1">
      <c r="A279" s="558"/>
      <c r="B279" s="558" t="s">
        <v>194</v>
      </c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 s="63" customFormat="1">
      <c r="A280" s="558"/>
      <c r="B280" s="558" t="s">
        <v>559</v>
      </c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 s="63" customFormat="1">
      <c r="A281" s="558">
        <v>179</v>
      </c>
      <c r="B281" s="558" t="s">
        <v>136</v>
      </c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 s="63" customFormat="1">
      <c r="A282" s="558">
        <v>181</v>
      </c>
      <c r="B282" s="558" t="s">
        <v>918</v>
      </c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 s="63" customFormat="1">
      <c r="A283" s="558">
        <v>182</v>
      </c>
      <c r="B283" s="558" t="s">
        <v>1391</v>
      </c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 s="63" customFormat="1">
      <c r="A284" s="558">
        <v>183</v>
      </c>
      <c r="B284" s="558" t="s">
        <v>922</v>
      </c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 s="63" customFormat="1">
      <c r="A285" s="558"/>
      <c r="B285" s="558" t="s">
        <v>600</v>
      </c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 s="63" customFormat="1">
      <c r="A286" s="558">
        <v>184</v>
      </c>
      <c r="B286" s="558" t="s">
        <v>390</v>
      </c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 s="63" customFormat="1">
      <c r="A287" s="561">
        <v>185</v>
      </c>
      <c r="B287" s="558" t="s">
        <v>90</v>
      </c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 s="63" customFormat="1">
      <c r="A288" s="561"/>
      <c r="B288" s="558" t="s">
        <v>930</v>
      </c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 s="63" customFormat="1">
      <c r="A289" s="558">
        <v>186</v>
      </c>
      <c r="B289" s="558" t="s">
        <v>662</v>
      </c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 s="63" customFormat="1">
      <c r="A290" s="561">
        <v>187</v>
      </c>
      <c r="B290" s="558" t="s">
        <v>1419</v>
      </c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 s="63" customFormat="1">
      <c r="A291" s="558">
        <v>188</v>
      </c>
      <c r="B291" s="558" t="s">
        <v>417</v>
      </c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 s="63" customFormat="1">
      <c r="A292" s="558">
        <v>189</v>
      </c>
      <c r="B292" s="558" t="s">
        <v>982</v>
      </c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 s="63" customFormat="1">
      <c r="A293" s="558"/>
      <c r="B293" s="558" t="s">
        <v>388</v>
      </c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 s="63" customFormat="1">
      <c r="A294" s="558">
        <v>190</v>
      </c>
      <c r="B294" s="558" t="s">
        <v>407</v>
      </c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 s="63" customFormat="1">
      <c r="A295" s="558">
        <v>191</v>
      </c>
      <c r="B295" s="558" t="s">
        <v>774</v>
      </c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 s="63" customFormat="1">
      <c r="A296" s="558">
        <v>192</v>
      </c>
      <c r="B296" s="558" t="s">
        <v>23</v>
      </c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 s="63" customFormat="1">
      <c r="A297" s="558"/>
      <c r="B297" s="558" t="s">
        <v>170</v>
      </c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 s="63" customFormat="1">
      <c r="A298" s="558">
        <v>193</v>
      </c>
      <c r="B298" s="558" t="s">
        <v>774</v>
      </c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 s="63" customFormat="1">
      <c r="A299" s="558"/>
      <c r="B299" s="558" t="s">
        <v>37</v>
      </c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 s="63" customFormat="1">
      <c r="A300" s="558">
        <v>194</v>
      </c>
      <c r="B300" s="558" t="s">
        <v>1032</v>
      </c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 s="63" customFormat="1">
      <c r="A301" s="558">
        <v>195</v>
      </c>
      <c r="B301" s="558" t="s">
        <v>1459</v>
      </c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 s="63" customFormat="1">
      <c r="A302" s="558">
        <v>196</v>
      </c>
      <c r="B302" s="558" t="s">
        <v>1204</v>
      </c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 s="63" customFormat="1">
      <c r="A303" s="558"/>
      <c r="B303" s="558" t="s">
        <v>1411</v>
      </c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 s="63" customFormat="1">
      <c r="A304" s="558">
        <v>197</v>
      </c>
      <c r="B304" s="558" t="s">
        <v>995</v>
      </c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 s="63" customFormat="1">
      <c r="A305" s="558">
        <v>198</v>
      </c>
      <c r="B305" s="558" t="s">
        <v>263</v>
      </c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 s="63" customFormat="1">
      <c r="A306" s="558"/>
      <c r="B306" s="558" t="s">
        <v>1001</v>
      </c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 s="63" customFormat="1">
      <c r="A307" s="558"/>
      <c r="B307" s="558" t="s">
        <v>1006</v>
      </c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 s="63" customFormat="1">
      <c r="A308" s="558"/>
      <c r="B308" s="558" t="s">
        <v>1397</v>
      </c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 s="63" customFormat="1">
      <c r="A309" s="558">
        <v>199</v>
      </c>
      <c r="B309" s="558" t="s">
        <v>936</v>
      </c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 s="63" customFormat="1">
      <c r="A310" s="558"/>
      <c r="B310" s="558" t="s">
        <v>937</v>
      </c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 s="63" customFormat="1">
      <c r="A311" s="558"/>
      <c r="B311" s="558" t="s">
        <v>1465</v>
      </c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 s="63" customFormat="1">
      <c r="A312" s="561">
        <v>200</v>
      </c>
      <c r="B312" s="558" t="s">
        <v>940</v>
      </c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 s="63" customFormat="1">
      <c r="A313" s="561"/>
      <c r="B313" s="558" t="s">
        <v>943</v>
      </c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 s="63" customFormat="1">
      <c r="A314" s="561"/>
      <c r="B314" s="558" t="s">
        <v>944</v>
      </c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 s="63" customFormat="1">
      <c r="A315" s="558">
        <v>201</v>
      </c>
      <c r="B315" s="558" t="s">
        <v>1445</v>
      </c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 s="63" customFormat="1">
      <c r="A316" s="558">
        <v>202</v>
      </c>
      <c r="B316" s="558" t="s">
        <v>33</v>
      </c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 s="63" customFormat="1">
      <c r="A317" s="558">
        <v>203</v>
      </c>
      <c r="B317" s="558" t="s">
        <v>23</v>
      </c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 s="63" customFormat="1">
      <c r="A318" s="558"/>
      <c r="B318" s="558" t="s">
        <v>945</v>
      </c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 s="63" customFormat="1">
      <c r="A319" s="558">
        <v>204</v>
      </c>
      <c r="B319" s="558" t="s">
        <v>1449</v>
      </c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 s="63" customFormat="1">
      <c r="A320" s="558">
        <v>205</v>
      </c>
      <c r="B320" s="558" t="s">
        <v>1026</v>
      </c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 s="63" customFormat="1">
      <c r="A321" s="558"/>
      <c r="B321" s="558" t="s">
        <v>229</v>
      </c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 s="63" customFormat="1">
      <c r="A322" s="558">
        <v>206</v>
      </c>
      <c r="B322" s="558" t="s">
        <v>727</v>
      </c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 s="63" customFormat="1">
      <c r="A323" s="558"/>
      <c r="B323" s="558" t="s">
        <v>66</v>
      </c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 s="63" customFormat="1">
      <c r="A324" s="558"/>
      <c r="B324" s="558" t="s">
        <v>1478</v>
      </c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 s="63" customFormat="1">
      <c r="A325" s="558">
        <v>208</v>
      </c>
      <c r="B325" s="558" t="s">
        <v>774</v>
      </c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 s="63" customFormat="1">
      <c r="A326" s="558">
        <v>212</v>
      </c>
      <c r="B326" s="558" t="s">
        <v>953</v>
      </c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 s="63" customFormat="1">
      <c r="A327" s="561">
        <v>217</v>
      </c>
      <c r="B327" s="558" t="s">
        <v>137</v>
      </c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 s="63" customFormat="1">
      <c r="A328" s="561">
        <v>228</v>
      </c>
      <c r="B328" s="558" t="s">
        <v>961</v>
      </c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 s="63" customFormat="1">
      <c r="A329" s="561"/>
      <c r="B329" s="558" t="s">
        <v>966</v>
      </c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 s="63" customFormat="1">
      <c r="A330" s="558">
        <v>229</v>
      </c>
      <c r="B330" s="558" t="s">
        <v>406</v>
      </c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 s="63" customFormat="1">
      <c r="A331" s="558"/>
      <c r="B331" s="558" t="s">
        <v>969</v>
      </c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 s="63" customFormat="1">
      <c r="A332" s="558">
        <v>235</v>
      </c>
      <c r="B332" s="558" t="s">
        <v>971</v>
      </c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 s="63" customFormat="1">
      <c r="A333" s="558">
        <v>243</v>
      </c>
      <c r="B333" s="558" t="s">
        <v>91</v>
      </c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 s="63" customFormat="1">
      <c r="A334" s="558"/>
      <c r="B334" s="558" t="s">
        <v>784</v>
      </c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 s="63" customFormat="1">
      <c r="A335" s="558">
        <v>251</v>
      </c>
      <c r="B335" s="558" t="s">
        <v>986</v>
      </c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 s="63" customFormat="1">
      <c r="A336" s="561">
        <v>264</v>
      </c>
      <c r="B336" s="558" t="s">
        <v>992</v>
      </c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 s="63" customFormat="1">
      <c r="A337" s="561"/>
      <c r="B337" s="558" t="s">
        <v>456</v>
      </c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 s="63" customFormat="1">
      <c r="A338" s="561">
        <v>296</v>
      </c>
      <c r="B338" s="558" t="s">
        <v>1013</v>
      </c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 s="63" customFormat="1">
      <c r="A339" s="561"/>
      <c r="B339" s="558" t="s">
        <v>1016</v>
      </c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 s="63" customFormat="1">
      <c r="A340" s="558">
        <v>301</v>
      </c>
      <c r="B340" s="558" t="s">
        <v>1007</v>
      </c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 s="63" customFormat="1">
      <c r="A341" s="561">
        <v>311</v>
      </c>
      <c r="B341" s="558" t="s">
        <v>136</v>
      </c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 s="63" customFormat="1">
      <c r="A342" s="558">
        <v>322</v>
      </c>
      <c r="B342" s="558" t="s">
        <v>136</v>
      </c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 s="63" customFormat="1">
      <c r="A343" s="558">
        <v>332</v>
      </c>
      <c r="B343" s="558" t="s">
        <v>179</v>
      </c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 s="63" customFormat="1">
      <c r="A344" s="561" t="s">
        <v>1506</v>
      </c>
      <c r="B344" s="558" t="s">
        <v>23</v>
      </c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 s="63" customFormat="1">
      <c r="A345" s="561"/>
      <c r="B345" s="558" t="s">
        <v>1193</v>
      </c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 s="63" customFormat="1">
      <c r="A346" s="561"/>
      <c r="B346" s="558" t="s">
        <v>224</v>
      </c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 s="63" customFormat="1">
      <c r="A347" s="561"/>
      <c r="B347" s="558" t="s">
        <v>156</v>
      </c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 s="63" customFormat="1">
      <c r="A348" s="561"/>
      <c r="B348" s="558" t="s">
        <v>426</v>
      </c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 s="63" customFormat="1">
      <c r="A349" s="561"/>
      <c r="B349" s="558" t="s">
        <v>301</v>
      </c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 s="63" customFormat="1">
      <c r="A350" s="561"/>
      <c r="B350" s="558" t="s">
        <v>922</v>
      </c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 s="63" customFormat="1">
      <c r="A351" s="561"/>
      <c r="B351" s="558" t="s">
        <v>1150</v>
      </c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 s="63" customFormat="1">
      <c r="A352" s="561"/>
      <c r="B352" s="558" t="s">
        <v>532</v>
      </c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 s="63" customFormat="1">
      <c r="A353" s="561"/>
      <c r="B353" s="558" t="s">
        <v>1092</v>
      </c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 s="63" customFormat="1">
      <c r="A354" s="561"/>
      <c r="B354" s="558" t="s">
        <v>1245</v>
      </c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 s="63" customFormat="1">
      <c r="A355" s="561"/>
      <c r="B355" s="558" t="s">
        <v>170</v>
      </c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 s="63" customFormat="1">
      <c r="A356" s="561"/>
      <c r="B356" s="558" t="s">
        <v>581</v>
      </c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 s="63" customFormat="1">
      <c r="A357" s="561"/>
      <c r="B357" s="558" t="s">
        <v>383</v>
      </c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 s="63" customFormat="1">
      <c r="A358" s="561"/>
      <c r="B358" s="558" t="s">
        <v>329</v>
      </c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 s="63" customFormat="1">
      <c r="A359" s="561"/>
      <c r="B359" s="558" t="s">
        <v>456</v>
      </c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 s="63" customFormat="1">
      <c r="A360" s="561"/>
      <c r="B360" s="558" t="s">
        <v>1098</v>
      </c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 s="63" customFormat="1">
      <c r="A361" s="561"/>
      <c r="B361" s="558" t="s">
        <v>104</v>
      </c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 s="63" customFormat="1">
      <c r="A362" s="561"/>
      <c r="B362" s="558" t="s">
        <v>1103</v>
      </c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 s="63" customFormat="1">
      <c r="A363" s="561"/>
      <c r="B363" s="558" t="s">
        <v>195</v>
      </c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 s="63" customFormat="1">
      <c r="A364" s="561"/>
      <c r="B364" s="558" t="s">
        <v>65</v>
      </c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 s="63" customFormat="1">
      <c r="A365" s="561"/>
      <c r="B365" s="558" t="s">
        <v>1197</v>
      </c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 s="63" customFormat="1">
      <c r="A366" s="561"/>
      <c r="B366" s="558" t="s">
        <v>1087</v>
      </c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 s="63" customFormat="1">
      <c r="A367" s="561"/>
      <c r="B367" s="558" t="s">
        <v>1155</v>
      </c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 s="63" customFormat="1">
      <c r="A368" s="561"/>
      <c r="B368" s="558" t="s">
        <v>1007</v>
      </c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 s="63" customFormat="1">
      <c r="A369" s="561"/>
      <c r="B369" s="558" t="s">
        <v>1166</v>
      </c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 s="63" customFormat="1">
      <c r="A370" s="561"/>
      <c r="B370" s="558" t="s">
        <v>1223</v>
      </c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 s="63" customFormat="1">
      <c r="A371" s="561"/>
      <c r="B371" s="558" t="s">
        <v>161</v>
      </c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 s="63" customFormat="1">
      <c r="A372" s="561"/>
      <c r="B372" s="558" t="s">
        <v>1244</v>
      </c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 s="63" customFormat="1">
      <c r="A373" s="561"/>
      <c r="B373" s="558" t="s">
        <v>184</v>
      </c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 s="63" customFormat="1">
      <c r="A374" s="561"/>
      <c r="B374" s="558" t="s">
        <v>157</v>
      </c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 s="63" customFormat="1">
      <c r="A375" s="561"/>
      <c r="B375" s="558" t="s">
        <v>1180</v>
      </c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 s="63" customFormat="1">
      <c r="A376" s="561"/>
      <c r="B376" s="558" t="s">
        <v>1218</v>
      </c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 s="63" customFormat="1">
      <c r="A377" s="561"/>
      <c r="B377" s="558" t="s">
        <v>1165</v>
      </c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 s="63" customFormat="1" ht="21" thickBot="1">
      <c r="A378" s="561"/>
      <c r="B378" s="558" t="s">
        <v>1271</v>
      </c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 s="63" customFormat="1" ht="21" thickBot="1">
      <c r="A379" s="561"/>
      <c r="B379" s="558" t="s">
        <v>1109</v>
      </c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 s="63" customFormat="1">
      <c r="A380" s="561"/>
      <c r="B380" s="558" t="s">
        <v>1204</v>
      </c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 s="63" customFormat="1">
      <c r="A381" s="561"/>
      <c r="B381" s="558" t="s">
        <v>61</v>
      </c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 s="63" customFormat="1">
      <c r="A382" s="561"/>
      <c r="B382" s="558" t="s">
        <v>1506</v>
      </c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 s="63" customFormat="1">
      <c r="A383" s="561"/>
      <c r="B383" s="558" t="s">
        <v>1483</v>
      </c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 s="6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 s="6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 s="6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 s="6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 s="6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 s="6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 s="6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 s="6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 s="6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 s="63" customFormat="1" ht="20.100000000000001" customHeight="1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2"/>
      <c r="AJ393" s="62"/>
      <c r="AK393" s="62"/>
      <c r="AL393" s="62"/>
    </row>
    <row r="394" spans="1:38" s="63" customFormat="1" ht="20.100000000000001" customHeight="1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62"/>
      <c r="AJ394" s="62"/>
      <c r="AK394" s="62"/>
      <c r="AL394" s="62"/>
    </row>
    <row r="395" spans="1:38" s="63" customFormat="1" ht="20.100000000000001" customHeight="1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2"/>
      <c r="AJ395" s="62"/>
      <c r="AK395" s="62"/>
      <c r="AL395" s="62"/>
    </row>
    <row r="396" spans="1:38" s="63" customFormat="1" ht="20.100000000000001" customHeight="1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62"/>
      <c r="AJ396" s="62"/>
      <c r="AK396" s="62"/>
      <c r="AL396" s="62"/>
    </row>
    <row r="397" spans="1:38" s="63" customFormat="1" ht="20.100000000000001" customHeight="1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2"/>
      <c r="AJ397" s="62"/>
      <c r="AK397" s="62"/>
      <c r="AL397" s="62"/>
    </row>
    <row r="398" spans="1:38" s="63" customFormat="1" ht="20.100000000000001" customHeight="1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62"/>
      <c r="AJ398" s="62"/>
      <c r="AK398" s="62"/>
      <c r="AL398" s="62"/>
    </row>
    <row r="399" spans="1:38" s="63" customFormat="1" ht="20.100000000000001" customHeight="1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2"/>
      <c r="AJ399" s="62"/>
      <c r="AK399" s="62"/>
      <c r="AL399" s="62"/>
    </row>
    <row r="400" spans="1:38" s="63" customFormat="1" ht="20.100000000000001" customHeight="1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62"/>
      <c r="AJ400" s="62"/>
      <c r="AK400" s="62"/>
      <c r="AL400" s="62"/>
    </row>
    <row r="401" spans="1:38" s="63" customFormat="1" ht="20.100000000000001" customHeight="1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2"/>
      <c r="AJ401" s="62"/>
      <c r="AK401" s="62"/>
      <c r="AL401" s="62"/>
    </row>
    <row r="402" spans="1:38" s="63" customFormat="1" ht="20.100000000000001" customHeight="1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62"/>
      <c r="AJ402" s="62"/>
      <c r="AK402" s="62"/>
      <c r="AL402" s="62"/>
    </row>
    <row r="403" spans="1:38" s="63" customFormat="1" ht="20.100000000000001" customHeight="1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2"/>
      <c r="AJ403" s="62"/>
      <c r="AK403" s="62"/>
      <c r="AL403" s="62"/>
    </row>
    <row r="404" spans="1:38" s="63" customFormat="1" ht="20.100000000000001" customHeight="1" thickBot="1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62"/>
      <c r="AJ404" s="62"/>
      <c r="AK404" s="62"/>
      <c r="AL404" s="62"/>
    </row>
    <row r="405" spans="1:38" s="63" customFormat="1" ht="20.100000000000001" customHeight="1" thickBot="1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2"/>
      <c r="AJ405" s="62"/>
      <c r="AK405" s="62"/>
      <c r="AL405" s="62"/>
    </row>
    <row r="406" spans="1:38" s="63" customFormat="1" ht="20.100000000000001" customHeight="1"/>
    <row r="407" spans="1:38" s="63" customFormat="1" ht="20.100000000000001" customHeight="1"/>
    <row r="408" spans="1:38" s="63" customFormat="1" ht="20.100000000000001" customHeight="1"/>
    <row r="409" spans="1:38" s="63" customFormat="1" ht="20.100000000000001" customHeight="1"/>
    <row r="410" spans="1:38" s="63" customFormat="1" ht="20.100000000000001" customHeight="1"/>
    <row r="411" spans="1:38" s="63" customFormat="1" ht="20.100000000000001" customHeight="1"/>
    <row r="412" spans="1:38" s="63" customFormat="1" ht="20.100000000000001" customHeight="1"/>
    <row r="413" spans="1:38" s="63" customFormat="1" ht="20.100000000000001" customHeight="1"/>
    <row r="414" spans="1:38" s="63" customFormat="1" ht="20.100000000000001" customHeight="1"/>
    <row r="415" spans="1:38" s="63" customFormat="1" ht="20.100000000000001" customHeight="1"/>
    <row r="416" spans="1:38" s="63" customFormat="1" ht="20.100000000000001" customHeight="1"/>
    <row r="417" s="63" customFormat="1" ht="20.100000000000001" customHeight="1"/>
    <row r="418" s="63" customFormat="1" ht="20.100000000000001" customHeight="1"/>
    <row r="419" s="63" customFormat="1" ht="20.100000000000001" customHeight="1"/>
    <row r="420" s="63" customFormat="1" ht="20.100000000000001" customHeight="1"/>
    <row r="421" s="63" customFormat="1" ht="20.100000000000001" customHeight="1"/>
    <row r="422" s="63" customFormat="1" ht="20.100000000000001" customHeight="1"/>
    <row r="423" s="63" customFormat="1" ht="20.100000000000001" customHeight="1"/>
    <row r="424" s="63" customFormat="1" ht="20.100000000000001" customHeight="1"/>
    <row r="425" s="63" customFormat="1" ht="20.100000000000001" customHeight="1"/>
    <row r="426" s="63" customFormat="1" ht="20.100000000000001" customHeight="1"/>
    <row r="427" s="63" customFormat="1" ht="20.100000000000001" customHeight="1"/>
    <row r="428" s="63" customFormat="1" ht="20.100000000000001" customHeight="1"/>
    <row r="429" s="63" customFormat="1" ht="20.100000000000001" customHeight="1"/>
    <row r="430" s="63" customFormat="1" ht="20.100000000000001" customHeight="1"/>
    <row r="431" s="63" customFormat="1" ht="20.100000000000001" customHeight="1"/>
    <row r="432" s="63" customFormat="1" ht="20.100000000000001" customHeight="1"/>
    <row r="433" s="63" customFormat="1" ht="20.100000000000001" customHeight="1"/>
    <row r="434" s="63" customFormat="1" ht="20.100000000000001" customHeight="1"/>
    <row r="435" s="63" customFormat="1" ht="20.100000000000001" customHeight="1"/>
    <row r="436" s="63" customFormat="1" ht="20.100000000000001" customHeight="1"/>
    <row r="437" s="63" customFormat="1" ht="20.100000000000001" customHeight="1"/>
    <row r="438" s="63" customFormat="1" ht="20.100000000000001" customHeight="1"/>
    <row r="439" s="63" customFormat="1" ht="20.100000000000001" customHeight="1"/>
    <row r="440" s="63" customFormat="1" ht="20.100000000000001" customHeight="1"/>
    <row r="441" s="63" customFormat="1" ht="20.100000000000001" customHeight="1"/>
    <row r="442" s="63" customFormat="1" ht="20.100000000000001" customHeight="1"/>
    <row r="443" s="63" customFormat="1" ht="20.100000000000001" customHeight="1"/>
    <row r="444" s="63" customFormat="1" ht="20.100000000000001" customHeight="1"/>
    <row r="445" s="63" customFormat="1" ht="20.100000000000001" customHeight="1"/>
    <row r="446" s="63" customFormat="1" ht="20.100000000000001" customHeight="1"/>
    <row r="447" s="63" customFormat="1" ht="20.100000000000001" customHeight="1"/>
    <row r="448" s="63" customFormat="1" ht="20.100000000000001" customHeight="1"/>
    <row r="449" s="63" customFormat="1" ht="20.100000000000001" customHeight="1"/>
    <row r="450" s="63" customFormat="1" ht="20.100000000000001" customHeight="1"/>
    <row r="451" s="63" customFormat="1" ht="20.100000000000001" customHeight="1"/>
    <row r="452" s="63" customFormat="1" ht="20.100000000000001" customHeight="1"/>
    <row r="453" s="63" customFormat="1" ht="20.100000000000001" customHeight="1"/>
    <row r="454" s="63" customFormat="1" ht="20.100000000000001" customHeight="1"/>
    <row r="455" s="63" customFormat="1" ht="20.100000000000001" customHeight="1"/>
    <row r="456" s="63" customFormat="1" ht="20.100000000000001" customHeight="1"/>
    <row r="457" s="63" customFormat="1" ht="20.100000000000001" customHeight="1"/>
  </sheetData>
  <mergeCells count="1">
    <mergeCell ref="G4:V4"/>
  </mergeCells>
  <pageMargins left="0.31496062992125984" right="0.39370078740157483" top="0.35433070866141736" bottom="0.55118110236220474" header="0.31496062992125984" footer="0.31496062992125984"/>
  <pageSetup paperSize="8" scale="71" fitToWidth="0" orientation="landscape" r:id="rId2"/>
  <headerFooter>
    <oddHeader>&amp;R&amp;"arial"&amp;8&amp;K000000 KONE Internal&amp;1#_x000D_</oddHeader>
    <oddFooter>&amp;R&amp;"-,Vet"&amp;14الرجــاء من المعلم الفاضل عدم قبول أي تلميذ في القسم إلا بإذن من الإدارة, وتسجيل الحضور والغيـاب عند كل حصة  دراسية.</oddFooter>
  </headerFooter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282A2-4B71-4E73-9727-B754922C0682}">
  <sheetPr codeName="Sheet5">
    <pageSetUpPr fitToPage="1"/>
  </sheetPr>
  <dimension ref="A1:BK442"/>
  <sheetViews>
    <sheetView topLeftCell="A4" zoomScaleNormal="100" workbookViewId="0">
      <selection activeCell="B7" sqref="B7"/>
    </sheetView>
  </sheetViews>
  <sheetFormatPr defaultColWidth="9.140625" defaultRowHeight="20.25"/>
  <cols>
    <col min="1" max="1" width="21.42578125" style="69" bestFit="1" customWidth="1"/>
    <col min="2" max="2" width="26.28515625" style="69" bestFit="1" customWidth="1"/>
    <col min="3" max="3" width="24.5703125" style="69" customWidth="1"/>
    <col min="4" max="4" width="7.28515625" style="69" hidden="1" customWidth="1"/>
    <col min="5" max="8" width="6.42578125" style="69" bestFit="1" customWidth="1"/>
    <col min="9" max="9" width="4.28515625" style="69" customWidth="1"/>
    <col min="10" max="10" width="4" style="69" customWidth="1"/>
    <col min="11" max="20" width="6.42578125" style="69" bestFit="1" customWidth="1"/>
    <col min="21" max="21" width="5.140625" style="69" customWidth="1"/>
    <col min="22" max="22" width="4" style="69" customWidth="1"/>
    <col min="23" max="23" width="5.140625" style="69" customWidth="1"/>
    <col min="24" max="28" width="6.42578125" style="69" bestFit="1" customWidth="1"/>
    <col min="29" max="29" width="4.7109375" style="69" customWidth="1"/>
    <col min="30" max="37" width="6.42578125" style="69" bestFit="1" customWidth="1"/>
    <col min="38" max="38" width="7.28515625" style="69" customWidth="1"/>
    <col min="39" max="62" width="7.28515625" style="69" bestFit="1" customWidth="1"/>
    <col min="63" max="63" width="8.28515625" style="69" bestFit="1" customWidth="1"/>
    <col min="64" max="16384" width="9.140625" style="69"/>
  </cols>
  <sheetData>
    <row r="1" spans="1:63">
      <c r="A1"/>
      <c r="B1"/>
    </row>
    <row r="2" spans="1:63">
      <c r="A2"/>
      <c r="B2"/>
    </row>
    <row r="3" spans="1:63">
      <c r="A3"/>
      <c r="B3"/>
    </row>
    <row r="4" spans="1:63">
      <c r="A4" s="68" t="s">
        <v>13</v>
      </c>
      <c r="B4" s="66" t="s">
        <v>1549</v>
      </c>
      <c r="G4" s="743" t="s">
        <v>1394</v>
      </c>
      <c r="H4" s="743"/>
      <c r="I4" s="743"/>
      <c r="J4" s="743"/>
      <c r="K4" s="743"/>
      <c r="L4" s="743"/>
      <c r="M4" s="743"/>
      <c r="N4" s="743"/>
      <c r="O4" s="743"/>
      <c r="P4" s="743"/>
      <c r="Q4" s="743"/>
      <c r="R4" s="743"/>
      <c r="S4" s="743"/>
      <c r="T4" s="743"/>
      <c r="U4" s="743"/>
      <c r="V4" s="743"/>
    </row>
    <row r="5" spans="1:63" s="70" customFormat="1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</row>
    <row r="6" spans="1:63" s="70" customFormat="1" ht="103.5">
      <c r="A6" s="71" t="s">
        <v>2</v>
      </c>
      <c r="B6" s="562" t="s">
        <v>1395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 s="67" customFormat="1">
      <c r="A7" s="67">
        <v>1</v>
      </c>
      <c r="B7" s="66" t="s">
        <v>23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 s="67" customFormat="1">
      <c r="B8" s="66" t="s">
        <v>33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 s="67" customFormat="1">
      <c r="A9" s="66">
        <v>2</v>
      </c>
      <c r="B9" s="66" t="s">
        <v>1380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s="67" customFormat="1">
      <c r="A10" s="66"/>
      <c r="B10" s="66" t="s">
        <v>886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 s="67" customFormat="1">
      <c r="A11" s="67">
        <v>3</v>
      </c>
      <c r="B11" s="66" t="s">
        <v>43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 s="67" customFormat="1">
      <c r="A12" s="67">
        <v>6</v>
      </c>
      <c r="B12" s="66" t="s">
        <v>64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 s="67" customFormat="1">
      <c r="B13" s="66" t="s">
        <v>61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 s="67" customFormat="1">
      <c r="A14" s="67">
        <v>7</v>
      </c>
      <c r="B14" s="66" t="s">
        <v>65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 s="67" customFormat="1">
      <c r="A15" s="67">
        <v>8</v>
      </c>
      <c r="B15" s="66" t="s">
        <v>73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 s="67" customFormat="1">
      <c r="A16" s="66">
        <v>10</v>
      </c>
      <c r="B16" s="66" t="s">
        <v>85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 s="67" customFormat="1">
      <c r="A17" s="67">
        <v>11</v>
      </c>
      <c r="B17" s="66" t="s">
        <v>91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 s="67" customFormat="1">
      <c r="A18" s="66">
        <v>12</v>
      </c>
      <c r="B18" s="66" t="s">
        <v>98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 s="67" customFormat="1">
      <c r="A19" s="66">
        <v>13</v>
      </c>
      <c r="B19" s="66" t="s">
        <v>104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 s="67" customFormat="1">
      <c r="A20" s="66">
        <v>14</v>
      </c>
      <c r="B20" s="66" t="s">
        <v>108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 s="67" customFormat="1">
      <c r="A21" s="66"/>
      <c r="B21" s="66" t="s">
        <v>136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67" customFormat="1">
      <c r="A22" s="66"/>
      <c r="B22" s="66" t="s">
        <v>113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 s="67" customFormat="1">
      <c r="A23" s="67">
        <v>15</v>
      </c>
      <c r="B23" s="66" t="s">
        <v>117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 s="67" customFormat="1">
      <c r="A24" s="67">
        <v>16</v>
      </c>
      <c r="B24" s="66" t="s">
        <v>124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 s="67" customFormat="1">
      <c r="A25" s="67">
        <v>17</v>
      </c>
      <c r="B25" s="66" t="s">
        <v>131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 s="67" customFormat="1">
      <c r="A26" s="66">
        <v>18</v>
      </c>
      <c r="B26" s="66" t="s">
        <v>137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 s="67" customFormat="1">
      <c r="A27" s="67">
        <v>19</v>
      </c>
      <c r="B27" s="66" t="s">
        <v>23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 s="67" customFormat="1">
      <c r="B28" s="66" t="s">
        <v>146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 s="67" customFormat="1">
      <c r="A29" s="66">
        <v>20</v>
      </c>
      <c r="B29" s="66" t="s">
        <v>154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 s="67" customFormat="1">
      <c r="A30" s="66"/>
      <c r="B30" s="66" t="s">
        <v>136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 s="70" customFormat="1">
      <c r="A31" s="66">
        <v>21</v>
      </c>
      <c r="B31" s="66" t="s">
        <v>157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 s="70" customFormat="1">
      <c r="A32" s="67">
        <v>22</v>
      </c>
      <c r="B32" s="66" t="s">
        <v>161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 s="70" customFormat="1">
      <c r="A33" s="66">
        <v>24</v>
      </c>
      <c r="B33" s="66" t="s">
        <v>171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s="70" customFormat="1">
      <c r="A34" s="67">
        <v>25</v>
      </c>
      <c r="B34" s="66" t="s">
        <v>108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s="70" customFormat="1">
      <c r="A35" s="67">
        <v>26</v>
      </c>
      <c r="B35" s="66" t="s">
        <v>146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s="70" customFormat="1">
      <c r="A36" s="66">
        <v>27</v>
      </c>
      <c r="B36" s="66" t="s">
        <v>136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s="70" customFormat="1">
      <c r="A37" s="66"/>
      <c r="B37" s="66" t="s">
        <v>171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s="70" customFormat="1">
      <c r="A38" s="66"/>
      <c r="B38" s="66" t="s">
        <v>184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s="70" customFormat="1">
      <c r="A39" s="67">
        <v>28</v>
      </c>
      <c r="B39" s="66" t="s">
        <v>195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s="70" customFormat="1">
      <c r="A40" s="67">
        <v>29</v>
      </c>
      <c r="B40" s="66" t="s">
        <v>146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s="70" customFormat="1">
      <c r="A41" s="66">
        <v>30</v>
      </c>
      <c r="B41" s="66" t="s">
        <v>23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s="70" customFormat="1">
      <c r="A42" s="66"/>
      <c r="B42" s="66" t="s">
        <v>1479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s="70" customFormat="1">
      <c r="A43" s="67">
        <v>31</v>
      </c>
      <c r="B43" s="66" t="s">
        <v>91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s="70" customFormat="1">
      <c r="A44" s="67"/>
      <c r="B44" s="66" t="s">
        <v>216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 s="70" customFormat="1">
      <c r="A45" s="66">
        <v>32</v>
      </c>
      <c r="B45" s="66" t="s">
        <v>706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 s="70" customFormat="1">
      <c r="A46" s="67">
        <v>33</v>
      </c>
      <c r="B46" s="66" t="s">
        <v>224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 s="70" customFormat="1">
      <c r="A47" s="67"/>
      <c r="B47" s="66" t="s">
        <v>229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 s="70" customFormat="1">
      <c r="A48" s="66">
        <v>34</v>
      </c>
      <c r="B48" s="66" t="s">
        <v>231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 s="70" customFormat="1">
      <c r="A49" s="67">
        <v>35</v>
      </c>
      <c r="B49" s="66" t="s">
        <v>91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 s="70" customFormat="1">
      <c r="A50" s="66">
        <v>36</v>
      </c>
      <c r="B50" s="66" t="s">
        <v>241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 s="70" customFormat="1">
      <c r="A51" s="66"/>
      <c r="B51" s="66" t="s">
        <v>246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 s="70" customFormat="1">
      <c r="A52" s="66">
        <v>37</v>
      </c>
      <c r="B52" s="66" t="s">
        <v>248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 s="70" customFormat="1">
      <c r="A53" s="66">
        <v>38</v>
      </c>
      <c r="B53" s="66" t="s">
        <v>137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 s="70" customFormat="1">
      <c r="A54" s="66"/>
      <c r="B54" s="66" t="s">
        <v>252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 s="70" customFormat="1">
      <c r="A55" s="67">
        <v>39</v>
      </c>
      <c r="B55" s="66" t="s">
        <v>23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 s="70" customFormat="1">
      <c r="A56" s="67"/>
      <c r="B56" s="66" t="s">
        <v>262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 s="70" customFormat="1">
      <c r="A57" s="67"/>
      <c r="B57" s="66" t="s">
        <v>263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 s="70" customFormat="1">
      <c r="A58" s="67">
        <v>40</v>
      </c>
      <c r="B58" s="66" t="s">
        <v>264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 s="70" customFormat="1">
      <c r="A59" s="67"/>
      <c r="B59" s="66" t="s">
        <v>269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 s="70" customFormat="1">
      <c r="A60" s="66">
        <v>41</v>
      </c>
      <c r="B60" s="66" t="s">
        <v>271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 s="70" customFormat="1">
      <c r="A61" s="66"/>
      <c r="B61" s="66" t="s">
        <v>275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 s="70" customFormat="1">
      <c r="A62" s="67">
        <v>42</v>
      </c>
      <c r="B62" s="66" t="s">
        <v>65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 s="70" customFormat="1">
      <c r="A63" s="66">
        <v>43</v>
      </c>
      <c r="B63" s="66" t="s">
        <v>285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 s="70" customFormat="1">
      <c r="A64" s="66"/>
      <c r="B64" s="66" t="s">
        <v>282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 s="70" customFormat="1">
      <c r="A65" s="67">
        <v>44</v>
      </c>
      <c r="B65" s="66" t="s">
        <v>23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 s="70" customFormat="1">
      <c r="A66" s="67"/>
      <c r="B66" s="66" t="s">
        <v>426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 s="70" customFormat="1">
      <c r="A67" s="67">
        <v>45</v>
      </c>
      <c r="B67" s="66" t="s">
        <v>263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 s="70" customFormat="1">
      <c r="A68" s="67">
        <v>46</v>
      </c>
      <c r="B68" s="66" t="s">
        <v>296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 s="70" customFormat="1">
      <c r="A69" s="66">
        <v>47</v>
      </c>
      <c r="B69" s="66" t="s">
        <v>301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 s="70" customFormat="1">
      <c r="A70" s="67">
        <v>48</v>
      </c>
      <c r="B70" s="66" t="s">
        <v>108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 s="70" customFormat="1">
      <c r="A71" s="67"/>
      <c r="B71" s="66" t="s">
        <v>161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 s="70" customFormat="1">
      <c r="A72" s="66">
        <v>49</v>
      </c>
      <c r="B72" s="66" t="s">
        <v>316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 s="70" customFormat="1">
      <c r="A73" s="67">
        <v>50</v>
      </c>
      <c r="B73" s="66" t="s">
        <v>317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 s="70" customFormat="1">
      <c r="A74" s="66">
        <v>51</v>
      </c>
      <c r="B74" s="66" t="s">
        <v>327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 s="70" customFormat="1">
      <c r="A75" s="66"/>
      <c r="B75" s="66" t="s">
        <v>770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 s="70" customFormat="1">
      <c r="A76" s="67">
        <v>52</v>
      </c>
      <c r="B76" s="66" t="s">
        <v>1017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 s="70" customFormat="1">
      <c r="A77" s="67"/>
      <c r="B77" s="66" t="s">
        <v>564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 s="70" customFormat="1">
      <c r="A78" s="67"/>
      <c r="B78" s="66" t="s">
        <v>508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 s="70" customFormat="1">
      <c r="A79" s="67">
        <v>53</v>
      </c>
      <c r="B79" s="66" t="s">
        <v>335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 s="70" customFormat="1">
      <c r="A80" s="67"/>
      <c r="B80" s="66" t="s">
        <v>1482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 s="70" customFormat="1">
      <c r="A81" s="67">
        <v>54</v>
      </c>
      <c r="B81" s="66" t="s">
        <v>1380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 s="70" customFormat="1">
      <c r="A82" s="67"/>
      <c r="B82" s="66" t="s">
        <v>346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 s="70" customFormat="1">
      <c r="A83" s="66">
        <v>55</v>
      </c>
      <c r="B83" s="66" t="s">
        <v>348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 s="70" customFormat="1">
      <c r="A84" s="66">
        <v>56</v>
      </c>
      <c r="B84" s="66" t="s">
        <v>354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 s="70" customFormat="1">
      <c r="A85" s="67">
        <v>57</v>
      </c>
      <c r="B85" s="66" t="s">
        <v>248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 s="70" customFormat="1">
      <c r="A86" s="67"/>
      <c r="B86" s="66" t="s">
        <v>1413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 s="70" customFormat="1">
      <c r="A87" s="67">
        <v>58</v>
      </c>
      <c r="B87" s="66" t="s">
        <v>365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 s="70" customFormat="1">
      <c r="A88" s="67"/>
      <c r="B88" s="66" t="s">
        <v>117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 s="70" customFormat="1">
      <c r="A89" s="66">
        <v>59</v>
      </c>
      <c r="B89" s="66" t="s">
        <v>371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 s="70" customFormat="1">
      <c r="A90" s="66"/>
      <c r="B90" s="66" t="s">
        <v>376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 s="70" customFormat="1">
      <c r="A91" s="66">
        <v>60</v>
      </c>
      <c r="B91" s="66" t="s">
        <v>379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 s="70" customFormat="1">
      <c r="A92" s="67">
        <v>61</v>
      </c>
      <c r="B92" s="66" t="s">
        <v>383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 s="70" customFormat="1">
      <c r="A93" s="67"/>
      <c r="B93" s="66" t="s">
        <v>136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 s="70" customFormat="1">
      <c r="A94" s="67">
        <v>62</v>
      </c>
      <c r="B94" s="66" t="s">
        <v>137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 s="70" customFormat="1">
      <c r="A95" s="67"/>
      <c r="B95" s="66" t="s">
        <v>388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 s="70" customFormat="1">
      <c r="A96" s="66">
        <v>63</v>
      </c>
      <c r="B96" s="66" t="s">
        <v>390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 s="70" customFormat="1">
      <c r="A97" s="66">
        <v>64</v>
      </c>
      <c r="B97" s="66" t="s">
        <v>161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 s="70" customFormat="1">
      <c r="A98" s="67">
        <v>65</v>
      </c>
      <c r="B98" s="66" t="s">
        <v>407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 s="70" customFormat="1">
      <c r="A99" s="67"/>
      <c r="B99" s="66" t="s">
        <v>406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 s="70" customFormat="1">
      <c r="A100" s="67"/>
      <c r="B100" s="66" t="s">
        <v>401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 s="70" customFormat="1">
      <c r="A101" s="67"/>
      <c r="B101" s="66" t="s">
        <v>184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 s="70" customFormat="1">
      <c r="A102" s="66">
        <v>66</v>
      </c>
      <c r="B102" s="66" t="s">
        <v>408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 s="70" customFormat="1">
      <c r="A103" s="67">
        <v>67</v>
      </c>
      <c r="B103" s="66" t="s">
        <v>417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 s="70" customFormat="1">
      <c r="A104" s="67"/>
      <c r="B104" s="66" t="s">
        <v>412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 s="70" customFormat="1">
      <c r="A105" s="67">
        <v>68</v>
      </c>
      <c r="B105" s="66" t="s">
        <v>1426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 s="70" customFormat="1">
      <c r="A106" s="66">
        <v>69</v>
      </c>
      <c r="B106" s="66" t="s">
        <v>1475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 s="70" customFormat="1">
      <c r="A107" s="67">
        <v>70</v>
      </c>
      <c r="B107" s="66" t="s">
        <v>428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 s="70" customFormat="1">
      <c r="A108" s="67"/>
      <c r="B108" s="66" t="s">
        <v>431</v>
      </c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 s="70" customFormat="1">
      <c r="A109" s="67">
        <v>71</v>
      </c>
      <c r="B109" s="66" t="s">
        <v>23</v>
      </c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 s="70" customFormat="1">
      <c r="A110" s="67"/>
      <c r="B110" s="66" t="s">
        <v>195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 s="70" customFormat="1">
      <c r="A111" s="66">
        <v>72</v>
      </c>
      <c r="B111" s="66" t="s">
        <v>118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 s="70" customFormat="1">
      <c r="A112" s="66"/>
      <c r="B112" s="66" t="s">
        <v>441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 s="70" customFormat="1">
      <c r="A113" s="67">
        <v>74</v>
      </c>
      <c r="B113" s="66" t="s">
        <v>445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 s="70" customFormat="1">
      <c r="A114" s="67"/>
      <c r="B114" s="66" t="s">
        <v>449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 s="70" customFormat="1">
      <c r="A115" s="67"/>
      <c r="B115" s="66" t="s">
        <v>451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 s="70" customFormat="1">
      <c r="A116" s="67">
        <v>75</v>
      </c>
      <c r="B116" s="66" t="s">
        <v>452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 s="70" customFormat="1">
      <c r="A117" s="67"/>
      <c r="B117" s="66" t="s">
        <v>456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 s="70" customFormat="1">
      <c r="A118" s="67">
        <v>76</v>
      </c>
      <c r="B118" s="66" t="s">
        <v>463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 s="70" customFormat="1">
      <c r="A119" s="67"/>
      <c r="B119" s="66" t="s">
        <v>252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 s="70" customFormat="1">
      <c r="A120" s="67"/>
      <c r="B120" s="66" t="s">
        <v>462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 s="70" customFormat="1">
      <c r="A121" s="66">
        <v>77</v>
      </c>
      <c r="B121" s="66" t="s">
        <v>66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 s="70" customFormat="1">
      <c r="A122" s="66"/>
      <c r="B122" s="66" t="s">
        <v>465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 s="70" customFormat="1">
      <c r="A123" s="66">
        <v>78</v>
      </c>
      <c r="B123" s="66" t="s">
        <v>23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 s="70" customFormat="1">
      <c r="A124" s="66">
        <v>79</v>
      </c>
      <c r="B124" s="66" t="s">
        <v>473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 s="70" customFormat="1">
      <c r="A125" s="66"/>
      <c r="B125" s="66" t="s">
        <v>1422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 s="70" customFormat="1">
      <c r="A126" s="66">
        <v>80</v>
      </c>
      <c r="B126" s="66" t="s">
        <v>23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 s="70" customFormat="1">
      <c r="A127" s="66"/>
      <c r="B127" s="66" t="s">
        <v>478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 s="70" customFormat="1">
      <c r="A128" s="66">
        <v>81</v>
      </c>
      <c r="B128" s="66" t="s">
        <v>486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 s="70" customFormat="1">
      <c r="A129" s="67">
        <v>82</v>
      </c>
      <c r="B129" s="66" t="s">
        <v>426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 s="70" customFormat="1">
      <c r="A130" s="67">
        <v>83</v>
      </c>
      <c r="B130" s="66" t="s">
        <v>494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 s="70" customFormat="1">
      <c r="A131" s="67"/>
      <c r="B131" s="66" t="s">
        <v>490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 s="70" customFormat="1">
      <c r="A132" s="67"/>
      <c r="B132" s="66" t="s">
        <v>1469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 s="70" customFormat="1">
      <c r="A133" s="66">
        <v>84</v>
      </c>
      <c r="B133" s="66" t="s">
        <v>216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 s="70" customFormat="1">
      <c r="A134" s="66"/>
      <c r="B134" s="66" t="s">
        <v>136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 s="70" customFormat="1">
      <c r="A135" s="66">
        <v>85</v>
      </c>
      <c r="B135" s="66" t="s">
        <v>499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 s="70" customFormat="1">
      <c r="A136" s="66">
        <v>86</v>
      </c>
      <c r="B136" s="66" t="s">
        <v>426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 s="70" customFormat="1">
      <c r="A137" s="66"/>
      <c r="B137" s="66" t="s">
        <v>330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 s="70" customFormat="1">
      <c r="A138" s="67">
        <v>87</v>
      </c>
      <c r="B138" s="66" t="s">
        <v>508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 s="70" customFormat="1">
      <c r="A139" s="66">
        <v>88</v>
      </c>
      <c r="B139" s="66" t="s">
        <v>72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 s="70" customFormat="1">
      <c r="A140" s="66"/>
      <c r="B140" s="66" t="s">
        <v>517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 s="70" customFormat="1">
      <c r="A141" s="66">
        <v>89</v>
      </c>
      <c r="B141" s="66" t="s">
        <v>519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 s="70" customFormat="1">
      <c r="A142" s="66"/>
      <c r="B142" s="66" t="s">
        <v>161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 s="70" customFormat="1">
      <c r="A143" s="67">
        <v>90</v>
      </c>
      <c r="B143" s="66" t="s">
        <v>528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 s="70" customFormat="1">
      <c r="A144" s="67"/>
      <c r="B144" s="66" t="s">
        <v>525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 s="70" customFormat="1">
      <c r="A145" s="67"/>
      <c r="B145" s="66" t="s">
        <v>370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 s="70" customFormat="1">
      <c r="A146" s="66">
        <v>91</v>
      </c>
      <c r="B146" s="66" t="s">
        <v>532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 s="70" customFormat="1">
      <c r="A147" s="66"/>
      <c r="B147" s="66" t="s">
        <v>104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 s="70" customFormat="1">
      <c r="A148" s="67">
        <v>92</v>
      </c>
      <c r="B148" s="66" t="s">
        <v>136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 s="70" customFormat="1">
      <c r="A149" s="67"/>
      <c r="B149" s="66" t="s">
        <v>539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 s="70" customFormat="1">
      <c r="A150" s="67"/>
      <c r="B150" s="66" t="s">
        <v>536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 s="70" customFormat="1">
      <c r="A151" s="66">
        <v>93</v>
      </c>
      <c r="B151" s="66" t="s">
        <v>195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 s="70" customFormat="1">
      <c r="A152" s="66">
        <v>94</v>
      </c>
      <c r="B152" s="66" t="s">
        <v>184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 s="70" customFormat="1">
      <c r="A153" s="66">
        <v>95</v>
      </c>
      <c r="B153" s="66" t="s">
        <v>136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 s="70" customFormat="1">
      <c r="A154" s="66">
        <v>96</v>
      </c>
      <c r="B154" s="66" t="s">
        <v>1440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 s="70" customFormat="1">
      <c r="A155" s="66"/>
      <c r="B155" s="66" t="s">
        <v>823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 s="70" customFormat="1">
      <c r="A156" s="67">
        <v>97</v>
      </c>
      <c r="B156" s="66" t="s">
        <v>559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 s="70" customFormat="1">
      <c r="A157" s="67"/>
      <c r="B157" s="66" t="s">
        <v>33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 s="70" customFormat="1">
      <c r="A158" s="67">
        <v>99</v>
      </c>
      <c r="B158" s="66" t="s">
        <v>564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 s="70" customFormat="1">
      <c r="A159" s="67"/>
      <c r="B159" s="66" t="s">
        <v>569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 s="70" customFormat="1">
      <c r="A160" s="67">
        <v>100</v>
      </c>
      <c r="B160" s="66" t="s">
        <v>579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 s="70" customFormat="1">
      <c r="A161" s="67"/>
      <c r="B161" s="66" t="s">
        <v>578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 s="70" customFormat="1">
      <c r="A162" s="67"/>
      <c r="B162" s="66" t="s">
        <v>33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 s="70" customFormat="1">
      <c r="A163" s="66">
        <v>101</v>
      </c>
      <c r="B163" s="66" t="s">
        <v>581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 s="70" customFormat="1">
      <c r="A164" s="67">
        <v>102</v>
      </c>
      <c r="B164" s="66" t="s">
        <v>564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 s="70" customFormat="1">
      <c r="A165" s="67"/>
      <c r="B165" s="66" t="s">
        <v>571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 s="70" customFormat="1">
      <c r="A166" s="67">
        <v>103</v>
      </c>
      <c r="B166" s="66" t="s">
        <v>184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 s="70" customFormat="1">
      <c r="A167" s="66">
        <v>104</v>
      </c>
      <c r="B167" s="66" t="s">
        <v>285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 s="70" customFormat="1">
      <c r="A168" s="66"/>
      <c r="B168" s="66" t="s">
        <v>1001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 s="70" customFormat="1">
      <c r="A169" s="66">
        <v>105</v>
      </c>
      <c r="B169" s="66" t="s">
        <v>171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 s="70" customFormat="1">
      <c r="A170" s="66"/>
      <c r="B170" s="66" t="s">
        <v>599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 s="70" customFormat="1">
      <c r="A171" s="66"/>
      <c r="B171" s="66" t="s">
        <v>600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 s="70" customFormat="1">
      <c r="A172" s="66">
        <v>106</v>
      </c>
      <c r="B172" s="66" t="s">
        <v>230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 s="70" customFormat="1">
      <c r="A173" s="67">
        <v>107</v>
      </c>
      <c r="B173" s="66" t="s">
        <v>606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 s="70" customFormat="1">
      <c r="A174" s="66">
        <v>108</v>
      </c>
      <c r="B174" s="66" t="s">
        <v>91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 s="70" customFormat="1">
      <c r="A175" s="66"/>
      <c r="B175" s="66" t="s">
        <v>611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 s="70" customFormat="1">
      <c r="A176" s="66">
        <v>109</v>
      </c>
      <c r="B176" s="66" t="s">
        <v>581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 s="70" customFormat="1">
      <c r="A177" s="66">
        <v>110</v>
      </c>
      <c r="B177" s="66" t="s">
        <v>1315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 s="70" customFormat="1">
      <c r="A178" s="66"/>
      <c r="B178" s="66" t="s">
        <v>136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 s="70" customFormat="1">
      <c r="A179" s="67">
        <v>111</v>
      </c>
      <c r="B179" s="66" t="s">
        <v>124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 s="70" customFormat="1">
      <c r="A180" s="67">
        <v>112</v>
      </c>
      <c r="B180" s="66" t="s">
        <v>209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 s="70" customFormat="1">
      <c r="A181" s="67">
        <v>113</v>
      </c>
      <c r="B181" s="66" t="s">
        <v>633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 s="70" customFormat="1">
      <c r="A182" s="66">
        <v>114</v>
      </c>
      <c r="B182" s="66" t="s">
        <v>636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 s="70" customFormat="1">
      <c r="A183" s="66">
        <v>115</v>
      </c>
      <c r="B183" s="66" t="s">
        <v>641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 s="70" customFormat="1">
      <c r="A184" s="66">
        <v>116</v>
      </c>
      <c r="B184" s="66" t="s">
        <v>645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 s="70" customFormat="1">
      <c r="A185" s="67">
        <v>117</v>
      </c>
      <c r="B185" s="66" t="s">
        <v>1177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 s="70" customFormat="1">
      <c r="A186" s="67">
        <v>118</v>
      </c>
      <c r="B186" s="66" t="s">
        <v>335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 s="70" customFormat="1">
      <c r="A187" s="67">
        <v>119</v>
      </c>
      <c r="B187" s="66" t="s">
        <v>499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 s="70" customFormat="1">
      <c r="A188" s="67">
        <v>120</v>
      </c>
      <c r="B188" s="66" t="s">
        <v>1453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 s="70" customFormat="1">
      <c r="A189" s="67">
        <v>121</v>
      </c>
      <c r="B189" s="66" t="s">
        <v>669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 s="70" customFormat="1">
      <c r="A190" s="67">
        <v>122</v>
      </c>
      <c r="B190" s="66" t="s">
        <v>216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 s="70" customFormat="1">
      <c r="A191" s="67"/>
      <c r="B191" s="66" t="s">
        <v>676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 s="70" customFormat="1">
      <c r="A192" s="66">
        <v>123</v>
      </c>
      <c r="B192" s="66" t="s">
        <v>417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 s="70" customFormat="1">
      <c r="A193" s="67">
        <v>125</v>
      </c>
      <c r="B193" s="66" t="s">
        <v>687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 s="70" customFormat="1">
      <c r="A194" s="66">
        <v>126</v>
      </c>
      <c r="B194" s="66" t="s">
        <v>23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 s="70" customFormat="1">
      <c r="A195" s="66">
        <v>127</v>
      </c>
      <c r="B195" s="66" t="s">
        <v>695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 s="70" customFormat="1">
      <c r="A196" s="66"/>
      <c r="B196" s="66" t="s">
        <v>33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 s="70" customFormat="1">
      <c r="A197" s="67">
        <v>128</v>
      </c>
      <c r="B197" s="66" t="s">
        <v>705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 s="70" customFormat="1">
      <c r="A198" s="67"/>
      <c r="B198" s="66" t="s">
        <v>699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 s="70" customFormat="1">
      <c r="A199" s="66">
        <v>129</v>
      </c>
      <c r="B199" s="66" t="s">
        <v>706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 s="70" customFormat="1">
      <c r="A200" s="66">
        <v>130</v>
      </c>
      <c r="B200" s="66" t="s">
        <v>564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 s="70" customFormat="1">
      <c r="A201" s="66"/>
      <c r="B201" s="66" t="s">
        <v>709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 s="70" customFormat="1">
      <c r="A202" s="66"/>
      <c r="B202" s="66" t="s">
        <v>335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 s="70" customFormat="1">
      <c r="A203" s="67">
        <v>131</v>
      </c>
      <c r="B203" s="66" t="s">
        <v>714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 s="70" customFormat="1">
      <c r="A204" s="67">
        <v>132</v>
      </c>
      <c r="B204" s="66" t="s">
        <v>922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 s="70" customFormat="1">
      <c r="A205" s="67"/>
      <c r="B205" s="66" t="s">
        <v>1007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1:63" s="70" customFormat="1">
      <c r="A206" s="67">
        <v>133</v>
      </c>
      <c r="B206" s="66" t="s">
        <v>719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1:63" s="70" customFormat="1">
      <c r="A207" s="67"/>
      <c r="B207" s="66" t="s">
        <v>98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1:63" s="70" customFormat="1">
      <c r="A208" s="66">
        <v>134</v>
      </c>
      <c r="B208" s="66" t="s">
        <v>724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 s="70" customFormat="1">
      <c r="A209" s="66">
        <v>135</v>
      </c>
      <c r="B209" s="66" t="s">
        <v>727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 s="70" customFormat="1">
      <c r="A210" s="67">
        <v>136</v>
      </c>
      <c r="B210" s="66" t="s">
        <v>108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 s="70" customFormat="1">
      <c r="A211" s="67"/>
      <c r="B211" s="66" t="s">
        <v>442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 s="70" customFormat="1">
      <c r="A212" s="67"/>
      <c r="B212" s="66" t="s">
        <v>734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 s="70" customFormat="1">
      <c r="A213" s="66">
        <v>137</v>
      </c>
      <c r="B213" s="66" t="s">
        <v>23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 s="70" customFormat="1">
      <c r="A214" s="66"/>
      <c r="B214" s="66" t="s">
        <v>389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 s="70" customFormat="1">
      <c r="A215" s="66">
        <v>138</v>
      </c>
      <c r="B215" s="66" t="s">
        <v>417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 s="70" customFormat="1">
      <c r="A216" s="66">
        <v>139</v>
      </c>
      <c r="B216" s="66" t="s">
        <v>179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 s="70" customFormat="1">
      <c r="A217" s="67">
        <v>140</v>
      </c>
      <c r="B217" s="66" t="s">
        <v>108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 s="70" customFormat="1">
      <c r="A218" s="67"/>
      <c r="B218" s="66" t="s">
        <v>748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 s="70" customFormat="1">
      <c r="A219" s="67">
        <v>141</v>
      </c>
      <c r="B219" s="66" t="s">
        <v>615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 s="70" customFormat="1">
      <c r="A220" s="67"/>
      <c r="B220" s="66" t="s">
        <v>752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 s="70" customFormat="1">
      <c r="A221" s="66">
        <v>142</v>
      </c>
      <c r="B221" s="66" t="s">
        <v>753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 s="70" customFormat="1">
      <c r="A222" s="66">
        <v>143</v>
      </c>
      <c r="B222" s="66" t="s">
        <v>108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 s="70" customFormat="1">
      <c r="A223" s="66"/>
      <c r="B223" s="66" t="s">
        <v>1380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 s="70" customFormat="1">
      <c r="A224" s="67">
        <v>144</v>
      </c>
      <c r="B224" s="66" t="s">
        <v>442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 s="70" customFormat="1">
      <c r="A225" s="67"/>
      <c r="B225" s="66" t="s">
        <v>184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 s="70" customFormat="1">
      <c r="A226" s="66">
        <v>145</v>
      </c>
      <c r="B226" s="66" t="s">
        <v>1466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 s="70" customFormat="1">
      <c r="A227" s="67">
        <v>146</v>
      </c>
      <c r="B227" s="66" t="s">
        <v>770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 s="70" customFormat="1">
      <c r="A228" s="67"/>
      <c r="B228" s="66" t="s">
        <v>773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 s="70" customFormat="1">
      <c r="A229" s="66">
        <v>147</v>
      </c>
      <c r="B229" s="66" t="s">
        <v>774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 s="70" customFormat="1">
      <c r="A230" s="66"/>
      <c r="B230" s="66" t="s">
        <v>195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 s="70" customFormat="1">
      <c r="A231" s="66"/>
      <c r="B231" s="66" t="s">
        <v>61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 s="70" customFormat="1">
      <c r="A232" s="67">
        <v>148</v>
      </c>
      <c r="B232" s="66" t="s">
        <v>216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 s="70" customFormat="1">
      <c r="A233" s="67"/>
      <c r="B233" s="66" t="s">
        <v>781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 s="70" customFormat="1">
      <c r="A234" s="66">
        <v>149</v>
      </c>
      <c r="B234" s="66" t="s">
        <v>285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 s="70" customFormat="1">
      <c r="A235" s="66"/>
      <c r="B235" s="66" t="s">
        <v>784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 s="70" customFormat="1">
      <c r="A236" s="67">
        <v>150</v>
      </c>
      <c r="B236" s="66" t="s">
        <v>627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 s="70" customFormat="1">
      <c r="A237" s="67"/>
      <c r="B237" s="66" t="s">
        <v>442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 s="70" customFormat="1">
      <c r="A238" s="67">
        <v>151</v>
      </c>
      <c r="B238" s="66" t="s">
        <v>564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 s="70" customFormat="1">
      <c r="A239" s="67"/>
      <c r="B239" s="66" t="s">
        <v>788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 s="70" customFormat="1">
      <c r="A240" s="66">
        <v>152</v>
      </c>
      <c r="B240" s="66" t="s">
        <v>23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 s="70" customFormat="1">
      <c r="A241" s="66"/>
      <c r="B241" s="66" t="s">
        <v>223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 s="70" customFormat="1">
      <c r="A242" s="66">
        <v>153</v>
      </c>
      <c r="B242" s="66" t="s">
        <v>797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 s="70" customFormat="1">
      <c r="A243" s="66"/>
      <c r="B243" s="66" t="s">
        <v>802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1:63" s="70" customFormat="1">
      <c r="A244" s="66">
        <v>154</v>
      </c>
      <c r="B244" s="66" t="s">
        <v>806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1:63" s="70" customFormat="1">
      <c r="A245" s="66"/>
      <c r="B245" s="66" t="s">
        <v>451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1:63" s="70" customFormat="1">
      <c r="A246" s="66">
        <v>155</v>
      </c>
      <c r="B246" s="66" t="s">
        <v>1036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1:63" s="70" customFormat="1">
      <c r="A247" s="66">
        <v>156</v>
      </c>
      <c r="B247" s="66" t="s">
        <v>23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1:63" s="70" customFormat="1">
      <c r="A248" s="66">
        <v>158</v>
      </c>
      <c r="B248" s="66" t="s">
        <v>788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1:63" s="70" customFormat="1">
      <c r="A249" s="66"/>
      <c r="B249" s="66" t="s">
        <v>1339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1:63" s="70" customFormat="1">
      <c r="A250" s="66">
        <v>159</v>
      </c>
      <c r="B250" s="66" t="s">
        <v>792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1:63" s="70" customFormat="1">
      <c r="A251" s="66"/>
      <c r="B251" s="66" t="s">
        <v>828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1:63" s="70" customFormat="1">
      <c r="A252" s="66">
        <v>160</v>
      </c>
      <c r="B252" s="66" t="s">
        <v>829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1:63" s="70" customFormat="1">
      <c r="A253" s="66">
        <v>161</v>
      </c>
      <c r="B253" s="66" t="s">
        <v>600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1:63" s="70" customFormat="1">
      <c r="A254" s="66">
        <v>162</v>
      </c>
      <c r="B254" s="66" t="s">
        <v>91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1:63" s="70" customFormat="1">
      <c r="A255" s="66">
        <v>163</v>
      </c>
      <c r="B255" s="66" t="s">
        <v>23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1:63" s="70" customFormat="1">
      <c r="A256" s="66"/>
      <c r="B256" s="66" t="s">
        <v>845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1:63" s="70" customFormat="1">
      <c r="A257" s="66">
        <v>164</v>
      </c>
      <c r="B257" s="66" t="s">
        <v>846</v>
      </c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1:63" s="70" customFormat="1">
      <c r="A258" s="66">
        <v>165</v>
      </c>
      <c r="B258" s="66" t="s">
        <v>852</v>
      </c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1:63" s="70" customFormat="1">
      <c r="A259" s="66"/>
      <c r="B259" s="66" t="s">
        <v>856</v>
      </c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1:63" s="70" customFormat="1">
      <c r="A260" s="66">
        <v>166</v>
      </c>
      <c r="B260" s="66" t="s">
        <v>223</v>
      </c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1:63" s="70" customFormat="1">
      <c r="A261" s="66"/>
      <c r="B261" s="66" t="s">
        <v>862</v>
      </c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1:63" s="70" customFormat="1">
      <c r="A262" s="67">
        <v>167</v>
      </c>
      <c r="B262" s="66" t="s">
        <v>161</v>
      </c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1:63" s="70" customFormat="1">
      <c r="A263" s="67"/>
      <c r="B263" s="66" t="s">
        <v>499</v>
      </c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1:63" s="70" customFormat="1">
      <c r="A264" s="66">
        <v>168</v>
      </c>
      <c r="B264" s="66" t="s">
        <v>137</v>
      </c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1:63" s="70" customFormat="1">
      <c r="A265" s="67">
        <v>169</v>
      </c>
      <c r="B265" s="66" t="s">
        <v>310</v>
      </c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1:63" s="70" customFormat="1">
      <c r="A266" s="67">
        <v>170</v>
      </c>
      <c r="B266" s="66" t="s">
        <v>489</v>
      </c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1:63" s="70" customFormat="1">
      <c r="A267" s="67"/>
      <c r="B267" s="66" t="s">
        <v>876</v>
      </c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1:63" s="70" customFormat="1">
      <c r="A268" s="66">
        <v>171</v>
      </c>
      <c r="B268" s="66" t="s">
        <v>881</v>
      </c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1:63" s="70" customFormat="1">
      <c r="A269" s="66">
        <v>172</v>
      </c>
      <c r="B269" s="66" t="s">
        <v>417</v>
      </c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1:63" s="70" customFormat="1">
      <c r="A270" s="66"/>
      <c r="B270" s="66" t="s">
        <v>886</v>
      </c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1:63" s="70" customFormat="1">
      <c r="A271" s="66">
        <v>173</v>
      </c>
      <c r="B271" s="66" t="s">
        <v>456</v>
      </c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1:63" s="70" customFormat="1">
      <c r="A272" s="66"/>
      <c r="B272" s="66" t="s">
        <v>33</v>
      </c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1:63" s="70" customFormat="1">
      <c r="A273" s="66">
        <v>174</v>
      </c>
      <c r="B273" s="66" t="s">
        <v>893</v>
      </c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1:63" s="70" customFormat="1">
      <c r="A274" s="66"/>
      <c r="B274" s="66" t="s">
        <v>600</v>
      </c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1:63" s="70" customFormat="1">
      <c r="A275" s="66">
        <v>175</v>
      </c>
      <c r="B275" s="66" t="s">
        <v>179</v>
      </c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3" s="70" customFormat="1">
      <c r="A276" s="66">
        <v>176</v>
      </c>
      <c r="B276" s="66" t="s">
        <v>23</v>
      </c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3" s="70" customFormat="1">
      <c r="A277" s="66">
        <v>177</v>
      </c>
      <c r="B277" s="66" t="s">
        <v>600</v>
      </c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1:63" s="70" customFormat="1">
      <c r="A278" s="66">
        <v>178</v>
      </c>
      <c r="B278" s="66" t="s">
        <v>910</v>
      </c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3" s="70" customFormat="1">
      <c r="A279" s="66"/>
      <c r="B279" s="66" t="s">
        <v>194</v>
      </c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3" s="70" customFormat="1">
      <c r="A280" s="66"/>
      <c r="B280" s="66" t="s">
        <v>559</v>
      </c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3" s="70" customFormat="1">
      <c r="A281" s="66">
        <v>179</v>
      </c>
      <c r="B281" s="66" t="s">
        <v>136</v>
      </c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1:63" s="70" customFormat="1">
      <c r="A282" s="66">
        <v>181</v>
      </c>
      <c r="B282" s="66" t="s">
        <v>918</v>
      </c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1:63" s="70" customFormat="1">
      <c r="A283" s="66">
        <v>182</v>
      </c>
      <c r="B283" s="66" t="s">
        <v>1391</v>
      </c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1:63" s="70" customFormat="1">
      <c r="A284" s="66">
        <v>183</v>
      </c>
      <c r="B284" s="66" t="s">
        <v>922</v>
      </c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1:63" s="70" customFormat="1">
      <c r="A285" s="66"/>
      <c r="B285" s="66" t="s">
        <v>600</v>
      </c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1:63" s="70" customFormat="1">
      <c r="A286" s="66">
        <v>184</v>
      </c>
      <c r="B286" s="66" t="s">
        <v>390</v>
      </c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1:63" s="70" customFormat="1">
      <c r="A287" s="67">
        <v>185</v>
      </c>
      <c r="B287" s="66" t="s">
        <v>90</v>
      </c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1:63" s="70" customFormat="1">
      <c r="A288" s="67"/>
      <c r="B288" s="66" t="s">
        <v>930</v>
      </c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1:63" s="70" customFormat="1">
      <c r="A289" s="66">
        <v>186</v>
      </c>
      <c r="B289" s="66" t="s">
        <v>662</v>
      </c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1:63" s="70" customFormat="1">
      <c r="A290" s="67">
        <v>187</v>
      </c>
      <c r="B290" s="66" t="s">
        <v>1419</v>
      </c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1:63" s="70" customFormat="1">
      <c r="A291" s="66">
        <v>188</v>
      </c>
      <c r="B291" s="66" t="s">
        <v>417</v>
      </c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1:63" s="70" customFormat="1">
      <c r="A292" s="66">
        <v>189</v>
      </c>
      <c r="B292" s="66" t="s">
        <v>982</v>
      </c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1:63" s="70" customFormat="1">
      <c r="A293" s="66"/>
      <c r="B293" s="66" t="s">
        <v>388</v>
      </c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1:63" s="70" customFormat="1">
      <c r="A294" s="66">
        <v>190</v>
      </c>
      <c r="B294" s="66" t="s">
        <v>407</v>
      </c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1:63" s="70" customFormat="1">
      <c r="A295" s="66">
        <v>191</v>
      </c>
      <c r="B295" s="66" t="s">
        <v>774</v>
      </c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1:63" s="70" customFormat="1">
      <c r="A296" s="66">
        <v>192</v>
      </c>
      <c r="B296" s="66" t="s">
        <v>23</v>
      </c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</row>
    <row r="297" spans="1:63" s="70" customFormat="1">
      <c r="A297" s="66"/>
      <c r="B297" s="66" t="s">
        <v>170</v>
      </c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</row>
    <row r="298" spans="1:63" s="70" customFormat="1">
      <c r="A298" s="66">
        <v>193</v>
      </c>
      <c r="B298" s="66" t="s">
        <v>774</v>
      </c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</row>
    <row r="299" spans="1:63" s="70" customFormat="1">
      <c r="A299" s="66"/>
      <c r="B299" s="66" t="s">
        <v>37</v>
      </c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</row>
    <row r="300" spans="1:63" s="70" customFormat="1">
      <c r="A300" s="66">
        <v>194</v>
      </c>
      <c r="B300" s="66" t="s">
        <v>1032</v>
      </c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</row>
    <row r="301" spans="1:63" s="70" customFormat="1">
      <c r="A301" s="66">
        <v>195</v>
      </c>
      <c r="B301" s="66" t="s">
        <v>1459</v>
      </c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</row>
    <row r="302" spans="1:63" s="70" customFormat="1">
      <c r="A302" s="66">
        <v>196</v>
      </c>
      <c r="B302" s="66" t="s">
        <v>1204</v>
      </c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</row>
    <row r="303" spans="1:63" s="70" customFormat="1">
      <c r="A303" s="66"/>
      <c r="B303" s="66" t="s">
        <v>1411</v>
      </c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</row>
    <row r="304" spans="1:63" s="70" customFormat="1">
      <c r="A304" s="66">
        <v>197</v>
      </c>
      <c r="B304" s="66" t="s">
        <v>995</v>
      </c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</row>
    <row r="305" spans="1:63" s="70" customFormat="1">
      <c r="A305" s="66">
        <v>198</v>
      </c>
      <c r="B305" s="66" t="s">
        <v>263</v>
      </c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1:63" s="70" customFormat="1">
      <c r="A306" s="66"/>
      <c r="B306" s="66" t="s">
        <v>1001</v>
      </c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1:63" s="70" customFormat="1">
      <c r="A307" s="66"/>
      <c r="B307" s="66" t="s">
        <v>1006</v>
      </c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1:63" s="70" customFormat="1">
      <c r="A308" s="66"/>
      <c r="B308" s="66" t="s">
        <v>1397</v>
      </c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1:63" s="70" customFormat="1">
      <c r="A309" s="66">
        <v>199</v>
      </c>
      <c r="B309" s="66" t="s">
        <v>936</v>
      </c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1:63" s="70" customFormat="1">
      <c r="A310" s="66"/>
      <c r="B310" s="66" t="s">
        <v>937</v>
      </c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1:63" s="70" customFormat="1">
      <c r="A311" s="66"/>
      <c r="B311" s="66" t="s">
        <v>1465</v>
      </c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1:63" s="70" customFormat="1">
      <c r="A312" s="67">
        <v>200</v>
      </c>
      <c r="B312" s="66" t="s">
        <v>940</v>
      </c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1:63" s="70" customFormat="1">
      <c r="A313" s="67"/>
      <c r="B313" s="66" t="s">
        <v>943</v>
      </c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1:63" s="70" customFormat="1">
      <c r="A314" s="67"/>
      <c r="B314" s="66" t="s">
        <v>944</v>
      </c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1:63" s="70" customFormat="1">
      <c r="A315" s="66">
        <v>201</v>
      </c>
      <c r="B315" s="66" t="s">
        <v>1445</v>
      </c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1:63" s="70" customFormat="1">
      <c r="A316" s="66">
        <v>202</v>
      </c>
      <c r="B316" s="66" t="s">
        <v>33</v>
      </c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1:63" s="70" customFormat="1">
      <c r="A317" s="66">
        <v>203</v>
      </c>
      <c r="B317" s="66" t="s">
        <v>23</v>
      </c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1:63" s="70" customFormat="1">
      <c r="A318" s="66"/>
      <c r="B318" s="66" t="s">
        <v>945</v>
      </c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1:63" s="70" customFormat="1">
      <c r="A319" s="66">
        <v>204</v>
      </c>
      <c r="B319" s="66" t="s">
        <v>1449</v>
      </c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1:63" s="70" customFormat="1">
      <c r="A320" s="66">
        <v>205</v>
      </c>
      <c r="B320" s="66" t="s">
        <v>1026</v>
      </c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1:63" s="70" customFormat="1">
      <c r="A321" s="66"/>
      <c r="B321" s="66" t="s">
        <v>229</v>
      </c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1:63" s="70" customFormat="1">
      <c r="A322" s="66">
        <v>206</v>
      </c>
      <c r="B322" s="66" t="s">
        <v>727</v>
      </c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1:63" s="70" customFormat="1">
      <c r="A323" s="66"/>
      <c r="B323" s="66" t="s">
        <v>66</v>
      </c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1:63" s="70" customFormat="1">
      <c r="A324" s="66"/>
      <c r="B324" s="66" t="s">
        <v>1478</v>
      </c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1:63" s="70" customFormat="1">
      <c r="A325" s="66">
        <v>208</v>
      </c>
      <c r="B325" s="66" t="s">
        <v>774</v>
      </c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1:63" s="70" customFormat="1">
      <c r="A326" s="66">
        <v>212</v>
      </c>
      <c r="B326" s="66" t="s">
        <v>953</v>
      </c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1:63" s="70" customFormat="1">
      <c r="A327" s="67">
        <v>217</v>
      </c>
      <c r="B327" s="66" t="s">
        <v>137</v>
      </c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1:63" s="70" customFormat="1">
      <c r="A328" s="67">
        <v>228</v>
      </c>
      <c r="B328" s="66" t="s">
        <v>961</v>
      </c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1:63" s="70" customFormat="1">
      <c r="A329" s="67"/>
      <c r="B329" s="66" t="s">
        <v>966</v>
      </c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1:63" s="70" customFormat="1">
      <c r="A330" s="66">
        <v>229</v>
      </c>
      <c r="B330" s="66" t="s">
        <v>406</v>
      </c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1:63" s="70" customFormat="1">
      <c r="A331" s="66"/>
      <c r="B331" s="66" t="s">
        <v>969</v>
      </c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1:63" s="70" customFormat="1">
      <c r="A332" s="66">
        <v>235</v>
      </c>
      <c r="B332" s="66" t="s">
        <v>971</v>
      </c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1:63" s="70" customFormat="1">
      <c r="A333" s="66">
        <v>243</v>
      </c>
      <c r="B333" s="66" t="s">
        <v>91</v>
      </c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1:63" s="70" customFormat="1">
      <c r="A334" s="66"/>
      <c r="B334" s="66" t="s">
        <v>784</v>
      </c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1:63" s="70" customFormat="1">
      <c r="A335" s="66">
        <v>251</v>
      </c>
      <c r="B335" s="66" t="s">
        <v>986</v>
      </c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1:63" s="70" customFormat="1">
      <c r="A336" s="67">
        <v>264</v>
      </c>
      <c r="B336" s="66" t="s">
        <v>992</v>
      </c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1:63" s="70" customFormat="1">
      <c r="A337" s="67"/>
      <c r="B337" s="66" t="s">
        <v>456</v>
      </c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1:63" s="70" customFormat="1">
      <c r="A338" s="67">
        <v>296</v>
      </c>
      <c r="B338" s="66" t="s">
        <v>1013</v>
      </c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1:63" s="70" customFormat="1">
      <c r="A339" s="67"/>
      <c r="B339" s="66" t="s">
        <v>1016</v>
      </c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1:63" s="70" customFormat="1">
      <c r="A340" s="66">
        <v>301</v>
      </c>
      <c r="B340" s="66" t="s">
        <v>1007</v>
      </c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1:63" s="70" customFormat="1">
      <c r="A341" s="67">
        <v>311</v>
      </c>
      <c r="B341" s="66" t="s">
        <v>136</v>
      </c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1:63" s="70" customFormat="1">
      <c r="A342" s="66">
        <v>322</v>
      </c>
      <c r="B342" s="66" t="s">
        <v>136</v>
      </c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1:63" s="70" customFormat="1">
      <c r="A343" s="66">
        <v>332</v>
      </c>
      <c r="B343" s="66" t="s">
        <v>179</v>
      </c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1:63" s="70" customFormat="1">
      <c r="A344" s="67" t="s">
        <v>1506</v>
      </c>
      <c r="B344" s="66" t="s">
        <v>23</v>
      </c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1:63" s="70" customFormat="1">
      <c r="A345" s="67"/>
      <c r="B345" s="66" t="s">
        <v>1193</v>
      </c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1:63" s="70" customFormat="1">
      <c r="A346" s="67"/>
      <c r="B346" s="66" t="s">
        <v>224</v>
      </c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1:63" s="70" customFormat="1">
      <c r="A347" s="67"/>
      <c r="B347" s="66" t="s">
        <v>156</v>
      </c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1:63" s="70" customFormat="1">
      <c r="A348" s="67"/>
      <c r="B348" s="66" t="s">
        <v>426</v>
      </c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1:63" s="70" customFormat="1">
      <c r="A349" s="67"/>
      <c r="B349" s="66" t="s">
        <v>301</v>
      </c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1:63" s="70" customFormat="1">
      <c r="A350" s="67"/>
      <c r="B350" s="66" t="s">
        <v>922</v>
      </c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1:63" s="70" customFormat="1">
      <c r="A351" s="67"/>
      <c r="B351" s="66" t="s">
        <v>1150</v>
      </c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1:63" s="70" customFormat="1">
      <c r="A352" s="67"/>
      <c r="B352" s="66" t="s">
        <v>532</v>
      </c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1:63" s="70" customFormat="1">
      <c r="A353" s="67"/>
      <c r="B353" s="66" t="s">
        <v>1092</v>
      </c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1:63" s="70" customFormat="1">
      <c r="A354" s="67"/>
      <c r="B354" s="66" t="s">
        <v>1245</v>
      </c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1:63" s="70" customFormat="1">
      <c r="A355" s="67"/>
      <c r="B355" s="66" t="s">
        <v>170</v>
      </c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1:63" s="70" customFormat="1">
      <c r="A356" s="67"/>
      <c r="B356" s="66" t="s">
        <v>581</v>
      </c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1:63" s="70" customFormat="1">
      <c r="A357" s="67"/>
      <c r="B357" s="66" t="s">
        <v>383</v>
      </c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1:63" s="70" customFormat="1">
      <c r="A358" s="67"/>
      <c r="B358" s="66" t="s">
        <v>329</v>
      </c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1:63" s="70" customFormat="1">
      <c r="A359" s="67"/>
      <c r="B359" s="66" t="s">
        <v>456</v>
      </c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1:63" s="70" customFormat="1">
      <c r="A360" s="67"/>
      <c r="B360" s="66" t="s">
        <v>1098</v>
      </c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1:63" s="70" customFormat="1">
      <c r="A361" s="67"/>
      <c r="B361" s="66" t="s">
        <v>104</v>
      </c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1:63" s="70" customFormat="1">
      <c r="A362" s="67"/>
      <c r="B362" s="66" t="s">
        <v>1103</v>
      </c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1:63" s="70" customFormat="1">
      <c r="A363" s="67"/>
      <c r="B363" s="66" t="s">
        <v>195</v>
      </c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1:63" s="70" customFormat="1">
      <c r="A364" s="67"/>
      <c r="B364" s="66" t="s">
        <v>65</v>
      </c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1:63" s="70" customFormat="1">
      <c r="A365" s="67"/>
      <c r="B365" s="66" t="s">
        <v>1197</v>
      </c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1:63" s="70" customFormat="1">
      <c r="A366" s="67"/>
      <c r="B366" s="66" t="s">
        <v>1087</v>
      </c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1:63" s="70" customFormat="1">
      <c r="A367" s="67"/>
      <c r="B367" s="66" t="s">
        <v>1155</v>
      </c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1:63" s="70" customFormat="1">
      <c r="A368" s="67"/>
      <c r="B368" s="66" t="s">
        <v>1007</v>
      </c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1:63" s="70" customFormat="1">
      <c r="A369" s="67"/>
      <c r="B369" s="66" t="s">
        <v>1166</v>
      </c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1:63" s="70" customFormat="1">
      <c r="A370" s="67"/>
      <c r="B370" s="66" t="s">
        <v>1223</v>
      </c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1:63" s="70" customFormat="1">
      <c r="A371" s="67"/>
      <c r="B371" s="66" t="s">
        <v>161</v>
      </c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1:63" s="70" customFormat="1">
      <c r="A372" s="67"/>
      <c r="B372" s="66" t="s">
        <v>1244</v>
      </c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1:63" s="70" customFormat="1">
      <c r="A373" s="67"/>
      <c r="B373" s="66" t="s">
        <v>184</v>
      </c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1:63" s="70" customFormat="1">
      <c r="A374" s="67"/>
      <c r="B374" s="66" t="s">
        <v>157</v>
      </c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1:63" s="70" customFormat="1">
      <c r="A375" s="67"/>
      <c r="B375" s="66" t="s">
        <v>1180</v>
      </c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1:63" s="70" customFormat="1">
      <c r="A376" s="67"/>
      <c r="B376" s="66" t="s">
        <v>1218</v>
      </c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1:63" s="70" customFormat="1">
      <c r="A377" s="67"/>
      <c r="B377" s="66" t="s">
        <v>1165</v>
      </c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1:63" s="70" customFormat="1">
      <c r="A378" s="67"/>
      <c r="B378" s="66" t="s">
        <v>1271</v>
      </c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1:63" s="70" customFormat="1">
      <c r="A379" s="67"/>
      <c r="B379" s="66" t="s">
        <v>1109</v>
      </c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1:63" s="70" customFormat="1">
      <c r="A380" s="67"/>
      <c r="B380" s="66" t="s">
        <v>1204</v>
      </c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1:63" s="70" customFormat="1">
      <c r="A381" s="67"/>
      <c r="B381" s="66" t="s">
        <v>61</v>
      </c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1:63" s="70" customFormat="1">
      <c r="A382" s="67"/>
      <c r="B382" s="66" t="s">
        <v>1506</v>
      </c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1:63" s="70" customFormat="1">
      <c r="A383" s="67"/>
      <c r="B383" s="66" t="s">
        <v>1483</v>
      </c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1:63" s="70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1:63" s="70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1:63" s="70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1:63" s="70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1:63" s="70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1:63" s="70" customFormat="1" ht="21" thickBo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1:63" s="70" customFormat="1" ht="21" thickBo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1:63" s="70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1:63" s="70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1:63" s="70" customFormat="1" ht="20.100000000000001" customHeight="1"/>
    <row r="394" spans="1:63" s="70" customFormat="1" ht="20.100000000000001" customHeight="1"/>
    <row r="395" spans="1:63" s="70" customFormat="1" ht="20.100000000000001" customHeight="1"/>
    <row r="396" spans="1:63" s="70" customFormat="1" ht="20.100000000000001" customHeight="1"/>
    <row r="397" spans="1:63" s="70" customFormat="1" ht="20.100000000000001" customHeight="1"/>
    <row r="398" spans="1:63" s="70" customFormat="1" ht="20.100000000000001" customHeight="1"/>
    <row r="399" spans="1:63" s="70" customFormat="1" ht="20.100000000000001" customHeight="1"/>
    <row r="400" spans="1:63" s="70" customFormat="1" ht="20.100000000000001" customHeight="1"/>
    <row r="401" s="70" customFormat="1" ht="20.100000000000001" customHeight="1"/>
    <row r="402" s="70" customFormat="1" ht="20.100000000000001" customHeight="1"/>
    <row r="403" s="70" customFormat="1" ht="20.100000000000001" customHeight="1"/>
    <row r="404" s="70" customFormat="1" ht="20.100000000000001" customHeight="1"/>
    <row r="405" s="70" customFormat="1" ht="20.100000000000001" customHeight="1"/>
    <row r="406" s="70" customFormat="1" ht="20.100000000000001" customHeight="1"/>
    <row r="407" s="70" customFormat="1" ht="20.100000000000001" customHeight="1"/>
    <row r="408" s="70" customFormat="1" ht="20.100000000000001" customHeight="1"/>
    <row r="409" s="70" customFormat="1" ht="20.100000000000001" customHeight="1"/>
    <row r="410" s="70" customFormat="1" ht="20.100000000000001" customHeight="1"/>
    <row r="411" s="70" customFormat="1" ht="20.100000000000001" customHeight="1"/>
    <row r="412" s="70" customFormat="1" ht="20.100000000000001" customHeight="1"/>
    <row r="413" s="70" customFormat="1" ht="20.100000000000001" customHeight="1"/>
    <row r="414" s="70" customFormat="1" ht="20.100000000000001" customHeight="1"/>
    <row r="415" s="70" customFormat="1" ht="20.100000000000001" customHeight="1"/>
    <row r="416" s="70" customFormat="1" ht="20.100000000000001" customHeight="1"/>
    <row r="417" s="70" customFormat="1" ht="20.100000000000001" customHeight="1"/>
    <row r="418" s="70" customFormat="1" ht="20.100000000000001" customHeight="1"/>
    <row r="419" s="70" customFormat="1" ht="20.100000000000001" customHeight="1"/>
    <row r="420" s="70" customFormat="1" ht="20.100000000000001" customHeight="1"/>
    <row r="421" s="70" customFormat="1" ht="20.100000000000001" customHeight="1"/>
    <row r="422" s="70" customFormat="1" ht="20.100000000000001" customHeight="1"/>
    <row r="423" s="70" customFormat="1" ht="20.100000000000001" customHeight="1"/>
    <row r="424" s="70" customFormat="1" ht="20.100000000000001" customHeight="1"/>
    <row r="425" s="70" customFormat="1" ht="20.100000000000001" customHeight="1"/>
    <row r="426" s="70" customFormat="1" ht="20.100000000000001" customHeight="1"/>
    <row r="427" s="70" customFormat="1" ht="20.100000000000001" customHeight="1"/>
    <row r="428" s="70" customFormat="1" ht="20.100000000000001" customHeight="1"/>
    <row r="429" s="70" customFormat="1" ht="20.100000000000001" customHeight="1"/>
    <row r="430" s="70" customFormat="1" ht="20.100000000000001" customHeight="1"/>
    <row r="431" s="70" customFormat="1" ht="20.100000000000001" customHeight="1"/>
    <row r="432" s="70" customFormat="1" ht="20.100000000000001" customHeight="1"/>
    <row r="433" s="70" customFormat="1" ht="20.100000000000001" customHeight="1"/>
    <row r="434" s="70" customFormat="1" ht="20.100000000000001" customHeight="1"/>
    <row r="435" s="70" customFormat="1" ht="20.100000000000001" customHeight="1"/>
    <row r="436" s="70" customFormat="1" ht="20.100000000000001" customHeight="1"/>
    <row r="437" s="70" customFormat="1" ht="20.100000000000001" customHeight="1"/>
    <row r="438" s="70" customFormat="1" ht="20.100000000000001" customHeight="1"/>
    <row r="439" s="70" customFormat="1" ht="20.100000000000001" customHeight="1"/>
    <row r="440" s="70" customFormat="1" ht="20.100000000000001" customHeight="1"/>
    <row r="441" s="70" customFormat="1" ht="20.100000000000001" customHeight="1"/>
    <row r="442" s="70" customFormat="1" ht="20.100000000000001" customHeight="1"/>
  </sheetData>
  <mergeCells count="1">
    <mergeCell ref="G4:V4"/>
  </mergeCells>
  <pageMargins left="0.31496062992125984" right="0.39370078740157483" top="0.35433070866141736" bottom="0.55118110236220474" header="0.31496062992125984" footer="0.31496062992125984"/>
  <pageSetup paperSize="8" scale="43" fitToHeight="0" orientation="landscape" r:id="rId2"/>
  <headerFooter>
    <oddHeader>&amp;R&amp;"arial"&amp;8&amp;K000000 KONE Internal&amp;1#_x000D_</oddHeader>
    <oddFooter>&amp;R&amp;"-,Vet"&amp;14الرجــاء من المعلم الفاضل عدم قبول أي تلميذ في القسم إلا بإذن من الإدارة, وتسجيل الحضور والغيـاب عند كل حصة  دراسية.</oddFooter>
  </headerFooter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A27A-E39B-4EEE-A553-2BA9829FBCE3}">
  <sheetPr codeName="Sheet6"/>
  <dimension ref="A3:C208"/>
  <sheetViews>
    <sheetView workbookViewId="0">
      <selection activeCell="E11" sqref="E11"/>
    </sheetView>
  </sheetViews>
  <sheetFormatPr defaultColWidth="19.85546875" defaultRowHeight="12.75"/>
  <cols>
    <col min="3" max="3" width="10.7109375" bestFit="1" customWidth="1"/>
    <col min="6" max="7" width="10.7109375" bestFit="1" customWidth="1"/>
  </cols>
  <sheetData>
    <row r="3" spans="1:3">
      <c r="A3" s="14" t="s">
        <v>1599</v>
      </c>
      <c r="B3" s="14" t="s">
        <v>2</v>
      </c>
      <c r="C3" s="14" t="s">
        <v>1</v>
      </c>
    </row>
    <row r="4" spans="1:3">
      <c r="A4" t="s">
        <v>1203</v>
      </c>
      <c r="B4" t="s">
        <v>2801</v>
      </c>
      <c r="C4" t="s">
        <v>2801</v>
      </c>
    </row>
    <row r="5" spans="1:3">
      <c r="A5" t="s">
        <v>2808</v>
      </c>
    </row>
    <row r="6" spans="1:3">
      <c r="A6" t="s">
        <v>1161</v>
      </c>
      <c r="B6" t="s">
        <v>2801</v>
      </c>
      <c r="C6" t="s">
        <v>2801</v>
      </c>
    </row>
    <row r="7" spans="1:3">
      <c r="A7" t="s">
        <v>2809</v>
      </c>
    </row>
    <row r="8" spans="1:3">
      <c r="A8" t="s">
        <v>32</v>
      </c>
      <c r="B8">
        <v>1</v>
      </c>
      <c r="C8">
        <v>130</v>
      </c>
    </row>
    <row r="9" spans="1:3">
      <c r="B9">
        <v>2</v>
      </c>
      <c r="C9">
        <v>725</v>
      </c>
    </row>
    <row r="10" spans="1:3">
      <c r="B10">
        <v>3</v>
      </c>
      <c r="C10">
        <v>600</v>
      </c>
    </row>
    <row r="11" spans="1:3">
      <c r="B11">
        <v>6</v>
      </c>
      <c r="C11">
        <v>393</v>
      </c>
    </row>
    <row r="12" spans="1:3">
      <c r="B12">
        <v>7</v>
      </c>
      <c r="C12">
        <v>279</v>
      </c>
    </row>
    <row r="13" spans="1:3">
      <c r="B13">
        <v>10</v>
      </c>
      <c r="C13">
        <v>782</v>
      </c>
    </row>
    <row r="14" spans="1:3">
      <c r="B14">
        <v>11</v>
      </c>
      <c r="C14">
        <v>109</v>
      </c>
    </row>
    <row r="15" spans="1:3">
      <c r="B15">
        <v>12</v>
      </c>
      <c r="C15">
        <v>814</v>
      </c>
    </row>
    <row r="16" spans="1:3">
      <c r="B16">
        <v>13</v>
      </c>
      <c r="C16">
        <v>566</v>
      </c>
    </row>
    <row r="17" spans="2:3">
      <c r="B17">
        <v>14</v>
      </c>
      <c r="C17">
        <v>806</v>
      </c>
    </row>
    <row r="18" spans="2:3">
      <c r="B18">
        <v>15</v>
      </c>
      <c r="C18">
        <v>82</v>
      </c>
    </row>
    <row r="19" spans="2:3">
      <c r="B19">
        <v>16</v>
      </c>
      <c r="C19">
        <v>1123</v>
      </c>
    </row>
    <row r="20" spans="2:3">
      <c r="B20">
        <v>17</v>
      </c>
      <c r="C20">
        <v>0</v>
      </c>
    </row>
    <row r="21" spans="2:3">
      <c r="B21">
        <v>18</v>
      </c>
      <c r="C21">
        <v>156</v>
      </c>
    </row>
    <row r="22" spans="2:3">
      <c r="B22">
        <v>19</v>
      </c>
      <c r="C22">
        <v>359</v>
      </c>
    </row>
    <row r="23" spans="2:3">
      <c r="B23">
        <v>20</v>
      </c>
      <c r="C23">
        <v>206</v>
      </c>
    </row>
    <row r="24" spans="2:3">
      <c r="B24">
        <v>21</v>
      </c>
      <c r="C24">
        <v>952</v>
      </c>
    </row>
    <row r="25" spans="2:3">
      <c r="B25">
        <v>22</v>
      </c>
      <c r="C25">
        <v>30</v>
      </c>
    </row>
    <row r="26" spans="2:3">
      <c r="B26">
        <v>24</v>
      </c>
      <c r="C26">
        <v>694</v>
      </c>
    </row>
    <row r="27" spans="2:3">
      <c r="B27">
        <v>25</v>
      </c>
      <c r="C27">
        <v>510</v>
      </c>
    </row>
    <row r="28" spans="2:3">
      <c r="B28">
        <v>26</v>
      </c>
      <c r="C28">
        <v>937</v>
      </c>
    </row>
    <row r="29" spans="2:3">
      <c r="B29">
        <v>27</v>
      </c>
      <c r="C29">
        <v>535</v>
      </c>
    </row>
    <row r="30" spans="2:3">
      <c r="B30">
        <v>28</v>
      </c>
      <c r="C30">
        <v>382</v>
      </c>
    </row>
    <row r="31" spans="2:3">
      <c r="B31">
        <v>29</v>
      </c>
      <c r="C31">
        <v>373</v>
      </c>
    </row>
    <row r="32" spans="2:3">
      <c r="B32">
        <v>30</v>
      </c>
      <c r="C32">
        <v>99</v>
      </c>
    </row>
    <row r="33" spans="2:3">
      <c r="B33">
        <v>31</v>
      </c>
      <c r="C33">
        <v>567</v>
      </c>
    </row>
    <row r="34" spans="2:3">
      <c r="B34">
        <v>32</v>
      </c>
      <c r="C34">
        <v>1217</v>
      </c>
    </row>
    <row r="35" spans="2:3">
      <c r="B35">
        <v>33</v>
      </c>
      <c r="C35">
        <v>983</v>
      </c>
    </row>
    <row r="36" spans="2:3">
      <c r="B36">
        <v>35</v>
      </c>
      <c r="C36">
        <v>390</v>
      </c>
    </row>
    <row r="37" spans="2:3">
      <c r="B37">
        <v>36</v>
      </c>
      <c r="C37">
        <v>892</v>
      </c>
    </row>
    <row r="38" spans="2:3">
      <c r="B38">
        <v>37</v>
      </c>
      <c r="C38">
        <v>951</v>
      </c>
    </row>
    <row r="39" spans="2:3">
      <c r="B39">
        <v>38</v>
      </c>
      <c r="C39">
        <v>48</v>
      </c>
    </row>
    <row r="40" spans="2:3">
      <c r="B40">
        <v>39</v>
      </c>
      <c r="C40">
        <v>286</v>
      </c>
    </row>
    <row r="41" spans="2:3">
      <c r="B41">
        <v>40</v>
      </c>
      <c r="C41">
        <v>755</v>
      </c>
    </row>
    <row r="42" spans="2:3">
      <c r="B42">
        <v>41</v>
      </c>
      <c r="C42">
        <v>21</v>
      </c>
    </row>
    <row r="43" spans="2:3">
      <c r="B43">
        <v>42</v>
      </c>
      <c r="C43">
        <v>751</v>
      </c>
    </row>
    <row r="44" spans="2:3">
      <c r="B44">
        <v>43</v>
      </c>
      <c r="C44">
        <v>1081</v>
      </c>
    </row>
    <row r="45" spans="2:3">
      <c r="B45">
        <v>44</v>
      </c>
      <c r="C45">
        <v>225</v>
      </c>
    </row>
    <row r="46" spans="2:3">
      <c r="B46">
        <v>45</v>
      </c>
      <c r="C46">
        <v>1178</v>
      </c>
    </row>
    <row r="47" spans="2:3">
      <c r="B47">
        <v>46</v>
      </c>
      <c r="C47">
        <v>1028</v>
      </c>
    </row>
    <row r="48" spans="2:3">
      <c r="B48">
        <v>47</v>
      </c>
      <c r="C48">
        <v>651</v>
      </c>
    </row>
    <row r="49" spans="2:3">
      <c r="B49">
        <v>48</v>
      </c>
      <c r="C49">
        <v>1094</v>
      </c>
    </row>
    <row r="50" spans="2:3">
      <c r="B50">
        <v>49</v>
      </c>
      <c r="C50">
        <v>372</v>
      </c>
    </row>
    <row r="51" spans="2:3">
      <c r="B51">
        <v>50</v>
      </c>
      <c r="C51">
        <v>0</v>
      </c>
    </row>
    <row r="52" spans="2:3">
      <c r="B52">
        <v>51</v>
      </c>
      <c r="C52">
        <v>669</v>
      </c>
    </row>
    <row r="53" spans="2:3">
      <c r="B53">
        <v>52</v>
      </c>
      <c r="C53">
        <v>143</v>
      </c>
    </row>
    <row r="54" spans="2:3">
      <c r="B54">
        <v>53</v>
      </c>
      <c r="C54">
        <v>556</v>
      </c>
    </row>
    <row r="55" spans="2:3">
      <c r="B55">
        <v>54</v>
      </c>
      <c r="C55">
        <v>0</v>
      </c>
    </row>
    <row r="56" spans="2:3">
      <c r="B56">
        <v>55</v>
      </c>
      <c r="C56">
        <v>716</v>
      </c>
    </row>
    <row r="57" spans="2:3">
      <c r="B57">
        <v>56</v>
      </c>
      <c r="C57">
        <v>1066</v>
      </c>
    </row>
    <row r="58" spans="2:3">
      <c r="B58">
        <v>57</v>
      </c>
      <c r="C58">
        <v>118</v>
      </c>
    </row>
    <row r="59" spans="2:3">
      <c r="B59">
        <v>58</v>
      </c>
      <c r="C59">
        <v>384</v>
      </c>
    </row>
    <row r="60" spans="2:3">
      <c r="B60">
        <v>59</v>
      </c>
      <c r="C60">
        <v>612</v>
      </c>
    </row>
    <row r="61" spans="2:3">
      <c r="B61">
        <v>60</v>
      </c>
      <c r="C61">
        <v>860</v>
      </c>
    </row>
    <row r="62" spans="2:3">
      <c r="B62">
        <v>61</v>
      </c>
      <c r="C62">
        <v>548</v>
      </c>
    </row>
    <row r="63" spans="2:3">
      <c r="B63">
        <v>62</v>
      </c>
      <c r="C63">
        <v>288</v>
      </c>
    </row>
    <row r="64" spans="2:3">
      <c r="B64">
        <v>63</v>
      </c>
      <c r="C64">
        <v>653</v>
      </c>
    </row>
    <row r="65" spans="2:3">
      <c r="B65">
        <v>64</v>
      </c>
      <c r="C65">
        <v>793</v>
      </c>
    </row>
    <row r="66" spans="2:3">
      <c r="B66">
        <v>65</v>
      </c>
      <c r="C66">
        <v>849</v>
      </c>
    </row>
    <row r="67" spans="2:3">
      <c r="B67">
        <v>66</v>
      </c>
      <c r="C67">
        <v>777</v>
      </c>
    </row>
    <row r="68" spans="2:3">
      <c r="B68">
        <v>67</v>
      </c>
      <c r="C68">
        <v>390</v>
      </c>
    </row>
    <row r="69" spans="2:3">
      <c r="B69">
        <v>68</v>
      </c>
      <c r="C69">
        <v>929</v>
      </c>
    </row>
    <row r="70" spans="2:3">
      <c r="B70">
        <v>69</v>
      </c>
      <c r="C70">
        <v>575</v>
      </c>
    </row>
    <row r="71" spans="2:3">
      <c r="B71">
        <v>70</v>
      </c>
      <c r="C71">
        <v>939</v>
      </c>
    </row>
    <row r="72" spans="2:3">
      <c r="B72">
        <v>71</v>
      </c>
      <c r="C72">
        <v>531</v>
      </c>
    </row>
    <row r="73" spans="2:3">
      <c r="B73">
        <v>72</v>
      </c>
      <c r="C73">
        <v>182</v>
      </c>
    </row>
    <row r="74" spans="2:3">
      <c r="B74">
        <v>74</v>
      </c>
      <c r="C74">
        <v>978</v>
      </c>
    </row>
    <row r="75" spans="2:3">
      <c r="B75">
        <v>75</v>
      </c>
      <c r="C75">
        <v>28</v>
      </c>
    </row>
    <row r="76" spans="2:3">
      <c r="B76">
        <v>76</v>
      </c>
      <c r="C76">
        <v>871</v>
      </c>
    </row>
    <row r="77" spans="2:3">
      <c r="B77">
        <v>77</v>
      </c>
      <c r="C77">
        <v>1210</v>
      </c>
    </row>
    <row r="78" spans="2:3">
      <c r="B78">
        <v>78</v>
      </c>
      <c r="C78">
        <v>1091</v>
      </c>
    </row>
    <row r="79" spans="2:3">
      <c r="B79">
        <v>79</v>
      </c>
      <c r="C79">
        <v>1074</v>
      </c>
    </row>
    <row r="80" spans="2:3">
      <c r="B80">
        <v>80</v>
      </c>
      <c r="C80">
        <v>713</v>
      </c>
    </row>
    <row r="81" spans="2:3">
      <c r="B81">
        <v>81</v>
      </c>
      <c r="C81">
        <v>0</v>
      </c>
    </row>
    <row r="82" spans="2:3">
      <c r="B82">
        <v>82</v>
      </c>
      <c r="C82">
        <v>1029</v>
      </c>
    </row>
    <row r="83" spans="2:3">
      <c r="B83">
        <v>83</v>
      </c>
      <c r="C83">
        <v>479</v>
      </c>
    </row>
    <row r="84" spans="2:3">
      <c r="B84">
        <v>84</v>
      </c>
      <c r="C84">
        <v>84</v>
      </c>
    </row>
    <row r="85" spans="2:3">
      <c r="B85">
        <v>85</v>
      </c>
      <c r="C85">
        <v>31</v>
      </c>
    </row>
    <row r="86" spans="2:3">
      <c r="B86">
        <v>86</v>
      </c>
      <c r="C86">
        <v>416</v>
      </c>
    </row>
    <row r="87" spans="2:3">
      <c r="B87">
        <v>87</v>
      </c>
      <c r="C87">
        <v>0</v>
      </c>
    </row>
    <row r="88" spans="2:3">
      <c r="B88">
        <v>89</v>
      </c>
      <c r="C88">
        <v>506</v>
      </c>
    </row>
    <row r="89" spans="2:3">
      <c r="B89">
        <v>90</v>
      </c>
      <c r="C89">
        <v>1213</v>
      </c>
    </row>
    <row r="90" spans="2:3">
      <c r="B90">
        <v>91</v>
      </c>
      <c r="C90">
        <v>878</v>
      </c>
    </row>
    <row r="91" spans="2:3">
      <c r="B91">
        <v>92</v>
      </c>
      <c r="C91">
        <v>1149</v>
      </c>
    </row>
    <row r="92" spans="2:3">
      <c r="C92">
        <v>1801</v>
      </c>
    </row>
    <row r="93" spans="2:3">
      <c r="B93">
        <v>93</v>
      </c>
      <c r="C93">
        <v>574</v>
      </c>
    </row>
    <row r="94" spans="2:3">
      <c r="B94">
        <v>94</v>
      </c>
      <c r="C94">
        <v>839</v>
      </c>
    </row>
    <row r="95" spans="2:3">
      <c r="B95">
        <v>95</v>
      </c>
      <c r="C95">
        <v>95</v>
      </c>
    </row>
    <row r="96" spans="2:3">
      <c r="B96">
        <v>97</v>
      </c>
      <c r="C96">
        <v>1076</v>
      </c>
    </row>
    <row r="97" spans="2:3">
      <c r="B97">
        <v>99</v>
      </c>
      <c r="C97">
        <v>767</v>
      </c>
    </row>
    <row r="98" spans="2:3">
      <c r="B98">
        <v>100</v>
      </c>
      <c r="C98">
        <v>66</v>
      </c>
    </row>
    <row r="99" spans="2:3">
      <c r="B99">
        <v>101</v>
      </c>
      <c r="C99">
        <v>23</v>
      </c>
    </row>
    <row r="100" spans="2:3">
      <c r="B100">
        <v>102</v>
      </c>
      <c r="C100">
        <v>427</v>
      </c>
    </row>
    <row r="101" spans="2:3">
      <c r="B101">
        <v>103</v>
      </c>
      <c r="C101">
        <v>764</v>
      </c>
    </row>
    <row r="102" spans="2:3">
      <c r="B102">
        <v>104</v>
      </c>
      <c r="C102">
        <v>659</v>
      </c>
    </row>
    <row r="103" spans="2:3">
      <c r="B103">
        <v>105</v>
      </c>
      <c r="C103">
        <v>917</v>
      </c>
    </row>
    <row r="104" spans="2:3">
      <c r="B104">
        <v>106</v>
      </c>
      <c r="C104">
        <v>160</v>
      </c>
    </row>
    <row r="105" spans="2:3">
      <c r="B105">
        <v>107</v>
      </c>
      <c r="C105">
        <v>457</v>
      </c>
    </row>
    <row r="106" spans="2:3">
      <c r="B106">
        <v>109</v>
      </c>
      <c r="C106">
        <v>792</v>
      </c>
    </row>
    <row r="107" spans="2:3">
      <c r="B107">
        <v>110</v>
      </c>
      <c r="C107">
        <v>753</v>
      </c>
    </row>
    <row r="108" spans="2:3">
      <c r="B108">
        <v>111</v>
      </c>
      <c r="C108">
        <v>819</v>
      </c>
    </row>
    <row r="109" spans="2:3">
      <c r="B109">
        <v>112</v>
      </c>
      <c r="C109">
        <v>507</v>
      </c>
    </row>
    <row r="110" spans="2:3">
      <c r="B110">
        <v>113</v>
      </c>
      <c r="C110">
        <v>1182</v>
      </c>
    </row>
    <row r="111" spans="2:3">
      <c r="B111">
        <v>116</v>
      </c>
      <c r="C111">
        <v>736</v>
      </c>
    </row>
    <row r="112" spans="2:3">
      <c r="B112">
        <v>117</v>
      </c>
      <c r="C112">
        <v>936</v>
      </c>
    </row>
    <row r="113" spans="2:3">
      <c r="B113">
        <v>118</v>
      </c>
      <c r="C113">
        <v>202</v>
      </c>
    </row>
    <row r="114" spans="2:3">
      <c r="B114">
        <v>119</v>
      </c>
      <c r="C114">
        <v>418</v>
      </c>
    </row>
    <row r="115" spans="2:3">
      <c r="B115">
        <v>120</v>
      </c>
      <c r="C115">
        <v>1077</v>
      </c>
    </row>
    <row r="116" spans="2:3">
      <c r="B116">
        <v>121</v>
      </c>
      <c r="C116">
        <v>405</v>
      </c>
    </row>
    <row r="117" spans="2:3">
      <c r="B117">
        <v>122</v>
      </c>
      <c r="C117">
        <v>337</v>
      </c>
    </row>
    <row r="118" spans="2:3">
      <c r="B118">
        <v>125</v>
      </c>
      <c r="C118">
        <v>326</v>
      </c>
    </row>
    <row r="119" spans="2:3">
      <c r="B119">
        <v>126</v>
      </c>
      <c r="C119">
        <v>125</v>
      </c>
    </row>
    <row r="120" spans="2:3">
      <c r="B120">
        <v>127</v>
      </c>
      <c r="C120">
        <v>1050</v>
      </c>
    </row>
    <row r="121" spans="2:3">
      <c r="B121">
        <v>128</v>
      </c>
      <c r="C121">
        <v>147</v>
      </c>
    </row>
    <row r="122" spans="2:3">
      <c r="B122">
        <v>129</v>
      </c>
      <c r="C122">
        <v>514</v>
      </c>
    </row>
    <row r="123" spans="2:3">
      <c r="B123">
        <v>130</v>
      </c>
      <c r="C123">
        <v>136</v>
      </c>
    </row>
    <row r="124" spans="2:3">
      <c r="B124">
        <v>131</v>
      </c>
      <c r="C124">
        <v>733</v>
      </c>
    </row>
    <row r="125" spans="2:3">
      <c r="B125">
        <v>133</v>
      </c>
      <c r="C125">
        <v>918</v>
      </c>
    </row>
    <row r="126" spans="2:3">
      <c r="B126">
        <v>134</v>
      </c>
      <c r="C126">
        <v>245</v>
      </c>
    </row>
    <row r="127" spans="2:3">
      <c r="B127">
        <v>135</v>
      </c>
      <c r="C127">
        <v>794</v>
      </c>
    </row>
    <row r="128" spans="2:3">
      <c r="B128">
        <v>136</v>
      </c>
      <c r="C128">
        <v>615</v>
      </c>
    </row>
    <row r="129" spans="2:3">
      <c r="B129">
        <v>137</v>
      </c>
      <c r="C129">
        <v>1062</v>
      </c>
    </row>
    <row r="130" spans="2:3">
      <c r="B130">
        <v>139</v>
      </c>
      <c r="C130">
        <v>496</v>
      </c>
    </row>
    <row r="131" spans="2:3">
      <c r="B131">
        <v>140</v>
      </c>
      <c r="C131">
        <v>515</v>
      </c>
    </row>
    <row r="132" spans="2:3">
      <c r="B132">
        <v>141</v>
      </c>
      <c r="C132">
        <v>0</v>
      </c>
    </row>
    <row r="133" spans="2:3">
      <c r="B133">
        <v>143</v>
      </c>
      <c r="C133">
        <v>273</v>
      </c>
    </row>
    <row r="134" spans="2:3">
      <c r="B134">
        <v>144</v>
      </c>
      <c r="C134">
        <v>312</v>
      </c>
    </row>
    <row r="135" spans="2:3">
      <c r="B135">
        <v>146</v>
      </c>
      <c r="C135">
        <v>419</v>
      </c>
    </row>
    <row r="136" spans="2:3">
      <c r="B136">
        <v>147</v>
      </c>
      <c r="C136">
        <v>778</v>
      </c>
    </row>
    <row r="137" spans="2:3">
      <c r="B137">
        <v>148</v>
      </c>
      <c r="C137">
        <v>431</v>
      </c>
    </row>
    <row r="138" spans="2:3">
      <c r="B138">
        <v>149</v>
      </c>
      <c r="C138">
        <v>629</v>
      </c>
    </row>
    <row r="139" spans="2:3">
      <c r="B139">
        <v>150</v>
      </c>
      <c r="C139">
        <v>530</v>
      </c>
    </row>
    <row r="140" spans="2:3">
      <c r="B140">
        <v>151</v>
      </c>
      <c r="C140">
        <v>621</v>
      </c>
    </row>
    <row r="141" spans="2:3">
      <c r="B141">
        <v>152</v>
      </c>
      <c r="C141">
        <v>323</v>
      </c>
    </row>
    <row r="142" spans="2:3">
      <c r="B142">
        <v>153</v>
      </c>
      <c r="C142" t="s">
        <v>2801</v>
      </c>
    </row>
    <row r="143" spans="2:3">
      <c r="B143">
        <v>154</v>
      </c>
      <c r="C143">
        <v>1176</v>
      </c>
    </row>
    <row r="144" spans="2:3">
      <c r="B144">
        <v>155</v>
      </c>
      <c r="C144">
        <v>824</v>
      </c>
    </row>
    <row r="145" spans="2:3">
      <c r="B145">
        <v>156</v>
      </c>
      <c r="C145">
        <v>643</v>
      </c>
    </row>
    <row r="146" spans="2:3">
      <c r="B146">
        <v>158</v>
      </c>
      <c r="C146">
        <v>564</v>
      </c>
    </row>
    <row r="147" spans="2:3">
      <c r="B147">
        <v>159</v>
      </c>
      <c r="C147">
        <v>481</v>
      </c>
    </row>
    <row r="148" spans="2:3">
      <c r="B148">
        <v>160</v>
      </c>
      <c r="C148">
        <v>126</v>
      </c>
    </row>
    <row r="149" spans="2:3">
      <c r="B149">
        <v>161</v>
      </c>
      <c r="C149">
        <v>210</v>
      </c>
    </row>
    <row r="150" spans="2:3">
      <c r="B150">
        <v>162</v>
      </c>
      <c r="C150">
        <v>680</v>
      </c>
    </row>
    <row r="151" spans="2:3">
      <c r="B151">
        <v>163</v>
      </c>
      <c r="C151">
        <v>90</v>
      </c>
    </row>
    <row r="152" spans="2:3">
      <c r="B152">
        <v>164</v>
      </c>
      <c r="C152">
        <v>533</v>
      </c>
    </row>
    <row r="153" spans="2:3">
      <c r="B153">
        <v>165</v>
      </c>
      <c r="C153" t="s">
        <v>2801</v>
      </c>
    </row>
    <row r="154" spans="2:3">
      <c r="B154">
        <v>166</v>
      </c>
      <c r="C154">
        <v>111</v>
      </c>
    </row>
    <row r="155" spans="2:3">
      <c r="B155">
        <v>167</v>
      </c>
      <c r="C155">
        <v>435</v>
      </c>
    </row>
    <row r="156" spans="2:3">
      <c r="B156">
        <v>169</v>
      </c>
      <c r="C156">
        <v>158</v>
      </c>
    </row>
    <row r="157" spans="2:3">
      <c r="B157">
        <v>170</v>
      </c>
      <c r="C157">
        <v>678</v>
      </c>
    </row>
    <row r="158" spans="2:3">
      <c r="B158">
        <v>171</v>
      </c>
      <c r="C158">
        <v>462</v>
      </c>
    </row>
    <row r="159" spans="2:3">
      <c r="B159">
        <v>172</v>
      </c>
      <c r="C159">
        <v>250</v>
      </c>
    </row>
    <row r="160" spans="2:3">
      <c r="B160">
        <v>173</v>
      </c>
      <c r="C160">
        <v>914</v>
      </c>
    </row>
    <row r="161" spans="2:3">
      <c r="B161">
        <v>174</v>
      </c>
      <c r="C161">
        <v>884</v>
      </c>
    </row>
    <row r="162" spans="2:3">
      <c r="B162">
        <v>175</v>
      </c>
      <c r="C162">
        <v>491</v>
      </c>
    </row>
    <row r="163" spans="2:3">
      <c r="B163">
        <v>177</v>
      </c>
      <c r="C163">
        <v>521</v>
      </c>
    </row>
    <row r="164" spans="2:3">
      <c r="B164">
        <v>178</v>
      </c>
      <c r="C164" t="s">
        <v>2801</v>
      </c>
    </row>
    <row r="165" spans="2:3">
      <c r="B165">
        <v>179</v>
      </c>
      <c r="C165">
        <v>1146</v>
      </c>
    </row>
    <row r="166" spans="2:3">
      <c r="B166">
        <v>181</v>
      </c>
      <c r="C166">
        <v>1212</v>
      </c>
    </row>
    <row r="167" spans="2:3">
      <c r="B167">
        <v>182</v>
      </c>
      <c r="C167" t="s">
        <v>2801</v>
      </c>
    </row>
    <row r="168" spans="2:3">
      <c r="B168">
        <v>183</v>
      </c>
      <c r="C168" t="s">
        <v>2801</v>
      </c>
    </row>
    <row r="169" spans="2:3">
      <c r="B169">
        <v>184</v>
      </c>
      <c r="C169">
        <v>262</v>
      </c>
    </row>
    <row r="170" spans="2:3">
      <c r="B170">
        <v>185</v>
      </c>
      <c r="C170">
        <v>0</v>
      </c>
    </row>
    <row r="171" spans="2:3">
      <c r="B171">
        <v>187</v>
      </c>
      <c r="C171">
        <v>1042</v>
      </c>
    </row>
    <row r="172" spans="2:3">
      <c r="B172">
        <v>188</v>
      </c>
      <c r="C172" t="s">
        <v>2801</v>
      </c>
    </row>
    <row r="173" spans="2:3">
      <c r="B173">
        <v>199</v>
      </c>
      <c r="C173">
        <v>666</v>
      </c>
    </row>
    <row r="174" spans="2:3">
      <c r="B174">
        <v>200</v>
      </c>
      <c r="C174">
        <v>467</v>
      </c>
    </row>
    <row r="175" spans="2:3">
      <c r="B175">
        <v>203</v>
      </c>
      <c r="C175">
        <v>732</v>
      </c>
    </row>
    <row r="176" spans="2:3">
      <c r="B176">
        <v>208</v>
      </c>
      <c r="C176">
        <v>534</v>
      </c>
    </row>
    <row r="177" spans="2:3">
      <c r="B177">
        <v>212</v>
      </c>
      <c r="C177">
        <v>553</v>
      </c>
    </row>
    <row r="178" spans="2:3">
      <c r="B178">
        <v>217</v>
      </c>
      <c r="C178">
        <v>985</v>
      </c>
    </row>
    <row r="179" spans="2:3">
      <c r="B179">
        <v>228</v>
      </c>
      <c r="C179">
        <v>831</v>
      </c>
    </row>
    <row r="180" spans="2:3">
      <c r="B180">
        <v>229</v>
      </c>
      <c r="C180">
        <v>459</v>
      </c>
    </row>
    <row r="181" spans="2:3">
      <c r="B181">
        <v>235</v>
      </c>
      <c r="C181">
        <v>859</v>
      </c>
    </row>
    <row r="182" spans="2:3">
      <c r="B182">
        <v>243</v>
      </c>
      <c r="C182">
        <v>691</v>
      </c>
    </row>
    <row r="183" spans="2:3">
      <c r="B183">
        <v>251</v>
      </c>
      <c r="C183">
        <v>667</v>
      </c>
    </row>
    <row r="184" spans="2:3">
      <c r="B184">
        <v>264</v>
      </c>
      <c r="C184">
        <v>240</v>
      </c>
    </row>
    <row r="185" spans="2:3">
      <c r="B185">
        <v>296</v>
      </c>
      <c r="C185">
        <v>98</v>
      </c>
    </row>
    <row r="186" spans="2:3">
      <c r="B186">
        <v>311</v>
      </c>
      <c r="C186">
        <v>1012</v>
      </c>
    </row>
    <row r="187" spans="2:3">
      <c r="B187">
        <v>322</v>
      </c>
      <c r="C187">
        <v>56</v>
      </c>
    </row>
    <row r="188" spans="2:3">
      <c r="B188">
        <v>332</v>
      </c>
      <c r="C188">
        <v>658</v>
      </c>
    </row>
    <row r="189" spans="2:3">
      <c r="B189" t="s">
        <v>2801</v>
      </c>
      <c r="C189">
        <v>300</v>
      </c>
    </row>
    <row r="190" spans="2:3">
      <c r="C190">
        <v>1157</v>
      </c>
    </row>
    <row r="191" spans="2:3">
      <c r="C191" t="s">
        <v>2801</v>
      </c>
    </row>
    <row r="192" spans="2:3">
      <c r="B192">
        <v>132</v>
      </c>
      <c r="C192">
        <v>414</v>
      </c>
    </row>
    <row r="193" spans="1:3">
      <c r="B193">
        <v>96</v>
      </c>
      <c r="C193">
        <v>64</v>
      </c>
    </row>
    <row r="194" spans="1:3">
      <c r="B194">
        <v>189</v>
      </c>
      <c r="C194">
        <v>1156</v>
      </c>
    </row>
    <row r="195" spans="1:3">
      <c r="B195">
        <v>190</v>
      </c>
      <c r="C195">
        <v>37</v>
      </c>
    </row>
    <row r="196" spans="1:3">
      <c r="B196">
        <v>191</v>
      </c>
      <c r="C196">
        <v>1008</v>
      </c>
    </row>
    <row r="197" spans="1:3">
      <c r="B197">
        <v>192</v>
      </c>
      <c r="C197">
        <v>571</v>
      </c>
    </row>
    <row r="198" spans="1:3">
      <c r="B198">
        <v>193</v>
      </c>
      <c r="C198">
        <v>387</v>
      </c>
    </row>
    <row r="199" spans="1:3">
      <c r="B199">
        <v>194</v>
      </c>
      <c r="C199">
        <v>296</v>
      </c>
    </row>
    <row r="200" spans="1:3">
      <c r="B200">
        <v>195</v>
      </c>
      <c r="C200">
        <v>1137</v>
      </c>
    </row>
    <row r="201" spans="1:3">
      <c r="B201">
        <v>197</v>
      </c>
      <c r="C201">
        <v>727</v>
      </c>
    </row>
    <row r="202" spans="1:3">
      <c r="B202">
        <v>198</v>
      </c>
      <c r="C202">
        <v>536</v>
      </c>
    </row>
    <row r="203" spans="1:3">
      <c r="B203">
        <v>202</v>
      </c>
      <c r="C203">
        <v>906</v>
      </c>
    </row>
    <row r="204" spans="1:3">
      <c r="B204">
        <v>204</v>
      </c>
      <c r="C204">
        <v>1016</v>
      </c>
    </row>
    <row r="205" spans="1:3">
      <c r="B205">
        <v>205</v>
      </c>
      <c r="C205">
        <v>1082</v>
      </c>
    </row>
    <row r="206" spans="1:3">
      <c r="B206">
        <v>206</v>
      </c>
      <c r="C206">
        <v>343</v>
      </c>
    </row>
    <row r="207" spans="1:3">
      <c r="A207" t="s">
        <v>2810</v>
      </c>
    </row>
    <row r="208" spans="1:3">
      <c r="A208" t="s">
        <v>2803</v>
      </c>
    </row>
  </sheetData>
  <pageMargins left="0.7" right="0.7" top="0.75" bottom="0.75" header="0.3" footer="0.3"/>
  <headerFooter>
    <oddHeader>&amp;R&amp;"arial"&amp;8&amp;K000000 KONE Internal&amp;1#_x000D_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64EC-3A99-4863-9116-2D37416A6438}">
  <sheetPr codeName="Sheet7"/>
  <dimension ref="A3:D209"/>
  <sheetViews>
    <sheetView workbookViewId="0">
      <selection activeCell="C6" sqref="C6"/>
    </sheetView>
  </sheetViews>
  <sheetFormatPr defaultColWidth="38.140625" defaultRowHeight="12.75"/>
  <cols>
    <col min="1" max="1" width="15" bestFit="1" customWidth="1"/>
    <col min="2" max="2" width="12.42578125" bestFit="1" customWidth="1"/>
    <col min="3" max="3" width="24.5703125" bestFit="1" customWidth="1"/>
    <col min="4" max="4" width="18.85546875" bestFit="1" customWidth="1"/>
    <col min="5" max="5" width="21.140625" bestFit="1" customWidth="1"/>
    <col min="6" max="6" width="24.28515625" bestFit="1" customWidth="1"/>
    <col min="7" max="7" width="16.42578125" bestFit="1" customWidth="1"/>
    <col min="8" max="8" width="20.7109375" bestFit="1" customWidth="1"/>
  </cols>
  <sheetData>
    <row r="3" spans="1:4">
      <c r="A3" s="14" t="s">
        <v>1599</v>
      </c>
      <c r="B3" s="14" t="s">
        <v>2</v>
      </c>
      <c r="C3" s="14" t="s">
        <v>1</v>
      </c>
      <c r="D3" s="14" t="s">
        <v>3</v>
      </c>
    </row>
    <row r="4" spans="1:4">
      <c r="A4" t="s">
        <v>1203</v>
      </c>
      <c r="B4" t="s">
        <v>2801</v>
      </c>
      <c r="C4" t="s">
        <v>2801</v>
      </c>
      <c r="D4" t="s">
        <v>400</v>
      </c>
    </row>
    <row r="5" spans="1:4">
      <c r="A5" t="s">
        <v>2808</v>
      </c>
    </row>
    <row r="6" spans="1:4">
      <c r="A6" t="s">
        <v>1161</v>
      </c>
      <c r="B6" t="s">
        <v>2801</v>
      </c>
      <c r="C6" t="s">
        <v>2801</v>
      </c>
      <c r="D6" t="s">
        <v>136</v>
      </c>
    </row>
    <row r="7" spans="1:4">
      <c r="A7" t="s">
        <v>2809</v>
      </c>
    </row>
    <row r="8" spans="1:4">
      <c r="A8" t="s">
        <v>32</v>
      </c>
      <c r="B8">
        <v>1</v>
      </c>
      <c r="C8">
        <v>130</v>
      </c>
      <c r="D8" t="s">
        <v>22</v>
      </c>
    </row>
    <row r="9" spans="1:4">
      <c r="B9">
        <v>2</v>
      </c>
      <c r="C9">
        <v>725</v>
      </c>
      <c r="D9" t="s">
        <v>136</v>
      </c>
    </row>
    <row r="10" spans="1:4">
      <c r="B10">
        <v>3</v>
      </c>
      <c r="C10">
        <v>600</v>
      </c>
      <c r="D10" t="s">
        <v>42</v>
      </c>
    </row>
    <row r="11" spans="1:4">
      <c r="B11">
        <v>6</v>
      </c>
      <c r="C11">
        <v>393</v>
      </c>
      <c r="D11" t="s">
        <v>60</v>
      </c>
    </row>
    <row r="12" spans="1:4">
      <c r="B12">
        <v>7</v>
      </c>
      <c r="C12">
        <v>279</v>
      </c>
      <c r="D12" t="s">
        <v>36</v>
      </c>
    </row>
    <row r="13" spans="1:4">
      <c r="B13">
        <v>10</v>
      </c>
      <c r="C13">
        <v>782</v>
      </c>
      <c r="D13" t="s">
        <v>84</v>
      </c>
    </row>
    <row r="14" spans="1:4">
      <c r="B14">
        <v>11</v>
      </c>
      <c r="C14">
        <v>109</v>
      </c>
      <c r="D14" t="s">
        <v>53</v>
      </c>
    </row>
    <row r="15" spans="1:4">
      <c r="B15">
        <v>12</v>
      </c>
      <c r="C15">
        <v>814</v>
      </c>
      <c r="D15" t="s">
        <v>97</v>
      </c>
    </row>
    <row r="16" spans="1:4">
      <c r="B16">
        <v>13</v>
      </c>
      <c r="C16">
        <v>566</v>
      </c>
      <c r="D16" t="s">
        <v>103</v>
      </c>
    </row>
    <row r="17" spans="2:4">
      <c r="B17">
        <v>14</v>
      </c>
      <c r="C17">
        <v>806</v>
      </c>
      <c r="D17" t="s">
        <v>107</v>
      </c>
    </row>
    <row r="18" spans="2:4">
      <c r="B18">
        <v>15</v>
      </c>
      <c r="C18">
        <v>82</v>
      </c>
      <c r="D18" t="s">
        <v>116</v>
      </c>
    </row>
    <row r="19" spans="2:4">
      <c r="B19">
        <v>16</v>
      </c>
      <c r="C19">
        <v>1123</v>
      </c>
      <c r="D19" t="s">
        <v>107</v>
      </c>
    </row>
    <row r="20" spans="2:4">
      <c r="B20">
        <v>17</v>
      </c>
      <c r="C20">
        <v>0</v>
      </c>
      <c r="D20" t="s">
        <v>130</v>
      </c>
    </row>
    <row r="21" spans="2:4">
      <c r="B21">
        <v>18</v>
      </c>
      <c r="C21">
        <v>156</v>
      </c>
      <c r="D21" t="s">
        <v>136</v>
      </c>
    </row>
    <row r="22" spans="2:4">
      <c r="B22">
        <v>19</v>
      </c>
      <c r="C22">
        <v>359</v>
      </c>
      <c r="D22" t="s">
        <v>142</v>
      </c>
    </row>
    <row r="23" spans="2:4">
      <c r="B23">
        <v>20</v>
      </c>
      <c r="C23">
        <v>206</v>
      </c>
      <c r="D23" t="s">
        <v>22</v>
      </c>
    </row>
    <row r="24" spans="2:4">
      <c r="B24">
        <v>21</v>
      </c>
      <c r="C24">
        <v>952</v>
      </c>
      <c r="D24" t="s">
        <v>156</v>
      </c>
    </row>
    <row r="25" spans="2:4">
      <c r="B25">
        <v>22</v>
      </c>
      <c r="C25">
        <v>30</v>
      </c>
      <c r="D25" t="s">
        <v>160</v>
      </c>
    </row>
    <row r="26" spans="2:4">
      <c r="B26">
        <v>24</v>
      </c>
      <c r="C26">
        <v>694</v>
      </c>
      <c r="D26" t="s">
        <v>170</v>
      </c>
    </row>
    <row r="27" spans="2:4">
      <c r="B27">
        <v>25</v>
      </c>
      <c r="C27">
        <v>510</v>
      </c>
      <c r="D27" t="s">
        <v>176</v>
      </c>
    </row>
    <row r="28" spans="2:4">
      <c r="B28">
        <v>26</v>
      </c>
      <c r="C28">
        <v>937</v>
      </c>
      <c r="D28" t="s">
        <v>65</v>
      </c>
    </row>
    <row r="29" spans="2:4">
      <c r="B29">
        <v>27</v>
      </c>
      <c r="C29">
        <v>535</v>
      </c>
      <c r="D29" t="s">
        <v>97</v>
      </c>
    </row>
    <row r="30" spans="2:4">
      <c r="B30">
        <v>28</v>
      </c>
      <c r="C30">
        <v>382</v>
      </c>
      <c r="D30" t="s">
        <v>194</v>
      </c>
    </row>
    <row r="31" spans="2:4">
      <c r="B31">
        <v>29</v>
      </c>
      <c r="C31">
        <v>373</v>
      </c>
      <c r="D31" t="s">
        <v>200</v>
      </c>
    </row>
    <row r="32" spans="2:4">
      <c r="B32">
        <v>30</v>
      </c>
      <c r="C32">
        <v>99</v>
      </c>
      <c r="D32" t="s">
        <v>204</v>
      </c>
    </row>
    <row r="33" spans="2:4">
      <c r="B33">
        <v>31</v>
      </c>
      <c r="C33">
        <v>567</v>
      </c>
      <c r="D33" t="s">
        <v>212</v>
      </c>
    </row>
    <row r="34" spans="2:4">
      <c r="B34">
        <v>32</v>
      </c>
      <c r="C34">
        <v>1217</v>
      </c>
      <c r="D34" t="s">
        <v>61</v>
      </c>
    </row>
    <row r="35" spans="2:4">
      <c r="B35">
        <v>33</v>
      </c>
      <c r="C35">
        <v>983</v>
      </c>
      <c r="D35" t="s">
        <v>223</v>
      </c>
    </row>
    <row r="36" spans="2:4">
      <c r="B36">
        <v>35</v>
      </c>
      <c r="C36">
        <v>390</v>
      </c>
      <c r="D36" t="s">
        <v>236</v>
      </c>
    </row>
    <row r="37" spans="2:4">
      <c r="B37">
        <v>36</v>
      </c>
      <c r="C37">
        <v>892</v>
      </c>
      <c r="D37" t="s">
        <v>107</v>
      </c>
    </row>
    <row r="38" spans="2:4">
      <c r="B38">
        <v>37</v>
      </c>
      <c r="C38">
        <v>951</v>
      </c>
      <c r="D38" t="s">
        <v>247</v>
      </c>
    </row>
    <row r="39" spans="2:4">
      <c r="B39">
        <v>38</v>
      </c>
      <c r="C39">
        <v>48</v>
      </c>
      <c r="D39" t="s">
        <v>251</v>
      </c>
    </row>
    <row r="40" spans="2:4">
      <c r="B40">
        <v>39</v>
      </c>
      <c r="C40">
        <v>286</v>
      </c>
      <c r="D40" t="s">
        <v>257</v>
      </c>
    </row>
    <row r="41" spans="2:4">
      <c r="B41">
        <v>40</v>
      </c>
      <c r="C41">
        <v>755</v>
      </c>
      <c r="D41" t="s">
        <v>65</v>
      </c>
    </row>
    <row r="42" spans="2:4">
      <c r="B42">
        <v>41</v>
      </c>
      <c r="C42">
        <v>21</v>
      </c>
      <c r="D42" t="s">
        <v>270</v>
      </c>
    </row>
    <row r="43" spans="2:4">
      <c r="B43">
        <v>42</v>
      </c>
      <c r="C43">
        <v>751</v>
      </c>
      <c r="D43" t="s">
        <v>276</v>
      </c>
    </row>
    <row r="44" spans="2:4">
      <c r="B44">
        <v>43</v>
      </c>
      <c r="C44">
        <v>1081</v>
      </c>
      <c r="D44" t="s">
        <v>281</v>
      </c>
    </row>
    <row r="45" spans="2:4">
      <c r="B45">
        <v>44</v>
      </c>
      <c r="C45">
        <v>225</v>
      </c>
      <c r="D45" t="s">
        <v>136</v>
      </c>
    </row>
    <row r="46" spans="2:4">
      <c r="B46">
        <v>45</v>
      </c>
      <c r="C46">
        <v>1178</v>
      </c>
      <c r="D46" t="s">
        <v>290</v>
      </c>
    </row>
    <row r="47" spans="2:4">
      <c r="B47">
        <v>46</v>
      </c>
      <c r="C47">
        <v>1028</v>
      </c>
      <c r="D47" t="s">
        <v>295</v>
      </c>
    </row>
    <row r="48" spans="2:4">
      <c r="B48">
        <v>47</v>
      </c>
      <c r="C48">
        <v>651</v>
      </c>
      <c r="D48" t="s">
        <v>300</v>
      </c>
    </row>
    <row r="49" spans="2:4">
      <c r="B49">
        <v>48</v>
      </c>
      <c r="C49">
        <v>1094</v>
      </c>
      <c r="D49" t="s">
        <v>65</v>
      </c>
    </row>
    <row r="50" spans="2:4">
      <c r="B50">
        <v>49</v>
      </c>
      <c r="C50">
        <v>372</v>
      </c>
      <c r="D50" t="s">
        <v>310</v>
      </c>
    </row>
    <row r="51" spans="2:4">
      <c r="B51">
        <v>50</v>
      </c>
      <c r="C51">
        <v>0</v>
      </c>
      <c r="D51" t="s">
        <v>2801</v>
      </c>
    </row>
    <row r="52" spans="2:4">
      <c r="B52">
        <v>51</v>
      </c>
      <c r="C52">
        <v>669</v>
      </c>
      <c r="D52" t="s">
        <v>322</v>
      </c>
    </row>
    <row r="53" spans="2:4">
      <c r="B53">
        <v>52</v>
      </c>
      <c r="C53">
        <v>143</v>
      </c>
      <c r="D53" t="s">
        <v>136</v>
      </c>
    </row>
    <row r="54" spans="2:4">
      <c r="B54">
        <v>53</v>
      </c>
      <c r="C54">
        <v>556</v>
      </c>
      <c r="D54" t="s">
        <v>334</v>
      </c>
    </row>
    <row r="55" spans="2:4">
      <c r="B55">
        <v>54</v>
      </c>
      <c r="C55">
        <v>0</v>
      </c>
      <c r="D55" t="s">
        <v>340</v>
      </c>
    </row>
    <row r="56" spans="2:4">
      <c r="B56">
        <v>55</v>
      </c>
      <c r="C56">
        <v>716</v>
      </c>
      <c r="D56" t="s">
        <v>347</v>
      </c>
    </row>
    <row r="57" spans="2:4">
      <c r="B57">
        <v>56</v>
      </c>
      <c r="C57">
        <v>1066</v>
      </c>
      <c r="D57" t="s">
        <v>353</v>
      </c>
    </row>
    <row r="58" spans="2:4">
      <c r="B58">
        <v>57</v>
      </c>
      <c r="C58">
        <v>118</v>
      </c>
      <c r="D58" t="s">
        <v>156</v>
      </c>
    </row>
    <row r="59" spans="2:4">
      <c r="B59">
        <v>58</v>
      </c>
      <c r="C59">
        <v>384</v>
      </c>
      <c r="D59" t="s">
        <v>364</v>
      </c>
    </row>
    <row r="60" spans="2:4">
      <c r="B60">
        <v>59</v>
      </c>
      <c r="C60">
        <v>612</v>
      </c>
      <c r="D60" t="s">
        <v>370</v>
      </c>
    </row>
    <row r="61" spans="2:4">
      <c r="B61">
        <v>60</v>
      </c>
      <c r="C61">
        <v>860</v>
      </c>
      <c r="D61" t="s">
        <v>136</v>
      </c>
    </row>
    <row r="62" spans="2:4">
      <c r="B62">
        <v>61</v>
      </c>
      <c r="C62">
        <v>548</v>
      </c>
      <c r="D62" t="s">
        <v>382</v>
      </c>
    </row>
    <row r="63" spans="2:4">
      <c r="B63">
        <v>62</v>
      </c>
      <c r="C63">
        <v>288</v>
      </c>
      <c r="D63" t="s">
        <v>107</v>
      </c>
    </row>
    <row r="64" spans="2:4">
      <c r="B64">
        <v>63</v>
      </c>
      <c r="C64">
        <v>653</v>
      </c>
      <c r="D64" t="s">
        <v>389</v>
      </c>
    </row>
    <row r="65" spans="2:4">
      <c r="B65">
        <v>64</v>
      </c>
      <c r="C65">
        <v>793</v>
      </c>
      <c r="D65" t="s">
        <v>395</v>
      </c>
    </row>
    <row r="66" spans="2:4">
      <c r="B66">
        <v>65</v>
      </c>
      <c r="C66">
        <v>849</v>
      </c>
      <c r="D66" t="s">
        <v>400</v>
      </c>
    </row>
    <row r="67" spans="2:4">
      <c r="B67">
        <v>66</v>
      </c>
      <c r="C67">
        <v>777</v>
      </c>
      <c r="D67" t="s">
        <v>36</v>
      </c>
    </row>
    <row r="68" spans="2:4">
      <c r="B68">
        <v>67</v>
      </c>
      <c r="C68">
        <v>390</v>
      </c>
      <c r="D68" t="s">
        <v>251</v>
      </c>
    </row>
    <row r="69" spans="2:4">
      <c r="B69">
        <v>68</v>
      </c>
      <c r="C69">
        <v>929</v>
      </c>
      <c r="D69" t="s">
        <v>1425</v>
      </c>
    </row>
    <row r="70" spans="2:4">
      <c r="B70">
        <v>69</v>
      </c>
      <c r="C70">
        <v>575</v>
      </c>
      <c r="D70" t="s">
        <v>40</v>
      </c>
    </row>
    <row r="71" spans="2:4">
      <c r="B71">
        <v>70</v>
      </c>
      <c r="C71">
        <v>939</v>
      </c>
      <c r="D71" t="s">
        <v>427</v>
      </c>
    </row>
    <row r="72" spans="2:4">
      <c r="B72">
        <v>71</v>
      </c>
      <c r="C72">
        <v>531</v>
      </c>
      <c r="D72" t="s">
        <v>432</v>
      </c>
    </row>
    <row r="73" spans="2:4">
      <c r="B73">
        <v>72</v>
      </c>
      <c r="C73">
        <v>182</v>
      </c>
      <c r="D73" t="s">
        <v>334</v>
      </c>
    </row>
    <row r="74" spans="2:4">
      <c r="B74">
        <v>74</v>
      </c>
      <c r="C74">
        <v>978</v>
      </c>
      <c r="D74" t="s">
        <v>156</v>
      </c>
    </row>
    <row r="75" spans="2:4">
      <c r="B75">
        <v>75</v>
      </c>
      <c r="C75">
        <v>28</v>
      </c>
      <c r="D75" t="s">
        <v>80</v>
      </c>
    </row>
    <row r="76" spans="2:4">
      <c r="B76">
        <v>76</v>
      </c>
      <c r="C76">
        <v>871</v>
      </c>
      <c r="D76" t="s">
        <v>204</v>
      </c>
    </row>
    <row r="77" spans="2:4">
      <c r="B77">
        <v>77</v>
      </c>
      <c r="C77">
        <v>1210</v>
      </c>
      <c r="D77" t="s">
        <v>464</v>
      </c>
    </row>
    <row r="78" spans="2:4">
      <c r="B78">
        <v>78</v>
      </c>
      <c r="C78">
        <v>1091</v>
      </c>
      <c r="D78" t="s">
        <v>470</v>
      </c>
    </row>
    <row r="79" spans="2:4">
      <c r="B79">
        <v>79</v>
      </c>
      <c r="C79">
        <v>1074</v>
      </c>
      <c r="D79" t="s">
        <v>136</v>
      </c>
    </row>
    <row r="80" spans="2:4">
      <c r="B80">
        <v>80</v>
      </c>
      <c r="C80">
        <v>713</v>
      </c>
      <c r="D80" t="s">
        <v>136</v>
      </c>
    </row>
    <row r="81" spans="2:4">
      <c r="B81">
        <v>81</v>
      </c>
      <c r="C81">
        <v>0</v>
      </c>
      <c r="D81" t="s">
        <v>136</v>
      </c>
    </row>
    <row r="82" spans="2:4">
      <c r="B82">
        <v>82</v>
      </c>
      <c r="C82">
        <v>1029</v>
      </c>
      <c r="D82" t="s">
        <v>90</v>
      </c>
    </row>
    <row r="83" spans="2:4">
      <c r="B83">
        <v>83</v>
      </c>
      <c r="C83">
        <v>479</v>
      </c>
      <c r="D83" t="s">
        <v>489</v>
      </c>
    </row>
    <row r="84" spans="2:4">
      <c r="B84">
        <v>84</v>
      </c>
      <c r="C84">
        <v>84</v>
      </c>
      <c r="D84" t="s">
        <v>290</v>
      </c>
    </row>
    <row r="85" spans="2:4">
      <c r="B85">
        <v>85</v>
      </c>
      <c r="C85">
        <v>31</v>
      </c>
      <c r="D85" t="s">
        <v>498</v>
      </c>
    </row>
    <row r="86" spans="2:4">
      <c r="B86">
        <v>86</v>
      </c>
      <c r="C86">
        <v>416</v>
      </c>
      <c r="D86" t="s">
        <v>53</v>
      </c>
    </row>
    <row r="87" spans="2:4">
      <c r="B87">
        <v>87</v>
      </c>
      <c r="C87">
        <v>0</v>
      </c>
      <c r="D87" t="s">
        <v>507</v>
      </c>
    </row>
    <row r="88" spans="2:4">
      <c r="B88">
        <v>89</v>
      </c>
      <c r="C88">
        <v>506</v>
      </c>
      <c r="D88" t="s">
        <v>518</v>
      </c>
    </row>
    <row r="89" spans="2:4">
      <c r="B89">
        <v>90</v>
      </c>
      <c r="C89">
        <v>1213</v>
      </c>
      <c r="D89" t="s">
        <v>524</v>
      </c>
    </row>
    <row r="90" spans="2:4">
      <c r="B90">
        <v>91</v>
      </c>
      <c r="C90">
        <v>878</v>
      </c>
      <c r="D90" t="s">
        <v>107</v>
      </c>
    </row>
    <row r="91" spans="2:4">
      <c r="B91">
        <v>92</v>
      </c>
      <c r="C91">
        <v>1149</v>
      </c>
      <c r="D91" t="s">
        <v>36</v>
      </c>
    </row>
    <row r="92" spans="2:4">
      <c r="C92">
        <v>1801</v>
      </c>
      <c r="D92" t="s">
        <v>36</v>
      </c>
    </row>
    <row r="93" spans="2:4">
      <c r="B93">
        <v>93</v>
      </c>
      <c r="C93">
        <v>574</v>
      </c>
      <c r="D93" t="s">
        <v>136</v>
      </c>
    </row>
    <row r="94" spans="2:4">
      <c r="B94">
        <v>94</v>
      </c>
      <c r="C94">
        <v>839</v>
      </c>
      <c r="D94" t="s">
        <v>236</v>
      </c>
    </row>
    <row r="95" spans="2:4">
      <c r="B95">
        <v>95</v>
      </c>
      <c r="C95">
        <v>95</v>
      </c>
      <c r="D95" t="s">
        <v>1392</v>
      </c>
    </row>
    <row r="96" spans="2:4">
      <c r="B96">
        <v>97</v>
      </c>
      <c r="C96">
        <v>1076</v>
      </c>
      <c r="D96" t="s">
        <v>230</v>
      </c>
    </row>
    <row r="97" spans="2:4">
      <c r="B97">
        <v>99</v>
      </c>
      <c r="C97">
        <v>767</v>
      </c>
      <c r="D97" t="s">
        <v>61</v>
      </c>
    </row>
    <row r="98" spans="2:4">
      <c r="B98">
        <v>100</v>
      </c>
      <c r="C98">
        <v>66</v>
      </c>
      <c r="D98" t="s">
        <v>2801</v>
      </c>
    </row>
    <row r="99" spans="2:4">
      <c r="B99">
        <v>101</v>
      </c>
      <c r="C99">
        <v>23</v>
      </c>
      <c r="D99" t="s">
        <v>580</v>
      </c>
    </row>
    <row r="100" spans="2:4">
      <c r="B100">
        <v>102</v>
      </c>
      <c r="C100">
        <v>427</v>
      </c>
      <c r="D100" t="s">
        <v>80</v>
      </c>
    </row>
    <row r="101" spans="2:4">
      <c r="B101">
        <v>103</v>
      </c>
      <c r="C101">
        <v>764</v>
      </c>
      <c r="D101" t="s">
        <v>136</v>
      </c>
    </row>
    <row r="102" spans="2:4">
      <c r="B102">
        <v>104</v>
      </c>
      <c r="C102">
        <v>659</v>
      </c>
      <c r="D102" t="s">
        <v>136</v>
      </c>
    </row>
    <row r="103" spans="2:4">
      <c r="B103">
        <v>105</v>
      </c>
      <c r="C103">
        <v>917</v>
      </c>
      <c r="D103" t="s">
        <v>470</v>
      </c>
    </row>
    <row r="104" spans="2:4">
      <c r="B104">
        <v>106</v>
      </c>
      <c r="C104">
        <v>160</v>
      </c>
      <c r="D104" t="s">
        <v>90</v>
      </c>
    </row>
    <row r="105" spans="2:4">
      <c r="B105">
        <v>107</v>
      </c>
      <c r="C105">
        <v>457</v>
      </c>
      <c r="D105" t="s">
        <v>605</v>
      </c>
    </row>
    <row r="106" spans="2:4">
      <c r="B106">
        <v>109</v>
      </c>
      <c r="C106">
        <v>792</v>
      </c>
      <c r="D106" t="s">
        <v>615</v>
      </c>
    </row>
    <row r="107" spans="2:4">
      <c r="B107">
        <v>110</v>
      </c>
      <c r="C107">
        <v>753</v>
      </c>
      <c r="D107" t="s">
        <v>251</v>
      </c>
    </row>
    <row r="108" spans="2:4">
      <c r="B108">
        <v>111</v>
      </c>
      <c r="C108">
        <v>819</v>
      </c>
      <c r="D108" t="s">
        <v>160</v>
      </c>
    </row>
    <row r="109" spans="2:4">
      <c r="B109">
        <v>112</v>
      </c>
      <c r="C109">
        <v>507</v>
      </c>
      <c r="D109" t="s">
        <v>136</v>
      </c>
    </row>
    <row r="110" spans="2:4">
      <c r="B110">
        <v>113</v>
      </c>
      <c r="C110">
        <v>1182</v>
      </c>
      <c r="D110" t="s">
        <v>632</v>
      </c>
    </row>
    <row r="111" spans="2:4">
      <c r="B111">
        <v>116</v>
      </c>
      <c r="C111">
        <v>736</v>
      </c>
      <c r="D111" t="s">
        <v>644</v>
      </c>
    </row>
    <row r="112" spans="2:4">
      <c r="B112">
        <v>117</v>
      </c>
      <c r="C112">
        <v>936</v>
      </c>
      <c r="D112" t="s">
        <v>300</v>
      </c>
    </row>
    <row r="113" spans="2:4">
      <c r="B113">
        <v>118</v>
      </c>
      <c r="C113">
        <v>202</v>
      </c>
      <c r="D113" t="s">
        <v>107</v>
      </c>
    </row>
    <row r="114" spans="2:4">
      <c r="B114">
        <v>119</v>
      </c>
      <c r="C114">
        <v>418</v>
      </c>
      <c r="D114" t="s">
        <v>223</v>
      </c>
    </row>
    <row r="115" spans="2:4">
      <c r="B115">
        <v>120</v>
      </c>
      <c r="C115">
        <v>1077</v>
      </c>
      <c r="D115" t="s">
        <v>727</v>
      </c>
    </row>
    <row r="116" spans="2:4">
      <c r="B116">
        <v>121</v>
      </c>
      <c r="C116">
        <v>405</v>
      </c>
      <c r="D116" t="s">
        <v>108</v>
      </c>
    </row>
    <row r="117" spans="2:4">
      <c r="B117">
        <v>122</v>
      </c>
      <c r="C117">
        <v>337</v>
      </c>
      <c r="D117" t="s">
        <v>675</v>
      </c>
    </row>
    <row r="118" spans="2:4">
      <c r="B118">
        <v>125</v>
      </c>
      <c r="C118">
        <v>326</v>
      </c>
      <c r="D118" t="s">
        <v>686</v>
      </c>
    </row>
    <row r="119" spans="2:4">
      <c r="B119">
        <v>126</v>
      </c>
      <c r="C119">
        <v>125</v>
      </c>
      <c r="D119" t="s">
        <v>97</v>
      </c>
    </row>
    <row r="120" spans="2:4">
      <c r="B120">
        <v>127</v>
      </c>
      <c r="C120">
        <v>1050</v>
      </c>
      <c r="D120" t="s">
        <v>498</v>
      </c>
    </row>
    <row r="121" spans="2:4">
      <c r="B121">
        <v>128</v>
      </c>
      <c r="C121">
        <v>147</v>
      </c>
      <c r="D121" t="s">
        <v>698</v>
      </c>
    </row>
    <row r="122" spans="2:4">
      <c r="B122">
        <v>129</v>
      </c>
      <c r="C122">
        <v>514</v>
      </c>
      <c r="D122" t="s">
        <v>40</v>
      </c>
    </row>
    <row r="123" spans="2:4">
      <c r="B123">
        <v>130</v>
      </c>
      <c r="C123">
        <v>136</v>
      </c>
      <c r="D123" t="s">
        <v>708</v>
      </c>
    </row>
    <row r="124" spans="2:4">
      <c r="B124">
        <v>131</v>
      </c>
      <c r="C124">
        <v>733</v>
      </c>
      <c r="D124" t="s">
        <v>36</v>
      </c>
    </row>
    <row r="125" spans="2:4">
      <c r="B125">
        <v>133</v>
      </c>
      <c r="C125">
        <v>918</v>
      </c>
      <c r="D125" t="s">
        <v>53</v>
      </c>
    </row>
    <row r="126" spans="2:4">
      <c r="D126" t="s">
        <v>290</v>
      </c>
    </row>
    <row r="127" spans="2:4">
      <c r="B127">
        <v>134</v>
      </c>
      <c r="C127">
        <v>245</v>
      </c>
      <c r="D127" t="s">
        <v>723</v>
      </c>
    </row>
    <row r="128" spans="2:4">
      <c r="B128">
        <v>135</v>
      </c>
      <c r="C128">
        <v>794</v>
      </c>
      <c r="D128" t="s">
        <v>1470</v>
      </c>
    </row>
    <row r="129" spans="2:4">
      <c r="B129">
        <v>136</v>
      </c>
      <c r="C129">
        <v>615</v>
      </c>
      <c r="D129" t="s">
        <v>66</v>
      </c>
    </row>
    <row r="130" spans="2:4">
      <c r="B130">
        <v>137</v>
      </c>
      <c r="C130">
        <v>1062</v>
      </c>
      <c r="D130" t="s">
        <v>735</v>
      </c>
    </row>
    <row r="131" spans="2:4">
      <c r="B131">
        <v>139</v>
      </c>
      <c r="C131">
        <v>496</v>
      </c>
      <c r="D131" t="s">
        <v>80</v>
      </c>
    </row>
    <row r="132" spans="2:4">
      <c r="B132">
        <v>140</v>
      </c>
      <c r="C132">
        <v>515</v>
      </c>
      <c r="D132" t="s">
        <v>156</v>
      </c>
    </row>
    <row r="133" spans="2:4">
      <c r="B133">
        <v>141</v>
      </c>
      <c r="C133">
        <v>0</v>
      </c>
      <c r="D133" t="s">
        <v>300</v>
      </c>
    </row>
    <row r="134" spans="2:4">
      <c r="B134">
        <v>143</v>
      </c>
      <c r="C134">
        <v>273</v>
      </c>
      <c r="D134" t="s">
        <v>758</v>
      </c>
    </row>
    <row r="135" spans="2:4">
      <c r="B135">
        <v>144</v>
      </c>
      <c r="C135">
        <v>312</v>
      </c>
      <c r="D135" t="s">
        <v>764</v>
      </c>
    </row>
    <row r="136" spans="2:4">
      <c r="B136">
        <v>146</v>
      </c>
      <c r="C136">
        <v>419</v>
      </c>
      <c r="D136" t="s">
        <v>61</v>
      </c>
    </row>
    <row r="137" spans="2:4">
      <c r="B137">
        <v>147</v>
      </c>
      <c r="C137">
        <v>778</v>
      </c>
      <c r="D137" t="s">
        <v>345</v>
      </c>
    </row>
    <row r="138" spans="2:4">
      <c r="B138">
        <v>148</v>
      </c>
      <c r="C138">
        <v>431</v>
      </c>
      <c r="D138" t="s">
        <v>97</v>
      </c>
    </row>
    <row r="139" spans="2:4">
      <c r="B139">
        <v>149</v>
      </c>
      <c r="C139">
        <v>629</v>
      </c>
      <c r="D139" t="s">
        <v>90</v>
      </c>
    </row>
    <row r="140" spans="2:4">
      <c r="B140">
        <v>150</v>
      </c>
      <c r="C140">
        <v>530</v>
      </c>
      <c r="D140" t="s">
        <v>785</v>
      </c>
    </row>
    <row r="141" spans="2:4">
      <c r="B141">
        <v>151</v>
      </c>
      <c r="C141">
        <v>621</v>
      </c>
      <c r="D141" t="s">
        <v>97</v>
      </c>
    </row>
    <row r="142" spans="2:4">
      <c r="B142">
        <v>152</v>
      </c>
      <c r="C142">
        <v>323</v>
      </c>
      <c r="D142" t="s">
        <v>792</v>
      </c>
    </row>
    <row r="143" spans="2:4">
      <c r="B143">
        <v>153</v>
      </c>
      <c r="C143" t="s">
        <v>2801</v>
      </c>
      <c r="D143" t="s">
        <v>796</v>
      </c>
    </row>
    <row r="144" spans="2:4">
      <c r="B144">
        <v>154</v>
      </c>
      <c r="C144">
        <v>1176</v>
      </c>
      <c r="D144" t="s">
        <v>400</v>
      </c>
    </row>
    <row r="145" spans="2:4">
      <c r="B145">
        <v>155</v>
      </c>
      <c r="C145">
        <v>824</v>
      </c>
      <c r="D145" t="s">
        <v>1035</v>
      </c>
    </row>
    <row r="146" spans="2:4">
      <c r="B146">
        <v>156</v>
      </c>
      <c r="C146">
        <v>643</v>
      </c>
      <c r="D146" t="s">
        <v>36</v>
      </c>
    </row>
    <row r="147" spans="2:4">
      <c r="B147">
        <v>158</v>
      </c>
      <c r="C147">
        <v>564</v>
      </c>
      <c r="D147" t="s">
        <v>65</v>
      </c>
    </row>
    <row r="148" spans="2:4">
      <c r="B148">
        <v>159</v>
      </c>
      <c r="C148">
        <v>481</v>
      </c>
      <c r="D148" t="s">
        <v>823</v>
      </c>
    </row>
    <row r="149" spans="2:4">
      <c r="B149">
        <v>160</v>
      </c>
      <c r="C149">
        <v>126</v>
      </c>
      <c r="D149" t="s">
        <v>194</v>
      </c>
    </row>
    <row r="150" spans="2:4">
      <c r="B150">
        <v>161</v>
      </c>
      <c r="C150">
        <v>210</v>
      </c>
      <c r="D150" t="s">
        <v>832</v>
      </c>
    </row>
    <row r="151" spans="2:4">
      <c r="B151">
        <v>162</v>
      </c>
      <c r="C151">
        <v>680</v>
      </c>
      <c r="D151" t="s">
        <v>837</v>
      </c>
    </row>
    <row r="152" spans="2:4">
      <c r="B152">
        <v>163</v>
      </c>
      <c r="C152">
        <v>90</v>
      </c>
      <c r="D152" t="s">
        <v>33</v>
      </c>
    </row>
    <row r="153" spans="2:4">
      <c r="B153">
        <v>164</v>
      </c>
      <c r="C153">
        <v>533</v>
      </c>
      <c r="D153" t="s">
        <v>156</v>
      </c>
    </row>
    <row r="154" spans="2:4">
      <c r="B154">
        <v>165</v>
      </c>
      <c r="C154" t="s">
        <v>2801</v>
      </c>
      <c r="D154" t="s">
        <v>851</v>
      </c>
    </row>
    <row r="155" spans="2:4">
      <c r="B155">
        <v>166</v>
      </c>
      <c r="C155">
        <v>111</v>
      </c>
      <c r="D155" t="s">
        <v>857</v>
      </c>
    </row>
    <row r="156" spans="2:4">
      <c r="B156">
        <v>167</v>
      </c>
      <c r="C156">
        <v>435</v>
      </c>
      <c r="D156" t="s">
        <v>580</v>
      </c>
    </row>
    <row r="157" spans="2:4">
      <c r="B157">
        <v>169</v>
      </c>
      <c r="C157">
        <v>158</v>
      </c>
      <c r="D157" t="s">
        <v>870</v>
      </c>
    </row>
    <row r="158" spans="2:4">
      <c r="B158">
        <v>170</v>
      </c>
      <c r="C158">
        <v>678</v>
      </c>
      <c r="D158" t="s">
        <v>875</v>
      </c>
    </row>
    <row r="159" spans="2:4">
      <c r="B159">
        <v>171</v>
      </c>
      <c r="C159">
        <v>462</v>
      </c>
      <c r="D159" t="s">
        <v>80</v>
      </c>
    </row>
    <row r="160" spans="2:4">
      <c r="B160">
        <v>172</v>
      </c>
      <c r="C160">
        <v>250</v>
      </c>
      <c r="D160" t="s">
        <v>852</v>
      </c>
    </row>
    <row r="161" spans="2:4">
      <c r="B161">
        <v>173</v>
      </c>
      <c r="C161">
        <v>914</v>
      </c>
      <c r="D161" t="s">
        <v>236</v>
      </c>
    </row>
    <row r="162" spans="2:4">
      <c r="B162">
        <v>174</v>
      </c>
      <c r="C162">
        <v>884</v>
      </c>
      <c r="D162" t="s">
        <v>136</v>
      </c>
    </row>
    <row r="163" spans="2:4">
      <c r="B163">
        <v>175</v>
      </c>
      <c r="C163">
        <v>491</v>
      </c>
      <c r="D163" t="s">
        <v>898</v>
      </c>
    </row>
    <row r="164" spans="2:4">
      <c r="B164">
        <v>177</v>
      </c>
      <c r="C164">
        <v>521</v>
      </c>
      <c r="D164" t="s">
        <v>905</v>
      </c>
    </row>
    <row r="165" spans="2:4">
      <c r="B165">
        <v>178</v>
      </c>
      <c r="C165" t="s">
        <v>2801</v>
      </c>
      <c r="D165" t="s">
        <v>290</v>
      </c>
    </row>
    <row r="166" spans="2:4">
      <c r="B166">
        <v>179</v>
      </c>
      <c r="C166">
        <v>1146</v>
      </c>
      <c r="D166" t="s">
        <v>90</v>
      </c>
    </row>
    <row r="167" spans="2:4">
      <c r="B167">
        <v>181</v>
      </c>
      <c r="C167">
        <v>1212</v>
      </c>
      <c r="D167" t="s">
        <v>875</v>
      </c>
    </row>
    <row r="168" spans="2:4">
      <c r="B168">
        <v>182</v>
      </c>
      <c r="C168" t="s">
        <v>2801</v>
      </c>
      <c r="D168" t="s">
        <v>65</v>
      </c>
    </row>
    <row r="169" spans="2:4">
      <c r="B169">
        <v>183</v>
      </c>
      <c r="C169" t="s">
        <v>2801</v>
      </c>
      <c r="D169" t="s">
        <v>40</v>
      </c>
    </row>
    <row r="170" spans="2:4">
      <c r="B170">
        <v>184</v>
      </c>
      <c r="C170">
        <v>262</v>
      </c>
      <c r="D170" t="s">
        <v>65</v>
      </c>
    </row>
    <row r="171" spans="2:4">
      <c r="B171">
        <v>185</v>
      </c>
      <c r="C171">
        <v>0</v>
      </c>
      <c r="D171" t="s">
        <v>470</v>
      </c>
    </row>
    <row r="172" spans="2:4">
      <c r="B172">
        <v>187</v>
      </c>
      <c r="C172">
        <v>1042</v>
      </c>
      <c r="D172" t="s">
        <v>107</v>
      </c>
    </row>
    <row r="173" spans="2:4">
      <c r="B173">
        <v>188</v>
      </c>
      <c r="C173" t="s">
        <v>2801</v>
      </c>
      <c r="D173" t="s">
        <v>30</v>
      </c>
    </row>
    <row r="174" spans="2:4">
      <c r="B174">
        <v>199</v>
      </c>
      <c r="C174">
        <v>666</v>
      </c>
      <c r="D174" t="s">
        <v>170</v>
      </c>
    </row>
    <row r="175" spans="2:4">
      <c r="B175">
        <v>200</v>
      </c>
      <c r="C175">
        <v>467</v>
      </c>
      <c r="D175" t="s">
        <v>136</v>
      </c>
    </row>
    <row r="176" spans="2:4">
      <c r="B176">
        <v>203</v>
      </c>
      <c r="C176">
        <v>732</v>
      </c>
      <c r="D176" t="s">
        <v>136</v>
      </c>
    </row>
    <row r="177" spans="2:4">
      <c r="B177">
        <v>208</v>
      </c>
      <c r="C177">
        <v>534</v>
      </c>
      <c r="D177" t="s">
        <v>236</v>
      </c>
    </row>
    <row r="178" spans="2:4">
      <c r="B178">
        <v>212</v>
      </c>
      <c r="C178">
        <v>553</v>
      </c>
      <c r="D178" t="s">
        <v>136</v>
      </c>
    </row>
    <row r="179" spans="2:4">
      <c r="B179">
        <v>217</v>
      </c>
      <c r="C179">
        <v>985</v>
      </c>
      <c r="D179" t="s">
        <v>156</v>
      </c>
    </row>
    <row r="180" spans="2:4">
      <c r="B180">
        <v>228</v>
      </c>
      <c r="C180">
        <v>831</v>
      </c>
      <c r="D180" t="s">
        <v>345</v>
      </c>
    </row>
    <row r="181" spans="2:4">
      <c r="B181">
        <v>229</v>
      </c>
      <c r="C181">
        <v>459</v>
      </c>
      <c r="D181" t="s">
        <v>90</v>
      </c>
    </row>
    <row r="182" spans="2:4">
      <c r="B182">
        <v>235</v>
      </c>
      <c r="C182">
        <v>859</v>
      </c>
      <c r="D182" t="s">
        <v>970</v>
      </c>
    </row>
    <row r="183" spans="2:4">
      <c r="B183">
        <v>243</v>
      </c>
      <c r="C183">
        <v>691</v>
      </c>
      <c r="D183" t="s">
        <v>615</v>
      </c>
    </row>
    <row r="184" spans="2:4">
      <c r="B184">
        <v>251</v>
      </c>
      <c r="C184">
        <v>667</v>
      </c>
      <c r="D184" t="s">
        <v>985</v>
      </c>
    </row>
    <row r="185" spans="2:4">
      <c r="B185">
        <v>264</v>
      </c>
      <c r="C185">
        <v>240</v>
      </c>
      <c r="D185" t="s">
        <v>991</v>
      </c>
    </row>
    <row r="186" spans="2:4">
      <c r="B186">
        <v>296</v>
      </c>
      <c r="C186">
        <v>98</v>
      </c>
      <c r="D186" t="s">
        <v>1012</v>
      </c>
    </row>
    <row r="187" spans="2:4">
      <c r="B187">
        <v>311</v>
      </c>
      <c r="C187">
        <v>1012</v>
      </c>
      <c r="D187" t="s">
        <v>466</v>
      </c>
    </row>
    <row r="188" spans="2:4">
      <c r="B188">
        <v>322</v>
      </c>
      <c r="C188">
        <v>56</v>
      </c>
      <c r="D188" t="s">
        <v>194</v>
      </c>
    </row>
    <row r="189" spans="2:4">
      <c r="B189">
        <v>332</v>
      </c>
      <c r="C189">
        <v>658</v>
      </c>
      <c r="D189" t="s">
        <v>347</v>
      </c>
    </row>
    <row r="190" spans="2:4">
      <c r="B190" t="s">
        <v>2801</v>
      </c>
      <c r="C190">
        <v>300</v>
      </c>
      <c r="D190" t="s">
        <v>1086</v>
      </c>
    </row>
    <row r="191" spans="2:4">
      <c r="C191">
        <v>1157</v>
      </c>
      <c r="D191" t="s">
        <v>53</v>
      </c>
    </row>
    <row r="192" spans="2:4">
      <c r="C192" t="s">
        <v>2801</v>
      </c>
      <c r="D192" t="s">
        <v>136</v>
      </c>
    </row>
    <row r="193" spans="1:4">
      <c r="B193">
        <v>132</v>
      </c>
      <c r="C193">
        <v>414</v>
      </c>
      <c r="D193" t="s">
        <v>136</v>
      </c>
    </row>
    <row r="194" spans="1:4">
      <c r="B194">
        <v>189</v>
      </c>
      <c r="C194">
        <v>1156</v>
      </c>
      <c r="D194" t="s">
        <v>978</v>
      </c>
    </row>
    <row r="195" spans="1:4">
      <c r="B195">
        <v>190</v>
      </c>
      <c r="C195">
        <v>37</v>
      </c>
      <c r="D195" t="s">
        <v>53</v>
      </c>
    </row>
    <row r="196" spans="1:4">
      <c r="B196">
        <v>191</v>
      </c>
      <c r="C196">
        <v>1008</v>
      </c>
      <c r="D196" t="s">
        <v>90</v>
      </c>
    </row>
    <row r="197" spans="1:4">
      <c r="B197">
        <v>192</v>
      </c>
      <c r="C197">
        <v>571</v>
      </c>
      <c r="D197" t="s">
        <v>90</v>
      </c>
    </row>
    <row r="198" spans="1:4">
      <c r="B198">
        <v>193</v>
      </c>
      <c r="C198">
        <v>387</v>
      </c>
      <c r="D198" t="s">
        <v>156</v>
      </c>
    </row>
    <row r="199" spans="1:4">
      <c r="B199">
        <v>194</v>
      </c>
      <c r="C199">
        <v>296</v>
      </c>
      <c r="D199" t="s">
        <v>1031</v>
      </c>
    </row>
    <row r="200" spans="1:4">
      <c r="B200">
        <v>197</v>
      </c>
      <c r="C200">
        <v>727</v>
      </c>
      <c r="D200" t="s">
        <v>136</v>
      </c>
    </row>
    <row r="201" spans="1:4">
      <c r="B201">
        <v>96</v>
      </c>
      <c r="C201">
        <v>64</v>
      </c>
      <c r="D201" t="s">
        <v>136</v>
      </c>
    </row>
    <row r="202" spans="1:4">
      <c r="B202">
        <v>198</v>
      </c>
      <c r="C202">
        <v>536</v>
      </c>
      <c r="D202" t="s">
        <v>1005</v>
      </c>
    </row>
    <row r="203" spans="1:4">
      <c r="B203">
        <v>202</v>
      </c>
      <c r="C203">
        <v>906</v>
      </c>
      <c r="D203" t="s">
        <v>136</v>
      </c>
    </row>
    <row r="204" spans="1:4">
      <c r="B204">
        <v>204</v>
      </c>
      <c r="C204">
        <v>1016</v>
      </c>
      <c r="D204" t="s">
        <v>615</v>
      </c>
    </row>
    <row r="205" spans="1:4">
      <c r="B205">
        <v>195</v>
      </c>
      <c r="C205">
        <v>1137</v>
      </c>
      <c r="D205" t="s">
        <v>90</v>
      </c>
    </row>
    <row r="206" spans="1:4">
      <c r="B206">
        <v>205</v>
      </c>
      <c r="C206">
        <v>1082</v>
      </c>
      <c r="D206" t="s">
        <v>107</v>
      </c>
    </row>
    <row r="207" spans="1:4">
      <c r="B207">
        <v>206</v>
      </c>
      <c r="C207">
        <v>343</v>
      </c>
      <c r="D207" t="s">
        <v>65</v>
      </c>
    </row>
    <row r="208" spans="1:4">
      <c r="A208" t="s">
        <v>2810</v>
      </c>
    </row>
    <row r="209" spans="1:1">
      <c r="A209" t="s">
        <v>2803</v>
      </c>
    </row>
  </sheetData>
  <pageMargins left="0.7" right="0.7" top="0.75" bottom="0.75" header="0.3" footer="0.3"/>
  <headerFooter>
    <oddHeader>&amp;R&amp;"arial"&amp;8&amp;K000000 KONE Internal&amp;1#_x000D_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C93B-DBDD-4D2B-9369-4ECB4F7565D6}">
  <sheetPr codeName="Sheet8"/>
  <dimension ref="A1:K1271"/>
  <sheetViews>
    <sheetView zoomScaleNormal="100" workbookViewId="0">
      <pane ySplit="1" topLeftCell="A2" activePane="bottomLeft" state="frozen"/>
      <selection pane="bottomLeft" activeCell="C2" sqref="C2"/>
    </sheetView>
  </sheetViews>
  <sheetFormatPr defaultRowHeight="20.100000000000001" customHeight="1"/>
  <cols>
    <col min="1" max="1" width="15.7109375" style="36" customWidth="1"/>
    <col min="2" max="2" width="13.28515625" style="32" customWidth="1"/>
    <col min="3" max="3" width="22.7109375" style="34" customWidth="1"/>
    <col min="4" max="4" width="21" style="32" customWidth="1"/>
    <col min="5" max="5" width="24.7109375" style="35" bestFit="1" customWidth="1"/>
    <col min="6" max="6" width="27.140625" style="33" customWidth="1"/>
    <col min="7" max="7" width="27.28515625" style="32" bestFit="1" customWidth="1"/>
    <col min="8" max="8" width="22.28515625" style="31" bestFit="1" customWidth="1"/>
    <col min="9" max="9" width="13.85546875" style="31" bestFit="1" customWidth="1"/>
    <col min="10" max="10" width="23.5703125" style="31" bestFit="1" customWidth="1"/>
    <col min="11" max="11" width="21.28515625" style="31" bestFit="1" customWidth="1"/>
    <col min="12" max="13" width="15.42578125" bestFit="1" customWidth="1"/>
    <col min="14" max="14" width="10.140625" bestFit="1" customWidth="1"/>
  </cols>
  <sheetData>
    <row r="1" spans="1:11" ht="20.100000000000001" customHeight="1">
      <c r="A1" s="756" t="s">
        <v>2</v>
      </c>
      <c r="B1" s="755" t="s">
        <v>1</v>
      </c>
      <c r="C1" s="752" t="s">
        <v>1395</v>
      </c>
      <c r="D1" s="755" t="s">
        <v>3</v>
      </c>
      <c r="E1" s="753" t="s">
        <v>19</v>
      </c>
      <c r="F1" s="753" t="s">
        <v>20</v>
      </c>
      <c r="G1" s="753" t="s">
        <v>1566</v>
      </c>
      <c r="H1" s="753" t="s">
        <v>1569</v>
      </c>
      <c r="I1"/>
      <c r="J1"/>
      <c r="K1"/>
    </row>
    <row r="2" spans="1:11" ht="20.100000000000001" customHeight="1">
      <c r="A2" s="643">
        <v>3</v>
      </c>
      <c r="B2" s="754">
        <v>600</v>
      </c>
      <c r="C2" s="758" t="s">
        <v>43</v>
      </c>
      <c r="D2" s="758" t="s">
        <v>42</v>
      </c>
      <c r="E2" s="758">
        <v>0</v>
      </c>
      <c r="F2" s="758"/>
      <c r="G2" s="758"/>
      <c r="H2" s="759"/>
      <c r="I2"/>
      <c r="J2"/>
      <c r="K2"/>
    </row>
    <row r="3" spans="1:11" ht="20.100000000000001" customHeight="1">
      <c r="A3" s="643">
        <v>6</v>
      </c>
      <c r="B3" s="754">
        <v>393</v>
      </c>
      <c r="C3" s="758" t="s">
        <v>64</v>
      </c>
      <c r="D3" s="758" t="s">
        <v>60</v>
      </c>
      <c r="E3" s="758">
        <v>0</v>
      </c>
      <c r="F3" s="758"/>
      <c r="G3" s="758"/>
      <c r="H3" s="759"/>
      <c r="I3"/>
      <c r="J3"/>
      <c r="K3"/>
    </row>
    <row r="4" spans="1:11" ht="20.100000000000001" customHeight="1">
      <c r="A4" s="643"/>
      <c r="B4" s="754"/>
      <c r="C4" s="758" t="s">
        <v>61</v>
      </c>
      <c r="D4" s="758" t="s">
        <v>60</v>
      </c>
      <c r="E4" s="758">
        <v>0</v>
      </c>
      <c r="F4" s="758"/>
      <c r="G4" s="758"/>
      <c r="H4" s="759"/>
      <c r="I4"/>
      <c r="J4"/>
      <c r="K4"/>
    </row>
    <row r="5" spans="1:11" ht="20.100000000000001" customHeight="1">
      <c r="A5" s="643">
        <v>8</v>
      </c>
      <c r="B5" s="754">
        <v>327</v>
      </c>
      <c r="C5" s="758" t="s">
        <v>73</v>
      </c>
      <c r="D5" s="758" t="s">
        <v>72</v>
      </c>
      <c r="E5" s="758">
        <v>0</v>
      </c>
      <c r="F5" s="758"/>
      <c r="G5" s="758"/>
      <c r="H5" s="759"/>
      <c r="I5"/>
      <c r="J5"/>
      <c r="K5"/>
    </row>
    <row r="6" spans="1:11" ht="20.100000000000001" customHeight="1">
      <c r="A6" s="643">
        <v>11</v>
      </c>
      <c r="B6" s="754">
        <v>109</v>
      </c>
      <c r="C6" s="758" t="s">
        <v>91</v>
      </c>
      <c r="D6" s="758" t="s">
        <v>53</v>
      </c>
      <c r="E6" s="758">
        <v>0</v>
      </c>
      <c r="F6" s="758"/>
      <c r="G6" s="758"/>
      <c r="H6" s="759"/>
      <c r="I6"/>
      <c r="J6"/>
      <c r="K6"/>
    </row>
    <row r="7" spans="1:11" ht="20.100000000000001" customHeight="1">
      <c r="A7" s="643">
        <v>13</v>
      </c>
      <c r="B7" s="754">
        <v>566</v>
      </c>
      <c r="C7" s="758" t="s">
        <v>104</v>
      </c>
      <c r="D7" s="758" t="s">
        <v>103</v>
      </c>
      <c r="E7" s="758">
        <v>0</v>
      </c>
      <c r="F7" s="758"/>
      <c r="G7" s="758"/>
      <c r="H7" s="759"/>
      <c r="I7"/>
      <c r="J7"/>
      <c r="K7"/>
    </row>
    <row r="8" spans="1:11" ht="20.100000000000001" customHeight="1">
      <c r="A8" s="643">
        <v>29</v>
      </c>
      <c r="B8" s="754">
        <v>373</v>
      </c>
      <c r="C8" s="758" t="s">
        <v>146</v>
      </c>
      <c r="D8" s="758" t="s">
        <v>200</v>
      </c>
      <c r="E8" s="758">
        <v>0</v>
      </c>
      <c r="F8" s="758"/>
      <c r="G8" s="758"/>
      <c r="H8" s="759"/>
      <c r="I8"/>
      <c r="J8"/>
      <c r="K8"/>
    </row>
    <row r="9" spans="1:11" ht="20.100000000000001" customHeight="1">
      <c r="A9" s="643">
        <v>31</v>
      </c>
      <c r="B9" s="754">
        <v>567</v>
      </c>
      <c r="C9" s="758" t="s">
        <v>91</v>
      </c>
      <c r="D9" s="758" t="s">
        <v>212</v>
      </c>
      <c r="E9" s="758">
        <v>0</v>
      </c>
      <c r="F9" s="758"/>
      <c r="G9" s="758"/>
      <c r="H9" s="759"/>
      <c r="I9"/>
      <c r="J9"/>
      <c r="K9"/>
    </row>
    <row r="10" spans="1:11" ht="20.100000000000001" customHeight="1">
      <c r="A10" s="643"/>
      <c r="B10" s="754"/>
      <c r="C10" s="758" t="s">
        <v>216</v>
      </c>
      <c r="D10" s="758" t="s">
        <v>212</v>
      </c>
      <c r="E10" s="758">
        <v>0</v>
      </c>
      <c r="F10" s="758"/>
      <c r="G10" s="758"/>
      <c r="H10" s="759"/>
      <c r="I10"/>
      <c r="J10"/>
      <c r="K10"/>
    </row>
    <row r="11" spans="1:11" ht="20.100000000000001" customHeight="1">
      <c r="A11" s="643">
        <v>34</v>
      </c>
      <c r="B11" s="754">
        <v>67</v>
      </c>
      <c r="C11" s="758" t="s">
        <v>231</v>
      </c>
      <c r="D11" s="758" t="s">
        <v>230</v>
      </c>
      <c r="E11" s="758">
        <v>0</v>
      </c>
      <c r="F11" s="758"/>
      <c r="G11" s="758"/>
      <c r="H11" s="759"/>
      <c r="I11"/>
      <c r="J11"/>
      <c r="K11"/>
    </row>
    <row r="12" spans="1:11" ht="20.100000000000001" customHeight="1">
      <c r="A12" s="643">
        <v>35</v>
      </c>
      <c r="B12" s="754">
        <v>390</v>
      </c>
      <c r="C12" s="758" t="s">
        <v>91</v>
      </c>
      <c r="D12" s="758" t="s">
        <v>236</v>
      </c>
      <c r="E12" s="758">
        <v>0</v>
      </c>
      <c r="F12" s="758"/>
      <c r="G12" s="758"/>
      <c r="H12" s="759"/>
      <c r="I12"/>
      <c r="J12"/>
      <c r="K12"/>
    </row>
    <row r="13" spans="1:11" ht="20.100000000000001" customHeight="1">
      <c r="A13" s="757">
        <v>38</v>
      </c>
      <c r="B13" s="754">
        <v>48</v>
      </c>
      <c r="C13" s="758" t="s">
        <v>137</v>
      </c>
      <c r="D13" s="758" t="s">
        <v>251</v>
      </c>
      <c r="E13" s="758">
        <v>0</v>
      </c>
      <c r="F13" s="758"/>
      <c r="G13" s="758"/>
      <c r="H13" s="759"/>
      <c r="I13"/>
      <c r="J13"/>
      <c r="K13"/>
    </row>
    <row r="14" spans="1:11" ht="20.100000000000001" customHeight="1">
      <c r="A14" s="643">
        <v>40</v>
      </c>
      <c r="B14" s="754">
        <v>755</v>
      </c>
      <c r="C14" s="758" t="s">
        <v>264</v>
      </c>
      <c r="D14" s="758" t="s">
        <v>65</v>
      </c>
      <c r="E14" s="758">
        <v>0</v>
      </c>
      <c r="F14" s="758"/>
      <c r="G14" s="758"/>
      <c r="H14" s="759"/>
      <c r="I14"/>
      <c r="J14"/>
      <c r="K14"/>
    </row>
    <row r="15" spans="1:11" ht="20.100000000000001" customHeight="1">
      <c r="A15" s="643"/>
      <c r="B15" s="754"/>
      <c r="C15" s="758" t="s">
        <v>269</v>
      </c>
      <c r="D15" s="758" t="s">
        <v>65</v>
      </c>
      <c r="E15" s="758">
        <v>0</v>
      </c>
      <c r="F15" s="758"/>
      <c r="G15" s="758"/>
      <c r="H15" s="759"/>
      <c r="I15"/>
      <c r="J15"/>
      <c r="K15"/>
    </row>
    <row r="16" spans="1:11" ht="20.100000000000001" customHeight="1">
      <c r="A16" s="643">
        <v>41</v>
      </c>
      <c r="B16" s="754">
        <v>21</v>
      </c>
      <c r="C16" s="758" t="s">
        <v>271</v>
      </c>
      <c r="D16" s="758" t="s">
        <v>270</v>
      </c>
      <c r="E16" s="758">
        <v>0</v>
      </c>
      <c r="F16" s="758"/>
      <c r="G16" s="758"/>
      <c r="H16" s="759"/>
      <c r="I16"/>
      <c r="J16"/>
      <c r="K16"/>
    </row>
    <row r="17" spans="1:11" ht="20.100000000000001" customHeight="1">
      <c r="A17" s="643">
        <v>43</v>
      </c>
      <c r="B17" s="754">
        <v>1081</v>
      </c>
      <c r="C17" s="758" t="s">
        <v>285</v>
      </c>
      <c r="D17" s="758" t="s">
        <v>281</v>
      </c>
      <c r="E17" s="758">
        <v>0</v>
      </c>
      <c r="F17" s="758"/>
      <c r="G17" s="758"/>
      <c r="H17" s="759"/>
      <c r="I17"/>
      <c r="J17"/>
      <c r="K17"/>
    </row>
    <row r="18" spans="1:11" ht="20.100000000000001" customHeight="1">
      <c r="A18" s="643"/>
      <c r="B18" s="754"/>
      <c r="C18" s="758" t="s">
        <v>282</v>
      </c>
      <c r="D18" s="758" t="s">
        <v>281</v>
      </c>
      <c r="E18" s="758">
        <v>0</v>
      </c>
      <c r="F18" s="758"/>
      <c r="G18" s="758"/>
      <c r="H18" s="759"/>
      <c r="I18"/>
      <c r="J18"/>
      <c r="K18"/>
    </row>
    <row r="19" spans="1:11" ht="20.100000000000001" customHeight="1">
      <c r="A19" s="643">
        <v>44</v>
      </c>
      <c r="B19" s="754">
        <v>225</v>
      </c>
      <c r="C19" s="758" t="s">
        <v>23</v>
      </c>
      <c r="D19" s="758" t="s">
        <v>136</v>
      </c>
      <c r="E19" s="758">
        <v>0</v>
      </c>
      <c r="F19" s="758"/>
      <c r="G19" s="758"/>
      <c r="H19" s="759"/>
      <c r="I19"/>
      <c r="J19"/>
      <c r="K19"/>
    </row>
    <row r="20" spans="1:11" ht="20.100000000000001" customHeight="1">
      <c r="A20" s="643"/>
      <c r="B20" s="754"/>
      <c r="C20" s="758" t="s">
        <v>426</v>
      </c>
      <c r="D20" s="758" t="s">
        <v>136</v>
      </c>
      <c r="E20" s="758">
        <v>0</v>
      </c>
      <c r="F20" s="758"/>
      <c r="G20" s="758"/>
      <c r="H20" s="759"/>
      <c r="I20"/>
      <c r="J20"/>
      <c r="K20"/>
    </row>
    <row r="21" spans="1:11" ht="20.100000000000001" customHeight="1">
      <c r="A21" s="643">
        <v>50</v>
      </c>
      <c r="B21" s="754">
        <v>0</v>
      </c>
      <c r="C21" s="758" t="s">
        <v>317</v>
      </c>
      <c r="D21" s="758" t="s">
        <v>2801</v>
      </c>
      <c r="E21" s="758">
        <v>0</v>
      </c>
      <c r="F21" s="758"/>
      <c r="G21" s="758"/>
      <c r="H21" s="759"/>
      <c r="I21"/>
      <c r="J21"/>
      <c r="K21"/>
    </row>
    <row r="22" spans="1:11" ht="20.100000000000001" customHeight="1">
      <c r="A22" s="643">
        <v>51</v>
      </c>
      <c r="B22" s="754">
        <v>669</v>
      </c>
      <c r="C22" s="758" t="s">
        <v>327</v>
      </c>
      <c r="D22" s="758" t="s">
        <v>322</v>
      </c>
      <c r="E22" s="758">
        <v>0</v>
      </c>
      <c r="F22" s="758"/>
      <c r="G22" s="758"/>
      <c r="H22" s="759"/>
      <c r="I22"/>
      <c r="J22"/>
      <c r="K22"/>
    </row>
    <row r="23" spans="1:11" ht="20.100000000000001" customHeight="1">
      <c r="A23" s="643"/>
      <c r="B23" s="754"/>
      <c r="C23" s="758" t="s">
        <v>770</v>
      </c>
      <c r="D23" s="758" t="s">
        <v>322</v>
      </c>
      <c r="E23" s="758">
        <v>0</v>
      </c>
      <c r="F23" s="758"/>
      <c r="G23" s="758"/>
      <c r="H23" s="759"/>
      <c r="I23"/>
      <c r="J23"/>
      <c r="K23"/>
    </row>
    <row r="24" spans="1:11" ht="20.100000000000001" customHeight="1">
      <c r="A24" s="757">
        <v>52</v>
      </c>
      <c r="B24" s="754">
        <v>143</v>
      </c>
      <c r="C24" s="758" t="s">
        <v>508</v>
      </c>
      <c r="D24" s="758" t="s">
        <v>136</v>
      </c>
      <c r="E24" s="758">
        <v>0</v>
      </c>
      <c r="F24" s="758"/>
      <c r="G24" s="758"/>
      <c r="H24" s="759"/>
      <c r="I24"/>
      <c r="J24"/>
      <c r="K24"/>
    </row>
    <row r="25" spans="1:11" ht="20.100000000000001" customHeight="1">
      <c r="A25" s="643">
        <v>59</v>
      </c>
      <c r="B25" s="754">
        <v>612</v>
      </c>
      <c r="C25" s="758" t="s">
        <v>371</v>
      </c>
      <c r="D25" s="758" t="s">
        <v>370</v>
      </c>
      <c r="E25" s="758">
        <v>0</v>
      </c>
      <c r="F25" s="758"/>
      <c r="G25" s="758"/>
      <c r="H25" s="759"/>
      <c r="I25"/>
      <c r="J25"/>
      <c r="K25"/>
    </row>
    <row r="26" spans="1:11" ht="20.100000000000001" customHeight="1">
      <c r="A26" s="643"/>
      <c r="B26" s="754"/>
      <c r="C26" s="758" t="s">
        <v>376</v>
      </c>
      <c r="D26" s="758" t="s">
        <v>370</v>
      </c>
      <c r="E26" s="758">
        <v>0</v>
      </c>
      <c r="F26" s="758"/>
      <c r="G26" s="758"/>
      <c r="H26" s="759"/>
      <c r="I26"/>
      <c r="J26"/>
      <c r="K26"/>
    </row>
    <row r="27" spans="1:11" ht="20.100000000000001" customHeight="1">
      <c r="A27" s="643">
        <v>61</v>
      </c>
      <c r="B27" s="754">
        <v>548</v>
      </c>
      <c r="C27" s="758" t="s">
        <v>136</v>
      </c>
      <c r="D27" s="758" t="s">
        <v>382</v>
      </c>
      <c r="E27" s="758">
        <v>0</v>
      </c>
      <c r="F27" s="758"/>
      <c r="G27" s="758"/>
      <c r="H27" s="759"/>
      <c r="I27"/>
      <c r="J27"/>
      <c r="K27"/>
    </row>
    <row r="28" spans="1:11" ht="21.75" customHeight="1">
      <c r="A28" s="643">
        <v>62</v>
      </c>
      <c r="B28" s="754">
        <v>288</v>
      </c>
      <c r="C28" s="758" t="s">
        <v>137</v>
      </c>
      <c r="D28" s="758" t="s">
        <v>107</v>
      </c>
      <c r="E28" s="758">
        <v>0</v>
      </c>
      <c r="F28" s="758"/>
      <c r="G28" s="758"/>
      <c r="H28" s="759"/>
      <c r="I28"/>
      <c r="J28"/>
      <c r="K28"/>
    </row>
    <row r="29" spans="1:11" ht="20.25" customHeight="1">
      <c r="A29" s="643"/>
      <c r="B29" s="754"/>
      <c r="C29" s="758" t="s">
        <v>388</v>
      </c>
      <c r="D29" s="758" t="s">
        <v>107</v>
      </c>
      <c r="E29" s="758">
        <v>0</v>
      </c>
      <c r="F29" s="758"/>
      <c r="G29" s="758"/>
      <c r="H29" s="759"/>
      <c r="I29"/>
      <c r="J29"/>
      <c r="K29"/>
    </row>
    <row r="30" spans="1:11" ht="20.100000000000001" customHeight="1">
      <c r="A30" s="643">
        <v>65</v>
      </c>
      <c r="B30" s="754">
        <v>849</v>
      </c>
      <c r="C30" s="758" t="s">
        <v>407</v>
      </c>
      <c r="D30" s="758" t="s">
        <v>400</v>
      </c>
      <c r="E30" s="758">
        <v>0</v>
      </c>
      <c r="F30" s="758"/>
      <c r="G30" s="758"/>
      <c r="H30" s="759"/>
      <c r="I30"/>
      <c r="J30"/>
      <c r="K30"/>
    </row>
    <row r="31" spans="1:11" ht="20.100000000000001" customHeight="1">
      <c r="A31" s="643"/>
      <c r="B31" s="754"/>
      <c r="C31" s="758" t="s">
        <v>406</v>
      </c>
      <c r="D31" s="758" t="s">
        <v>400</v>
      </c>
      <c r="E31" s="758">
        <v>0</v>
      </c>
      <c r="F31" s="758"/>
      <c r="G31" s="758"/>
      <c r="H31" s="759"/>
      <c r="I31"/>
      <c r="J31"/>
      <c r="K31"/>
    </row>
    <row r="32" spans="1:11" ht="20.100000000000001" customHeight="1">
      <c r="A32" s="643"/>
      <c r="B32" s="754"/>
      <c r="C32" s="758" t="s">
        <v>401</v>
      </c>
      <c r="D32" s="758" t="s">
        <v>400</v>
      </c>
      <c r="E32" s="758">
        <v>0</v>
      </c>
      <c r="F32" s="758"/>
      <c r="G32" s="758"/>
      <c r="H32" s="759"/>
      <c r="I32"/>
      <c r="J32"/>
      <c r="K32"/>
    </row>
    <row r="33" spans="1:11" ht="20.100000000000001" customHeight="1">
      <c r="A33" s="643"/>
      <c r="B33" s="754"/>
      <c r="C33" s="758" t="s">
        <v>184</v>
      </c>
      <c r="D33" s="758" t="s">
        <v>400</v>
      </c>
      <c r="E33" s="758">
        <v>0</v>
      </c>
      <c r="F33" s="758"/>
      <c r="G33" s="758"/>
      <c r="H33" s="759"/>
      <c r="I33"/>
      <c r="J33"/>
      <c r="K33"/>
    </row>
    <row r="34" spans="1:11" ht="20.100000000000001" customHeight="1">
      <c r="A34" s="643">
        <v>66</v>
      </c>
      <c r="B34" s="754">
        <v>777</v>
      </c>
      <c r="C34" s="758" t="s">
        <v>408</v>
      </c>
      <c r="D34" s="758" t="s">
        <v>36</v>
      </c>
      <c r="E34" s="758">
        <v>0</v>
      </c>
      <c r="F34" s="758"/>
      <c r="G34" s="758"/>
      <c r="H34" s="759"/>
      <c r="I34"/>
      <c r="J34"/>
      <c r="K34"/>
    </row>
    <row r="35" spans="1:11" ht="20.100000000000001" customHeight="1">
      <c r="A35" s="643">
        <v>67</v>
      </c>
      <c r="B35" s="764">
        <v>390</v>
      </c>
      <c r="C35" s="758" t="s">
        <v>417</v>
      </c>
      <c r="D35" s="758" t="s">
        <v>251</v>
      </c>
      <c r="E35" s="758">
        <v>0</v>
      </c>
      <c r="F35" s="758"/>
      <c r="G35" s="758"/>
      <c r="H35" s="759"/>
      <c r="I35"/>
      <c r="J35"/>
      <c r="K35"/>
    </row>
    <row r="36" spans="1:11" ht="20.100000000000001" customHeight="1">
      <c r="A36" s="643"/>
      <c r="B36" s="765"/>
      <c r="C36" s="758" t="s">
        <v>412</v>
      </c>
      <c r="D36" s="758" t="s">
        <v>251</v>
      </c>
      <c r="E36" s="758">
        <v>0</v>
      </c>
      <c r="F36" s="758"/>
      <c r="G36" s="758"/>
      <c r="H36" s="759"/>
      <c r="I36"/>
      <c r="J36"/>
      <c r="K36"/>
    </row>
    <row r="37" spans="1:11" ht="20.100000000000001" customHeight="1">
      <c r="A37" s="643">
        <v>71</v>
      </c>
      <c r="B37" s="754">
        <v>531</v>
      </c>
      <c r="C37" s="758" t="s">
        <v>23</v>
      </c>
      <c r="D37" s="758" t="s">
        <v>432</v>
      </c>
      <c r="E37" s="758">
        <v>0</v>
      </c>
      <c r="F37" s="758"/>
      <c r="G37" s="758"/>
      <c r="H37" s="759"/>
      <c r="I37"/>
      <c r="J37"/>
      <c r="K37"/>
    </row>
    <row r="38" spans="1:11" ht="20.100000000000001" customHeight="1">
      <c r="A38" s="643"/>
      <c r="B38" s="754"/>
      <c r="C38" s="758" t="s">
        <v>195</v>
      </c>
      <c r="D38" s="758" t="s">
        <v>432</v>
      </c>
      <c r="E38" s="758">
        <v>0</v>
      </c>
      <c r="F38" s="758"/>
      <c r="G38" s="758"/>
      <c r="H38" s="759"/>
      <c r="I38"/>
      <c r="J38"/>
      <c r="K38"/>
    </row>
    <row r="39" spans="1:11" ht="20.100000000000001" customHeight="1">
      <c r="A39" s="757">
        <v>72</v>
      </c>
      <c r="B39" s="754">
        <v>182</v>
      </c>
      <c r="C39" s="758" t="s">
        <v>118</v>
      </c>
      <c r="D39" s="758" t="s">
        <v>334</v>
      </c>
      <c r="E39" s="758">
        <v>0</v>
      </c>
      <c r="F39" s="758"/>
      <c r="G39" s="758"/>
      <c r="H39" s="759"/>
      <c r="I39"/>
      <c r="J39"/>
      <c r="K39"/>
    </row>
    <row r="40" spans="1:11" ht="20.100000000000001" customHeight="1">
      <c r="A40" s="643">
        <v>74</v>
      </c>
      <c r="B40" s="754">
        <v>978</v>
      </c>
      <c r="C40" s="758" t="s">
        <v>445</v>
      </c>
      <c r="D40" s="758" t="s">
        <v>156</v>
      </c>
      <c r="E40" s="758">
        <v>0</v>
      </c>
      <c r="F40" s="758"/>
      <c r="G40" s="758"/>
      <c r="H40" s="759"/>
      <c r="I40"/>
      <c r="J40"/>
      <c r="K40"/>
    </row>
    <row r="41" spans="1:11" ht="20.100000000000001" customHeight="1">
      <c r="A41" s="643"/>
      <c r="B41" s="754"/>
      <c r="C41" s="758" t="s">
        <v>449</v>
      </c>
      <c r="D41" s="758" t="s">
        <v>156</v>
      </c>
      <c r="E41" s="758">
        <v>0</v>
      </c>
      <c r="F41" s="758"/>
      <c r="G41" s="758"/>
      <c r="H41" s="759"/>
      <c r="I41"/>
      <c r="J41"/>
      <c r="K41"/>
    </row>
    <row r="42" spans="1:11" ht="20.100000000000001" customHeight="1">
      <c r="A42" s="643"/>
      <c r="B42" s="754"/>
      <c r="C42" s="758" t="s">
        <v>451</v>
      </c>
      <c r="D42" s="758" t="s">
        <v>156</v>
      </c>
      <c r="E42" s="758">
        <v>0</v>
      </c>
      <c r="F42" s="758"/>
      <c r="G42" s="758"/>
      <c r="H42" s="759"/>
      <c r="I42"/>
      <c r="J42"/>
      <c r="K42"/>
    </row>
    <row r="43" spans="1:11" ht="15">
      <c r="A43" s="643">
        <v>82</v>
      </c>
      <c r="B43" s="754">
        <v>1029</v>
      </c>
      <c r="C43" s="758" t="s">
        <v>426</v>
      </c>
      <c r="D43" s="758" t="s">
        <v>90</v>
      </c>
      <c r="E43" s="758">
        <v>0</v>
      </c>
      <c r="F43" s="758"/>
      <c r="G43" s="758"/>
      <c r="H43" s="759"/>
      <c r="I43"/>
      <c r="J43"/>
      <c r="K43"/>
    </row>
    <row r="44" spans="1:11" ht="20.100000000000001" customHeight="1">
      <c r="A44" s="643">
        <v>88</v>
      </c>
      <c r="B44" s="758">
        <v>0</v>
      </c>
      <c r="C44" s="758" t="s">
        <v>72</v>
      </c>
      <c r="D44" s="758" t="s">
        <v>511</v>
      </c>
      <c r="E44" s="758">
        <v>0</v>
      </c>
      <c r="F44" s="758"/>
      <c r="G44" s="758"/>
      <c r="H44" s="759"/>
      <c r="I44"/>
      <c r="J44"/>
      <c r="K44"/>
    </row>
    <row r="45" spans="1:11" ht="20.100000000000001" customHeight="1">
      <c r="A45" s="643"/>
      <c r="B45" s="758"/>
      <c r="C45" s="758" t="s">
        <v>517</v>
      </c>
      <c r="D45" s="758" t="s">
        <v>511</v>
      </c>
      <c r="E45" s="758">
        <v>0</v>
      </c>
      <c r="F45" s="758"/>
      <c r="G45" s="758"/>
      <c r="H45" s="759"/>
      <c r="I45"/>
      <c r="J45"/>
      <c r="K45"/>
    </row>
    <row r="46" spans="1:11" ht="20.100000000000001" customHeight="1">
      <c r="A46" s="643">
        <v>100</v>
      </c>
      <c r="B46" s="754">
        <v>66</v>
      </c>
      <c r="C46" s="758" t="s">
        <v>579</v>
      </c>
      <c r="D46" s="758" t="s">
        <v>2801</v>
      </c>
      <c r="E46" s="758">
        <v>0</v>
      </c>
      <c r="F46" s="758"/>
      <c r="G46" s="758"/>
      <c r="H46" s="759"/>
      <c r="I46"/>
      <c r="J46"/>
      <c r="K46"/>
    </row>
    <row r="47" spans="1:11" ht="20.100000000000001" customHeight="1">
      <c r="A47" s="643"/>
      <c r="B47" s="754"/>
      <c r="C47" s="758" t="s">
        <v>578</v>
      </c>
      <c r="D47" s="758" t="s">
        <v>2801</v>
      </c>
      <c r="E47" s="758">
        <v>0</v>
      </c>
      <c r="F47" s="758"/>
      <c r="G47" s="758"/>
      <c r="H47" s="759"/>
      <c r="I47"/>
      <c r="J47"/>
      <c r="K47"/>
    </row>
    <row r="48" spans="1:11" ht="20.100000000000001" customHeight="1">
      <c r="A48" s="643"/>
      <c r="B48" s="754"/>
      <c r="C48" s="758" t="s">
        <v>33</v>
      </c>
      <c r="D48" s="758" t="s">
        <v>2801</v>
      </c>
      <c r="E48" s="758">
        <v>0</v>
      </c>
      <c r="F48" s="758"/>
      <c r="G48" s="758"/>
      <c r="H48" s="759"/>
      <c r="I48"/>
      <c r="J48"/>
      <c r="K48"/>
    </row>
    <row r="49" spans="1:11" ht="20.100000000000001" customHeight="1">
      <c r="A49" s="643">
        <v>105</v>
      </c>
      <c r="B49" s="754">
        <v>917</v>
      </c>
      <c r="C49" s="758" t="s">
        <v>600</v>
      </c>
      <c r="D49" s="758" t="s">
        <v>470</v>
      </c>
      <c r="E49" s="758">
        <v>0</v>
      </c>
      <c r="F49" s="758"/>
      <c r="G49" s="758"/>
      <c r="H49" s="759"/>
      <c r="I49"/>
      <c r="J49"/>
      <c r="K49"/>
    </row>
    <row r="50" spans="1:11" ht="20.100000000000001" customHeight="1">
      <c r="A50" s="643">
        <v>114</v>
      </c>
      <c r="B50" s="754" t="s">
        <v>2801</v>
      </c>
      <c r="C50" s="758" t="s">
        <v>636</v>
      </c>
      <c r="D50" s="758" t="s">
        <v>511</v>
      </c>
      <c r="E50" s="758">
        <v>0</v>
      </c>
      <c r="F50" s="758"/>
      <c r="G50" s="758"/>
      <c r="H50" s="759"/>
      <c r="I50"/>
      <c r="J50"/>
      <c r="K50"/>
    </row>
    <row r="51" spans="1:11" ht="20.100000000000001" customHeight="1">
      <c r="A51" s="643">
        <v>115</v>
      </c>
      <c r="B51" s="754">
        <v>683</v>
      </c>
      <c r="C51" s="758" t="s">
        <v>641</v>
      </c>
      <c r="D51" s="758" t="s">
        <v>156</v>
      </c>
      <c r="E51" s="758">
        <v>0</v>
      </c>
      <c r="F51" s="758"/>
      <c r="G51" s="758"/>
      <c r="H51" s="759"/>
      <c r="I51"/>
      <c r="J51"/>
      <c r="K51"/>
    </row>
    <row r="52" spans="1:11" ht="20.100000000000001" customHeight="1">
      <c r="A52" s="643">
        <v>118</v>
      </c>
      <c r="B52" s="754">
        <v>202</v>
      </c>
      <c r="C52" s="758" t="s">
        <v>335</v>
      </c>
      <c r="D52" s="758" t="s">
        <v>107</v>
      </c>
      <c r="E52" s="758">
        <v>0</v>
      </c>
      <c r="F52" s="758"/>
      <c r="G52" s="758"/>
      <c r="H52" s="759"/>
      <c r="I52"/>
      <c r="J52"/>
      <c r="K52"/>
    </row>
    <row r="53" spans="1:11" ht="20.100000000000001" customHeight="1">
      <c r="A53" s="643">
        <v>121</v>
      </c>
      <c r="B53" s="754">
        <v>405</v>
      </c>
      <c r="C53" s="758" t="s">
        <v>669</v>
      </c>
      <c r="D53" s="758" t="s">
        <v>108</v>
      </c>
      <c r="E53" s="758">
        <v>0</v>
      </c>
      <c r="F53" s="758"/>
      <c r="G53" s="758"/>
      <c r="H53" s="759"/>
      <c r="I53"/>
      <c r="J53"/>
      <c r="K53"/>
    </row>
    <row r="54" spans="1:11" ht="20.100000000000001" customHeight="1">
      <c r="A54" s="643">
        <v>128</v>
      </c>
      <c r="B54" s="754">
        <v>147</v>
      </c>
      <c r="C54" s="758" t="s">
        <v>705</v>
      </c>
      <c r="D54" s="758" t="s">
        <v>698</v>
      </c>
      <c r="E54" s="758">
        <v>0</v>
      </c>
      <c r="F54" s="758"/>
      <c r="G54" s="758"/>
      <c r="H54" s="759"/>
      <c r="I54"/>
      <c r="J54"/>
      <c r="K54"/>
    </row>
    <row r="55" spans="1:11" ht="20.100000000000001" customHeight="1">
      <c r="A55" s="643"/>
      <c r="B55" s="754"/>
      <c r="C55" s="758" t="s">
        <v>699</v>
      </c>
      <c r="D55" s="758" t="s">
        <v>698</v>
      </c>
      <c r="E55" s="758">
        <v>0</v>
      </c>
      <c r="F55" s="758"/>
      <c r="G55" s="758"/>
      <c r="H55" s="759"/>
      <c r="I55"/>
      <c r="J55"/>
      <c r="K55"/>
    </row>
    <row r="56" spans="1:11" ht="20.100000000000001" customHeight="1">
      <c r="A56" s="643">
        <v>129</v>
      </c>
      <c r="B56" s="754">
        <v>514</v>
      </c>
      <c r="C56" s="758" t="s">
        <v>706</v>
      </c>
      <c r="D56" s="758" t="s">
        <v>40</v>
      </c>
      <c r="E56" s="758">
        <v>0</v>
      </c>
      <c r="F56" s="758"/>
      <c r="G56" s="758"/>
      <c r="H56" s="759"/>
      <c r="I56"/>
      <c r="J56"/>
      <c r="K56"/>
    </row>
    <row r="57" spans="1:11" ht="20.100000000000001" customHeight="1">
      <c r="A57" s="643">
        <v>139</v>
      </c>
      <c r="B57" s="754">
        <v>496</v>
      </c>
      <c r="C57" s="758" t="s">
        <v>179</v>
      </c>
      <c r="D57" s="758" t="s">
        <v>80</v>
      </c>
      <c r="E57" s="758">
        <v>0</v>
      </c>
      <c r="F57" s="758"/>
      <c r="G57" s="758"/>
      <c r="H57" s="759"/>
      <c r="I57"/>
      <c r="J57"/>
      <c r="K57"/>
    </row>
    <row r="58" spans="1:11" ht="20.100000000000001" customHeight="1">
      <c r="A58" s="643">
        <v>142</v>
      </c>
      <c r="B58" s="754">
        <v>407</v>
      </c>
      <c r="C58" s="758" t="s">
        <v>753</v>
      </c>
      <c r="D58" s="758" t="s">
        <v>400</v>
      </c>
      <c r="E58" s="758">
        <v>0</v>
      </c>
      <c r="F58" s="758"/>
      <c r="G58" s="758"/>
      <c r="H58" s="759"/>
      <c r="I58"/>
      <c r="J58"/>
      <c r="K58"/>
    </row>
    <row r="59" spans="1:11" ht="20.100000000000001" customHeight="1">
      <c r="A59" s="643">
        <v>144</v>
      </c>
      <c r="B59" s="754">
        <v>312</v>
      </c>
      <c r="C59" s="758" t="s">
        <v>442</v>
      </c>
      <c r="D59" s="758" t="s">
        <v>764</v>
      </c>
      <c r="E59" s="758">
        <v>0</v>
      </c>
      <c r="F59" s="758"/>
      <c r="G59" s="758"/>
      <c r="H59" s="759"/>
      <c r="I59"/>
      <c r="J59"/>
      <c r="K59"/>
    </row>
    <row r="60" spans="1:11" ht="20.100000000000001" customHeight="1">
      <c r="A60" s="643"/>
      <c r="B60" s="754"/>
      <c r="C60" s="758" t="s">
        <v>184</v>
      </c>
      <c r="D60" s="758" t="s">
        <v>764</v>
      </c>
      <c r="E60" s="758">
        <v>0</v>
      </c>
      <c r="F60" s="758"/>
      <c r="G60" s="758"/>
      <c r="H60" s="759"/>
      <c r="I60"/>
      <c r="J60"/>
      <c r="K60"/>
    </row>
    <row r="61" spans="1:11" ht="20.100000000000001" customHeight="1">
      <c r="A61" s="643">
        <v>148</v>
      </c>
      <c r="B61" s="754">
        <v>431</v>
      </c>
      <c r="C61" s="758" t="s">
        <v>781</v>
      </c>
      <c r="D61" s="758" t="s">
        <v>97</v>
      </c>
      <c r="E61" s="758">
        <v>0</v>
      </c>
      <c r="F61" s="758"/>
      <c r="G61" s="758"/>
      <c r="H61" s="759"/>
      <c r="I61"/>
      <c r="J61"/>
      <c r="K61"/>
    </row>
    <row r="62" spans="1:11" ht="20.100000000000001" customHeight="1">
      <c r="A62" s="643">
        <v>150</v>
      </c>
      <c r="B62" s="754">
        <v>530</v>
      </c>
      <c r="C62" s="758" t="s">
        <v>627</v>
      </c>
      <c r="D62" s="758" t="s">
        <v>785</v>
      </c>
      <c r="E62" s="758">
        <v>0</v>
      </c>
      <c r="F62" s="758"/>
      <c r="G62" s="758"/>
      <c r="H62" s="759"/>
      <c r="I62"/>
      <c r="J62"/>
      <c r="K62"/>
    </row>
    <row r="63" spans="1:11" ht="20.100000000000001" customHeight="1">
      <c r="A63" s="643"/>
      <c r="B63" s="754"/>
      <c r="C63" s="758" t="s">
        <v>442</v>
      </c>
      <c r="D63" s="758" t="s">
        <v>785</v>
      </c>
      <c r="E63" s="758">
        <v>0</v>
      </c>
      <c r="F63" s="758"/>
      <c r="G63" s="758"/>
      <c r="H63" s="759"/>
      <c r="I63"/>
      <c r="J63"/>
      <c r="K63"/>
    </row>
    <row r="64" spans="1:11" ht="20.100000000000001" customHeight="1">
      <c r="A64" s="643">
        <v>153</v>
      </c>
      <c r="B64" s="754" t="s">
        <v>2801</v>
      </c>
      <c r="C64" s="758" t="s">
        <v>797</v>
      </c>
      <c r="D64" s="758" t="s">
        <v>796</v>
      </c>
      <c r="E64" s="758">
        <v>0</v>
      </c>
      <c r="F64" s="758"/>
      <c r="G64" s="758"/>
      <c r="H64" s="759"/>
      <c r="I64"/>
      <c r="J64"/>
      <c r="K64"/>
    </row>
    <row r="65" spans="1:11" ht="20.100000000000001" customHeight="1">
      <c r="A65" s="643"/>
      <c r="B65" s="754"/>
      <c r="C65" s="758" t="s">
        <v>802</v>
      </c>
      <c r="D65" s="758" t="s">
        <v>796</v>
      </c>
      <c r="E65" s="758">
        <v>0</v>
      </c>
      <c r="F65" s="758"/>
      <c r="G65" s="758"/>
      <c r="H65" s="759"/>
      <c r="I65"/>
      <c r="J65"/>
      <c r="K65"/>
    </row>
    <row r="66" spans="1:11" ht="20.100000000000001" customHeight="1">
      <c r="A66" s="643">
        <v>154</v>
      </c>
      <c r="B66" s="754">
        <v>1176</v>
      </c>
      <c r="C66" s="758" t="s">
        <v>451</v>
      </c>
      <c r="D66" s="758" t="s">
        <v>400</v>
      </c>
      <c r="E66" s="758">
        <v>0</v>
      </c>
      <c r="F66" s="758"/>
      <c r="G66" s="758"/>
      <c r="H66" s="759"/>
      <c r="I66"/>
      <c r="J66"/>
      <c r="K66"/>
    </row>
    <row r="67" spans="1:11" ht="20.100000000000001" customHeight="1">
      <c r="A67" s="643">
        <v>161</v>
      </c>
      <c r="B67" s="754">
        <v>210</v>
      </c>
      <c r="C67" s="758" t="s">
        <v>600</v>
      </c>
      <c r="D67" s="758" t="s">
        <v>832</v>
      </c>
      <c r="E67" s="758">
        <v>0</v>
      </c>
      <c r="F67" s="758"/>
      <c r="G67" s="758"/>
      <c r="H67" s="759"/>
      <c r="I67"/>
      <c r="J67"/>
      <c r="K67"/>
    </row>
    <row r="68" spans="1:11" ht="20.100000000000001" customHeight="1">
      <c r="A68" s="643">
        <v>176</v>
      </c>
      <c r="B68" s="754">
        <v>105</v>
      </c>
      <c r="C68" s="758" t="s">
        <v>23</v>
      </c>
      <c r="D68" s="758" t="s">
        <v>90</v>
      </c>
      <c r="E68" s="758">
        <v>0</v>
      </c>
      <c r="F68" s="758"/>
      <c r="G68" s="758"/>
      <c r="H68" s="759"/>
      <c r="I68"/>
      <c r="J68"/>
      <c r="K68"/>
    </row>
    <row r="69" spans="1:11" ht="20.100000000000001" customHeight="1">
      <c r="A69" s="643">
        <v>178</v>
      </c>
      <c r="B69" s="754" t="s">
        <v>2801</v>
      </c>
      <c r="C69" s="758" t="s">
        <v>910</v>
      </c>
      <c r="D69" s="758" t="s">
        <v>290</v>
      </c>
      <c r="E69" s="758">
        <v>0</v>
      </c>
      <c r="F69" s="758"/>
      <c r="G69" s="758"/>
      <c r="H69" s="759"/>
      <c r="I69"/>
      <c r="J69"/>
      <c r="K69"/>
    </row>
    <row r="70" spans="1:11" ht="20.100000000000001" customHeight="1">
      <c r="A70" s="643"/>
      <c r="B70" s="754"/>
      <c r="C70" s="758" t="s">
        <v>194</v>
      </c>
      <c r="D70" s="758" t="s">
        <v>290</v>
      </c>
      <c r="E70" s="758">
        <v>0</v>
      </c>
      <c r="F70" s="758"/>
      <c r="G70" s="758"/>
      <c r="H70" s="759"/>
      <c r="I70"/>
      <c r="J70"/>
      <c r="K70"/>
    </row>
    <row r="71" spans="1:11" ht="20.100000000000001" customHeight="1">
      <c r="A71" s="643"/>
      <c r="B71" s="754"/>
      <c r="C71" s="758" t="s">
        <v>559</v>
      </c>
      <c r="D71" s="758" t="s">
        <v>290</v>
      </c>
      <c r="E71" s="758">
        <v>0</v>
      </c>
      <c r="F71" s="758"/>
      <c r="G71" s="758"/>
      <c r="H71" s="759"/>
      <c r="I71"/>
      <c r="J71"/>
      <c r="K71"/>
    </row>
    <row r="72" spans="1:11" ht="20.100000000000001" customHeight="1">
      <c r="A72" s="643">
        <v>182</v>
      </c>
      <c r="B72" s="754" t="s">
        <v>2801</v>
      </c>
      <c r="C72" s="758" t="s">
        <v>1391</v>
      </c>
      <c r="D72" s="758" t="s">
        <v>65</v>
      </c>
      <c r="E72" s="758">
        <v>0</v>
      </c>
      <c r="F72" s="758"/>
      <c r="G72" s="758"/>
      <c r="H72" s="759"/>
      <c r="I72"/>
      <c r="J72"/>
      <c r="K72"/>
    </row>
    <row r="73" spans="1:11" ht="20.100000000000001" customHeight="1">
      <c r="A73" s="643">
        <v>183</v>
      </c>
      <c r="B73" s="758" t="s">
        <v>2801</v>
      </c>
      <c r="C73" s="758" t="s">
        <v>922</v>
      </c>
      <c r="D73" s="758" t="s">
        <v>40</v>
      </c>
      <c r="E73" s="758">
        <v>0</v>
      </c>
      <c r="F73" s="758"/>
      <c r="G73" s="758"/>
      <c r="H73" s="759"/>
      <c r="I73"/>
      <c r="J73"/>
      <c r="K73"/>
    </row>
    <row r="74" spans="1:11" ht="20.100000000000001" customHeight="1">
      <c r="A74" s="643"/>
      <c r="B74" s="758"/>
      <c r="C74" s="758" t="s">
        <v>600</v>
      </c>
      <c r="D74" s="758" t="s">
        <v>40</v>
      </c>
      <c r="E74" s="758">
        <v>0</v>
      </c>
      <c r="F74" s="758"/>
      <c r="G74" s="758"/>
      <c r="H74" s="759"/>
      <c r="I74"/>
      <c r="J74"/>
      <c r="K74"/>
    </row>
    <row r="75" spans="1:11" ht="20.100000000000001" customHeight="1">
      <c r="A75" s="643">
        <v>185</v>
      </c>
      <c r="B75" s="754">
        <v>0</v>
      </c>
      <c r="C75" s="758" t="s">
        <v>90</v>
      </c>
      <c r="D75" s="758" t="s">
        <v>470</v>
      </c>
      <c r="E75" s="758">
        <v>0</v>
      </c>
      <c r="F75" s="758"/>
      <c r="G75" s="758"/>
      <c r="H75" s="759"/>
      <c r="I75"/>
      <c r="J75"/>
      <c r="K75"/>
    </row>
    <row r="76" spans="1:11" ht="20.100000000000001" customHeight="1">
      <c r="A76" s="643">
        <v>188</v>
      </c>
      <c r="B76" s="754" t="s">
        <v>2801</v>
      </c>
      <c r="C76" s="758" t="s">
        <v>417</v>
      </c>
      <c r="D76" s="758" t="s">
        <v>30</v>
      </c>
      <c r="E76" s="758">
        <v>0</v>
      </c>
      <c r="F76" s="758"/>
      <c r="G76" s="758"/>
      <c r="H76" s="759"/>
      <c r="I76"/>
      <c r="J76"/>
      <c r="K76"/>
    </row>
    <row r="77" spans="1:11" ht="20.100000000000001" customHeight="1">
      <c r="A77" s="760">
        <v>198</v>
      </c>
      <c r="B77" s="764">
        <v>536</v>
      </c>
      <c r="C77" s="758" t="s">
        <v>263</v>
      </c>
      <c r="D77" s="758" t="s">
        <v>1005</v>
      </c>
      <c r="E77" s="758">
        <v>0</v>
      </c>
      <c r="F77" s="758"/>
      <c r="G77" s="758"/>
      <c r="H77" s="759"/>
      <c r="I77"/>
      <c r="J77"/>
      <c r="K77"/>
    </row>
    <row r="78" spans="1:11" ht="20.100000000000001" customHeight="1">
      <c r="A78" s="760"/>
      <c r="B78" s="760"/>
      <c r="C78" s="758" t="s">
        <v>1001</v>
      </c>
      <c r="D78" s="758" t="s">
        <v>1005</v>
      </c>
      <c r="E78" s="758">
        <v>0</v>
      </c>
      <c r="F78" s="758"/>
      <c r="G78" s="758"/>
      <c r="H78" s="759"/>
      <c r="I78"/>
      <c r="J78"/>
      <c r="K78"/>
    </row>
    <row r="79" spans="1:11" ht="20.100000000000001" customHeight="1">
      <c r="A79" s="760"/>
      <c r="B79" s="760"/>
      <c r="C79" s="758" t="s">
        <v>1006</v>
      </c>
      <c r="D79" s="758" t="s">
        <v>1005</v>
      </c>
      <c r="E79" s="758">
        <v>0</v>
      </c>
      <c r="F79" s="758"/>
      <c r="G79" s="758"/>
      <c r="H79" s="759"/>
      <c r="I79"/>
      <c r="J79"/>
      <c r="K79"/>
    </row>
    <row r="80" spans="1:11" ht="20.100000000000001" customHeight="1">
      <c r="A80" s="760"/>
      <c r="B80" s="765"/>
      <c r="C80" s="758" t="s">
        <v>1397</v>
      </c>
      <c r="D80" s="758" t="s">
        <v>1005</v>
      </c>
      <c r="E80" s="758">
        <v>0</v>
      </c>
      <c r="F80" s="758"/>
      <c r="G80" s="758"/>
      <c r="H80" s="759"/>
      <c r="I80"/>
      <c r="J80"/>
      <c r="K80"/>
    </row>
    <row r="81" spans="1:11" ht="20.100000000000001" customHeight="1">
      <c r="A81" s="643">
        <v>199</v>
      </c>
      <c r="B81" s="754">
        <v>666</v>
      </c>
      <c r="C81" s="758" t="s">
        <v>937</v>
      </c>
      <c r="D81" s="758" t="s">
        <v>170</v>
      </c>
      <c r="E81" s="758">
        <v>0</v>
      </c>
      <c r="F81" s="758"/>
      <c r="G81" s="758"/>
      <c r="H81" s="759"/>
      <c r="I81"/>
      <c r="J81"/>
      <c r="K81"/>
    </row>
    <row r="82" spans="1:11" ht="20.100000000000001" customHeight="1">
      <c r="A82" s="643">
        <v>203</v>
      </c>
      <c r="B82" s="754">
        <v>732</v>
      </c>
      <c r="C82" s="758" t="s">
        <v>23</v>
      </c>
      <c r="D82" s="758" t="s">
        <v>136</v>
      </c>
      <c r="E82" s="758">
        <v>0</v>
      </c>
      <c r="F82" s="758"/>
      <c r="G82" s="758"/>
      <c r="H82" s="759"/>
      <c r="I82"/>
      <c r="J82"/>
      <c r="K82"/>
    </row>
    <row r="83" spans="1:11" ht="20.100000000000001" customHeight="1">
      <c r="A83" s="643"/>
      <c r="B83" s="754"/>
      <c r="C83" s="758" t="s">
        <v>945</v>
      </c>
      <c r="D83" s="758" t="s">
        <v>136</v>
      </c>
      <c r="E83" s="758">
        <v>0</v>
      </c>
      <c r="F83" s="758"/>
      <c r="G83" s="758"/>
      <c r="H83" s="759"/>
      <c r="I83"/>
      <c r="J83"/>
      <c r="K83"/>
    </row>
    <row r="84" spans="1:11" ht="20.100000000000001" customHeight="1">
      <c r="A84" s="643">
        <v>208</v>
      </c>
      <c r="B84" s="754">
        <v>534</v>
      </c>
      <c r="C84" s="758" t="s">
        <v>774</v>
      </c>
      <c r="D84" s="758" t="s">
        <v>236</v>
      </c>
      <c r="E84" s="758">
        <v>0</v>
      </c>
      <c r="F84" s="758"/>
      <c r="G84" s="758"/>
      <c r="H84" s="759"/>
      <c r="I84"/>
      <c r="J84"/>
      <c r="K84"/>
    </row>
    <row r="85" spans="1:11" ht="20.100000000000001" customHeight="1">
      <c r="A85" s="643">
        <v>235</v>
      </c>
      <c r="B85" s="754">
        <v>859</v>
      </c>
      <c r="C85" s="758" t="s">
        <v>971</v>
      </c>
      <c r="D85" s="758" t="s">
        <v>970</v>
      </c>
      <c r="E85" s="758">
        <v>0</v>
      </c>
      <c r="F85" s="758"/>
      <c r="G85" s="758"/>
      <c r="H85" s="759"/>
      <c r="I85"/>
      <c r="J85"/>
      <c r="K85"/>
    </row>
    <row r="86" spans="1:11" ht="20.100000000000001" customHeight="1">
      <c r="A86" s="643">
        <v>264</v>
      </c>
      <c r="B86" s="754">
        <v>240</v>
      </c>
      <c r="C86" s="758" t="s">
        <v>992</v>
      </c>
      <c r="D86" s="758" t="s">
        <v>991</v>
      </c>
      <c r="E86" s="758">
        <v>0</v>
      </c>
      <c r="F86" s="758"/>
      <c r="G86" s="758"/>
      <c r="H86" s="759"/>
      <c r="I86"/>
      <c r="J86"/>
      <c r="K86"/>
    </row>
    <row r="87" spans="1:11" ht="20.100000000000001" customHeight="1">
      <c r="A87" s="643"/>
      <c r="B87" s="754"/>
      <c r="C87" s="758" t="s">
        <v>456</v>
      </c>
      <c r="D87" s="758" t="s">
        <v>991</v>
      </c>
      <c r="E87" s="758">
        <v>0</v>
      </c>
      <c r="F87" s="758"/>
      <c r="G87" s="758"/>
      <c r="H87" s="759"/>
      <c r="I87"/>
      <c r="J87"/>
      <c r="K87"/>
    </row>
    <row r="88" spans="1:11" ht="20.100000000000001" customHeight="1">
      <c r="A88" s="643">
        <v>301</v>
      </c>
      <c r="B88" s="754">
        <v>663</v>
      </c>
      <c r="C88" s="758" t="s">
        <v>1007</v>
      </c>
      <c r="D88" s="758" t="s">
        <v>1023</v>
      </c>
      <c r="E88" s="758">
        <v>0</v>
      </c>
      <c r="F88" s="758"/>
      <c r="G88" s="758"/>
      <c r="H88" s="759"/>
      <c r="I88"/>
      <c r="J88"/>
      <c r="K88"/>
    </row>
    <row r="89" spans="1:11" ht="20.100000000000001" customHeight="1">
      <c r="A89" s="643">
        <v>322</v>
      </c>
      <c r="B89" s="754">
        <v>56</v>
      </c>
      <c r="C89" s="758" t="s">
        <v>136</v>
      </c>
      <c r="D89" s="758" t="s">
        <v>194</v>
      </c>
      <c r="E89" s="758">
        <v>0</v>
      </c>
      <c r="F89" s="758"/>
      <c r="G89" s="758"/>
      <c r="H89" s="759"/>
      <c r="I89"/>
      <c r="J89"/>
      <c r="K89"/>
    </row>
    <row r="90" spans="1:11" ht="20.100000000000001" customHeight="1">
      <c r="A90" s="643">
        <v>332</v>
      </c>
      <c r="B90" s="754">
        <v>658</v>
      </c>
      <c r="C90" s="758" t="s">
        <v>179</v>
      </c>
      <c r="D90" s="758" t="s">
        <v>347</v>
      </c>
      <c r="E90" s="758">
        <v>0</v>
      </c>
      <c r="F90" s="758"/>
      <c r="G90" s="758"/>
      <c r="H90" s="759"/>
      <c r="I90"/>
      <c r="J90"/>
      <c r="K90"/>
    </row>
    <row r="91" spans="1:11" ht="20.100000000000001" customHeight="1">
      <c r="A91" s="643" t="s">
        <v>2801</v>
      </c>
      <c r="B91" s="754">
        <v>130</v>
      </c>
      <c r="C91" s="758" t="s">
        <v>23</v>
      </c>
      <c r="D91" s="758" t="s">
        <v>22</v>
      </c>
      <c r="E91" s="758">
        <v>0</v>
      </c>
      <c r="F91" s="758"/>
      <c r="G91" s="758"/>
      <c r="H91" s="759"/>
      <c r="I91"/>
      <c r="J91"/>
      <c r="K91"/>
    </row>
    <row r="92" spans="1:11" ht="20.100000000000001" customHeight="1">
      <c r="A92" s="643"/>
      <c r="B92" s="760">
        <v>215</v>
      </c>
      <c r="C92" s="758" t="s">
        <v>456</v>
      </c>
      <c r="D92" s="758" t="s">
        <v>90</v>
      </c>
      <c r="E92" s="758">
        <v>0</v>
      </c>
      <c r="F92" s="758"/>
      <c r="G92" s="758"/>
      <c r="H92" s="759"/>
      <c r="I92"/>
      <c r="J92"/>
      <c r="K92"/>
    </row>
    <row r="93" spans="1:11" ht="20.100000000000001" customHeight="1">
      <c r="A93" s="643"/>
      <c r="B93" s="754">
        <v>278</v>
      </c>
      <c r="C93" s="758" t="s">
        <v>1098</v>
      </c>
      <c r="D93" s="758" t="s">
        <v>107</v>
      </c>
      <c r="E93" s="758">
        <v>0</v>
      </c>
      <c r="F93" s="758"/>
      <c r="G93" s="758"/>
      <c r="H93" s="759"/>
      <c r="I93"/>
      <c r="J93"/>
      <c r="K93"/>
    </row>
    <row r="94" spans="1:11" ht="20.100000000000001" customHeight="1">
      <c r="A94" s="643"/>
      <c r="B94" s="754"/>
      <c r="C94" s="758" t="s">
        <v>1103</v>
      </c>
      <c r="D94" s="758" t="s">
        <v>107</v>
      </c>
      <c r="E94" s="758">
        <v>0</v>
      </c>
      <c r="F94" s="758"/>
      <c r="G94" s="758"/>
      <c r="H94" s="759"/>
      <c r="I94"/>
      <c r="J94"/>
      <c r="K94"/>
    </row>
    <row r="95" spans="1:11" ht="20.100000000000001" customHeight="1">
      <c r="A95" s="643"/>
      <c r="B95" s="754">
        <v>1027</v>
      </c>
      <c r="C95" s="758" t="s">
        <v>426</v>
      </c>
      <c r="D95" s="758" t="s">
        <v>97</v>
      </c>
      <c r="E95" s="758">
        <v>0</v>
      </c>
      <c r="F95" s="758"/>
      <c r="G95" s="758"/>
      <c r="H95" s="759"/>
      <c r="I95"/>
      <c r="J95"/>
      <c r="K95"/>
    </row>
    <row r="96" spans="1:11" ht="20.100000000000001" customHeight="1">
      <c r="A96" s="643"/>
      <c r="B96" s="760">
        <v>1157</v>
      </c>
      <c r="C96" s="758" t="s">
        <v>329</v>
      </c>
      <c r="D96" s="758" t="s">
        <v>53</v>
      </c>
      <c r="E96" s="758">
        <v>0</v>
      </c>
      <c r="F96" s="758"/>
      <c r="G96" s="758"/>
      <c r="H96" s="759"/>
      <c r="I96"/>
      <c r="J96"/>
      <c r="K96"/>
    </row>
    <row r="97" spans="1:11" ht="20.100000000000001" customHeight="1">
      <c r="A97" s="643"/>
      <c r="B97" s="760"/>
      <c r="C97" s="758" t="s">
        <v>195</v>
      </c>
      <c r="D97" s="758" t="s">
        <v>53</v>
      </c>
      <c r="E97" s="758">
        <v>0</v>
      </c>
      <c r="F97" s="758"/>
      <c r="G97" s="758"/>
      <c r="H97" s="759"/>
      <c r="I97"/>
      <c r="J97"/>
      <c r="K97"/>
    </row>
    <row r="98" spans="1:11" ht="20.100000000000001" customHeight="1">
      <c r="A98" s="643"/>
      <c r="B98" s="754">
        <v>1164</v>
      </c>
      <c r="C98" s="758" t="s">
        <v>922</v>
      </c>
      <c r="D98" s="758" t="s">
        <v>1146</v>
      </c>
      <c r="E98" s="758">
        <v>0</v>
      </c>
      <c r="F98" s="758"/>
      <c r="G98" s="758"/>
      <c r="H98" s="759"/>
      <c r="I98"/>
      <c r="J98"/>
      <c r="K98"/>
    </row>
    <row r="99" spans="1:11" ht="20.100000000000001" customHeight="1">
      <c r="A99" s="643"/>
      <c r="B99" s="754" t="s">
        <v>2801</v>
      </c>
      <c r="C99" s="758" t="s">
        <v>1193</v>
      </c>
      <c r="D99" s="758" t="s">
        <v>61</v>
      </c>
      <c r="E99" s="758">
        <v>0</v>
      </c>
      <c r="F99" s="758"/>
      <c r="G99" s="758"/>
      <c r="H99" s="759"/>
      <c r="I99"/>
      <c r="J99"/>
      <c r="K99"/>
    </row>
    <row r="100" spans="1:11" ht="20.100000000000001" customHeight="1">
      <c r="A100" s="643"/>
      <c r="B100" s="754"/>
      <c r="C100" s="758" t="s">
        <v>224</v>
      </c>
      <c r="D100" s="758" t="s">
        <v>136</v>
      </c>
      <c r="E100" s="758">
        <v>0</v>
      </c>
      <c r="F100" s="758"/>
      <c r="G100" s="758"/>
      <c r="H100" s="759"/>
      <c r="I100"/>
      <c r="J100"/>
      <c r="K100"/>
    </row>
    <row r="101" spans="1:11" ht="20.100000000000001" customHeight="1">
      <c r="A101" s="643"/>
      <c r="B101" s="754"/>
      <c r="C101" s="758" t="s">
        <v>156</v>
      </c>
      <c r="D101" s="758" t="s">
        <v>364</v>
      </c>
      <c r="E101" s="758">
        <v>0</v>
      </c>
      <c r="F101" s="758"/>
      <c r="G101" s="758"/>
      <c r="H101" s="759"/>
      <c r="I101"/>
      <c r="J101"/>
      <c r="K101"/>
    </row>
    <row r="102" spans="1:11" ht="20.100000000000001" customHeight="1">
      <c r="A102" s="643"/>
      <c r="B102" s="754"/>
      <c r="C102" s="758" t="s">
        <v>301</v>
      </c>
      <c r="D102" s="758" t="s">
        <v>1124</v>
      </c>
      <c r="E102" s="758">
        <v>0</v>
      </c>
      <c r="F102" s="758"/>
      <c r="G102" s="758"/>
      <c r="H102" s="759"/>
      <c r="I102"/>
      <c r="J102"/>
      <c r="K102"/>
    </row>
    <row r="103" spans="1:11" ht="20.100000000000001" customHeight="1">
      <c r="A103" s="643"/>
      <c r="B103" s="754"/>
      <c r="C103" s="758" t="s">
        <v>1150</v>
      </c>
      <c r="D103" s="758" t="s">
        <v>1149</v>
      </c>
      <c r="E103" s="758">
        <v>0</v>
      </c>
      <c r="F103" s="758"/>
      <c r="G103" s="758"/>
      <c r="H103" s="759"/>
      <c r="I103"/>
      <c r="J103"/>
      <c r="K103"/>
    </row>
    <row r="104" spans="1:11" ht="20.100000000000001" customHeight="1">
      <c r="A104" s="643"/>
      <c r="B104" s="754"/>
      <c r="C104" s="758" t="s">
        <v>532</v>
      </c>
      <c r="D104" s="758" t="s">
        <v>84</v>
      </c>
      <c r="E104" s="758">
        <v>0</v>
      </c>
      <c r="F104" s="758"/>
      <c r="G104" s="758"/>
      <c r="H104" s="759"/>
      <c r="I104"/>
      <c r="J104"/>
      <c r="K104"/>
    </row>
    <row r="105" spans="1:11" ht="20.100000000000001" customHeight="1">
      <c r="A105" s="643"/>
      <c r="B105" s="754"/>
      <c r="C105" s="758" t="s">
        <v>1245</v>
      </c>
      <c r="D105" s="758" t="s">
        <v>136</v>
      </c>
      <c r="E105" s="758">
        <v>0</v>
      </c>
      <c r="F105" s="758"/>
      <c r="G105" s="758"/>
      <c r="H105" s="759"/>
      <c r="I105"/>
      <c r="J105"/>
      <c r="K105"/>
    </row>
    <row r="106" spans="1:11" ht="20.100000000000001" customHeight="1">
      <c r="A106" s="643"/>
      <c r="B106" s="754"/>
      <c r="C106" s="758" t="s">
        <v>170</v>
      </c>
      <c r="D106" s="758" t="s">
        <v>1227</v>
      </c>
      <c r="E106" s="758">
        <v>0</v>
      </c>
      <c r="F106" s="758"/>
      <c r="G106" s="758"/>
      <c r="H106" s="759"/>
      <c r="I106"/>
      <c r="J106"/>
      <c r="K106"/>
    </row>
    <row r="107" spans="1:11" ht="20.100000000000001" customHeight="1">
      <c r="A107" s="643"/>
      <c r="B107" s="754"/>
      <c r="C107" s="758" t="s">
        <v>581</v>
      </c>
      <c r="D107" s="758" t="s">
        <v>136</v>
      </c>
      <c r="E107" s="758">
        <v>0</v>
      </c>
      <c r="F107" s="758"/>
      <c r="G107" s="758"/>
      <c r="H107" s="759"/>
      <c r="I107"/>
      <c r="J107"/>
      <c r="K107"/>
    </row>
    <row r="108" spans="1:11" ht="20.100000000000001" customHeight="1">
      <c r="A108" s="643"/>
      <c r="B108" s="754"/>
      <c r="C108" s="758" t="s">
        <v>383</v>
      </c>
      <c r="D108" s="758" t="s">
        <v>1275</v>
      </c>
      <c r="E108" s="758">
        <v>0</v>
      </c>
      <c r="F108" s="758"/>
      <c r="G108" s="758"/>
      <c r="H108" s="759"/>
      <c r="I108"/>
      <c r="J108"/>
      <c r="K108"/>
    </row>
    <row r="109" spans="1:11" ht="20.100000000000001" customHeight="1">
      <c r="A109" s="643"/>
      <c r="B109" s="754"/>
      <c r="C109" s="758" t="s">
        <v>104</v>
      </c>
      <c r="D109" s="758" t="s">
        <v>103</v>
      </c>
      <c r="E109" s="758">
        <v>0</v>
      </c>
      <c r="F109" s="758"/>
      <c r="G109" s="758"/>
      <c r="H109" s="759"/>
      <c r="I109"/>
      <c r="J109"/>
      <c r="K109"/>
    </row>
    <row r="110" spans="1:11" ht="20.100000000000001" customHeight="1">
      <c r="A110" s="643"/>
      <c r="B110" s="754"/>
      <c r="C110" s="758" t="s">
        <v>65</v>
      </c>
      <c r="D110" s="758" t="s">
        <v>1248</v>
      </c>
      <c r="E110" s="758">
        <v>0</v>
      </c>
      <c r="F110" s="758"/>
      <c r="G110" s="758"/>
      <c r="H110" s="759"/>
      <c r="I110"/>
      <c r="J110"/>
      <c r="K110"/>
    </row>
    <row r="111" spans="1:11" ht="20.100000000000001" customHeight="1">
      <c r="A111" s="643"/>
      <c r="B111" s="754"/>
      <c r="C111" s="758" t="s">
        <v>1197</v>
      </c>
      <c r="D111" s="758" t="s">
        <v>727</v>
      </c>
      <c r="E111" s="758">
        <v>0</v>
      </c>
      <c r="F111" s="758"/>
      <c r="G111" s="758"/>
      <c r="H111" s="759"/>
      <c r="I111"/>
      <c r="J111"/>
      <c r="K111"/>
    </row>
    <row r="112" spans="1:11" ht="20.100000000000001" customHeight="1">
      <c r="A112" s="643"/>
      <c r="B112" s="754"/>
      <c r="C112" s="758" t="s">
        <v>1155</v>
      </c>
      <c r="D112" s="758" t="s">
        <v>1154</v>
      </c>
      <c r="E112" s="758">
        <v>0</v>
      </c>
      <c r="F112" s="758"/>
      <c r="G112" s="758"/>
      <c r="H112" s="759"/>
      <c r="I112"/>
      <c r="J112"/>
      <c r="K112"/>
    </row>
    <row r="113" spans="1:11" ht="20.100000000000001" customHeight="1">
      <c r="A113" s="643"/>
      <c r="B113" s="754"/>
      <c r="C113" s="758" t="s">
        <v>1007</v>
      </c>
      <c r="D113" s="758" t="s">
        <v>136</v>
      </c>
      <c r="E113" s="758">
        <v>0</v>
      </c>
      <c r="F113" s="758"/>
      <c r="G113" s="758"/>
      <c r="H113" s="759"/>
      <c r="I113"/>
      <c r="J113"/>
      <c r="K113"/>
    </row>
    <row r="114" spans="1:11" ht="20.100000000000001" customHeight="1">
      <c r="A114" s="643"/>
      <c r="B114" s="754"/>
      <c r="C114" s="758"/>
      <c r="D114" s="758" t="s">
        <v>505</v>
      </c>
      <c r="E114" s="758">
        <v>0</v>
      </c>
      <c r="F114" s="758"/>
      <c r="G114" s="758"/>
      <c r="H114" s="759"/>
      <c r="I114"/>
      <c r="J114"/>
      <c r="K114"/>
    </row>
    <row r="115" spans="1:11" ht="20.100000000000001" customHeight="1">
      <c r="A115" s="643"/>
      <c r="B115" s="754"/>
      <c r="C115" s="758" t="s">
        <v>1166</v>
      </c>
      <c r="D115" s="758" t="s">
        <v>90</v>
      </c>
      <c r="E115" s="758">
        <v>0</v>
      </c>
      <c r="F115" s="758"/>
      <c r="G115" s="758"/>
      <c r="H115" s="759"/>
      <c r="I115"/>
      <c r="J115"/>
      <c r="K115"/>
    </row>
    <row r="116" spans="1:11" ht="20.100000000000001" customHeight="1">
      <c r="A116" s="643"/>
      <c r="B116" s="754"/>
      <c r="C116" s="758" t="s">
        <v>1223</v>
      </c>
      <c r="D116" s="758" t="s">
        <v>40</v>
      </c>
      <c r="E116" s="758">
        <v>0</v>
      </c>
      <c r="F116" s="758"/>
      <c r="G116" s="758"/>
      <c r="H116" s="759"/>
      <c r="I116"/>
      <c r="J116"/>
      <c r="K116"/>
    </row>
    <row r="117" spans="1:11" ht="20.100000000000001" customHeight="1">
      <c r="A117" s="643"/>
      <c r="B117" s="754"/>
      <c r="C117" s="758" t="s">
        <v>161</v>
      </c>
      <c r="D117" s="758" t="s">
        <v>90</v>
      </c>
      <c r="E117" s="758">
        <v>0</v>
      </c>
      <c r="F117" s="758"/>
      <c r="G117" s="758"/>
      <c r="H117" s="759"/>
      <c r="I117"/>
      <c r="J117"/>
      <c r="K117"/>
    </row>
    <row r="118" spans="1:11" ht="20.100000000000001" customHeight="1">
      <c r="A118" s="643"/>
      <c r="B118" s="754"/>
      <c r="C118" s="758"/>
      <c r="D118" s="758" t="s">
        <v>400</v>
      </c>
      <c r="E118" s="758">
        <v>0</v>
      </c>
      <c r="F118" s="758"/>
      <c r="G118" s="758"/>
      <c r="H118" s="759"/>
      <c r="I118"/>
      <c r="J118"/>
      <c r="K118"/>
    </row>
    <row r="119" spans="1:11" ht="20.100000000000001" customHeight="1">
      <c r="A119" s="643"/>
      <c r="B119" s="754"/>
      <c r="C119" s="758" t="s">
        <v>1244</v>
      </c>
      <c r="D119" s="758" t="s">
        <v>1240</v>
      </c>
      <c r="E119" s="758">
        <v>0</v>
      </c>
      <c r="F119" s="758"/>
      <c r="G119" s="758"/>
      <c r="H119" s="759"/>
      <c r="I119"/>
      <c r="J119"/>
      <c r="K119"/>
    </row>
    <row r="120" spans="1:11" ht="20.100000000000001" customHeight="1">
      <c r="A120" s="643"/>
      <c r="B120" s="754"/>
      <c r="C120" s="758" t="s">
        <v>184</v>
      </c>
      <c r="D120" s="758" t="s">
        <v>1261</v>
      </c>
      <c r="E120" s="758">
        <v>0</v>
      </c>
      <c r="F120" s="758"/>
      <c r="G120" s="758"/>
      <c r="H120" s="759"/>
      <c r="I120"/>
      <c r="J120"/>
      <c r="K120"/>
    </row>
    <row r="121" spans="1:11" ht="20.100000000000001" customHeight="1">
      <c r="A121" s="643"/>
      <c r="B121" s="754"/>
      <c r="C121" s="758" t="s">
        <v>1180</v>
      </c>
      <c r="D121" s="758" t="s">
        <v>97</v>
      </c>
      <c r="E121" s="758">
        <v>0</v>
      </c>
      <c r="F121" s="758"/>
      <c r="G121" s="758"/>
      <c r="H121" s="759"/>
      <c r="I121"/>
      <c r="J121"/>
      <c r="K121"/>
    </row>
    <row r="122" spans="1:11" ht="20.100000000000001" customHeight="1">
      <c r="A122" s="643"/>
      <c r="B122" s="754"/>
      <c r="C122" s="758" t="s">
        <v>1218</v>
      </c>
      <c r="D122" s="758" t="s">
        <v>498</v>
      </c>
      <c r="E122" s="758">
        <v>0</v>
      </c>
      <c r="F122" s="758"/>
      <c r="G122" s="758"/>
      <c r="H122" s="759"/>
      <c r="I122"/>
      <c r="J122"/>
      <c r="K122"/>
    </row>
    <row r="123" spans="1:11" ht="20.100000000000001" customHeight="1">
      <c r="A123" s="643"/>
      <c r="B123" s="754"/>
      <c r="C123" s="758" t="s">
        <v>1165</v>
      </c>
      <c r="D123" s="758" t="s">
        <v>84</v>
      </c>
      <c r="E123" s="758">
        <v>0</v>
      </c>
      <c r="F123" s="758"/>
      <c r="G123" s="758"/>
      <c r="H123" s="759"/>
      <c r="I123"/>
      <c r="J123"/>
      <c r="K123"/>
    </row>
    <row r="124" spans="1:11" ht="20.100000000000001" customHeight="1">
      <c r="A124" s="643"/>
      <c r="B124" s="754"/>
      <c r="C124" s="758" t="s">
        <v>1271</v>
      </c>
      <c r="D124" s="758" t="s">
        <v>90</v>
      </c>
      <c r="E124" s="758">
        <v>0</v>
      </c>
      <c r="F124" s="758"/>
      <c r="G124" s="758"/>
      <c r="H124" s="759"/>
      <c r="I124"/>
      <c r="J124"/>
      <c r="K124"/>
    </row>
    <row r="125" spans="1:11" ht="20.100000000000001" customHeight="1">
      <c r="A125" s="643"/>
      <c r="B125" s="754"/>
      <c r="C125" s="758" t="s">
        <v>1109</v>
      </c>
      <c r="D125" s="758" t="s">
        <v>364</v>
      </c>
      <c r="E125" s="758">
        <v>0</v>
      </c>
      <c r="F125" s="758"/>
      <c r="G125" s="758"/>
      <c r="H125" s="759"/>
      <c r="I125"/>
      <c r="J125"/>
      <c r="K125"/>
    </row>
    <row r="126" spans="1:11" ht="20.100000000000001" customHeight="1">
      <c r="A126" s="643"/>
      <c r="B126" s="754"/>
      <c r="C126" s="758" t="s">
        <v>1204</v>
      </c>
      <c r="D126" s="758" t="s">
        <v>400</v>
      </c>
      <c r="E126" s="758">
        <v>0</v>
      </c>
      <c r="F126" s="758"/>
      <c r="G126" s="758"/>
      <c r="H126" s="759"/>
      <c r="I126"/>
      <c r="J126"/>
      <c r="K126"/>
    </row>
    <row r="127" spans="1:11" ht="20.100000000000001" customHeight="1">
      <c r="A127" s="643"/>
      <c r="B127" s="754"/>
      <c r="C127" s="758" t="s">
        <v>61</v>
      </c>
      <c r="D127" s="758" t="s">
        <v>1261</v>
      </c>
      <c r="E127" s="758">
        <v>0</v>
      </c>
      <c r="F127" s="758"/>
      <c r="G127" s="758"/>
      <c r="H127" s="759"/>
      <c r="I127"/>
      <c r="J127"/>
      <c r="K127"/>
    </row>
    <row r="128" spans="1:11" ht="20.100000000000001" customHeight="1">
      <c r="A128" s="643"/>
      <c r="B128" s="754"/>
      <c r="C128" s="758"/>
      <c r="D128" s="758" t="s">
        <v>364</v>
      </c>
      <c r="E128" s="758">
        <v>0</v>
      </c>
      <c r="F128" s="758"/>
      <c r="G128" s="758"/>
      <c r="H128" s="759"/>
      <c r="I128"/>
      <c r="J128"/>
      <c r="K128"/>
    </row>
    <row r="129" spans="1:11" ht="20.100000000000001" customHeight="1">
      <c r="A129" s="761" t="s">
        <v>2803</v>
      </c>
      <c r="B129" s="762"/>
      <c r="C129" s="762"/>
      <c r="D129" s="762"/>
      <c r="E129" s="762"/>
      <c r="F129" s="762"/>
      <c r="G129" s="762"/>
      <c r="H129" s="763"/>
      <c r="I129"/>
      <c r="J129"/>
      <c r="K129"/>
    </row>
    <row r="130" spans="1:11" ht="20.100000000000001" customHeight="1">
      <c r="A130"/>
      <c r="B130"/>
      <c r="C130"/>
      <c r="D130"/>
      <c r="E130"/>
      <c r="F130"/>
      <c r="G130"/>
      <c r="H130"/>
      <c r="I130"/>
      <c r="J130"/>
      <c r="K130"/>
    </row>
    <row r="131" spans="1:11" ht="20.100000000000001" customHeight="1">
      <c r="A131"/>
      <c r="B131"/>
      <c r="C131"/>
      <c r="D131"/>
      <c r="E131"/>
      <c r="F131"/>
      <c r="G131"/>
      <c r="H131"/>
      <c r="I131"/>
      <c r="J131"/>
      <c r="K131"/>
    </row>
    <row r="132" spans="1:11" ht="20.100000000000001" customHeight="1">
      <c r="A132"/>
      <c r="B132"/>
      <c r="C132"/>
      <c r="D132"/>
      <c r="E132"/>
      <c r="F132"/>
      <c r="G132"/>
      <c r="H132"/>
      <c r="I132"/>
      <c r="J132"/>
      <c r="K132"/>
    </row>
    <row r="133" spans="1:11" ht="20.100000000000001" customHeight="1">
      <c r="A133"/>
      <c r="B133"/>
      <c r="C133"/>
      <c r="D133"/>
      <c r="E133"/>
      <c r="F133"/>
      <c r="G133"/>
      <c r="H133"/>
      <c r="I133"/>
      <c r="J133"/>
      <c r="K133"/>
    </row>
    <row r="134" spans="1:11" ht="20.100000000000001" customHeight="1">
      <c r="A134"/>
      <c r="B134"/>
      <c r="C134"/>
      <c r="D134"/>
      <c r="E134"/>
      <c r="F134"/>
      <c r="G134"/>
      <c r="H134"/>
      <c r="I134"/>
      <c r="J134"/>
      <c r="K134"/>
    </row>
    <row r="135" spans="1:11" ht="20.100000000000001" customHeight="1">
      <c r="A135"/>
      <c r="B135"/>
      <c r="C135"/>
      <c r="D135"/>
      <c r="E135"/>
      <c r="F135"/>
      <c r="G135"/>
      <c r="H135"/>
      <c r="I135"/>
      <c r="J135"/>
      <c r="K135"/>
    </row>
    <row r="136" spans="1:11" ht="20.100000000000001" customHeight="1">
      <c r="A136"/>
      <c r="B136"/>
      <c r="C136"/>
      <c r="D136"/>
      <c r="E136"/>
      <c r="F136"/>
      <c r="G136"/>
      <c r="H136"/>
      <c r="I136"/>
      <c r="J136"/>
      <c r="K136"/>
    </row>
    <row r="137" spans="1:11" ht="20.100000000000001" customHeight="1">
      <c r="A137"/>
      <c r="B137"/>
      <c r="C137"/>
      <c r="D137"/>
      <c r="E137"/>
      <c r="F137"/>
      <c r="G137"/>
      <c r="H137"/>
      <c r="I137"/>
      <c r="J137"/>
      <c r="K137"/>
    </row>
    <row r="138" spans="1:11" ht="20.100000000000001" customHeight="1">
      <c r="A138"/>
      <c r="B138"/>
      <c r="C138"/>
      <c r="D138"/>
      <c r="E138"/>
      <c r="F138"/>
      <c r="G138"/>
      <c r="H138"/>
      <c r="I138"/>
      <c r="J138"/>
      <c r="K138"/>
    </row>
    <row r="139" spans="1:11" ht="20.100000000000001" customHeight="1">
      <c r="A139"/>
      <c r="B139"/>
      <c r="C139"/>
      <c r="D139"/>
      <c r="E139"/>
      <c r="F139"/>
      <c r="G139"/>
      <c r="H139"/>
      <c r="I139"/>
      <c r="J139"/>
      <c r="K139"/>
    </row>
    <row r="140" spans="1:11" ht="20.100000000000001" customHeight="1">
      <c r="A140"/>
      <c r="B140"/>
      <c r="C140"/>
      <c r="D140"/>
      <c r="E140"/>
      <c r="F140"/>
      <c r="G140"/>
      <c r="H140"/>
      <c r="I140"/>
      <c r="J140"/>
      <c r="K140"/>
    </row>
    <row r="141" spans="1:11" ht="20.100000000000001" customHeight="1">
      <c r="A141"/>
      <c r="B141"/>
      <c r="C141"/>
      <c r="D141"/>
      <c r="E141"/>
      <c r="F141"/>
      <c r="G141"/>
      <c r="H141"/>
      <c r="I141"/>
      <c r="J141"/>
      <c r="K141"/>
    </row>
    <row r="142" spans="1:11" ht="20.100000000000001" customHeight="1">
      <c r="A142"/>
      <c r="B142"/>
      <c r="C142"/>
      <c r="D142"/>
      <c r="E142"/>
      <c r="F142"/>
      <c r="G142"/>
      <c r="H142"/>
      <c r="I142"/>
      <c r="J142"/>
      <c r="K142"/>
    </row>
    <row r="143" spans="1:11" ht="20.100000000000001" customHeight="1">
      <c r="A143"/>
      <c r="B143"/>
      <c r="C143"/>
      <c r="D143"/>
      <c r="E143"/>
      <c r="F143"/>
      <c r="G143"/>
      <c r="H143"/>
      <c r="I143"/>
      <c r="J143"/>
      <c r="K143"/>
    </row>
    <row r="144" spans="1:11" ht="20.100000000000001" customHeight="1">
      <c r="A144"/>
      <c r="B144"/>
      <c r="C144"/>
      <c r="D144"/>
      <c r="E144"/>
      <c r="F144"/>
      <c r="G144"/>
      <c r="H144"/>
      <c r="I144"/>
      <c r="J144"/>
      <c r="K144"/>
    </row>
    <row r="145" customFormat="1" ht="20.100000000000001" customHeight="1"/>
    <row r="146" customFormat="1" ht="20.100000000000001" customHeight="1"/>
    <row r="147" customFormat="1" ht="20.100000000000001" customHeight="1"/>
    <row r="148" customFormat="1" ht="20.100000000000001" customHeight="1"/>
    <row r="149" customFormat="1" ht="20.100000000000001" customHeight="1"/>
    <row r="150" customFormat="1" ht="20.100000000000001" customHeight="1"/>
    <row r="151" customFormat="1" ht="20.100000000000001" customHeight="1"/>
    <row r="152" customFormat="1" ht="20.100000000000001" customHeight="1"/>
    <row r="153" customFormat="1" ht="20.100000000000001" customHeight="1"/>
    <row r="154" customFormat="1" ht="20.100000000000001" customHeight="1"/>
    <row r="155" customFormat="1" ht="20.100000000000001" customHeight="1"/>
    <row r="156" customFormat="1" ht="20.100000000000001" customHeight="1"/>
    <row r="157" customFormat="1" ht="20.100000000000001" customHeight="1"/>
    <row r="158" customFormat="1" ht="20.100000000000001" customHeight="1"/>
    <row r="159" customFormat="1" ht="20.100000000000001" customHeight="1"/>
    <row r="160" customFormat="1" ht="20.100000000000001" customHeight="1"/>
    <row r="161" customFormat="1" ht="20.100000000000001" customHeight="1"/>
    <row r="162" customFormat="1" ht="20.100000000000001" customHeight="1"/>
    <row r="163" customFormat="1" ht="20.100000000000001" customHeight="1"/>
    <row r="164" customFormat="1" ht="20.100000000000001" customHeight="1"/>
    <row r="165" customFormat="1" ht="20.100000000000001" customHeight="1"/>
    <row r="166" customFormat="1" ht="20.100000000000001" customHeight="1"/>
    <row r="167" customFormat="1" ht="20.100000000000001" customHeight="1"/>
    <row r="168" customFormat="1" ht="20.100000000000001" customHeight="1"/>
    <row r="169" customFormat="1" ht="20.100000000000001" customHeight="1"/>
    <row r="170" customFormat="1" ht="20.100000000000001" customHeight="1"/>
    <row r="171" customFormat="1" ht="20.100000000000001" customHeight="1"/>
    <row r="172" customFormat="1" ht="20.100000000000001" customHeight="1"/>
    <row r="173" customFormat="1" ht="20.100000000000001" customHeight="1"/>
    <row r="174" customFormat="1" ht="20.100000000000001" customHeight="1"/>
    <row r="175" customFormat="1" ht="20.100000000000001" customHeight="1"/>
    <row r="176" customFormat="1" ht="20.100000000000001" customHeight="1"/>
    <row r="177" customFormat="1" ht="20.100000000000001" customHeight="1"/>
    <row r="178" customFormat="1" ht="20.100000000000001" customHeight="1"/>
    <row r="179" customFormat="1" ht="20.100000000000001" customHeight="1"/>
    <row r="180" customFormat="1" ht="20.100000000000001" customHeight="1"/>
    <row r="181" customFormat="1" ht="20.100000000000001" customHeight="1"/>
    <row r="182" customFormat="1" ht="20.100000000000001" customHeight="1"/>
    <row r="183" customFormat="1" ht="20.100000000000001" customHeight="1"/>
    <row r="184" customFormat="1" ht="20.100000000000001" customHeight="1"/>
    <row r="185" customFormat="1" ht="20.100000000000001" customHeight="1"/>
    <row r="186" customFormat="1" ht="20.100000000000001" customHeight="1"/>
    <row r="187" customFormat="1" ht="20.100000000000001" customHeight="1"/>
    <row r="188" customFormat="1" ht="20.100000000000001" customHeight="1"/>
    <row r="189" customFormat="1" ht="20.100000000000001" customHeight="1"/>
    <row r="190" customFormat="1" ht="20.100000000000001" customHeight="1"/>
    <row r="191" customFormat="1" ht="20.100000000000001" customHeight="1"/>
    <row r="192" customFormat="1" ht="20.100000000000001" customHeight="1"/>
    <row r="193" customFormat="1" ht="20.100000000000001" customHeight="1"/>
    <row r="194" customFormat="1" ht="20.100000000000001" customHeight="1"/>
    <row r="195" customFormat="1" ht="20.100000000000001" customHeight="1"/>
    <row r="196" customFormat="1" ht="20.100000000000001" customHeight="1"/>
    <row r="197" customFormat="1" ht="20.100000000000001" customHeight="1"/>
    <row r="198" customFormat="1" ht="20.100000000000001" customHeight="1"/>
    <row r="199" customFormat="1" ht="20.100000000000001" customHeight="1"/>
    <row r="200" customFormat="1" ht="20.100000000000001" customHeight="1"/>
    <row r="201" customFormat="1" ht="20.100000000000001" customHeight="1"/>
    <row r="202" customFormat="1" ht="20.100000000000001" customHeight="1"/>
    <row r="203" customFormat="1" ht="20.100000000000001" customHeight="1"/>
    <row r="204" customFormat="1" ht="20.100000000000001" customHeight="1"/>
    <row r="205" customFormat="1" ht="20.100000000000001" customHeight="1"/>
    <row r="206" customFormat="1" ht="20.100000000000001" customHeight="1"/>
    <row r="207" customFormat="1" ht="20.100000000000001" customHeight="1"/>
    <row r="208" customFormat="1" ht="20.100000000000001" customHeight="1"/>
    <row r="209" customFormat="1" ht="20.100000000000001" customHeight="1"/>
    <row r="210" customFormat="1" ht="20.100000000000001" customHeight="1"/>
    <row r="211" customFormat="1" ht="20.100000000000001" customHeight="1"/>
    <row r="212" customFormat="1" ht="20.100000000000001" customHeight="1"/>
    <row r="213" customFormat="1" ht="20.100000000000001" customHeight="1"/>
    <row r="214" customFormat="1" ht="20.100000000000001" customHeight="1"/>
    <row r="215" customFormat="1" ht="20.100000000000001" customHeight="1"/>
    <row r="216" customFormat="1" ht="20.100000000000001" customHeight="1"/>
    <row r="217" customFormat="1" ht="20.100000000000001" customHeight="1"/>
    <row r="218" customFormat="1" ht="20.100000000000001" customHeight="1"/>
    <row r="219" customFormat="1" ht="20.100000000000001" customHeight="1"/>
    <row r="220" customFormat="1" ht="20.100000000000001" customHeight="1"/>
    <row r="221" customFormat="1" ht="20.100000000000001" customHeight="1"/>
    <row r="222" customFormat="1" ht="20.100000000000001" customHeight="1"/>
    <row r="223" customFormat="1" ht="20.100000000000001" customHeight="1"/>
    <row r="224" customFormat="1" ht="20.100000000000001" customHeight="1"/>
    <row r="225" customFormat="1" ht="20.100000000000001" customHeight="1"/>
    <row r="226" customFormat="1" ht="20.100000000000001" customHeight="1"/>
    <row r="227" customFormat="1" ht="20.100000000000001" customHeight="1"/>
    <row r="228" customFormat="1" ht="20.100000000000001" customHeight="1"/>
    <row r="229" customFormat="1" ht="20.100000000000001" customHeight="1"/>
    <row r="230" customFormat="1" ht="20.100000000000001" customHeight="1"/>
    <row r="231" customFormat="1" ht="20.100000000000001" customHeight="1"/>
    <row r="232" customFormat="1" ht="20.100000000000001" customHeight="1"/>
    <row r="233" customFormat="1" ht="20.100000000000001" customHeight="1"/>
    <row r="234" customFormat="1" ht="20.100000000000001" customHeight="1"/>
    <row r="235" customFormat="1" ht="20.100000000000001" customHeight="1"/>
    <row r="236" customFormat="1" ht="20.100000000000001" customHeight="1"/>
    <row r="237" customFormat="1" ht="20.100000000000001" customHeight="1"/>
    <row r="238" customFormat="1" ht="20.100000000000001" customHeight="1"/>
    <row r="239" customFormat="1" ht="20.100000000000001" customHeight="1"/>
    <row r="240" customFormat="1" ht="20.100000000000001" customHeight="1"/>
    <row r="241" customFormat="1" ht="20.100000000000001" customHeight="1"/>
    <row r="242" customFormat="1" ht="20.100000000000001" customHeight="1"/>
    <row r="243" customFormat="1" ht="20.100000000000001" customHeight="1"/>
    <row r="244" customFormat="1" ht="20.100000000000001" customHeight="1"/>
    <row r="245" customFormat="1" ht="20.100000000000001" customHeight="1"/>
    <row r="246" customFormat="1" ht="20.100000000000001" customHeight="1"/>
    <row r="247" customFormat="1" ht="20.100000000000001" customHeight="1"/>
    <row r="248" customFormat="1" ht="20.100000000000001" customHeight="1"/>
    <row r="249" customFormat="1" ht="20.100000000000001" customHeight="1"/>
    <row r="250" customFormat="1" ht="20.100000000000001" customHeight="1"/>
    <row r="251" customFormat="1" ht="20.100000000000001" customHeight="1"/>
    <row r="252" customFormat="1" ht="20.100000000000001" customHeight="1"/>
    <row r="253" customFormat="1" ht="20.100000000000001" customHeight="1"/>
    <row r="254" customFormat="1" ht="20.100000000000001" customHeight="1"/>
    <row r="255" customFormat="1" ht="20.100000000000001" customHeight="1"/>
    <row r="256" customFormat="1" ht="20.100000000000001" customHeight="1"/>
    <row r="257" customFormat="1" ht="20.100000000000001" customHeight="1"/>
    <row r="258" customFormat="1" ht="20.100000000000001" customHeight="1"/>
    <row r="259" customFormat="1" ht="20.100000000000001" customHeight="1"/>
    <row r="260" customFormat="1" ht="20.100000000000001" customHeight="1"/>
    <row r="261" customFormat="1" ht="20.100000000000001" customHeight="1"/>
    <row r="262" customFormat="1" ht="20.100000000000001" customHeight="1"/>
    <row r="263" customFormat="1" ht="20.100000000000001" customHeight="1"/>
    <row r="264" customFormat="1" ht="20.100000000000001" customHeight="1"/>
    <row r="265" customFormat="1" ht="20.100000000000001" customHeight="1"/>
    <row r="266" customFormat="1" ht="20.100000000000001" customHeight="1"/>
    <row r="267" customFormat="1" ht="20.100000000000001" customHeight="1"/>
    <row r="268" customFormat="1" ht="20.100000000000001" customHeight="1"/>
    <row r="269" customFormat="1" ht="20.100000000000001" customHeight="1"/>
    <row r="270" customFormat="1" ht="20.100000000000001" customHeight="1"/>
    <row r="271" customFormat="1" ht="20.100000000000001" customHeight="1"/>
    <row r="272" customFormat="1" ht="20.100000000000001" customHeight="1"/>
    <row r="273" customFormat="1" ht="20.100000000000001" customHeight="1"/>
    <row r="274" customFormat="1" ht="20.100000000000001" customHeight="1"/>
    <row r="275" customFormat="1" ht="20.100000000000001" customHeight="1"/>
    <row r="276" customFormat="1" ht="20.100000000000001" customHeight="1"/>
    <row r="277" customFormat="1" ht="20.100000000000001" customHeight="1"/>
    <row r="278" customFormat="1" ht="20.100000000000001" customHeight="1"/>
    <row r="279" customFormat="1" ht="20.100000000000001" customHeight="1"/>
    <row r="280" customFormat="1" ht="20.100000000000001" customHeight="1"/>
    <row r="281" customFormat="1" ht="20.100000000000001" customHeight="1"/>
    <row r="282" customFormat="1" ht="20.100000000000001" customHeight="1"/>
    <row r="283" customFormat="1" ht="20.100000000000001" customHeight="1"/>
    <row r="284" customFormat="1" ht="20.100000000000001" customHeight="1"/>
    <row r="285" customFormat="1" ht="20.100000000000001" customHeight="1"/>
    <row r="286" customFormat="1" ht="20.100000000000001" customHeight="1"/>
    <row r="287" customFormat="1" ht="20.100000000000001" customHeight="1"/>
    <row r="288" customFormat="1" ht="20.100000000000001" customHeight="1"/>
    <row r="289" customFormat="1" ht="20.100000000000001" customHeight="1"/>
    <row r="290" customFormat="1" ht="20.100000000000001" customHeight="1"/>
    <row r="291" customFormat="1" ht="20.100000000000001" customHeight="1"/>
    <row r="292" customFormat="1" ht="20.100000000000001" customHeight="1"/>
    <row r="293" customFormat="1" ht="20.100000000000001" customHeight="1"/>
    <row r="294" customFormat="1" ht="20.100000000000001" customHeight="1"/>
    <row r="295" customFormat="1" ht="20.100000000000001" customHeight="1"/>
    <row r="296" customFormat="1" ht="20.100000000000001" customHeight="1"/>
    <row r="297" customFormat="1" ht="20.100000000000001" customHeight="1"/>
    <row r="298" customFormat="1" ht="20.100000000000001" customHeight="1"/>
    <row r="299" customFormat="1" ht="20.100000000000001" customHeight="1"/>
    <row r="300" customFormat="1" ht="20.100000000000001" customHeight="1"/>
    <row r="301" customFormat="1" ht="20.100000000000001" customHeight="1"/>
    <row r="302" customFormat="1" ht="20.100000000000001" customHeight="1"/>
    <row r="303" customFormat="1" ht="20.100000000000001" customHeight="1"/>
    <row r="304" customFormat="1" ht="20.100000000000001" customHeight="1"/>
    <row r="305" customFormat="1" ht="20.100000000000001" customHeight="1"/>
    <row r="306" customFormat="1" ht="20.100000000000001" customHeight="1"/>
    <row r="307" customFormat="1" ht="20.100000000000001" customHeight="1"/>
    <row r="308" customFormat="1" ht="20.100000000000001" customHeight="1"/>
    <row r="309" customFormat="1" ht="20.100000000000001" customHeight="1"/>
    <row r="310" customFormat="1" ht="20.100000000000001" customHeight="1"/>
    <row r="311" customFormat="1" ht="20.100000000000001" customHeight="1"/>
    <row r="312" customFormat="1" ht="20.100000000000001" customHeight="1"/>
    <row r="313" customFormat="1" ht="20.100000000000001" customHeight="1"/>
    <row r="314" customFormat="1" ht="20.100000000000001" customHeight="1"/>
    <row r="315" customFormat="1" ht="20.100000000000001" customHeight="1"/>
    <row r="316" customFormat="1" ht="20.100000000000001" customHeight="1"/>
    <row r="317" customFormat="1" ht="20.100000000000001" customHeight="1"/>
    <row r="318" customFormat="1" ht="20.100000000000001" customHeight="1"/>
    <row r="319" customFormat="1" ht="20.100000000000001" customHeight="1"/>
    <row r="320" customFormat="1" ht="20.100000000000001" customHeight="1"/>
    <row r="321" customFormat="1" ht="20.100000000000001" customHeight="1"/>
    <row r="322" customFormat="1" ht="20.100000000000001" customHeight="1"/>
    <row r="323" customFormat="1" ht="20.100000000000001" customHeight="1"/>
    <row r="324" customFormat="1" ht="20.100000000000001" customHeight="1"/>
    <row r="325" customFormat="1" ht="20.100000000000001" customHeight="1"/>
    <row r="326" customFormat="1" ht="20.100000000000001" customHeight="1"/>
    <row r="327" customFormat="1" ht="20.100000000000001" customHeight="1"/>
    <row r="328" customFormat="1" ht="20.100000000000001" customHeight="1"/>
    <row r="329" customFormat="1" ht="20.100000000000001" customHeight="1"/>
    <row r="330" customFormat="1" ht="20.100000000000001" customHeight="1"/>
    <row r="331" customFormat="1" ht="20.100000000000001" customHeight="1"/>
    <row r="332" customFormat="1" ht="20.100000000000001" customHeight="1"/>
    <row r="333" customFormat="1" ht="20.100000000000001" customHeight="1"/>
    <row r="334" customFormat="1" ht="20.100000000000001" customHeight="1"/>
    <row r="335" customFormat="1" ht="20.100000000000001" customHeight="1"/>
    <row r="336" customFormat="1" ht="20.100000000000001" customHeight="1"/>
    <row r="337" customFormat="1" ht="20.100000000000001" customHeight="1"/>
    <row r="338" customFormat="1" ht="20.100000000000001" customHeight="1"/>
    <row r="339" customFormat="1" ht="20.100000000000001" customHeight="1"/>
    <row r="340" customFormat="1" ht="20.100000000000001" customHeight="1"/>
    <row r="341" customFormat="1" ht="20.100000000000001" customHeight="1"/>
    <row r="342" customFormat="1" ht="20.100000000000001" customHeight="1"/>
    <row r="343" customFormat="1" ht="20.100000000000001" customHeight="1"/>
    <row r="344" customFormat="1" ht="20.100000000000001" customHeight="1"/>
    <row r="345" customFormat="1" ht="20.100000000000001" customHeight="1"/>
    <row r="346" customFormat="1" ht="20.100000000000001" customHeight="1"/>
    <row r="347" customFormat="1" ht="20.100000000000001" customHeight="1"/>
    <row r="348" customFormat="1" ht="20.100000000000001" customHeight="1"/>
    <row r="349" customFormat="1" ht="20.100000000000001" customHeight="1"/>
    <row r="350" customFormat="1" ht="20.100000000000001" customHeight="1"/>
    <row r="351" customFormat="1" ht="20.100000000000001" customHeight="1"/>
    <row r="352" customFormat="1" ht="20.100000000000001" customHeight="1"/>
    <row r="353" customFormat="1" ht="20.100000000000001" customHeight="1"/>
    <row r="354" customFormat="1" ht="20.100000000000001" customHeight="1"/>
    <row r="355" customFormat="1" ht="20.100000000000001" customHeight="1"/>
    <row r="356" customFormat="1" ht="20.100000000000001" customHeight="1"/>
    <row r="357" customFormat="1" ht="20.100000000000001" customHeight="1"/>
    <row r="358" customFormat="1" ht="20.100000000000001" customHeight="1"/>
    <row r="359" customFormat="1" ht="20.100000000000001" customHeight="1"/>
    <row r="360" customFormat="1" ht="20.100000000000001" customHeight="1"/>
    <row r="361" customFormat="1" ht="20.100000000000001" customHeight="1"/>
    <row r="362" customFormat="1" ht="20.100000000000001" customHeight="1"/>
    <row r="363" customFormat="1" ht="20.100000000000001" customHeight="1"/>
    <row r="364" customFormat="1" ht="20.100000000000001" customHeight="1"/>
    <row r="365" customFormat="1" ht="20.100000000000001" customHeight="1"/>
    <row r="366" customFormat="1" ht="20.100000000000001" customHeight="1"/>
    <row r="367" customFormat="1" ht="20.100000000000001" customHeight="1"/>
    <row r="368" customFormat="1" ht="20.100000000000001" customHeight="1"/>
    <row r="369" customFormat="1" ht="20.100000000000001" customHeight="1"/>
    <row r="370" customFormat="1" ht="20.100000000000001" customHeight="1"/>
    <row r="371" customFormat="1" ht="20.100000000000001" customHeight="1"/>
    <row r="372" customFormat="1" ht="20.100000000000001" customHeight="1"/>
    <row r="373" customFormat="1" ht="20.100000000000001" customHeight="1"/>
    <row r="374" customFormat="1" ht="20.100000000000001" customHeight="1"/>
    <row r="375" customFormat="1" ht="20.100000000000001" customHeight="1"/>
    <row r="376" customFormat="1" ht="20.100000000000001" customHeight="1"/>
    <row r="377" customFormat="1" ht="20.100000000000001" customHeight="1"/>
    <row r="378" customFormat="1" ht="20.100000000000001" customHeight="1"/>
    <row r="379" customFormat="1" ht="20.100000000000001" customHeight="1"/>
    <row r="380" customFormat="1" ht="20.100000000000001" customHeight="1"/>
    <row r="381" customFormat="1" ht="20.100000000000001" customHeight="1"/>
    <row r="382" customFormat="1" ht="20.100000000000001" customHeight="1"/>
    <row r="383" customFormat="1" ht="20.100000000000001" customHeight="1"/>
    <row r="384" customFormat="1" ht="20.100000000000001" customHeight="1"/>
    <row r="385" customFormat="1" ht="20.100000000000001" customHeight="1"/>
    <row r="386" customFormat="1" ht="20.100000000000001" customHeight="1"/>
    <row r="387" customFormat="1" ht="20.100000000000001" customHeight="1"/>
    <row r="388" customFormat="1" ht="20.100000000000001" customHeight="1"/>
    <row r="389" customFormat="1" ht="20.100000000000001" customHeight="1"/>
    <row r="390" customFormat="1" ht="20.100000000000001" customHeight="1"/>
    <row r="391" customFormat="1" ht="20.100000000000001" customHeight="1"/>
    <row r="392" customFormat="1" ht="20.100000000000001" customHeight="1"/>
    <row r="393" customFormat="1" ht="20.100000000000001" customHeight="1"/>
    <row r="394" customFormat="1" ht="20.100000000000001" customHeight="1"/>
    <row r="395" customFormat="1" ht="20.100000000000001" customHeight="1"/>
    <row r="396" customFormat="1" ht="20.100000000000001" customHeight="1"/>
    <row r="397" customFormat="1" ht="20.100000000000001" customHeight="1"/>
    <row r="398" customFormat="1" ht="20.100000000000001" customHeight="1"/>
    <row r="399" customFormat="1" ht="20.100000000000001" customHeight="1"/>
    <row r="400" customFormat="1" ht="20.100000000000001" customHeight="1"/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spans="1:11" ht="20.100000000000001" customHeight="1">
      <c r="A417"/>
      <c r="B417"/>
      <c r="C417"/>
      <c r="D417"/>
      <c r="E417"/>
      <c r="F417"/>
      <c r="G417"/>
      <c r="H417"/>
      <c r="I417"/>
      <c r="J417"/>
      <c r="K417"/>
    </row>
    <row r="418" spans="1:11" ht="20.100000000000001" customHeight="1">
      <c r="A418"/>
      <c r="B418"/>
      <c r="C418"/>
      <c r="D418"/>
      <c r="E418"/>
      <c r="F418"/>
      <c r="G418"/>
      <c r="H418"/>
      <c r="I418"/>
      <c r="J418"/>
      <c r="K418"/>
    </row>
    <row r="419" spans="1:11" ht="20.100000000000001" customHeight="1">
      <c r="A419"/>
      <c r="B419"/>
      <c r="C419"/>
      <c r="D419"/>
      <c r="E419"/>
      <c r="F419"/>
      <c r="G419"/>
      <c r="H419"/>
      <c r="I419"/>
      <c r="J419"/>
      <c r="K419"/>
    </row>
    <row r="420" spans="1:11" ht="20.100000000000001" customHeight="1">
      <c r="A420"/>
      <c r="B420"/>
      <c r="C420"/>
      <c r="D420"/>
      <c r="E420"/>
      <c r="F420"/>
      <c r="G420"/>
      <c r="H420"/>
      <c r="I420"/>
      <c r="J420"/>
      <c r="K420"/>
    </row>
    <row r="421" spans="1:11" ht="20.100000000000001" customHeight="1">
      <c r="A421"/>
      <c r="B421"/>
      <c r="C421"/>
      <c r="D421"/>
      <c r="E421"/>
      <c r="F421"/>
      <c r="G421"/>
      <c r="H421"/>
      <c r="I421"/>
      <c r="J421"/>
      <c r="K421"/>
    </row>
    <row r="422" spans="1:11" ht="20.100000000000001" customHeight="1">
      <c r="A422"/>
      <c r="B422"/>
      <c r="C422"/>
      <c r="D422"/>
      <c r="E422"/>
      <c r="F422"/>
      <c r="G422"/>
      <c r="H422"/>
      <c r="I422"/>
      <c r="J422"/>
      <c r="K422"/>
    </row>
    <row r="423" spans="1:11" ht="20.100000000000001" customHeight="1">
      <c r="A423"/>
      <c r="B423"/>
      <c r="C423"/>
      <c r="D423"/>
      <c r="E423"/>
      <c r="F423"/>
      <c r="G423"/>
      <c r="H423"/>
      <c r="I423"/>
      <c r="J423"/>
      <c r="K423"/>
    </row>
    <row r="424" spans="1:11" ht="20.100000000000001" customHeight="1">
      <c r="A424"/>
      <c r="B424"/>
      <c r="C424"/>
      <c r="D424"/>
      <c r="E424"/>
      <c r="F424"/>
      <c r="G424"/>
      <c r="H424"/>
      <c r="I424"/>
      <c r="J424"/>
      <c r="K424"/>
    </row>
    <row r="425" spans="1:11" ht="20.100000000000001" customHeight="1">
      <c r="A425"/>
      <c r="B425"/>
      <c r="C425"/>
      <c r="D425"/>
      <c r="E425"/>
      <c r="F425"/>
      <c r="G425"/>
      <c r="H425"/>
      <c r="I425"/>
      <c r="J425"/>
      <c r="K425"/>
    </row>
    <row r="426" spans="1:11" ht="20.100000000000001" customHeight="1">
      <c r="A426"/>
      <c r="B426"/>
      <c r="C426"/>
      <c r="D426"/>
      <c r="E426"/>
      <c r="F426"/>
      <c r="G426"/>
      <c r="H426"/>
      <c r="I426"/>
      <c r="J426"/>
      <c r="K426"/>
    </row>
    <row r="427" spans="1:11" ht="20.100000000000001" customHeight="1">
      <c r="H427" s="33"/>
      <c r="I427" s="33"/>
      <c r="J427" s="33"/>
      <c r="K427" s="33"/>
    </row>
    <row r="428" spans="1:11" ht="20.100000000000001" customHeight="1">
      <c r="H428" s="33"/>
      <c r="I428" s="33"/>
      <c r="J428" s="33"/>
      <c r="K428" s="33"/>
    </row>
    <row r="429" spans="1:11" ht="20.100000000000001" customHeight="1">
      <c r="H429" s="33"/>
      <c r="I429" s="33"/>
      <c r="J429" s="33"/>
      <c r="K429" s="33"/>
    </row>
    <row r="430" spans="1:11" ht="20.100000000000001" customHeight="1">
      <c r="H430" s="33"/>
      <c r="I430" s="33"/>
      <c r="J430" s="33"/>
      <c r="K430" s="33"/>
    </row>
    <row r="431" spans="1:11" ht="20.100000000000001" customHeight="1">
      <c r="H431" s="33"/>
      <c r="I431" s="33"/>
      <c r="J431" s="33"/>
      <c r="K431" s="33"/>
    </row>
    <row r="432" spans="1:11" ht="20.100000000000001" customHeight="1">
      <c r="H432" s="33"/>
      <c r="I432" s="33"/>
      <c r="J432" s="33"/>
      <c r="K432" s="33"/>
    </row>
    <row r="433" spans="8:11" ht="20.100000000000001" customHeight="1">
      <c r="H433" s="33"/>
      <c r="I433" s="33"/>
      <c r="J433" s="33"/>
      <c r="K433" s="33"/>
    </row>
    <row r="434" spans="8:11" ht="20.100000000000001" customHeight="1">
      <c r="H434" s="33"/>
      <c r="I434" s="33"/>
      <c r="J434" s="33"/>
      <c r="K434" s="33"/>
    </row>
    <row r="435" spans="8:11" ht="20.100000000000001" customHeight="1">
      <c r="H435" s="33"/>
      <c r="I435" s="33"/>
      <c r="J435" s="33"/>
      <c r="K435" s="33"/>
    </row>
    <row r="436" spans="8:11" ht="20.100000000000001" customHeight="1">
      <c r="H436" s="33"/>
      <c r="I436" s="33"/>
      <c r="J436" s="33"/>
      <c r="K436" s="33"/>
    </row>
    <row r="437" spans="8:11" ht="20.100000000000001" customHeight="1">
      <c r="H437" s="33"/>
      <c r="I437" s="33"/>
      <c r="J437" s="33"/>
      <c r="K437" s="33"/>
    </row>
    <row r="438" spans="8:11" ht="20.100000000000001" customHeight="1">
      <c r="H438" s="33"/>
      <c r="I438" s="33"/>
      <c r="J438" s="33"/>
      <c r="K438" s="33"/>
    </row>
    <row r="439" spans="8:11" ht="20.100000000000001" customHeight="1">
      <c r="H439" s="33"/>
      <c r="I439" s="33"/>
      <c r="J439" s="33"/>
      <c r="K439" s="33"/>
    </row>
    <row r="440" spans="8:11" ht="20.100000000000001" customHeight="1">
      <c r="H440" s="33"/>
      <c r="I440" s="33"/>
      <c r="J440" s="33"/>
      <c r="K440" s="33"/>
    </row>
    <row r="441" spans="8:11" ht="20.100000000000001" customHeight="1">
      <c r="H441" s="33"/>
      <c r="I441" s="33"/>
      <c r="J441" s="33"/>
      <c r="K441" s="33"/>
    </row>
    <row r="442" spans="8:11" ht="20.100000000000001" customHeight="1">
      <c r="H442" s="33"/>
      <c r="I442" s="33"/>
      <c r="J442" s="33"/>
      <c r="K442" s="33"/>
    </row>
    <row r="443" spans="8:11" ht="20.100000000000001" customHeight="1">
      <c r="H443" s="33"/>
      <c r="I443" s="33"/>
      <c r="J443" s="33"/>
      <c r="K443" s="33"/>
    </row>
    <row r="444" spans="8:11" ht="20.100000000000001" customHeight="1">
      <c r="H444" s="33"/>
      <c r="I444" s="33"/>
      <c r="J444" s="33"/>
      <c r="K444" s="33"/>
    </row>
    <row r="445" spans="8:11" ht="20.100000000000001" customHeight="1">
      <c r="H445" s="33"/>
      <c r="I445" s="33"/>
      <c r="J445" s="33"/>
      <c r="K445" s="33"/>
    </row>
    <row r="446" spans="8:11" ht="20.100000000000001" customHeight="1">
      <c r="H446" s="33"/>
      <c r="I446" s="33"/>
      <c r="J446" s="33"/>
      <c r="K446" s="33"/>
    </row>
    <row r="447" spans="8:11" ht="20.100000000000001" customHeight="1">
      <c r="H447" s="33"/>
      <c r="I447" s="33"/>
      <c r="J447" s="33"/>
      <c r="K447" s="33"/>
    </row>
    <row r="448" spans="8:11" ht="20.100000000000001" customHeight="1">
      <c r="H448" s="33"/>
      <c r="I448" s="33"/>
      <c r="J448" s="33"/>
      <c r="K448" s="33"/>
    </row>
    <row r="449" spans="8:11" ht="20.100000000000001" customHeight="1">
      <c r="H449" s="33"/>
      <c r="I449" s="33"/>
      <c r="J449" s="33"/>
      <c r="K449" s="33"/>
    </row>
    <row r="450" spans="8:11" ht="20.100000000000001" customHeight="1">
      <c r="H450" s="33"/>
      <c r="I450" s="33"/>
      <c r="J450" s="33"/>
      <c r="K450" s="33"/>
    </row>
    <row r="451" spans="8:11" ht="20.100000000000001" customHeight="1">
      <c r="H451" s="33"/>
      <c r="I451" s="33"/>
      <c r="J451" s="33"/>
      <c r="K451" s="33"/>
    </row>
    <row r="452" spans="8:11" ht="20.100000000000001" customHeight="1">
      <c r="H452" s="33"/>
      <c r="I452" s="33"/>
      <c r="J452" s="33"/>
      <c r="K452" s="33"/>
    </row>
    <row r="453" spans="8:11" ht="20.100000000000001" customHeight="1">
      <c r="H453" s="33"/>
      <c r="I453" s="33"/>
      <c r="J453" s="33"/>
      <c r="K453" s="33"/>
    </row>
    <row r="454" spans="8:11" ht="20.100000000000001" customHeight="1">
      <c r="H454" s="33"/>
      <c r="I454" s="33"/>
      <c r="J454" s="33"/>
      <c r="K454" s="33"/>
    </row>
    <row r="455" spans="8:11" ht="20.100000000000001" customHeight="1">
      <c r="H455" s="33"/>
      <c r="I455" s="33"/>
      <c r="J455" s="33"/>
      <c r="K455" s="33"/>
    </row>
    <row r="456" spans="8:11" ht="20.100000000000001" customHeight="1">
      <c r="H456" s="33"/>
      <c r="I456" s="33"/>
      <c r="J456" s="33"/>
      <c r="K456" s="33"/>
    </row>
    <row r="457" spans="8:11" ht="20.100000000000001" customHeight="1">
      <c r="H457" s="33"/>
      <c r="I457" s="33"/>
      <c r="J457" s="33"/>
      <c r="K457" s="33"/>
    </row>
    <row r="458" spans="8:11" ht="20.100000000000001" customHeight="1">
      <c r="H458" s="33"/>
      <c r="I458" s="33"/>
      <c r="J458" s="33"/>
      <c r="K458" s="33"/>
    </row>
    <row r="459" spans="8:11" ht="20.100000000000001" customHeight="1">
      <c r="H459" s="33"/>
      <c r="I459" s="33"/>
      <c r="J459" s="33"/>
      <c r="K459" s="33"/>
    </row>
    <row r="460" spans="8:11" ht="20.100000000000001" customHeight="1">
      <c r="H460" s="33"/>
      <c r="I460" s="33"/>
      <c r="J460" s="33"/>
      <c r="K460" s="33"/>
    </row>
    <row r="461" spans="8:11" ht="20.100000000000001" customHeight="1">
      <c r="H461" s="33"/>
      <c r="I461" s="33"/>
      <c r="J461" s="33"/>
      <c r="K461" s="33"/>
    </row>
    <row r="462" spans="8:11" ht="20.100000000000001" customHeight="1">
      <c r="H462" s="33"/>
      <c r="I462" s="33"/>
      <c r="J462" s="33"/>
      <c r="K462" s="33"/>
    </row>
    <row r="463" spans="8:11" ht="20.100000000000001" customHeight="1">
      <c r="H463" s="33"/>
      <c r="I463" s="33"/>
      <c r="J463" s="33"/>
      <c r="K463" s="33"/>
    </row>
    <row r="464" spans="8:11" ht="20.100000000000001" customHeight="1">
      <c r="H464" s="33"/>
      <c r="I464" s="33"/>
      <c r="J464" s="33"/>
      <c r="K464" s="33"/>
    </row>
    <row r="465" spans="8:11" ht="20.100000000000001" customHeight="1">
      <c r="H465" s="33"/>
      <c r="I465" s="33"/>
      <c r="J465" s="33"/>
      <c r="K465" s="33"/>
    </row>
    <row r="466" spans="8:11" ht="20.100000000000001" customHeight="1">
      <c r="H466" s="33"/>
      <c r="I466" s="33"/>
      <c r="J466" s="33"/>
      <c r="K466" s="33"/>
    </row>
    <row r="467" spans="8:11" ht="20.100000000000001" customHeight="1">
      <c r="H467" s="33"/>
      <c r="I467" s="33"/>
      <c r="J467" s="33"/>
      <c r="K467" s="33"/>
    </row>
    <row r="468" spans="8:11" ht="20.100000000000001" customHeight="1">
      <c r="H468" s="33"/>
      <c r="I468" s="33"/>
      <c r="J468" s="33"/>
      <c r="K468" s="33"/>
    </row>
    <row r="469" spans="8:11" ht="20.100000000000001" customHeight="1">
      <c r="H469" s="33"/>
      <c r="I469" s="33"/>
      <c r="J469" s="33"/>
      <c r="K469" s="33"/>
    </row>
    <row r="470" spans="8:11" ht="20.100000000000001" customHeight="1">
      <c r="H470" s="33"/>
      <c r="I470" s="33"/>
      <c r="J470" s="33"/>
      <c r="K470" s="33"/>
    </row>
    <row r="471" spans="8:11" ht="20.100000000000001" customHeight="1">
      <c r="H471" s="33"/>
      <c r="I471" s="33"/>
      <c r="J471" s="33"/>
      <c r="K471" s="33"/>
    </row>
    <row r="472" spans="8:11" ht="20.100000000000001" customHeight="1">
      <c r="H472" s="33"/>
      <c r="I472" s="33"/>
      <c r="J472" s="33"/>
      <c r="K472" s="33"/>
    </row>
    <row r="473" spans="8:11" ht="20.100000000000001" customHeight="1">
      <c r="H473" s="33"/>
      <c r="I473" s="33"/>
      <c r="J473" s="33"/>
      <c r="K473" s="33"/>
    </row>
    <row r="474" spans="8:11" ht="20.100000000000001" customHeight="1">
      <c r="H474" s="33"/>
      <c r="I474" s="33"/>
      <c r="J474" s="33"/>
      <c r="K474" s="33"/>
    </row>
    <row r="475" spans="8:11" ht="20.100000000000001" customHeight="1">
      <c r="H475" s="33"/>
      <c r="I475" s="33"/>
      <c r="J475" s="33"/>
      <c r="K475" s="33"/>
    </row>
    <row r="476" spans="8:11" ht="20.100000000000001" customHeight="1">
      <c r="H476" s="33"/>
      <c r="I476" s="33"/>
      <c r="J476" s="33"/>
      <c r="K476" s="33"/>
    </row>
    <row r="477" spans="8:11" ht="20.100000000000001" customHeight="1">
      <c r="H477" s="33"/>
      <c r="I477" s="33"/>
      <c r="J477" s="33"/>
      <c r="K477" s="33"/>
    </row>
    <row r="478" spans="8:11" ht="20.100000000000001" customHeight="1">
      <c r="H478" s="33"/>
      <c r="I478" s="33"/>
      <c r="J478" s="33"/>
      <c r="K478" s="33"/>
    </row>
    <row r="479" spans="8:11" ht="20.100000000000001" customHeight="1">
      <c r="H479" s="33"/>
      <c r="I479" s="33"/>
      <c r="J479" s="33"/>
      <c r="K479" s="33"/>
    </row>
    <row r="480" spans="8:11" ht="20.100000000000001" customHeight="1">
      <c r="H480" s="33"/>
      <c r="I480" s="33"/>
      <c r="J480" s="33"/>
      <c r="K480" s="33"/>
    </row>
    <row r="481" spans="8:11" ht="20.100000000000001" customHeight="1">
      <c r="H481" s="33"/>
      <c r="I481" s="33"/>
      <c r="J481" s="33"/>
      <c r="K481" s="33"/>
    </row>
    <row r="482" spans="8:11" ht="20.100000000000001" customHeight="1">
      <c r="H482" s="33"/>
      <c r="I482" s="33"/>
      <c r="J482" s="33"/>
      <c r="K482" s="33"/>
    </row>
    <row r="483" spans="8:11" ht="20.100000000000001" customHeight="1">
      <c r="H483" s="33"/>
      <c r="I483" s="33"/>
      <c r="J483" s="33"/>
      <c r="K483" s="33"/>
    </row>
    <row r="484" spans="8:11" ht="20.100000000000001" customHeight="1">
      <c r="H484" s="33"/>
      <c r="I484" s="33"/>
      <c r="J484" s="33"/>
      <c r="K484" s="33"/>
    </row>
    <row r="485" spans="8:11" ht="20.100000000000001" customHeight="1">
      <c r="H485" s="33"/>
      <c r="I485" s="33"/>
      <c r="J485" s="33"/>
      <c r="K485" s="33"/>
    </row>
    <row r="486" spans="8:11" ht="20.100000000000001" customHeight="1">
      <c r="H486" s="33"/>
      <c r="I486" s="33"/>
      <c r="J486" s="33"/>
      <c r="K486" s="33"/>
    </row>
    <row r="487" spans="8:11" ht="20.100000000000001" customHeight="1">
      <c r="H487" s="33"/>
      <c r="I487" s="33"/>
      <c r="J487" s="33"/>
      <c r="K487" s="33"/>
    </row>
    <row r="488" spans="8:11" ht="20.100000000000001" customHeight="1">
      <c r="H488" s="33"/>
      <c r="I488" s="33"/>
      <c r="J488" s="33"/>
      <c r="K488" s="33"/>
    </row>
    <row r="489" spans="8:11" ht="20.100000000000001" customHeight="1">
      <c r="H489" s="33"/>
      <c r="I489" s="33"/>
      <c r="J489" s="33"/>
      <c r="K489" s="33"/>
    </row>
    <row r="490" spans="8:11" ht="20.100000000000001" customHeight="1">
      <c r="H490" s="33"/>
      <c r="I490" s="33"/>
      <c r="J490" s="33"/>
      <c r="K490" s="33"/>
    </row>
    <row r="491" spans="8:11" ht="20.100000000000001" customHeight="1">
      <c r="H491" s="33"/>
      <c r="I491" s="33"/>
      <c r="J491" s="33"/>
      <c r="K491" s="33"/>
    </row>
    <row r="492" spans="8:11" ht="20.100000000000001" customHeight="1">
      <c r="H492" s="33"/>
      <c r="I492" s="33"/>
      <c r="J492" s="33"/>
      <c r="K492" s="33"/>
    </row>
    <row r="493" spans="8:11" ht="20.100000000000001" customHeight="1">
      <c r="H493" s="33"/>
      <c r="I493" s="33"/>
      <c r="J493" s="33"/>
      <c r="K493" s="33"/>
    </row>
    <row r="494" spans="8:11" ht="20.100000000000001" customHeight="1">
      <c r="H494" s="33"/>
      <c r="I494" s="33"/>
      <c r="J494" s="33"/>
      <c r="K494" s="33"/>
    </row>
    <row r="495" spans="8:11" ht="20.100000000000001" customHeight="1">
      <c r="H495" s="33"/>
      <c r="I495" s="33"/>
      <c r="J495" s="33"/>
      <c r="K495" s="33"/>
    </row>
    <row r="496" spans="8:11" ht="20.100000000000001" customHeight="1">
      <c r="H496" s="33"/>
      <c r="I496" s="33"/>
      <c r="J496" s="33"/>
      <c r="K496" s="33"/>
    </row>
    <row r="497" spans="8:11" ht="20.100000000000001" customHeight="1">
      <c r="H497" s="33"/>
      <c r="I497" s="33"/>
      <c r="J497" s="33"/>
      <c r="K497" s="33"/>
    </row>
    <row r="498" spans="8:11" ht="20.100000000000001" customHeight="1">
      <c r="H498" s="33"/>
      <c r="I498" s="33"/>
      <c r="J498" s="33"/>
      <c r="K498" s="33"/>
    </row>
    <row r="499" spans="8:11" ht="20.100000000000001" customHeight="1">
      <c r="H499" s="33"/>
      <c r="I499" s="33"/>
      <c r="J499" s="33"/>
      <c r="K499" s="33"/>
    </row>
    <row r="500" spans="8:11" ht="20.100000000000001" customHeight="1">
      <c r="H500" s="33"/>
      <c r="I500" s="33"/>
      <c r="J500" s="33"/>
      <c r="K500" s="33"/>
    </row>
    <row r="501" spans="8:11" ht="20.100000000000001" customHeight="1">
      <c r="H501" s="33"/>
      <c r="I501" s="33"/>
      <c r="J501" s="33"/>
      <c r="K501" s="33"/>
    </row>
    <row r="502" spans="8:11" ht="20.100000000000001" customHeight="1">
      <c r="H502" s="33"/>
      <c r="I502" s="33"/>
      <c r="J502" s="33"/>
      <c r="K502" s="33"/>
    </row>
    <row r="503" spans="8:11" ht="20.100000000000001" customHeight="1">
      <c r="H503" s="33"/>
      <c r="I503" s="33"/>
      <c r="J503" s="33"/>
      <c r="K503" s="33"/>
    </row>
    <row r="504" spans="8:11" ht="20.100000000000001" customHeight="1">
      <c r="H504" s="33"/>
      <c r="I504" s="33"/>
      <c r="J504" s="33"/>
      <c r="K504" s="33"/>
    </row>
    <row r="505" spans="8:11" ht="20.100000000000001" customHeight="1">
      <c r="H505" s="33"/>
      <c r="I505" s="33"/>
      <c r="J505" s="33"/>
      <c r="K505" s="33"/>
    </row>
    <row r="506" spans="8:11" ht="20.100000000000001" customHeight="1">
      <c r="H506" s="33"/>
      <c r="I506" s="33"/>
      <c r="J506" s="33"/>
      <c r="K506" s="33"/>
    </row>
    <row r="507" spans="8:11" ht="20.100000000000001" customHeight="1">
      <c r="H507" s="33"/>
      <c r="I507" s="33"/>
      <c r="J507" s="33"/>
      <c r="K507" s="33"/>
    </row>
    <row r="508" spans="8:11" ht="20.100000000000001" customHeight="1">
      <c r="H508" s="33"/>
      <c r="I508" s="33"/>
      <c r="J508" s="33"/>
      <c r="K508" s="33"/>
    </row>
    <row r="509" spans="8:11" ht="20.100000000000001" customHeight="1">
      <c r="H509" s="33"/>
      <c r="I509" s="33"/>
      <c r="J509" s="33"/>
      <c r="K509" s="33"/>
    </row>
    <row r="510" spans="8:11" ht="20.100000000000001" customHeight="1">
      <c r="H510" s="33"/>
      <c r="I510" s="33"/>
      <c r="J510" s="33"/>
      <c r="K510" s="33"/>
    </row>
    <row r="511" spans="8:11" ht="20.100000000000001" customHeight="1">
      <c r="H511" s="33"/>
      <c r="I511" s="33"/>
      <c r="J511" s="33"/>
      <c r="K511" s="33"/>
    </row>
    <row r="512" spans="8:11" ht="20.100000000000001" customHeight="1">
      <c r="H512" s="33"/>
      <c r="I512" s="33"/>
      <c r="J512" s="33"/>
      <c r="K512" s="33"/>
    </row>
    <row r="513" spans="8:11" ht="20.100000000000001" customHeight="1">
      <c r="H513" s="33"/>
      <c r="I513" s="33"/>
      <c r="J513" s="33"/>
      <c r="K513" s="33"/>
    </row>
    <row r="514" spans="8:11" ht="20.100000000000001" customHeight="1">
      <c r="H514" s="33"/>
      <c r="I514" s="33"/>
      <c r="J514" s="33"/>
      <c r="K514" s="33"/>
    </row>
    <row r="515" spans="8:11" ht="20.100000000000001" customHeight="1">
      <c r="H515" s="33"/>
      <c r="I515" s="33"/>
      <c r="J515" s="33"/>
      <c r="K515" s="33"/>
    </row>
    <row r="516" spans="8:11" ht="20.100000000000001" customHeight="1">
      <c r="H516" s="33"/>
      <c r="I516" s="33"/>
      <c r="J516" s="33"/>
      <c r="K516" s="33"/>
    </row>
    <row r="517" spans="8:11" ht="20.100000000000001" customHeight="1">
      <c r="H517" s="33"/>
      <c r="I517" s="33"/>
      <c r="J517" s="33"/>
      <c r="K517" s="33"/>
    </row>
    <row r="518" spans="8:11" ht="20.100000000000001" customHeight="1">
      <c r="H518" s="33"/>
      <c r="I518" s="33"/>
      <c r="J518" s="33"/>
      <c r="K518" s="33"/>
    </row>
    <row r="519" spans="8:11" ht="20.100000000000001" customHeight="1">
      <c r="H519" s="33"/>
      <c r="I519" s="33"/>
      <c r="J519" s="33"/>
      <c r="K519" s="33"/>
    </row>
    <row r="520" spans="8:11" ht="20.100000000000001" customHeight="1">
      <c r="H520" s="33"/>
      <c r="I520" s="33"/>
      <c r="J520" s="33"/>
      <c r="K520" s="33"/>
    </row>
    <row r="521" spans="8:11" ht="20.100000000000001" customHeight="1">
      <c r="H521" s="33"/>
      <c r="I521" s="33"/>
      <c r="J521" s="33"/>
      <c r="K521" s="33"/>
    </row>
    <row r="522" spans="8:11" ht="20.100000000000001" customHeight="1">
      <c r="H522" s="33"/>
      <c r="I522" s="33"/>
      <c r="J522" s="33"/>
      <c r="K522" s="33"/>
    </row>
    <row r="523" spans="8:11" ht="20.100000000000001" customHeight="1">
      <c r="H523" s="33"/>
      <c r="I523" s="33"/>
      <c r="J523" s="33"/>
      <c r="K523" s="33"/>
    </row>
    <row r="524" spans="8:11" ht="20.100000000000001" customHeight="1">
      <c r="H524" s="33"/>
      <c r="I524" s="33"/>
      <c r="J524" s="33"/>
      <c r="K524" s="33"/>
    </row>
    <row r="525" spans="8:11" ht="20.100000000000001" customHeight="1">
      <c r="H525" s="33"/>
      <c r="I525" s="33"/>
      <c r="J525" s="33"/>
      <c r="K525" s="33"/>
    </row>
    <row r="526" spans="8:11" ht="20.100000000000001" customHeight="1">
      <c r="H526" s="33"/>
      <c r="I526" s="33"/>
      <c r="J526" s="33"/>
      <c r="K526" s="33"/>
    </row>
    <row r="527" spans="8:11" ht="20.100000000000001" customHeight="1">
      <c r="H527" s="33"/>
      <c r="I527" s="33"/>
      <c r="J527" s="33"/>
      <c r="K527" s="33"/>
    </row>
    <row r="528" spans="8:11" ht="20.100000000000001" customHeight="1">
      <c r="H528" s="33"/>
      <c r="I528" s="33"/>
      <c r="J528" s="33"/>
      <c r="K528" s="33"/>
    </row>
    <row r="529" spans="8:11" ht="20.100000000000001" customHeight="1">
      <c r="H529" s="33"/>
      <c r="I529" s="33"/>
      <c r="J529" s="33"/>
      <c r="K529" s="33"/>
    </row>
    <row r="530" spans="8:11" ht="20.100000000000001" customHeight="1">
      <c r="H530" s="33"/>
      <c r="I530" s="33"/>
      <c r="J530" s="33"/>
      <c r="K530" s="33"/>
    </row>
    <row r="531" spans="8:11" ht="20.100000000000001" customHeight="1">
      <c r="H531" s="33"/>
      <c r="I531" s="33"/>
      <c r="J531" s="33"/>
      <c r="K531" s="33"/>
    </row>
    <row r="532" spans="8:11" ht="20.100000000000001" customHeight="1">
      <c r="H532" s="33"/>
      <c r="I532" s="33"/>
      <c r="J532" s="33"/>
      <c r="K532" s="33"/>
    </row>
    <row r="533" spans="8:11" ht="20.100000000000001" customHeight="1">
      <c r="H533" s="33"/>
      <c r="I533" s="33"/>
      <c r="J533" s="33"/>
      <c r="K533" s="33"/>
    </row>
    <row r="534" spans="8:11" ht="20.100000000000001" customHeight="1">
      <c r="H534" s="33"/>
      <c r="I534" s="33"/>
      <c r="J534" s="33"/>
      <c r="K534" s="33"/>
    </row>
    <row r="535" spans="8:11" ht="20.100000000000001" customHeight="1">
      <c r="H535" s="33"/>
      <c r="I535" s="33"/>
      <c r="J535" s="33"/>
      <c r="K535" s="33"/>
    </row>
    <row r="536" spans="8:11" ht="20.100000000000001" customHeight="1">
      <c r="H536" s="33"/>
      <c r="I536" s="33"/>
      <c r="J536" s="33"/>
      <c r="K536" s="33"/>
    </row>
    <row r="537" spans="8:11" ht="20.100000000000001" customHeight="1">
      <c r="H537" s="33"/>
      <c r="I537" s="33"/>
      <c r="J537" s="33"/>
      <c r="K537" s="33"/>
    </row>
    <row r="538" spans="8:11" ht="20.100000000000001" customHeight="1">
      <c r="H538" s="33"/>
      <c r="I538" s="33"/>
      <c r="J538" s="33"/>
      <c r="K538" s="33"/>
    </row>
    <row r="539" spans="8:11" ht="20.100000000000001" customHeight="1">
      <c r="H539" s="33"/>
      <c r="I539" s="33"/>
      <c r="J539" s="33"/>
      <c r="K539" s="33"/>
    </row>
    <row r="540" spans="8:11" ht="20.100000000000001" customHeight="1">
      <c r="H540" s="33"/>
      <c r="I540" s="33"/>
      <c r="J540" s="33"/>
      <c r="K540" s="33"/>
    </row>
    <row r="541" spans="8:11" ht="20.100000000000001" customHeight="1">
      <c r="H541" s="33"/>
      <c r="I541" s="33"/>
      <c r="J541" s="33"/>
      <c r="K541" s="33"/>
    </row>
    <row r="542" spans="8:11" ht="20.100000000000001" customHeight="1">
      <c r="H542" s="33"/>
      <c r="I542" s="33"/>
      <c r="J542" s="33"/>
      <c r="K542" s="33"/>
    </row>
    <row r="543" spans="8:11" ht="20.100000000000001" customHeight="1">
      <c r="H543" s="33"/>
      <c r="I543" s="33"/>
      <c r="J543" s="33"/>
      <c r="K543" s="33"/>
    </row>
    <row r="544" spans="8:11" ht="20.100000000000001" customHeight="1">
      <c r="H544" s="33"/>
      <c r="I544" s="33"/>
      <c r="J544" s="33"/>
      <c r="K544" s="33"/>
    </row>
    <row r="545" spans="8:11" ht="20.100000000000001" customHeight="1">
      <c r="H545" s="33"/>
      <c r="I545" s="33"/>
      <c r="J545" s="33"/>
      <c r="K545" s="33"/>
    </row>
    <row r="546" spans="8:11" ht="20.100000000000001" customHeight="1">
      <c r="H546" s="33"/>
      <c r="I546" s="33"/>
      <c r="J546" s="33"/>
      <c r="K546" s="33"/>
    </row>
    <row r="547" spans="8:11" ht="20.100000000000001" customHeight="1">
      <c r="H547" s="33"/>
      <c r="I547" s="33"/>
      <c r="J547" s="33"/>
      <c r="K547" s="33"/>
    </row>
    <row r="548" spans="8:11" ht="20.100000000000001" customHeight="1">
      <c r="H548" s="33"/>
      <c r="I548" s="33"/>
      <c r="J548" s="33"/>
      <c r="K548" s="33"/>
    </row>
    <row r="549" spans="8:11" ht="20.100000000000001" customHeight="1">
      <c r="H549" s="33"/>
      <c r="I549" s="33"/>
      <c r="J549" s="33"/>
      <c r="K549" s="33"/>
    </row>
    <row r="550" spans="8:11" ht="20.100000000000001" customHeight="1">
      <c r="H550" s="33"/>
      <c r="I550" s="33"/>
      <c r="J550" s="33"/>
      <c r="K550" s="33"/>
    </row>
    <row r="551" spans="8:11" ht="20.100000000000001" customHeight="1">
      <c r="H551" s="33"/>
      <c r="I551" s="33"/>
      <c r="J551" s="33"/>
      <c r="K551" s="33"/>
    </row>
    <row r="552" spans="8:11" ht="20.100000000000001" customHeight="1">
      <c r="H552" s="33"/>
      <c r="I552" s="33"/>
      <c r="J552" s="33"/>
      <c r="K552" s="33"/>
    </row>
    <row r="553" spans="8:11" ht="20.100000000000001" customHeight="1">
      <c r="H553" s="33"/>
      <c r="I553" s="33"/>
      <c r="J553" s="33"/>
      <c r="K553" s="33"/>
    </row>
    <row r="554" spans="8:11" ht="20.100000000000001" customHeight="1">
      <c r="H554" s="33"/>
      <c r="I554" s="33"/>
      <c r="J554" s="33"/>
      <c r="K554" s="33"/>
    </row>
    <row r="555" spans="8:11" ht="20.100000000000001" customHeight="1">
      <c r="H555" s="33"/>
      <c r="I555" s="33"/>
      <c r="J555" s="33"/>
      <c r="K555" s="33"/>
    </row>
    <row r="556" spans="8:11" ht="20.100000000000001" customHeight="1">
      <c r="H556" s="33"/>
      <c r="I556" s="33"/>
      <c r="J556" s="33"/>
      <c r="K556" s="33"/>
    </row>
    <row r="557" spans="8:11" ht="20.100000000000001" customHeight="1">
      <c r="H557" s="33"/>
      <c r="I557" s="33"/>
      <c r="J557" s="33"/>
      <c r="K557" s="33"/>
    </row>
    <row r="558" spans="8:11" ht="20.100000000000001" customHeight="1">
      <c r="H558" s="33"/>
      <c r="I558" s="33"/>
      <c r="J558" s="33"/>
      <c r="K558" s="33"/>
    </row>
    <row r="559" spans="8:11" ht="20.100000000000001" customHeight="1">
      <c r="H559" s="33"/>
      <c r="I559" s="33"/>
      <c r="J559" s="33"/>
      <c r="K559" s="33"/>
    </row>
    <row r="560" spans="8:11" ht="20.100000000000001" customHeight="1">
      <c r="H560" s="33"/>
      <c r="I560" s="33"/>
      <c r="J560" s="33"/>
      <c r="K560" s="33"/>
    </row>
    <row r="561" spans="8:11" ht="20.100000000000001" customHeight="1">
      <c r="H561" s="33"/>
      <c r="I561" s="33"/>
      <c r="J561" s="33"/>
      <c r="K561" s="33"/>
    </row>
    <row r="562" spans="8:11" ht="20.100000000000001" customHeight="1">
      <c r="H562" s="33"/>
      <c r="I562" s="33"/>
      <c r="J562" s="33"/>
      <c r="K562" s="33"/>
    </row>
    <row r="563" spans="8:11" ht="20.100000000000001" customHeight="1">
      <c r="H563" s="33"/>
      <c r="I563" s="33"/>
      <c r="J563" s="33"/>
      <c r="K563" s="33"/>
    </row>
    <row r="564" spans="8:11" ht="20.100000000000001" customHeight="1">
      <c r="H564" s="33"/>
      <c r="I564" s="33"/>
      <c r="J564" s="33"/>
      <c r="K564" s="33"/>
    </row>
    <row r="565" spans="8:11" ht="20.100000000000001" customHeight="1">
      <c r="H565" s="33"/>
      <c r="I565" s="33"/>
      <c r="J565" s="33"/>
      <c r="K565" s="33"/>
    </row>
    <row r="566" spans="8:11" ht="20.100000000000001" customHeight="1">
      <c r="H566" s="33"/>
      <c r="I566" s="33"/>
      <c r="J566" s="33"/>
      <c r="K566" s="33"/>
    </row>
    <row r="567" spans="8:11" ht="20.100000000000001" customHeight="1">
      <c r="H567" s="33"/>
      <c r="I567" s="33"/>
      <c r="J567" s="33"/>
      <c r="K567" s="33"/>
    </row>
    <row r="568" spans="8:11" ht="20.100000000000001" customHeight="1">
      <c r="H568" s="33"/>
      <c r="I568" s="33"/>
      <c r="J568" s="33"/>
      <c r="K568" s="33"/>
    </row>
    <row r="569" spans="8:11" ht="20.100000000000001" customHeight="1">
      <c r="H569" s="33"/>
      <c r="I569" s="33"/>
      <c r="J569" s="33"/>
      <c r="K569" s="33"/>
    </row>
    <row r="570" spans="8:11" ht="20.100000000000001" customHeight="1">
      <c r="H570" s="33"/>
      <c r="I570" s="33"/>
      <c r="J570" s="33"/>
      <c r="K570" s="33"/>
    </row>
    <row r="571" spans="8:11" ht="20.100000000000001" customHeight="1">
      <c r="H571" s="33"/>
      <c r="I571" s="33"/>
      <c r="J571" s="33"/>
      <c r="K571" s="33"/>
    </row>
    <row r="572" spans="8:11" ht="20.100000000000001" customHeight="1">
      <c r="H572" s="33"/>
      <c r="I572" s="33"/>
      <c r="J572" s="33"/>
      <c r="K572" s="33"/>
    </row>
    <row r="573" spans="8:11" ht="20.100000000000001" customHeight="1">
      <c r="H573" s="33"/>
      <c r="I573" s="33"/>
      <c r="J573" s="33"/>
      <c r="K573" s="33"/>
    </row>
    <row r="574" spans="8:11" ht="20.100000000000001" customHeight="1">
      <c r="H574" s="33"/>
      <c r="I574" s="33"/>
      <c r="J574" s="33"/>
      <c r="K574" s="33"/>
    </row>
    <row r="575" spans="8:11" ht="20.100000000000001" customHeight="1">
      <c r="H575" s="33"/>
      <c r="I575" s="33"/>
      <c r="J575" s="33"/>
      <c r="K575" s="33"/>
    </row>
    <row r="576" spans="8:11" ht="20.100000000000001" customHeight="1">
      <c r="H576" s="33"/>
      <c r="I576" s="33"/>
      <c r="J576" s="33"/>
      <c r="K576" s="33"/>
    </row>
    <row r="577" spans="8:11" ht="20.100000000000001" customHeight="1">
      <c r="H577" s="33"/>
      <c r="I577" s="33"/>
      <c r="J577" s="33"/>
      <c r="K577" s="33"/>
    </row>
    <row r="578" spans="8:11" ht="20.100000000000001" customHeight="1">
      <c r="H578" s="33"/>
      <c r="I578" s="33"/>
      <c r="J578" s="33"/>
      <c r="K578" s="33"/>
    </row>
    <row r="579" spans="8:11" ht="20.100000000000001" customHeight="1">
      <c r="H579" s="33"/>
      <c r="I579" s="33"/>
      <c r="J579" s="33"/>
      <c r="K579" s="33"/>
    </row>
    <row r="580" spans="8:11" ht="20.100000000000001" customHeight="1">
      <c r="H580" s="33"/>
      <c r="I580" s="33"/>
      <c r="J580" s="33"/>
      <c r="K580" s="33"/>
    </row>
    <row r="581" spans="8:11" ht="20.100000000000001" customHeight="1">
      <c r="H581" s="33"/>
      <c r="I581" s="33"/>
      <c r="J581" s="33"/>
      <c r="K581" s="33"/>
    </row>
    <row r="582" spans="8:11" ht="20.100000000000001" customHeight="1">
      <c r="H582" s="33"/>
      <c r="I582" s="33"/>
      <c r="J582" s="33"/>
      <c r="K582" s="33"/>
    </row>
    <row r="583" spans="8:11" ht="20.100000000000001" customHeight="1">
      <c r="H583" s="33"/>
      <c r="I583" s="33"/>
      <c r="J583" s="33"/>
      <c r="K583" s="33"/>
    </row>
    <row r="584" spans="8:11" ht="20.100000000000001" customHeight="1">
      <c r="H584" s="33"/>
      <c r="I584" s="33"/>
      <c r="J584" s="33"/>
      <c r="K584" s="33"/>
    </row>
    <row r="585" spans="8:11" ht="20.100000000000001" customHeight="1">
      <c r="H585" s="33"/>
      <c r="I585" s="33"/>
      <c r="J585" s="33"/>
      <c r="K585" s="33"/>
    </row>
    <row r="586" spans="8:11" ht="20.100000000000001" customHeight="1">
      <c r="H586" s="33"/>
      <c r="I586" s="33"/>
      <c r="J586" s="33"/>
      <c r="K586" s="33"/>
    </row>
    <row r="587" spans="8:11" ht="20.100000000000001" customHeight="1">
      <c r="H587" s="33"/>
      <c r="I587" s="33"/>
      <c r="J587" s="33"/>
      <c r="K587" s="33"/>
    </row>
    <row r="588" spans="8:11" ht="20.100000000000001" customHeight="1">
      <c r="H588" s="33"/>
      <c r="I588" s="33"/>
      <c r="J588" s="33"/>
      <c r="K588" s="33"/>
    </row>
    <row r="589" spans="8:11" ht="20.100000000000001" customHeight="1">
      <c r="H589" s="33"/>
      <c r="I589" s="33"/>
      <c r="J589" s="33"/>
      <c r="K589" s="33"/>
    </row>
    <row r="590" spans="8:11" ht="20.100000000000001" customHeight="1">
      <c r="H590" s="33"/>
      <c r="I590" s="33"/>
      <c r="J590" s="33"/>
      <c r="K590" s="33"/>
    </row>
    <row r="591" spans="8:11" ht="20.100000000000001" customHeight="1">
      <c r="H591" s="33"/>
      <c r="I591" s="33"/>
      <c r="J591" s="33"/>
      <c r="K591" s="33"/>
    </row>
    <row r="592" spans="8:11" ht="20.100000000000001" customHeight="1">
      <c r="H592" s="33"/>
      <c r="I592" s="33"/>
      <c r="J592" s="33"/>
      <c r="K592" s="33"/>
    </row>
    <row r="593" spans="8:11" ht="20.100000000000001" customHeight="1">
      <c r="H593" s="33"/>
      <c r="I593" s="33"/>
      <c r="J593" s="33"/>
      <c r="K593" s="33"/>
    </row>
    <row r="594" spans="8:11" ht="20.100000000000001" customHeight="1">
      <c r="H594" s="33"/>
      <c r="I594" s="33"/>
      <c r="J594" s="33"/>
      <c r="K594" s="33"/>
    </row>
    <row r="595" spans="8:11" ht="20.100000000000001" customHeight="1">
      <c r="H595" s="33"/>
      <c r="I595" s="33"/>
      <c r="J595" s="33"/>
      <c r="K595" s="33"/>
    </row>
    <row r="596" spans="8:11" ht="20.100000000000001" customHeight="1">
      <c r="H596" s="33"/>
      <c r="I596" s="33"/>
      <c r="J596" s="33"/>
      <c r="K596" s="33"/>
    </row>
    <row r="597" spans="8:11" ht="20.100000000000001" customHeight="1">
      <c r="H597" s="33"/>
      <c r="I597" s="33"/>
      <c r="J597" s="33"/>
      <c r="K597" s="33"/>
    </row>
    <row r="598" spans="8:11" ht="20.100000000000001" customHeight="1">
      <c r="H598" s="33"/>
      <c r="I598" s="33"/>
      <c r="J598" s="33"/>
      <c r="K598" s="33"/>
    </row>
    <row r="599" spans="8:11" ht="20.100000000000001" customHeight="1">
      <c r="H599" s="33"/>
      <c r="I599" s="33"/>
      <c r="J599" s="33"/>
      <c r="K599" s="33"/>
    </row>
    <row r="600" spans="8:11" ht="20.100000000000001" customHeight="1">
      <c r="H600" s="33"/>
      <c r="I600" s="33"/>
      <c r="J600" s="33"/>
      <c r="K600" s="33"/>
    </row>
    <row r="601" spans="8:11" ht="20.100000000000001" customHeight="1">
      <c r="H601" s="33"/>
      <c r="I601" s="33"/>
      <c r="J601" s="33"/>
      <c r="K601" s="33"/>
    </row>
    <row r="602" spans="8:11" ht="20.100000000000001" customHeight="1">
      <c r="H602" s="33"/>
      <c r="I602" s="33"/>
      <c r="J602" s="33"/>
      <c r="K602" s="33"/>
    </row>
    <row r="603" spans="8:11" ht="20.100000000000001" customHeight="1">
      <c r="H603" s="33"/>
      <c r="I603" s="33"/>
      <c r="J603" s="33"/>
      <c r="K603" s="33"/>
    </row>
    <row r="604" spans="8:11" ht="20.100000000000001" customHeight="1">
      <c r="H604" s="33"/>
      <c r="I604" s="33"/>
      <c r="J604" s="33"/>
      <c r="K604" s="33"/>
    </row>
    <row r="605" spans="8:11" ht="20.100000000000001" customHeight="1">
      <c r="H605" s="33"/>
      <c r="I605" s="33"/>
      <c r="J605" s="33"/>
      <c r="K605" s="33"/>
    </row>
    <row r="606" spans="8:11" ht="20.100000000000001" customHeight="1">
      <c r="H606" s="33"/>
      <c r="I606" s="33"/>
      <c r="J606" s="33"/>
      <c r="K606" s="33"/>
    </row>
    <row r="607" spans="8:11" ht="20.100000000000001" customHeight="1">
      <c r="H607" s="33"/>
      <c r="I607" s="33"/>
      <c r="J607" s="33"/>
      <c r="K607" s="33"/>
    </row>
    <row r="608" spans="8:11" ht="20.100000000000001" customHeight="1">
      <c r="H608" s="33"/>
      <c r="I608" s="33"/>
      <c r="J608" s="33"/>
      <c r="K608" s="33"/>
    </row>
    <row r="609" spans="8:11" ht="20.100000000000001" customHeight="1">
      <c r="H609" s="33"/>
      <c r="I609" s="33"/>
      <c r="J609" s="33"/>
      <c r="K609" s="33"/>
    </row>
    <row r="610" spans="8:11" ht="20.100000000000001" customHeight="1">
      <c r="H610" s="33"/>
      <c r="I610" s="33"/>
      <c r="J610" s="33"/>
      <c r="K610" s="33"/>
    </row>
    <row r="611" spans="8:11" ht="20.100000000000001" customHeight="1">
      <c r="H611" s="33"/>
      <c r="I611" s="33"/>
      <c r="J611" s="33"/>
      <c r="K611" s="33"/>
    </row>
    <row r="612" spans="8:11" ht="20.100000000000001" customHeight="1">
      <c r="H612" s="33"/>
      <c r="I612" s="33"/>
      <c r="J612" s="33"/>
      <c r="K612" s="33"/>
    </row>
    <row r="613" spans="8:11" ht="20.100000000000001" customHeight="1">
      <c r="H613" s="33"/>
      <c r="I613" s="33"/>
      <c r="J613" s="33"/>
      <c r="K613" s="33"/>
    </row>
    <row r="614" spans="8:11" ht="20.100000000000001" customHeight="1">
      <c r="H614" s="33"/>
      <c r="I614" s="33"/>
      <c r="J614" s="33"/>
      <c r="K614" s="33"/>
    </row>
    <row r="615" spans="8:11" ht="20.100000000000001" customHeight="1">
      <c r="H615" s="33"/>
      <c r="I615" s="33"/>
      <c r="J615" s="33"/>
      <c r="K615" s="33"/>
    </row>
    <row r="616" spans="8:11" ht="20.100000000000001" customHeight="1">
      <c r="H616" s="33"/>
      <c r="I616" s="33"/>
      <c r="J616" s="33"/>
      <c r="K616" s="33"/>
    </row>
    <row r="617" spans="8:11" ht="20.100000000000001" customHeight="1">
      <c r="H617" s="33"/>
      <c r="I617" s="33"/>
      <c r="J617" s="33"/>
      <c r="K617" s="33"/>
    </row>
    <row r="618" spans="8:11" ht="20.100000000000001" customHeight="1">
      <c r="H618" s="33"/>
      <c r="I618" s="33"/>
      <c r="J618" s="33"/>
      <c r="K618" s="33"/>
    </row>
    <row r="619" spans="8:11" ht="20.100000000000001" customHeight="1">
      <c r="H619" s="33"/>
      <c r="I619" s="33"/>
      <c r="J619" s="33"/>
      <c r="K619" s="33"/>
    </row>
    <row r="620" spans="8:11" ht="20.100000000000001" customHeight="1">
      <c r="H620" s="33"/>
      <c r="I620" s="33"/>
      <c r="J620" s="33"/>
      <c r="K620" s="33"/>
    </row>
    <row r="621" spans="8:11" ht="20.100000000000001" customHeight="1">
      <c r="H621" s="33"/>
      <c r="I621" s="33"/>
      <c r="J621" s="33"/>
      <c r="K621" s="33"/>
    </row>
    <row r="622" spans="8:11" ht="20.100000000000001" customHeight="1">
      <c r="H622" s="33"/>
      <c r="I622" s="33"/>
      <c r="J622" s="33"/>
      <c r="K622" s="33"/>
    </row>
    <row r="623" spans="8:11" ht="20.100000000000001" customHeight="1">
      <c r="H623" s="33"/>
      <c r="I623" s="33"/>
      <c r="J623" s="33"/>
      <c r="K623" s="33"/>
    </row>
    <row r="624" spans="8:11" ht="20.100000000000001" customHeight="1">
      <c r="H624" s="33"/>
      <c r="I624" s="33"/>
      <c r="J624" s="33"/>
      <c r="K624" s="33"/>
    </row>
    <row r="625" spans="8:11" ht="20.100000000000001" customHeight="1">
      <c r="H625" s="33"/>
      <c r="I625" s="33"/>
      <c r="J625" s="33"/>
      <c r="K625" s="33"/>
    </row>
    <row r="626" spans="8:11" ht="20.100000000000001" customHeight="1">
      <c r="H626" s="33"/>
      <c r="I626" s="33"/>
      <c r="J626" s="33"/>
      <c r="K626" s="33"/>
    </row>
    <row r="627" spans="8:11" ht="20.100000000000001" customHeight="1">
      <c r="H627" s="33"/>
      <c r="I627" s="33"/>
      <c r="J627" s="33"/>
      <c r="K627" s="33"/>
    </row>
    <row r="628" spans="8:11" ht="20.100000000000001" customHeight="1">
      <c r="H628" s="33"/>
      <c r="I628" s="33"/>
      <c r="J628" s="33"/>
      <c r="K628" s="33"/>
    </row>
    <row r="629" spans="8:11" ht="20.100000000000001" customHeight="1">
      <c r="H629" s="33"/>
      <c r="I629" s="33"/>
      <c r="J629" s="33"/>
      <c r="K629" s="33"/>
    </row>
    <row r="630" spans="8:11" ht="20.100000000000001" customHeight="1">
      <c r="H630" s="33"/>
      <c r="I630" s="33"/>
      <c r="J630" s="33"/>
      <c r="K630" s="33"/>
    </row>
    <row r="631" spans="8:11" ht="20.100000000000001" customHeight="1">
      <c r="H631" s="33"/>
      <c r="I631" s="33"/>
      <c r="J631" s="33"/>
      <c r="K631" s="33"/>
    </row>
    <row r="632" spans="8:11" ht="20.100000000000001" customHeight="1">
      <c r="H632" s="33"/>
      <c r="I632" s="33"/>
      <c r="J632" s="33"/>
      <c r="K632" s="33"/>
    </row>
    <row r="633" spans="8:11" ht="20.100000000000001" customHeight="1">
      <c r="H633" s="33"/>
      <c r="I633" s="33"/>
      <c r="J633" s="33"/>
      <c r="K633" s="33"/>
    </row>
    <row r="634" spans="8:11" ht="20.100000000000001" customHeight="1">
      <c r="H634" s="33"/>
      <c r="I634" s="33"/>
      <c r="J634" s="33"/>
      <c r="K634" s="33"/>
    </row>
    <row r="635" spans="8:11" ht="20.100000000000001" customHeight="1">
      <c r="H635" s="33"/>
      <c r="I635" s="33"/>
      <c r="J635" s="33"/>
      <c r="K635" s="33"/>
    </row>
    <row r="636" spans="8:11" ht="20.100000000000001" customHeight="1">
      <c r="H636" s="33"/>
      <c r="I636" s="33"/>
      <c r="J636" s="33"/>
      <c r="K636" s="33"/>
    </row>
    <row r="637" spans="8:11" ht="20.100000000000001" customHeight="1">
      <c r="H637" s="33"/>
      <c r="I637" s="33"/>
      <c r="J637" s="33"/>
      <c r="K637" s="33"/>
    </row>
    <row r="638" spans="8:11" ht="20.100000000000001" customHeight="1">
      <c r="H638" s="33"/>
      <c r="I638" s="33"/>
      <c r="J638" s="33"/>
      <c r="K638" s="33"/>
    </row>
    <row r="639" spans="8:11" ht="20.100000000000001" customHeight="1">
      <c r="H639" s="33"/>
      <c r="I639" s="33"/>
      <c r="J639" s="33"/>
      <c r="K639" s="33"/>
    </row>
    <row r="640" spans="8:11" ht="20.100000000000001" customHeight="1">
      <c r="H640" s="33"/>
      <c r="I640" s="33"/>
      <c r="J640" s="33"/>
      <c r="K640" s="33"/>
    </row>
    <row r="641" spans="8:11" ht="20.100000000000001" customHeight="1">
      <c r="H641" s="33"/>
      <c r="I641" s="33"/>
      <c r="J641" s="33"/>
      <c r="K641" s="33"/>
    </row>
    <row r="642" spans="8:11" ht="20.100000000000001" customHeight="1">
      <c r="H642" s="33"/>
      <c r="I642" s="33"/>
      <c r="J642" s="33"/>
      <c r="K642" s="33"/>
    </row>
    <row r="643" spans="8:11" ht="20.100000000000001" customHeight="1">
      <c r="H643" s="33"/>
      <c r="I643" s="33"/>
      <c r="J643" s="33"/>
      <c r="K643" s="33"/>
    </row>
    <row r="644" spans="8:11" ht="20.100000000000001" customHeight="1">
      <c r="H644" s="33"/>
      <c r="I644" s="33"/>
      <c r="J644" s="33"/>
      <c r="K644" s="33"/>
    </row>
    <row r="645" spans="8:11" ht="20.100000000000001" customHeight="1">
      <c r="H645" s="33"/>
      <c r="I645" s="33"/>
      <c r="J645" s="33"/>
      <c r="K645" s="33"/>
    </row>
    <row r="646" spans="8:11" ht="20.100000000000001" customHeight="1">
      <c r="H646" s="33"/>
      <c r="I646" s="33"/>
      <c r="J646" s="33"/>
      <c r="K646" s="33"/>
    </row>
    <row r="647" spans="8:11" ht="20.100000000000001" customHeight="1">
      <c r="H647" s="33"/>
      <c r="I647" s="33"/>
      <c r="J647" s="33"/>
      <c r="K647" s="33"/>
    </row>
    <row r="648" spans="8:11" ht="20.100000000000001" customHeight="1">
      <c r="H648" s="33"/>
      <c r="I648" s="33"/>
      <c r="J648" s="33"/>
      <c r="K648" s="33"/>
    </row>
    <row r="649" spans="8:11" ht="20.100000000000001" customHeight="1">
      <c r="H649" s="33"/>
      <c r="I649" s="33"/>
      <c r="J649" s="33"/>
      <c r="K649" s="33"/>
    </row>
    <row r="650" spans="8:11" ht="20.100000000000001" customHeight="1">
      <c r="H650" s="33"/>
      <c r="I650" s="33"/>
      <c r="J650" s="33"/>
      <c r="K650" s="33"/>
    </row>
    <row r="651" spans="8:11" ht="20.100000000000001" customHeight="1">
      <c r="H651" s="33"/>
      <c r="I651" s="33"/>
      <c r="J651" s="33"/>
      <c r="K651" s="33"/>
    </row>
    <row r="652" spans="8:11" ht="20.100000000000001" customHeight="1">
      <c r="H652" s="33"/>
      <c r="I652" s="33"/>
      <c r="J652" s="33"/>
      <c r="K652" s="33"/>
    </row>
    <row r="653" spans="8:11" ht="20.100000000000001" customHeight="1">
      <c r="H653" s="33"/>
      <c r="I653" s="33"/>
      <c r="J653" s="33"/>
      <c r="K653" s="33"/>
    </row>
    <row r="654" spans="8:11" ht="20.100000000000001" customHeight="1">
      <c r="H654" s="33"/>
      <c r="I654" s="33"/>
      <c r="J654" s="33"/>
      <c r="K654" s="33"/>
    </row>
    <row r="655" spans="8:11" ht="20.100000000000001" customHeight="1">
      <c r="H655" s="33"/>
      <c r="I655" s="33"/>
      <c r="J655" s="33"/>
      <c r="K655" s="33"/>
    </row>
    <row r="656" spans="8:11" ht="20.100000000000001" customHeight="1">
      <c r="H656" s="33"/>
      <c r="I656" s="33"/>
      <c r="J656" s="33"/>
      <c r="K656" s="33"/>
    </row>
    <row r="657" spans="8:11" ht="20.100000000000001" customHeight="1">
      <c r="H657" s="33"/>
      <c r="I657" s="33"/>
      <c r="J657" s="33"/>
      <c r="K657" s="33"/>
    </row>
    <row r="658" spans="8:11" ht="20.100000000000001" customHeight="1">
      <c r="H658" s="33"/>
      <c r="I658" s="33"/>
      <c r="J658" s="33"/>
      <c r="K658" s="33"/>
    </row>
    <row r="659" spans="8:11" ht="20.100000000000001" customHeight="1">
      <c r="H659" s="33"/>
      <c r="I659" s="33"/>
      <c r="J659" s="33"/>
      <c r="K659" s="33"/>
    </row>
    <row r="660" spans="8:11" ht="20.100000000000001" customHeight="1">
      <c r="H660" s="33"/>
      <c r="I660" s="33"/>
      <c r="J660" s="33"/>
      <c r="K660" s="33"/>
    </row>
    <row r="661" spans="8:11" ht="20.100000000000001" customHeight="1">
      <c r="H661" s="33"/>
      <c r="I661" s="33"/>
      <c r="J661" s="33"/>
      <c r="K661" s="33"/>
    </row>
    <row r="662" spans="8:11" ht="20.100000000000001" customHeight="1">
      <c r="H662" s="33"/>
      <c r="I662" s="33"/>
      <c r="J662" s="33"/>
      <c r="K662" s="33"/>
    </row>
    <row r="663" spans="8:11" ht="20.100000000000001" customHeight="1">
      <c r="H663" s="33"/>
      <c r="I663" s="33"/>
      <c r="J663" s="33"/>
      <c r="K663" s="33"/>
    </row>
    <row r="664" spans="8:11" ht="20.100000000000001" customHeight="1">
      <c r="H664" s="33"/>
      <c r="I664" s="33"/>
      <c r="J664" s="33"/>
      <c r="K664" s="33"/>
    </row>
    <row r="665" spans="8:11" ht="20.100000000000001" customHeight="1">
      <c r="H665" s="33"/>
      <c r="I665" s="33"/>
      <c r="J665" s="33"/>
      <c r="K665" s="33"/>
    </row>
    <row r="666" spans="8:11" ht="20.100000000000001" customHeight="1">
      <c r="H666" s="33"/>
      <c r="I666" s="33"/>
      <c r="J666" s="33"/>
      <c r="K666" s="33"/>
    </row>
    <row r="667" spans="8:11" ht="20.100000000000001" customHeight="1">
      <c r="H667" s="33"/>
      <c r="I667" s="33"/>
      <c r="J667" s="33"/>
      <c r="K667" s="33"/>
    </row>
    <row r="668" spans="8:11" ht="20.100000000000001" customHeight="1">
      <c r="H668" s="33"/>
      <c r="I668" s="33"/>
      <c r="J668" s="33"/>
      <c r="K668" s="33"/>
    </row>
    <row r="669" spans="8:11" ht="20.100000000000001" customHeight="1">
      <c r="H669" s="33"/>
      <c r="I669" s="33"/>
      <c r="J669" s="33"/>
      <c r="K669" s="33"/>
    </row>
    <row r="670" spans="8:11" ht="20.100000000000001" customHeight="1">
      <c r="H670" s="33"/>
      <c r="I670" s="33"/>
      <c r="J670" s="33"/>
      <c r="K670" s="33"/>
    </row>
    <row r="671" spans="8:11" ht="20.100000000000001" customHeight="1">
      <c r="H671" s="33"/>
      <c r="I671" s="33"/>
      <c r="J671" s="33"/>
      <c r="K671" s="33"/>
    </row>
    <row r="672" spans="8:11" ht="20.100000000000001" customHeight="1">
      <c r="H672" s="33"/>
      <c r="I672" s="33"/>
      <c r="J672" s="33"/>
      <c r="K672" s="33"/>
    </row>
    <row r="673" spans="8:11" ht="20.100000000000001" customHeight="1">
      <c r="H673" s="33"/>
      <c r="I673" s="33"/>
      <c r="J673" s="33"/>
      <c r="K673" s="33"/>
    </row>
    <row r="674" spans="8:11" ht="20.100000000000001" customHeight="1">
      <c r="H674" s="33"/>
      <c r="I674" s="33"/>
      <c r="J674" s="33"/>
      <c r="K674" s="33"/>
    </row>
    <row r="675" spans="8:11" ht="20.100000000000001" customHeight="1">
      <c r="H675" s="33"/>
      <c r="I675" s="33"/>
      <c r="J675" s="33"/>
      <c r="K675" s="33"/>
    </row>
    <row r="676" spans="8:11" ht="20.100000000000001" customHeight="1">
      <c r="H676" s="33"/>
      <c r="I676" s="33"/>
      <c r="J676" s="33"/>
      <c r="K676" s="33"/>
    </row>
    <row r="677" spans="8:11" ht="20.100000000000001" customHeight="1">
      <c r="H677" s="33"/>
      <c r="I677" s="33"/>
      <c r="J677" s="33"/>
      <c r="K677" s="33"/>
    </row>
    <row r="678" spans="8:11" ht="20.100000000000001" customHeight="1">
      <c r="H678" s="33"/>
      <c r="I678" s="33"/>
      <c r="J678" s="33"/>
      <c r="K678" s="33"/>
    </row>
    <row r="679" spans="8:11" ht="20.100000000000001" customHeight="1">
      <c r="H679" s="33"/>
      <c r="I679" s="33"/>
      <c r="J679" s="33"/>
      <c r="K679" s="33"/>
    </row>
    <row r="680" spans="8:11" ht="20.100000000000001" customHeight="1">
      <c r="H680" s="33"/>
      <c r="I680" s="33"/>
      <c r="J680" s="33"/>
      <c r="K680" s="33"/>
    </row>
    <row r="681" spans="8:11" ht="20.100000000000001" customHeight="1">
      <c r="H681" s="33"/>
      <c r="I681" s="33"/>
      <c r="J681" s="33"/>
      <c r="K681" s="33"/>
    </row>
    <row r="682" spans="8:11" ht="20.100000000000001" customHeight="1">
      <c r="H682" s="33"/>
      <c r="I682" s="33"/>
      <c r="J682" s="33"/>
      <c r="K682" s="33"/>
    </row>
    <row r="683" spans="8:11" ht="20.100000000000001" customHeight="1">
      <c r="H683" s="33"/>
      <c r="I683" s="33"/>
      <c r="J683" s="33"/>
      <c r="K683" s="33"/>
    </row>
    <row r="684" spans="8:11" ht="20.100000000000001" customHeight="1">
      <c r="H684" s="33"/>
      <c r="I684" s="33"/>
      <c r="J684" s="33"/>
      <c r="K684" s="33"/>
    </row>
    <row r="685" spans="8:11" ht="20.100000000000001" customHeight="1">
      <c r="H685" s="33"/>
      <c r="I685" s="33"/>
      <c r="J685" s="33"/>
      <c r="K685" s="33"/>
    </row>
    <row r="686" spans="8:11" ht="20.100000000000001" customHeight="1">
      <c r="H686" s="33"/>
      <c r="I686" s="33"/>
      <c r="J686" s="33"/>
      <c r="K686" s="33"/>
    </row>
    <row r="687" spans="8:11" ht="20.100000000000001" customHeight="1">
      <c r="H687" s="33"/>
      <c r="I687" s="33"/>
      <c r="J687" s="33"/>
      <c r="K687" s="33"/>
    </row>
    <row r="688" spans="8:11" ht="20.100000000000001" customHeight="1">
      <c r="H688" s="33"/>
      <c r="I688" s="33"/>
      <c r="J688" s="33"/>
      <c r="K688" s="33"/>
    </row>
    <row r="689" spans="8:11" ht="20.100000000000001" customHeight="1">
      <c r="H689" s="33"/>
      <c r="I689" s="33"/>
      <c r="J689" s="33"/>
      <c r="K689" s="33"/>
    </row>
    <row r="690" spans="8:11" ht="20.100000000000001" customHeight="1">
      <c r="H690" s="33"/>
      <c r="I690" s="33"/>
      <c r="J690" s="33"/>
      <c r="K690" s="33"/>
    </row>
    <row r="691" spans="8:11" ht="20.100000000000001" customHeight="1">
      <c r="H691" s="33"/>
      <c r="I691" s="33"/>
      <c r="J691" s="33"/>
      <c r="K691" s="33"/>
    </row>
    <row r="692" spans="8:11" ht="20.100000000000001" customHeight="1">
      <c r="H692" s="33"/>
      <c r="I692" s="33"/>
      <c r="J692" s="33"/>
      <c r="K692" s="33"/>
    </row>
    <row r="693" spans="8:11" ht="20.100000000000001" customHeight="1">
      <c r="H693" s="33"/>
      <c r="I693" s="33"/>
      <c r="J693" s="33"/>
      <c r="K693" s="33"/>
    </row>
    <row r="694" spans="8:11" ht="20.100000000000001" customHeight="1">
      <c r="H694" s="33"/>
      <c r="I694" s="33"/>
      <c r="J694" s="33"/>
      <c r="K694" s="33"/>
    </row>
    <row r="695" spans="8:11" ht="20.100000000000001" customHeight="1">
      <c r="H695" s="33"/>
      <c r="I695" s="33"/>
      <c r="J695" s="33"/>
      <c r="K695" s="33"/>
    </row>
    <row r="696" spans="8:11" ht="20.100000000000001" customHeight="1">
      <c r="H696" s="33"/>
      <c r="I696" s="33"/>
      <c r="J696" s="33"/>
      <c r="K696" s="33"/>
    </row>
    <row r="697" spans="8:11" ht="20.100000000000001" customHeight="1">
      <c r="H697" s="33"/>
      <c r="I697" s="33"/>
      <c r="J697" s="33"/>
      <c r="K697" s="33"/>
    </row>
    <row r="698" spans="8:11" ht="20.100000000000001" customHeight="1">
      <c r="H698" s="33"/>
      <c r="I698" s="33"/>
      <c r="J698" s="33"/>
      <c r="K698" s="33"/>
    </row>
    <row r="699" spans="8:11" ht="20.100000000000001" customHeight="1">
      <c r="H699" s="33"/>
      <c r="I699" s="33"/>
      <c r="J699" s="33"/>
      <c r="K699" s="33"/>
    </row>
    <row r="700" spans="8:11" ht="20.100000000000001" customHeight="1">
      <c r="H700" s="33"/>
      <c r="I700" s="33"/>
      <c r="J700" s="33"/>
      <c r="K700" s="33"/>
    </row>
    <row r="701" spans="8:11" ht="20.100000000000001" customHeight="1">
      <c r="H701" s="33"/>
      <c r="I701" s="33"/>
      <c r="J701" s="33"/>
      <c r="K701" s="33"/>
    </row>
    <row r="702" spans="8:11" ht="20.100000000000001" customHeight="1">
      <c r="H702" s="33"/>
      <c r="I702" s="33"/>
      <c r="J702" s="33"/>
      <c r="K702" s="33"/>
    </row>
    <row r="703" spans="8:11" ht="20.100000000000001" customHeight="1">
      <c r="H703" s="33"/>
      <c r="I703" s="33"/>
      <c r="J703" s="33"/>
      <c r="K703" s="33"/>
    </row>
    <row r="704" spans="8:11" ht="20.100000000000001" customHeight="1">
      <c r="H704" s="33"/>
      <c r="I704" s="33"/>
      <c r="J704" s="33"/>
      <c r="K704" s="33"/>
    </row>
    <row r="705" spans="8:11" ht="20.100000000000001" customHeight="1">
      <c r="H705" s="33"/>
      <c r="I705" s="33"/>
      <c r="J705" s="33"/>
      <c r="K705" s="33"/>
    </row>
    <row r="706" spans="8:11" ht="20.100000000000001" customHeight="1">
      <c r="H706" s="33"/>
      <c r="I706" s="33"/>
      <c r="J706" s="33"/>
      <c r="K706" s="33"/>
    </row>
    <row r="707" spans="8:11" ht="20.100000000000001" customHeight="1">
      <c r="H707" s="33"/>
      <c r="I707" s="33"/>
      <c r="J707" s="33"/>
      <c r="K707" s="33"/>
    </row>
    <row r="708" spans="8:11" ht="20.100000000000001" customHeight="1">
      <c r="H708" s="33"/>
      <c r="I708" s="33"/>
      <c r="J708" s="33"/>
      <c r="K708" s="33"/>
    </row>
    <row r="709" spans="8:11" ht="20.100000000000001" customHeight="1">
      <c r="H709" s="33"/>
      <c r="I709" s="33"/>
      <c r="J709" s="33"/>
      <c r="K709" s="33"/>
    </row>
    <row r="710" spans="8:11" ht="20.100000000000001" customHeight="1">
      <c r="H710" s="33"/>
      <c r="I710" s="33"/>
      <c r="J710" s="33"/>
      <c r="K710" s="33"/>
    </row>
    <row r="711" spans="8:11" ht="20.100000000000001" customHeight="1">
      <c r="H711" s="33"/>
      <c r="I711" s="33"/>
      <c r="J711" s="33"/>
      <c r="K711" s="33"/>
    </row>
    <row r="712" spans="8:11" ht="20.100000000000001" customHeight="1">
      <c r="H712" s="33"/>
      <c r="I712" s="33"/>
      <c r="J712" s="33"/>
      <c r="K712" s="33"/>
    </row>
    <row r="713" spans="8:11" ht="20.100000000000001" customHeight="1">
      <c r="H713" s="33"/>
      <c r="I713" s="33"/>
      <c r="J713" s="33"/>
      <c r="K713" s="33"/>
    </row>
    <row r="714" spans="8:11" ht="20.100000000000001" customHeight="1">
      <c r="H714" s="33"/>
      <c r="I714" s="33"/>
      <c r="J714" s="33"/>
      <c r="K714" s="33"/>
    </row>
    <row r="715" spans="8:11" ht="20.100000000000001" customHeight="1">
      <c r="H715" s="33"/>
      <c r="I715" s="33"/>
      <c r="J715" s="33"/>
      <c r="K715" s="33"/>
    </row>
    <row r="716" spans="8:11" ht="20.100000000000001" customHeight="1">
      <c r="H716" s="33"/>
      <c r="I716" s="33"/>
      <c r="J716" s="33"/>
      <c r="K716" s="33"/>
    </row>
    <row r="717" spans="8:11" ht="20.100000000000001" customHeight="1">
      <c r="H717" s="33"/>
      <c r="I717" s="33"/>
      <c r="J717" s="33"/>
      <c r="K717" s="33"/>
    </row>
    <row r="718" spans="8:11" ht="20.100000000000001" customHeight="1">
      <c r="H718" s="33"/>
      <c r="I718" s="33"/>
      <c r="J718" s="33"/>
      <c r="K718" s="33"/>
    </row>
    <row r="719" spans="8:11" ht="20.100000000000001" customHeight="1">
      <c r="H719" s="33"/>
      <c r="I719" s="33"/>
      <c r="J719" s="33"/>
      <c r="K719" s="33"/>
    </row>
    <row r="720" spans="8:11" ht="20.100000000000001" customHeight="1">
      <c r="H720" s="33"/>
      <c r="I720" s="33"/>
      <c r="J720" s="33"/>
      <c r="K720" s="33"/>
    </row>
    <row r="721" spans="8:11" ht="20.100000000000001" customHeight="1">
      <c r="H721" s="33"/>
      <c r="I721" s="33"/>
      <c r="J721" s="33"/>
      <c r="K721" s="33"/>
    </row>
    <row r="722" spans="8:11" ht="20.100000000000001" customHeight="1">
      <c r="H722" s="33"/>
      <c r="I722" s="33"/>
      <c r="J722" s="33"/>
      <c r="K722" s="33"/>
    </row>
    <row r="723" spans="8:11" ht="20.100000000000001" customHeight="1">
      <c r="H723" s="33"/>
      <c r="I723" s="33"/>
      <c r="J723" s="33"/>
      <c r="K723" s="33"/>
    </row>
    <row r="724" spans="8:11" ht="20.100000000000001" customHeight="1">
      <c r="H724" s="33"/>
      <c r="I724" s="33"/>
      <c r="J724" s="33"/>
      <c r="K724" s="33"/>
    </row>
    <row r="725" spans="8:11" ht="20.100000000000001" customHeight="1">
      <c r="H725" s="33"/>
      <c r="I725" s="33"/>
      <c r="J725" s="33"/>
      <c r="K725" s="33"/>
    </row>
    <row r="726" spans="8:11" ht="20.100000000000001" customHeight="1">
      <c r="H726" s="33"/>
      <c r="I726" s="33"/>
      <c r="J726" s="33"/>
      <c r="K726" s="33"/>
    </row>
    <row r="727" spans="8:11" ht="20.100000000000001" customHeight="1">
      <c r="H727" s="33"/>
      <c r="I727" s="33"/>
      <c r="J727" s="33"/>
      <c r="K727" s="33"/>
    </row>
    <row r="728" spans="8:11" ht="20.100000000000001" customHeight="1">
      <c r="H728" s="33"/>
      <c r="I728" s="33"/>
      <c r="J728" s="33"/>
      <c r="K728" s="33"/>
    </row>
    <row r="729" spans="8:11" ht="20.100000000000001" customHeight="1">
      <c r="H729" s="33"/>
      <c r="I729" s="33"/>
      <c r="J729" s="33"/>
      <c r="K729" s="33"/>
    </row>
    <row r="730" spans="8:11" ht="20.100000000000001" customHeight="1">
      <c r="H730" s="33"/>
      <c r="I730" s="33"/>
      <c r="J730" s="33"/>
      <c r="K730" s="33"/>
    </row>
    <row r="731" spans="8:11" ht="20.100000000000001" customHeight="1">
      <c r="H731" s="33"/>
      <c r="I731" s="33"/>
      <c r="J731" s="33"/>
      <c r="K731" s="33"/>
    </row>
    <row r="732" spans="8:11" ht="20.100000000000001" customHeight="1">
      <c r="H732" s="33"/>
      <c r="I732" s="33"/>
      <c r="J732" s="33"/>
      <c r="K732" s="33"/>
    </row>
    <row r="733" spans="8:11" ht="20.100000000000001" customHeight="1">
      <c r="H733" s="33"/>
      <c r="I733" s="33"/>
      <c r="J733" s="33"/>
      <c r="K733" s="33"/>
    </row>
    <row r="734" spans="8:11" ht="20.100000000000001" customHeight="1">
      <c r="H734" s="33"/>
      <c r="I734" s="33"/>
      <c r="J734" s="33"/>
      <c r="K734" s="33"/>
    </row>
    <row r="735" spans="8:11" ht="20.100000000000001" customHeight="1">
      <c r="H735" s="33"/>
      <c r="I735" s="33"/>
      <c r="J735" s="33"/>
      <c r="K735" s="33"/>
    </row>
    <row r="736" spans="8:11" ht="20.100000000000001" customHeight="1">
      <c r="H736" s="33"/>
      <c r="I736" s="33"/>
      <c r="J736" s="33"/>
      <c r="K736" s="33"/>
    </row>
    <row r="737" spans="8:11" ht="20.100000000000001" customHeight="1">
      <c r="H737" s="33"/>
      <c r="I737" s="33"/>
      <c r="J737" s="33"/>
      <c r="K737" s="33"/>
    </row>
    <row r="738" spans="8:11" ht="20.100000000000001" customHeight="1">
      <c r="H738" s="33"/>
      <c r="I738" s="33"/>
      <c r="J738" s="33"/>
      <c r="K738" s="33"/>
    </row>
    <row r="739" spans="8:11" ht="20.100000000000001" customHeight="1">
      <c r="H739" s="33"/>
      <c r="I739" s="33"/>
      <c r="J739" s="33"/>
      <c r="K739" s="33"/>
    </row>
    <row r="740" spans="8:11" ht="20.100000000000001" customHeight="1">
      <c r="H740" s="33"/>
      <c r="I740" s="33"/>
      <c r="J740" s="33"/>
      <c r="K740" s="33"/>
    </row>
    <row r="741" spans="8:11" ht="20.100000000000001" customHeight="1">
      <c r="H741" s="33"/>
      <c r="I741" s="33"/>
      <c r="J741" s="33"/>
      <c r="K741" s="33"/>
    </row>
    <row r="742" spans="8:11" ht="20.100000000000001" customHeight="1">
      <c r="H742" s="33"/>
      <c r="I742" s="33"/>
      <c r="J742" s="33"/>
      <c r="K742" s="33"/>
    </row>
    <row r="743" spans="8:11" ht="20.100000000000001" customHeight="1">
      <c r="H743" s="33"/>
      <c r="I743" s="33"/>
      <c r="J743" s="33"/>
      <c r="K743" s="33"/>
    </row>
    <row r="744" spans="8:11" ht="20.100000000000001" customHeight="1">
      <c r="H744" s="33"/>
      <c r="I744" s="33"/>
      <c r="J744" s="33"/>
      <c r="K744" s="33"/>
    </row>
    <row r="745" spans="8:11" ht="20.100000000000001" customHeight="1">
      <c r="H745" s="33"/>
      <c r="I745" s="33"/>
      <c r="J745" s="33"/>
      <c r="K745" s="33"/>
    </row>
    <row r="746" spans="8:11" ht="20.100000000000001" customHeight="1">
      <c r="H746" s="33"/>
      <c r="I746" s="33"/>
      <c r="J746" s="33"/>
      <c r="K746" s="33"/>
    </row>
    <row r="747" spans="8:11" ht="20.100000000000001" customHeight="1">
      <c r="H747" s="33"/>
      <c r="I747" s="33"/>
      <c r="J747" s="33"/>
      <c r="K747" s="33"/>
    </row>
    <row r="748" spans="8:11" ht="20.100000000000001" customHeight="1">
      <c r="H748" s="33"/>
      <c r="I748" s="33"/>
      <c r="J748" s="33"/>
      <c r="K748" s="33"/>
    </row>
    <row r="749" spans="8:11" ht="20.100000000000001" customHeight="1">
      <c r="H749" s="33"/>
      <c r="I749" s="33"/>
      <c r="J749" s="33"/>
      <c r="K749" s="33"/>
    </row>
    <row r="750" spans="8:11" ht="20.100000000000001" customHeight="1">
      <c r="H750" s="33"/>
      <c r="I750" s="33"/>
      <c r="J750" s="33"/>
      <c r="K750" s="33"/>
    </row>
    <row r="751" spans="8:11" ht="20.100000000000001" customHeight="1">
      <c r="H751" s="33"/>
      <c r="I751" s="33"/>
      <c r="J751" s="33"/>
      <c r="K751" s="33"/>
    </row>
    <row r="752" spans="8:11" ht="20.100000000000001" customHeight="1">
      <c r="H752" s="33"/>
      <c r="I752" s="33"/>
      <c r="J752" s="33"/>
      <c r="K752" s="33"/>
    </row>
    <row r="753" spans="8:11" ht="20.100000000000001" customHeight="1">
      <c r="H753" s="33"/>
      <c r="I753" s="33"/>
      <c r="J753" s="33"/>
      <c r="K753" s="33"/>
    </row>
    <row r="754" spans="8:11" ht="20.100000000000001" customHeight="1">
      <c r="H754" s="33"/>
      <c r="I754" s="33"/>
      <c r="J754" s="33"/>
      <c r="K754" s="33"/>
    </row>
    <row r="755" spans="8:11" ht="20.100000000000001" customHeight="1">
      <c r="H755" s="33"/>
      <c r="I755" s="33"/>
      <c r="J755" s="33"/>
      <c r="K755" s="33"/>
    </row>
    <row r="756" spans="8:11" ht="20.100000000000001" customHeight="1">
      <c r="H756" s="33"/>
      <c r="I756" s="33"/>
      <c r="J756" s="33"/>
      <c r="K756" s="33"/>
    </row>
    <row r="757" spans="8:11" ht="20.100000000000001" customHeight="1">
      <c r="H757" s="33"/>
      <c r="I757" s="33"/>
      <c r="J757" s="33"/>
      <c r="K757" s="33"/>
    </row>
    <row r="758" spans="8:11" ht="20.100000000000001" customHeight="1">
      <c r="H758" s="33"/>
      <c r="I758" s="33"/>
      <c r="J758" s="33"/>
      <c r="K758" s="33"/>
    </row>
    <row r="759" spans="8:11" ht="20.100000000000001" customHeight="1">
      <c r="H759" s="33"/>
      <c r="I759" s="33"/>
      <c r="J759" s="33"/>
      <c r="K759" s="33"/>
    </row>
    <row r="760" spans="8:11" ht="20.100000000000001" customHeight="1">
      <c r="H760" s="33"/>
      <c r="I760" s="33"/>
      <c r="J760" s="33"/>
      <c r="K760" s="33"/>
    </row>
    <row r="761" spans="8:11" ht="20.100000000000001" customHeight="1">
      <c r="H761" s="33"/>
      <c r="I761" s="33"/>
      <c r="J761" s="33"/>
      <c r="K761" s="33"/>
    </row>
    <row r="762" spans="8:11" ht="20.100000000000001" customHeight="1">
      <c r="H762" s="33"/>
      <c r="I762" s="33"/>
      <c r="J762" s="33"/>
      <c r="K762" s="33"/>
    </row>
    <row r="763" spans="8:11" ht="20.100000000000001" customHeight="1">
      <c r="H763" s="33"/>
      <c r="I763" s="33"/>
      <c r="J763" s="33"/>
      <c r="K763" s="33"/>
    </row>
    <row r="764" spans="8:11" ht="20.100000000000001" customHeight="1">
      <c r="H764" s="33"/>
      <c r="I764" s="33"/>
      <c r="J764" s="33"/>
      <c r="K764" s="33"/>
    </row>
    <row r="765" spans="8:11" ht="20.100000000000001" customHeight="1">
      <c r="H765" s="33"/>
      <c r="I765" s="33"/>
      <c r="J765" s="33"/>
      <c r="K765" s="33"/>
    </row>
    <row r="766" spans="8:11" ht="20.100000000000001" customHeight="1">
      <c r="H766" s="33"/>
      <c r="I766" s="33"/>
      <c r="J766" s="33"/>
      <c r="K766" s="33"/>
    </row>
    <row r="767" spans="8:11" ht="20.100000000000001" customHeight="1">
      <c r="H767" s="33"/>
      <c r="I767" s="33"/>
      <c r="J767" s="33"/>
      <c r="K767" s="33"/>
    </row>
    <row r="768" spans="8:11" ht="20.100000000000001" customHeight="1">
      <c r="H768" s="33"/>
      <c r="I768" s="33"/>
      <c r="J768" s="33"/>
      <c r="K768" s="33"/>
    </row>
    <row r="769" spans="8:11" ht="20.100000000000001" customHeight="1">
      <c r="H769" s="33"/>
      <c r="I769" s="33"/>
      <c r="J769" s="33"/>
      <c r="K769" s="33"/>
    </row>
    <row r="770" spans="8:11" ht="20.100000000000001" customHeight="1">
      <c r="H770" s="33"/>
      <c r="I770" s="33"/>
      <c r="J770" s="33"/>
      <c r="K770" s="33"/>
    </row>
    <row r="771" spans="8:11" ht="20.100000000000001" customHeight="1">
      <c r="H771" s="33"/>
      <c r="I771" s="33"/>
      <c r="J771" s="33"/>
      <c r="K771" s="33"/>
    </row>
    <row r="772" spans="8:11" ht="20.100000000000001" customHeight="1">
      <c r="H772" s="33"/>
      <c r="I772" s="33"/>
      <c r="J772" s="33"/>
      <c r="K772" s="33"/>
    </row>
    <row r="773" spans="8:11" ht="20.100000000000001" customHeight="1">
      <c r="H773" s="33"/>
      <c r="I773" s="33"/>
      <c r="J773" s="33"/>
      <c r="K773" s="33"/>
    </row>
    <row r="774" spans="8:11" ht="20.100000000000001" customHeight="1">
      <c r="H774" s="33"/>
      <c r="I774" s="33"/>
      <c r="J774" s="33"/>
      <c r="K774" s="33"/>
    </row>
    <row r="775" spans="8:11" ht="20.100000000000001" customHeight="1">
      <c r="H775" s="33"/>
      <c r="I775" s="33"/>
      <c r="J775" s="33"/>
      <c r="K775" s="33"/>
    </row>
    <row r="776" spans="8:11" ht="20.100000000000001" customHeight="1">
      <c r="H776" s="33"/>
      <c r="I776" s="33"/>
      <c r="J776" s="33"/>
      <c r="K776" s="33"/>
    </row>
    <row r="777" spans="8:11" ht="20.100000000000001" customHeight="1">
      <c r="H777" s="33"/>
      <c r="I777" s="33"/>
      <c r="J777" s="33"/>
      <c r="K777" s="33"/>
    </row>
    <row r="778" spans="8:11" ht="20.100000000000001" customHeight="1">
      <c r="H778" s="33"/>
      <c r="I778" s="33"/>
      <c r="J778" s="33"/>
      <c r="K778" s="33"/>
    </row>
    <row r="779" spans="8:11" ht="20.100000000000001" customHeight="1">
      <c r="H779" s="33"/>
      <c r="I779" s="33"/>
      <c r="J779" s="33"/>
      <c r="K779" s="33"/>
    </row>
    <row r="780" spans="8:11" ht="20.100000000000001" customHeight="1">
      <c r="H780" s="33"/>
      <c r="I780" s="33"/>
      <c r="J780" s="33"/>
      <c r="K780" s="33"/>
    </row>
    <row r="781" spans="8:11" ht="20.100000000000001" customHeight="1">
      <c r="H781" s="33"/>
      <c r="I781" s="33"/>
      <c r="J781" s="33"/>
      <c r="K781" s="33"/>
    </row>
    <row r="782" spans="8:11" ht="20.100000000000001" customHeight="1">
      <c r="H782" s="33"/>
      <c r="I782" s="33"/>
      <c r="J782" s="33"/>
      <c r="K782" s="33"/>
    </row>
    <row r="783" spans="8:11" ht="20.100000000000001" customHeight="1">
      <c r="H783" s="33"/>
      <c r="I783" s="33"/>
      <c r="J783" s="33"/>
      <c r="K783" s="33"/>
    </row>
    <row r="784" spans="8:11" ht="20.100000000000001" customHeight="1">
      <c r="H784" s="33"/>
      <c r="I784" s="33"/>
      <c r="J784" s="33"/>
      <c r="K784" s="33"/>
    </row>
    <row r="785" spans="8:11" ht="20.100000000000001" customHeight="1">
      <c r="H785" s="33"/>
      <c r="I785" s="33"/>
      <c r="J785" s="33"/>
      <c r="K785" s="33"/>
    </row>
    <row r="786" spans="8:11" ht="20.100000000000001" customHeight="1">
      <c r="H786" s="33"/>
      <c r="I786" s="33"/>
      <c r="J786" s="33"/>
      <c r="K786" s="33"/>
    </row>
    <row r="787" spans="8:11" ht="20.100000000000001" customHeight="1">
      <c r="H787" s="33"/>
      <c r="I787" s="33"/>
      <c r="J787" s="33"/>
      <c r="K787" s="33"/>
    </row>
    <row r="788" spans="8:11" ht="20.100000000000001" customHeight="1">
      <c r="H788" s="33"/>
      <c r="I788" s="33"/>
      <c r="J788" s="33"/>
      <c r="K788" s="33"/>
    </row>
    <row r="789" spans="8:11" ht="20.100000000000001" customHeight="1">
      <c r="H789" s="33"/>
      <c r="I789" s="33"/>
      <c r="J789" s="33"/>
      <c r="K789" s="33"/>
    </row>
    <row r="790" spans="8:11" ht="20.100000000000001" customHeight="1">
      <c r="H790" s="33"/>
      <c r="I790" s="33"/>
      <c r="J790" s="33"/>
      <c r="K790" s="33"/>
    </row>
    <row r="791" spans="8:11" ht="20.100000000000001" customHeight="1">
      <c r="H791" s="33"/>
      <c r="I791" s="33"/>
      <c r="J791" s="33"/>
      <c r="K791" s="33"/>
    </row>
    <row r="792" spans="8:11" ht="20.100000000000001" customHeight="1">
      <c r="H792" s="33"/>
      <c r="I792" s="33"/>
      <c r="J792" s="33"/>
      <c r="K792" s="33"/>
    </row>
    <row r="793" spans="8:11" ht="20.100000000000001" customHeight="1">
      <c r="H793" s="33"/>
      <c r="I793" s="33"/>
      <c r="J793" s="33"/>
      <c r="K793" s="33"/>
    </row>
    <row r="794" spans="8:11" ht="20.100000000000001" customHeight="1">
      <c r="H794" s="33"/>
      <c r="I794" s="33"/>
      <c r="J794" s="33"/>
      <c r="K794" s="33"/>
    </row>
    <row r="795" spans="8:11" ht="20.100000000000001" customHeight="1">
      <c r="H795" s="33"/>
      <c r="I795" s="33"/>
      <c r="J795" s="33"/>
      <c r="K795" s="33"/>
    </row>
    <row r="796" spans="8:11" ht="20.100000000000001" customHeight="1">
      <c r="H796" s="33"/>
      <c r="I796" s="33"/>
      <c r="J796" s="33"/>
      <c r="K796" s="33"/>
    </row>
    <row r="797" spans="8:11" ht="20.100000000000001" customHeight="1">
      <c r="H797" s="33"/>
      <c r="I797" s="33"/>
      <c r="J797" s="33"/>
      <c r="K797" s="33"/>
    </row>
    <row r="798" spans="8:11" ht="20.100000000000001" customHeight="1">
      <c r="H798" s="33"/>
      <c r="I798" s="33"/>
      <c r="J798" s="33"/>
      <c r="K798" s="33"/>
    </row>
    <row r="799" spans="8:11" ht="20.100000000000001" customHeight="1">
      <c r="H799" s="33"/>
      <c r="I799" s="33"/>
      <c r="J799" s="33"/>
      <c r="K799" s="33"/>
    </row>
    <row r="800" spans="8:11" ht="20.100000000000001" customHeight="1">
      <c r="H800" s="33"/>
      <c r="I800" s="33"/>
      <c r="J800" s="33"/>
      <c r="K800" s="33"/>
    </row>
    <row r="801" spans="8:11" ht="20.100000000000001" customHeight="1">
      <c r="H801" s="33"/>
      <c r="I801" s="33"/>
      <c r="J801" s="33"/>
      <c r="K801" s="33"/>
    </row>
    <row r="802" spans="8:11" ht="20.100000000000001" customHeight="1">
      <c r="H802" s="33"/>
      <c r="I802" s="33"/>
      <c r="J802" s="33"/>
      <c r="K802" s="33"/>
    </row>
    <row r="803" spans="8:11" ht="20.100000000000001" customHeight="1">
      <c r="H803" s="33"/>
      <c r="I803" s="33"/>
      <c r="J803" s="33"/>
      <c r="K803" s="33"/>
    </row>
    <row r="804" spans="8:11" ht="20.100000000000001" customHeight="1">
      <c r="H804" s="33"/>
      <c r="I804" s="33"/>
      <c r="J804" s="33"/>
      <c r="K804" s="33"/>
    </row>
    <row r="805" spans="8:11" ht="20.100000000000001" customHeight="1">
      <c r="H805" s="33"/>
      <c r="I805" s="33"/>
      <c r="J805" s="33"/>
      <c r="K805" s="33"/>
    </row>
    <row r="806" spans="8:11" ht="20.100000000000001" customHeight="1">
      <c r="H806" s="33"/>
      <c r="I806" s="33"/>
      <c r="J806" s="33"/>
      <c r="K806" s="33"/>
    </row>
    <row r="807" spans="8:11" ht="20.100000000000001" customHeight="1">
      <c r="H807" s="33"/>
      <c r="I807" s="33"/>
      <c r="J807" s="33"/>
      <c r="K807" s="33"/>
    </row>
    <row r="808" spans="8:11" ht="20.100000000000001" customHeight="1">
      <c r="H808" s="33"/>
      <c r="I808" s="33"/>
      <c r="J808" s="33"/>
      <c r="K808" s="33"/>
    </row>
    <row r="809" spans="8:11" ht="20.100000000000001" customHeight="1">
      <c r="H809" s="33"/>
      <c r="I809" s="33"/>
      <c r="J809" s="33"/>
      <c r="K809" s="33"/>
    </row>
    <row r="810" spans="8:11" ht="20.100000000000001" customHeight="1">
      <c r="H810" s="33"/>
      <c r="I810" s="33"/>
      <c r="J810" s="33"/>
      <c r="K810" s="33"/>
    </row>
    <row r="811" spans="8:11" ht="20.100000000000001" customHeight="1">
      <c r="H811" s="33"/>
      <c r="I811" s="33"/>
      <c r="J811" s="33"/>
      <c r="K811" s="33"/>
    </row>
    <row r="812" spans="8:11" ht="20.100000000000001" customHeight="1">
      <c r="H812" s="33"/>
      <c r="I812" s="33"/>
      <c r="J812" s="33"/>
      <c r="K812" s="33"/>
    </row>
    <row r="813" spans="8:11" ht="20.100000000000001" customHeight="1">
      <c r="H813" s="33"/>
      <c r="I813" s="33"/>
      <c r="J813" s="33"/>
      <c r="K813" s="33"/>
    </row>
    <row r="814" spans="8:11" ht="20.100000000000001" customHeight="1">
      <c r="H814" s="33"/>
      <c r="I814" s="33"/>
      <c r="J814" s="33"/>
      <c r="K814" s="33"/>
    </row>
    <row r="815" spans="8:11" ht="20.100000000000001" customHeight="1">
      <c r="H815" s="33"/>
      <c r="I815" s="33"/>
      <c r="J815" s="33"/>
      <c r="K815" s="33"/>
    </row>
    <row r="816" spans="8:11" ht="20.100000000000001" customHeight="1">
      <c r="H816" s="33"/>
      <c r="I816" s="33"/>
      <c r="J816" s="33"/>
      <c r="K816" s="33"/>
    </row>
    <row r="817" spans="8:11" ht="20.100000000000001" customHeight="1">
      <c r="H817" s="33"/>
      <c r="I817" s="33"/>
      <c r="J817" s="33"/>
      <c r="K817" s="33"/>
    </row>
    <row r="818" spans="8:11" ht="20.100000000000001" customHeight="1">
      <c r="H818" s="33"/>
      <c r="I818" s="33"/>
      <c r="J818" s="33"/>
      <c r="K818" s="33"/>
    </row>
    <row r="819" spans="8:11" ht="20.100000000000001" customHeight="1">
      <c r="H819" s="33"/>
      <c r="I819" s="33"/>
      <c r="J819" s="33"/>
      <c r="K819" s="33"/>
    </row>
    <row r="820" spans="8:11" ht="20.100000000000001" customHeight="1">
      <c r="H820" s="33"/>
      <c r="I820" s="33"/>
      <c r="J820" s="33"/>
      <c r="K820" s="33"/>
    </row>
    <row r="821" spans="8:11" ht="20.100000000000001" customHeight="1">
      <c r="H821" s="33"/>
      <c r="I821" s="33"/>
      <c r="J821" s="33"/>
      <c r="K821" s="33"/>
    </row>
    <row r="822" spans="8:11" ht="20.100000000000001" customHeight="1">
      <c r="H822" s="33"/>
      <c r="I822" s="33"/>
      <c r="J822" s="33"/>
      <c r="K822" s="33"/>
    </row>
    <row r="823" spans="8:11" ht="20.100000000000001" customHeight="1">
      <c r="H823" s="33"/>
      <c r="I823" s="33"/>
      <c r="J823" s="33"/>
      <c r="K823" s="33"/>
    </row>
    <row r="824" spans="8:11" ht="20.100000000000001" customHeight="1">
      <c r="H824" s="33"/>
      <c r="I824" s="33"/>
      <c r="J824" s="33"/>
      <c r="K824" s="33"/>
    </row>
    <row r="825" spans="8:11" ht="20.100000000000001" customHeight="1">
      <c r="H825" s="33"/>
      <c r="I825" s="33"/>
      <c r="J825" s="33"/>
      <c r="K825" s="33"/>
    </row>
    <row r="826" spans="8:11" ht="20.100000000000001" customHeight="1">
      <c r="H826" s="33"/>
      <c r="I826" s="33"/>
      <c r="J826" s="33"/>
      <c r="K826" s="33"/>
    </row>
    <row r="827" spans="8:11" ht="20.100000000000001" customHeight="1">
      <c r="H827" s="33"/>
      <c r="I827" s="33"/>
      <c r="J827" s="33"/>
      <c r="K827" s="33"/>
    </row>
    <row r="828" spans="8:11" ht="20.100000000000001" customHeight="1">
      <c r="H828" s="33"/>
      <c r="I828" s="33"/>
      <c r="J828" s="33"/>
      <c r="K828" s="33"/>
    </row>
    <row r="829" spans="8:11" ht="20.100000000000001" customHeight="1">
      <c r="H829" s="33"/>
      <c r="I829" s="33"/>
      <c r="J829" s="33"/>
      <c r="K829" s="33"/>
    </row>
    <row r="830" spans="8:11" ht="20.100000000000001" customHeight="1">
      <c r="H830" s="33"/>
      <c r="I830" s="33"/>
      <c r="J830" s="33"/>
      <c r="K830" s="33"/>
    </row>
    <row r="831" spans="8:11" ht="20.100000000000001" customHeight="1">
      <c r="H831" s="33"/>
      <c r="I831" s="33"/>
      <c r="J831" s="33"/>
      <c r="K831" s="33"/>
    </row>
    <row r="832" spans="8:11" ht="20.100000000000001" customHeight="1">
      <c r="H832" s="33"/>
      <c r="I832" s="33"/>
      <c r="J832" s="33"/>
      <c r="K832" s="33"/>
    </row>
    <row r="833" spans="8:11" ht="20.100000000000001" customHeight="1">
      <c r="H833" s="33"/>
      <c r="I833" s="33"/>
      <c r="J833" s="33"/>
      <c r="K833" s="33"/>
    </row>
    <row r="834" spans="8:11" ht="20.100000000000001" customHeight="1">
      <c r="H834" s="33"/>
      <c r="I834" s="33"/>
      <c r="J834" s="33"/>
      <c r="K834" s="33"/>
    </row>
    <row r="835" spans="8:11" ht="20.100000000000001" customHeight="1">
      <c r="H835" s="33"/>
      <c r="I835" s="33"/>
      <c r="J835" s="33"/>
      <c r="K835" s="33"/>
    </row>
    <row r="836" spans="8:11" ht="20.100000000000001" customHeight="1">
      <c r="H836" s="33"/>
      <c r="I836" s="33"/>
      <c r="J836" s="33"/>
      <c r="K836" s="33"/>
    </row>
    <row r="837" spans="8:11" ht="20.100000000000001" customHeight="1">
      <c r="H837" s="33"/>
      <c r="I837" s="33"/>
      <c r="J837" s="33"/>
      <c r="K837" s="33"/>
    </row>
    <row r="838" spans="8:11" ht="20.100000000000001" customHeight="1">
      <c r="H838" s="33"/>
      <c r="I838" s="33"/>
      <c r="J838" s="33"/>
      <c r="K838" s="33"/>
    </row>
    <row r="839" spans="8:11" ht="20.100000000000001" customHeight="1">
      <c r="H839" s="33"/>
      <c r="I839" s="33"/>
      <c r="J839" s="33"/>
      <c r="K839" s="33"/>
    </row>
    <row r="840" spans="8:11" ht="20.100000000000001" customHeight="1">
      <c r="H840" s="33"/>
      <c r="I840" s="33"/>
      <c r="J840" s="33"/>
      <c r="K840" s="33"/>
    </row>
    <row r="841" spans="8:11" ht="20.100000000000001" customHeight="1">
      <c r="H841" s="33"/>
      <c r="I841" s="33"/>
      <c r="J841" s="33"/>
      <c r="K841" s="33"/>
    </row>
    <row r="842" spans="8:11" ht="20.100000000000001" customHeight="1">
      <c r="H842" s="33"/>
      <c r="I842" s="33"/>
      <c r="J842" s="33"/>
      <c r="K842" s="33"/>
    </row>
    <row r="843" spans="8:11" ht="20.100000000000001" customHeight="1">
      <c r="H843" s="33"/>
      <c r="I843" s="33"/>
      <c r="J843" s="33"/>
      <c r="K843" s="33"/>
    </row>
    <row r="844" spans="8:11" ht="20.100000000000001" customHeight="1">
      <c r="H844" s="33"/>
      <c r="I844" s="33"/>
      <c r="J844" s="33"/>
      <c r="K844" s="33"/>
    </row>
    <row r="845" spans="8:11" ht="20.100000000000001" customHeight="1">
      <c r="H845" s="33"/>
      <c r="I845" s="33"/>
      <c r="J845" s="33"/>
      <c r="K845" s="33"/>
    </row>
    <row r="846" spans="8:11" ht="20.100000000000001" customHeight="1">
      <c r="H846" s="33"/>
      <c r="I846" s="33"/>
      <c r="J846" s="33"/>
      <c r="K846" s="33"/>
    </row>
    <row r="847" spans="8:11" ht="20.100000000000001" customHeight="1">
      <c r="H847" s="33"/>
      <c r="I847" s="33"/>
      <c r="J847" s="33"/>
      <c r="K847" s="33"/>
    </row>
    <row r="848" spans="8:11" ht="20.100000000000001" customHeight="1">
      <c r="H848" s="33"/>
      <c r="I848" s="33"/>
      <c r="J848" s="33"/>
      <c r="K848" s="33"/>
    </row>
    <row r="849" spans="8:11" ht="20.100000000000001" customHeight="1">
      <c r="H849" s="33"/>
      <c r="I849" s="33"/>
      <c r="J849" s="33"/>
      <c r="K849" s="33"/>
    </row>
    <row r="850" spans="8:11" ht="20.100000000000001" customHeight="1">
      <c r="H850" s="33"/>
      <c r="I850" s="33"/>
      <c r="J850" s="33"/>
      <c r="K850" s="33"/>
    </row>
    <row r="851" spans="8:11" ht="20.100000000000001" customHeight="1">
      <c r="H851" s="33"/>
      <c r="I851" s="33"/>
      <c r="J851" s="33"/>
      <c r="K851" s="33"/>
    </row>
    <row r="852" spans="8:11" ht="20.100000000000001" customHeight="1">
      <c r="H852" s="33"/>
      <c r="I852" s="33"/>
      <c r="J852" s="33"/>
      <c r="K852" s="33"/>
    </row>
    <row r="853" spans="8:11" ht="20.100000000000001" customHeight="1">
      <c r="H853" s="33"/>
      <c r="I853" s="33"/>
      <c r="J853" s="33"/>
      <c r="K853" s="33"/>
    </row>
    <row r="854" spans="8:11" ht="20.100000000000001" customHeight="1">
      <c r="H854" s="33"/>
      <c r="I854" s="33"/>
      <c r="J854" s="33"/>
      <c r="K854" s="33"/>
    </row>
    <row r="855" spans="8:11" ht="20.100000000000001" customHeight="1">
      <c r="H855" s="33"/>
      <c r="I855" s="33"/>
      <c r="J855" s="33"/>
      <c r="K855" s="33"/>
    </row>
    <row r="856" spans="8:11" ht="20.100000000000001" customHeight="1">
      <c r="H856" s="33"/>
      <c r="I856" s="33"/>
      <c r="J856" s="33"/>
      <c r="K856" s="33"/>
    </row>
    <row r="857" spans="8:11" ht="20.100000000000001" customHeight="1">
      <c r="H857" s="33"/>
      <c r="I857" s="33"/>
      <c r="J857" s="33"/>
      <c r="K857" s="33"/>
    </row>
    <row r="858" spans="8:11" ht="20.100000000000001" customHeight="1">
      <c r="H858" s="33"/>
      <c r="I858" s="33"/>
      <c r="J858" s="33"/>
      <c r="K858" s="33"/>
    </row>
    <row r="859" spans="8:11" ht="20.100000000000001" customHeight="1">
      <c r="H859" s="33"/>
      <c r="I859" s="33"/>
      <c r="J859" s="33"/>
      <c r="K859" s="33"/>
    </row>
    <row r="860" spans="8:11" ht="20.100000000000001" customHeight="1">
      <c r="H860" s="33"/>
      <c r="I860" s="33"/>
      <c r="J860" s="33"/>
      <c r="K860" s="33"/>
    </row>
    <row r="861" spans="8:11" ht="20.100000000000001" customHeight="1">
      <c r="H861" s="33"/>
      <c r="I861" s="33"/>
      <c r="J861" s="33"/>
      <c r="K861" s="33"/>
    </row>
    <row r="862" spans="8:11" ht="20.100000000000001" customHeight="1">
      <c r="H862" s="33"/>
      <c r="I862" s="33"/>
      <c r="J862" s="33"/>
      <c r="K862" s="33"/>
    </row>
    <row r="863" spans="8:11" ht="20.100000000000001" customHeight="1">
      <c r="H863" s="33"/>
      <c r="I863" s="33"/>
      <c r="J863" s="33"/>
      <c r="K863" s="33"/>
    </row>
    <row r="864" spans="8:11" ht="20.100000000000001" customHeight="1">
      <c r="H864" s="33"/>
      <c r="I864" s="33"/>
      <c r="J864" s="33"/>
      <c r="K864" s="33"/>
    </row>
    <row r="865" spans="8:11" ht="20.100000000000001" customHeight="1">
      <c r="H865" s="33"/>
      <c r="I865" s="33"/>
      <c r="J865" s="33"/>
      <c r="K865" s="33"/>
    </row>
    <row r="866" spans="8:11" ht="20.100000000000001" customHeight="1">
      <c r="H866" s="33"/>
      <c r="I866" s="33"/>
      <c r="J866" s="33"/>
      <c r="K866" s="33"/>
    </row>
    <row r="867" spans="8:11" ht="20.100000000000001" customHeight="1">
      <c r="H867" s="33"/>
      <c r="I867" s="33"/>
      <c r="J867" s="33"/>
      <c r="K867" s="33"/>
    </row>
    <row r="868" spans="8:11" ht="20.100000000000001" customHeight="1">
      <c r="H868" s="33"/>
      <c r="I868" s="33"/>
      <c r="J868" s="33"/>
      <c r="K868" s="33"/>
    </row>
    <row r="869" spans="8:11" ht="20.100000000000001" customHeight="1">
      <c r="H869" s="33"/>
      <c r="I869" s="33"/>
      <c r="J869" s="33"/>
      <c r="K869" s="33"/>
    </row>
    <row r="870" spans="8:11" ht="20.100000000000001" customHeight="1">
      <c r="H870" s="33"/>
      <c r="I870" s="33"/>
      <c r="J870" s="33"/>
      <c r="K870" s="33"/>
    </row>
    <row r="871" spans="8:11" ht="20.100000000000001" customHeight="1">
      <c r="H871" s="33"/>
      <c r="I871" s="33"/>
      <c r="J871" s="33"/>
      <c r="K871" s="33"/>
    </row>
    <row r="872" spans="8:11" ht="20.100000000000001" customHeight="1">
      <c r="H872" s="33"/>
      <c r="I872" s="33"/>
      <c r="J872" s="33"/>
      <c r="K872" s="33"/>
    </row>
    <row r="873" spans="8:11" ht="20.100000000000001" customHeight="1">
      <c r="H873" s="33"/>
      <c r="I873" s="33"/>
      <c r="J873" s="33"/>
      <c r="K873" s="33"/>
    </row>
    <row r="874" spans="8:11" ht="20.100000000000001" customHeight="1">
      <c r="H874" s="33"/>
      <c r="I874" s="33"/>
      <c r="J874" s="33"/>
      <c r="K874" s="33"/>
    </row>
    <row r="875" spans="8:11" ht="20.100000000000001" customHeight="1">
      <c r="H875" s="33"/>
      <c r="I875" s="33"/>
      <c r="J875" s="33"/>
      <c r="K875" s="33"/>
    </row>
    <row r="876" spans="8:11" ht="20.100000000000001" customHeight="1">
      <c r="H876" s="33"/>
      <c r="I876" s="33"/>
      <c r="J876" s="33"/>
      <c r="K876" s="33"/>
    </row>
    <row r="877" spans="8:11" ht="20.100000000000001" customHeight="1">
      <c r="H877" s="33"/>
      <c r="I877" s="33"/>
      <c r="J877" s="33"/>
      <c r="K877" s="33"/>
    </row>
    <row r="878" spans="8:11" ht="20.100000000000001" customHeight="1">
      <c r="H878" s="33"/>
      <c r="I878" s="33"/>
      <c r="J878" s="33"/>
      <c r="K878" s="33"/>
    </row>
    <row r="879" spans="8:11" ht="20.100000000000001" customHeight="1">
      <c r="H879" s="33"/>
      <c r="I879" s="33"/>
      <c r="J879" s="33"/>
      <c r="K879" s="33"/>
    </row>
    <row r="880" spans="8:11" ht="20.100000000000001" customHeight="1">
      <c r="H880" s="33"/>
      <c r="I880" s="33"/>
      <c r="J880" s="33"/>
      <c r="K880" s="33"/>
    </row>
    <row r="881" spans="8:11" ht="20.100000000000001" customHeight="1">
      <c r="H881" s="33"/>
      <c r="I881" s="33"/>
      <c r="J881" s="33"/>
      <c r="K881" s="33"/>
    </row>
    <row r="882" spans="8:11" ht="20.100000000000001" customHeight="1">
      <c r="H882" s="33"/>
      <c r="I882" s="33"/>
      <c r="J882" s="33"/>
      <c r="K882" s="33"/>
    </row>
    <row r="883" spans="8:11" ht="20.100000000000001" customHeight="1">
      <c r="H883" s="33"/>
      <c r="I883" s="33"/>
      <c r="J883" s="33"/>
      <c r="K883" s="33"/>
    </row>
    <row r="884" spans="8:11" ht="20.100000000000001" customHeight="1">
      <c r="H884" s="33"/>
      <c r="I884" s="33"/>
      <c r="J884" s="33"/>
      <c r="K884" s="33"/>
    </row>
    <row r="885" spans="8:11" ht="20.100000000000001" customHeight="1">
      <c r="H885" s="33"/>
      <c r="I885" s="33"/>
      <c r="J885" s="33"/>
      <c r="K885" s="33"/>
    </row>
    <row r="886" spans="8:11" ht="20.100000000000001" customHeight="1">
      <c r="H886" s="33"/>
      <c r="I886" s="33"/>
      <c r="J886" s="33"/>
      <c r="K886" s="33"/>
    </row>
    <row r="887" spans="8:11" ht="20.100000000000001" customHeight="1">
      <c r="H887" s="33"/>
      <c r="I887" s="33"/>
      <c r="J887" s="33"/>
      <c r="K887" s="33"/>
    </row>
    <row r="888" spans="8:11" ht="20.100000000000001" customHeight="1">
      <c r="H888" s="33"/>
      <c r="I888" s="33"/>
      <c r="J888" s="33"/>
      <c r="K888" s="33"/>
    </row>
    <row r="889" spans="8:11" ht="20.100000000000001" customHeight="1">
      <c r="H889" s="33"/>
      <c r="I889" s="33"/>
      <c r="J889" s="33"/>
      <c r="K889" s="33"/>
    </row>
    <row r="890" spans="8:11" ht="20.100000000000001" customHeight="1">
      <c r="H890" s="33"/>
      <c r="I890" s="33"/>
      <c r="J890" s="33"/>
      <c r="K890" s="33"/>
    </row>
    <row r="891" spans="8:11" ht="20.100000000000001" customHeight="1">
      <c r="H891" s="33"/>
      <c r="I891" s="33"/>
      <c r="J891" s="33"/>
      <c r="K891" s="33"/>
    </row>
    <row r="892" spans="8:11" ht="20.100000000000001" customHeight="1">
      <c r="H892" s="33"/>
      <c r="I892" s="33"/>
      <c r="J892" s="33"/>
      <c r="K892" s="33"/>
    </row>
    <row r="893" spans="8:11" ht="20.100000000000001" customHeight="1">
      <c r="H893" s="33"/>
      <c r="I893" s="33"/>
      <c r="J893" s="33"/>
      <c r="K893" s="33"/>
    </row>
    <row r="894" spans="8:11" ht="20.100000000000001" customHeight="1">
      <c r="H894" s="33"/>
      <c r="I894" s="33"/>
      <c r="J894" s="33"/>
      <c r="K894" s="33"/>
    </row>
    <row r="895" spans="8:11" ht="20.100000000000001" customHeight="1">
      <c r="H895" s="33"/>
      <c r="I895" s="33"/>
      <c r="J895" s="33"/>
      <c r="K895" s="33"/>
    </row>
    <row r="896" spans="8:11" ht="20.100000000000001" customHeight="1">
      <c r="H896" s="33"/>
      <c r="I896" s="33"/>
      <c r="J896" s="33"/>
      <c r="K896" s="33"/>
    </row>
    <row r="897" spans="8:11" ht="20.100000000000001" customHeight="1">
      <c r="H897" s="33"/>
      <c r="I897" s="33"/>
      <c r="J897" s="33"/>
      <c r="K897" s="33"/>
    </row>
    <row r="898" spans="8:11" ht="20.100000000000001" customHeight="1">
      <c r="H898" s="33"/>
      <c r="I898" s="33"/>
      <c r="J898" s="33"/>
      <c r="K898" s="33"/>
    </row>
    <row r="899" spans="8:11" ht="20.100000000000001" customHeight="1">
      <c r="H899" s="33"/>
      <c r="I899" s="33"/>
      <c r="J899" s="33"/>
      <c r="K899" s="33"/>
    </row>
    <row r="900" spans="8:11" ht="20.100000000000001" customHeight="1">
      <c r="H900" s="33"/>
      <c r="I900" s="33"/>
      <c r="J900" s="33"/>
      <c r="K900" s="33"/>
    </row>
    <row r="901" spans="8:11" ht="20.100000000000001" customHeight="1">
      <c r="H901" s="33"/>
      <c r="I901" s="33"/>
      <c r="J901" s="33"/>
      <c r="K901" s="33"/>
    </row>
    <row r="902" spans="8:11" ht="20.100000000000001" customHeight="1">
      <c r="H902" s="33"/>
      <c r="I902" s="33"/>
      <c r="J902" s="33"/>
      <c r="K902" s="33"/>
    </row>
    <row r="903" spans="8:11" ht="20.100000000000001" customHeight="1">
      <c r="H903" s="33"/>
      <c r="I903" s="33"/>
      <c r="J903" s="33"/>
      <c r="K903" s="33"/>
    </row>
    <row r="904" spans="8:11" ht="20.100000000000001" customHeight="1">
      <c r="H904" s="33"/>
      <c r="I904" s="33"/>
      <c r="J904" s="33"/>
      <c r="K904" s="33"/>
    </row>
    <row r="905" spans="8:11" ht="20.100000000000001" customHeight="1">
      <c r="H905" s="33"/>
      <c r="I905" s="33"/>
      <c r="J905" s="33"/>
      <c r="K905" s="33"/>
    </row>
    <row r="906" spans="8:11" ht="20.100000000000001" customHeight="1">
      <c r="H906" s="33"/>
      <c r="I906" s="33"/>
      <c r="J906" s="33"/>
      <c r="K906" s="33"/>
    </row>
    <row r="907" spans="8:11" ht="20.100000000000001" customHeight="1">
      <c r="H907" s="33"/>
      <c r="I907" s="33"/>
      <c r="J907" s="33"/>
      <c r="K907" s="33"/>
    </row>
    <row r="908" spans="8:11" ht="20.100000000000001" customHeight="1">
      <c r="H908" s="33"/>
      <c r="I908" s="33"/>
      <c r="J908" s="33"/>
      <c r="K908" s="33"/>
    </row>
    <row r="909" spans="8:11" ht="20.100000000000001" customHeight="1">
      <c r="H909" s="33"/>
      <c r="I909" s="33"/>
      <c r="J909" s="33"/>
      <c r="K909" s="33"/>
    </row>
    <row r="910" spans="8:11" ht="20.100000000000001" customHeight="1">
      <c r="H910" s="33"/>
      <c r="I910" s="33"/>
      <c r="J910" s="33"/>
      <c r="K910" s="33"/>
    </row>
    <row r="911" spans="8:11" ht="20.100000000000001" customHeight="1">
      <c r="H911" s="33"/>
      <c r="I911" s="33"/>
      <c r="J911" s="33"/>
      <c r="K911" s="33"/>
    </row>
    <row r="912" spans="8:11" ht="20.100000000000001" customHeight="1">
      <c r="H912" s="33"/>
      <c r="I912" s="33"/>
      <c r="J912" s="33"/>
      <c r="K912" s="33"/>
    </row>
    <row r="913" spans="8:11" ht="20.100000000000001" customHeight="1">
      <c r="H913" s="33"/>
      <c r="I913" s="33"/>
      <c r="J913" s="33"/>
      <c r="K913" s="33"/>
    </row>
    <row r="914" spans="8:11" ht="20.100000000000001" customHeight="1">
      <c r="H914" s="33"/>
      <c r="I914" s="33"/>
      <c r="J914" s="33"/>
      <c r="K914" s="33"/>
    </row>
    <row r="915" spans="8:11" ht="20.100000000000001" customHeight="1">
      <c r="H915" s="33"/>
      <c r="I915" s="33"/>
      <c r="J915" s="33"/>
      <c r="K915" s="33"/>
    </row>
    <row r="916" spans="8:11" ht="20.100000000000001" customHeight="1">
      <c r="H916" s="33"/>
      <c r="I916" s="33"/>
      <c r="J916" s="33"/>
      <c r="K916" s="33"/>
    </row>
    <row r="917" spans="8:11" ht="20.100000000000001" customHeight="1">
      <c r="H917" s="33"/>
      <c r="I917" s="33"/>
      <c r="J917" s="33"/>
      <c r="K917" s="33"/>
    </row>
    <row r="918" spans="8:11" ht="20.100000000000001" customHeight="1">
      <c r="H918" s="33"/>
      <c r="I918" s="33"/>
      <c r="J918" s="33"/>
      <c r="K918" s="33"/>
    </row>
    <row r="919" spans="8:11" ht="20.100000000000001" customHeight="1">
      <c r="H919" s="33"/>
      <c r="I919" s="33"/>
      <c r="J919" s="33"/>
      <c r="K919" s="33"/>
    </row>
    <row r="920" spans="8:11" ht="20.100000000000001" customHeight="1">
      <c r="H920" s="33"/>
      <c r="I920" s="33"/>
      <c r="J920" s="33"/>
      <c r="K920" s="33"/>
    </row>
    <row r="921" spans="8:11" ht="20.100000000000001" customHeight="1">
      <c r="H921" s="33"/>
      <c r="I921" s="33"/>
      <c r="J921" s="33"/>
      <c r="K921" s="33"/>
    </row>
    <row r="922" spans="8:11" ht="20.100000000000001" customHeight="1">
      <c r="H922" s="33"/>
      <c r="I922" s="33"/>
      <c r="J922" s="33"/>
      <c r="K922" s="33"/>
    </row>
    <row r="923" spans="8:11" ht="20.100000000000001" customHeight="1">
      <c r="H923" s="33"/>
      <c r="I923" s="33"/>
      <c r="J923" s="33"/>
      <c r="K923" s="33"/>
    </row>
    <row r="924" spans="8:11" ht="20.100000000000001" customHeight="1">
      <c r="H924" s="33"/>
      <c r="I924" s="33"/>
      <c r="J924" s="33"/>
      <c r="K924" s="33"/>
    </row>
    <row r="925" spans="8:11" ht="20.100000000000001" customHeight="1">
      <c r="H925" s="33"/>
      <c r="I925" s="33"/>
      <c r="J925" s="33"/>
      <c r="K925" s="33"/>
    </row>
    <row r="926" spans="8:11" ht="20.100000000000001" customHeight="1">
      <c r="H926" s="33"/>
      <c r="I926" s="33"/>
      <c r="J926" s="33"/>
      <c r="K926" s="33"/>
    </row>
    <row r="927" spans="8:11" ht="20.100000000000001" customHeight="1">
      <c r="H927" s="33"/>
      <c r="I927" s="33"/>
      <c r="J927" s="33"/>
      <c r="K927" s="33"/>
    </row>
    <row r="928" spans="8:11" ht="20.100000000000001" customHeight="1">
      <c r="H928" s="33"/>
      <c r="I928" s="33"/>
      <c r="J928" s="33"/>
      <c r="K928" s="33"/>
    </row>
    <row r="929" spans="8:11" ht="20.100000000000001" customHeight="1">
      <c r="H929" s="33"/>
      <c r="I929" s="33"/>
      <c r="J929" s="33"/>
      <c r="K929" s="33"/>
    </row>
    <row r="930" spans="8:11" ht="20.100000000000001" customHeight="1">
      <c r="H930" s="33"/>
      <c r="I930" s="33"/>
      <c r="J930" s="33"/>
      <c r="K930" s="33"/>
    </row>
    <row r="931" spans="8:11" ht="20.100000000000001" customHeight="1">
      <c r="H931" s="33"/>
      <c r="I931" s="33"/>
      <c r="J931" s="33"/>
      <c r="K931" s="33"/>
    </row>
    <row r="932" spans="8:11" ht="20.100000000000001" customHeight="1">
      <c r="H932" s="33"/>
      <c r="I932" s="33"/>
      <c r="J932" s="33"/>
      <c r="K932" s="33"/>
    </row>
    <row r="933" spans="8:11" ht="20.100000000000001" customHeight="1">
      <c r="H933" s="33"/>
      <c r="I933" s="33"/>
      <c r="J933" s="33"/>
      <c r="K933" s="33"/>
    </row>
    <row r="934" spans="8:11" ht="20.100000000000001" customHeight="1">
      <c r="H934" s="33"/>
      <c r="I934" s="33"/>
      <c r="J934" s="33"/>
      <c r="K934" s="33"/>
    </row>
    <row r="935" spans="8:11" ht="20.100000000000001" customHeight="1">
      <c r="H935" s="33"/>
      <c r="I935" s="33"/>
      <c r="J935" s="33"/>
      <c r="K935" s="33"/>
    </row>
    <row r="936" spans="8:11" ht="20.100000000000001" customHeight="1">
      <c r="H936" s="33"/>
      <c r="I936" s="33"/>
      <c r="J936" s="33"/>
      <c r="K936" s="33"/>
    </row>
    <row r="937" spans="8:11" ht="20.100000000000001" customHeight="1">
      <c r="H937" s="33"/>
      <c r="I937" s="33"/>
      <c r="J937" s="33"/>
      <c r="K937" s="33"/>
    </row>
    <row r="938" spans="8:11" ht="20.100000000000001" customHeight="1">
      <c r="H938" s="33"/>
      <c r="I938" s="33"/>
      <c r="J938" s="33"/>
      <c r="K938" s="33"/>
    </row>
    <row r="939" spans="8:11" ht="20.100000000000001" customHeight="1">
      <c r="H939" s="33"/>
      <c r="I939" s="33"/>
      <c r="J939" s="33"/>
      <c r="K939" s="33"/>
    </row>
    <row r="940" spans="8:11" ht="20.100000000000001" customHeight="1">
      <c r="H940" s="33"/>
      <c r="I940" s="33"/>
      <c r="J940" s="33"/>
      <c r="K940" s="33"/>
    </row>
    <row r="941" spans="8:11" ht="20.100000000000001" customHeight="1">
      <c r="H941" s="33"/>
      <c r="I941" s="33"/>
      <c r="J941" s="33"/>
      <c r="K941" s="33"/>
    </row>
    <row r="942" spans="8:11" ht="20.100000000000001" customHeight="1">
      <c r="H942" s="33"/>
      <c r="I942" s="33"/>
      <c r="J942" s="33"/>
      <c r="K942" s="33"/>
    </row>
    <row r="943" spans="8:11" ht="20.100000000000001" customHeight="1">
      <c r="H943" s="33"/>
      <c r="I943" s="33"/>
      <c r="J943" s="33"/>
      <c r="K943" s="33"/>
    </row>
    <row r="944" spans="8:11" ht="20.100000000000001" customHeight="1">
      <c r="H944" s="33"/>
      <c r="I944" s="33"/>
      <c r="J944" s="33"/>
      <c r="K944" s="33"/>
    </row>
    <row r="945" spans="8:11" ht="20.100000000000001" customHeight="1">
      <c r="H945" s="33"/>
      <c r="I945" s="33"/>
      <c r="J945" s="33"/>
      <c r="K945" s="33"/>
    </row>
    <row r="946" spans="8:11" ht="20.100000000000001" customHeight="1">
      <c r="H946" s="33"/>
      <c r="I946" s="33"/>
      <c r="J946" s="33"/>
      <c r="K946" s="33"/>
    </row>
    <row r="947" spans="8:11" ht="20.100000000000001" customHeight="1">
      <c r="H947" s="33"/>
      <c r="I947" s="33"/>
      <c r="J947" s="33"/>
      <c r="K947" s="33"/>
    </row>
    <row r="948" spans="8:11" ht="20.100000000000001" customHeight="1">
      <c r="H948" s="33"/>
      <c r="I948" s="33"/>
      <c r="J948" s="33"/>
      <c r="K948" s="33"/>
    </row>
    <row r="949" spans="8:11" ht="20.100000000000001" customHeight="1">
      <c r="H949" s="33"/>
      <c r="I949" s="33"/>
      <c r="J949" s="33"/>
      <c r="K949" s="33"/>
    </row>
    <row r="950" spans="8:11" ht="20.100000000000001" customHeight="1">
      <c r="H950" s="33"/>
      <c r="I950" s="33"/>
      <c r="J950" s="33"/>
      <c r="K950" s="33"/>
    </row>
    <row r="951" spans="8:11" ht="20.100000000000001" customHeight="1">
      <c r="H951" s="33"/>
      <c r="I951" s="33"/>
      <c r="J951" s="33"/>
      <c r="K951" s="33"/>
    </row>
    <row r="952" spans="8:11" ht="20.100000000000001" customHeight="1">
      <c r="H952" s="33"/>
      <c r="I952" s="33"/>
      <c r="J952" s="33"/>
      <c r="K952" s="33"/>
    </row>
    <row r="953" spans="8:11" ht="20.100000000000001" customHeight="1">
      <c r="H953" s="33"/>
      <c r="I953" s="33"/>
      <c r="J953" s="33"/>
      <c r="K953" s="33"/>
    </row>
    <row r="954" spans="8:11" ht="20.100000000000001" customHeight="1">
      <c r="H954" s="33"/>
      <c r="I954" s="33"/>
      <c r="J954" s="33"/>
      <c r="K954" s="33"/>
    </row>
    <row r="955" spans="8:11" ht="20.100000000000001" customHeight="1">
      <c r="H955" s="33"/>
      <c r="I955" s="33"/>
      <c r="J955" s="33"/>
      <c r="K955" s="33"/>
    </row>
    <row r="956" spans="8:11" ht="20.100000000000001" customHeight="1">
      <c r="H956" s="33"/>
      <c r="I956" s="33"/>
      <c r="J956" s="33"/>
      <c r="K956" s="33"/>
    </row>
    <row r="957" spans="8:11" ht="20.100000000000001" customHeight="1">
      <c r="H957" s="33"/>
      <c r="I957" s="33"/>
      <c r="J957" s="33"/>
      <c r="K957" s="33"/>
    </row>
    <row r="958" spans="8:11" ht="20.100000000000001" customHeight="1">
      <c r="H958" s="33"/>
      <c r="I958" s="33"/>
      <c r="J958" s="33"/>
      <c r="K958" s="33"/>
    </row>
    <row r="959" spans="8:11" ht="20.100000000000001" customHeight="1">
      <c r="H959" s="33"/>
      <c r="I959" s="33"/>
      <c r="J959" s="33"/>
      <c r="K959" s="33"/>
    </row>
    <row r="960" spans="8:11" ht="20.100000000000001" customHeight="1">
      <c r="H960" s="33"/>
      <c r="I960" s="33"/>
      <c r="J960" s="33"/>
      <c r="K960" s="33"/>
    </row>
    <row r="961" spans="8:11" ht="20.100000000000001" customHeight="1">
      <c r="H961" s="33"/>
      <c r="I961" s="33"/>
      <c r="J961" s="33"/>
      <c r="K961" s="33"/>
    </row>
    <row r="962" spans="8:11" ht="20.100000000000001" customHeight="1">
      <c r="H962" s="33"/>
      <c r="I962" s="33"/>
      <c r="J962" s="33"/>
      <c r="K962" s="33"/>
    </row>
    <row r="963" spans="8:11" ht="20.100000000000001" customHeight="1">
      <c r="H963" s="33"/>
      <c r="I963" s="33"/>
      <c r="J963" s="33"/>
      <c r="K963" s="33"/>
    </row>
    <row r="964" spans="8:11" ht="20.100000000000001" customHeight="1">
      <c r="H964" s="33"/>
      <c r="I964" s="33"/>
      <c r="J964" s="33"/>
      <c r="K964" s="33"/>
    </row>
    <row r="965" spans="8:11" ht="20.100000000000001" customHeight="1">
      <c r="H965" s="33"/>
      <c r="I965" s="33"/>
      <c r="J965" s="33"/>
      <c r="K965" s="33"/>
    </row>
    <row r="966" spans="8:11" ht="20.100000000000001" customHeight="1">
      <c r="H966" s="33"/>
      <c r="I966" s="33"/>
      <c r="J966" s="33"/>
      <c r="K966" s="33"/>
    </row>
    <row r="967" spans="8:11" ht="20.100000000000001" customHeight="1">
      <c r="H967" s="33"/>
      <c r="I967" s="33"/>
      <c r="J967" s="33"/>
      <c r="K967" s="33"/>
    </row>
    <row r="968" spans="8:11" ht="20.100000000000001" customHeight="1">
      <c r="H968" s="33"/>
      <c r="I968" s="33"/>
      <c r="J968" s="33"/>
      <c r="K968" s="33"/>
    </row>
    <row r="969" spans="8:11" ht="20.100000000000001" customHeight="1">
      <c r="H969" s="33"/>
      <c r="I969" s="33"/>
      <c r="J969" s="33"/>
      <c r="K969" s="33"/>
    </row>
    <row r="970" spans="8:11" ht="20.100000000000001" customHeight="1">
      <c r="H970" s="33"/>
      <c r="I970" s="33"/>
      <c r="J970" s="33"/>
      <c r="K970" s="33"/>
    </row>
    <row r="971" spans="8:11" ht="20.100000000000001" customHeight="1">
      <c r="H971" s="33"/>
      <c r="I971" s="33"/>
      <c r="J971" s="33"/>
      <c r="K971" s="33"/>
    </row>
    <row r="972" spans="8:11" ht="20.100000000000001" customHeight="1">
      <c r="H972" s="33"/>
      <c r="I972" s="33"/>
      <c r="J972" s="33"/>
      <c r="K972" s="33"/>
    </row>
    <row r="973" spans="8:11" ht="20.100000000000001" customHeight="1">
      <c r="H973" s="33"/>
      <c r="I973" s="33"/>
      <c r="J973" s="33"/>
      <c r="K973" s="33"/>
    </row>
    <row r="974" spans="8:11" ht="20.100000000000001" customHeight="1">
      <c r="H974" s="33"/>
      <c r="I974" s="33"/>
      <c r="J974" s="33"/>
      <c r="K974" s="33"/>
    </row>
    <row r="975" spans="8:11" ht="20.100000000000001" customHeight="1">
      <c r="H975" s="33"/>
      <c r="I975" s="33"/>
      <c r="J975" s="33"/>
      <c r="K975" s="33"/>
    </row>
    <row r="976" spans="8:11" ht="20.100000000000001" customHeight="1">
      <c r="H976" s="33"/>
      <c r="I976" s="33"/>
      <c r="J976" s="33"/>
      <c r="K976" s="33"/>
    </row>
    <row r="977" spans="8:11" ht="20.100000000000001" customHeight="1">
      <c r="H977" s="33"/>
      <c r="I977" s="33"/>
      <c r="J977" s="33"/>
      <c r="K977" s="33"/>
    </row>
    <row r="978" spans="8:11" ht="20.100000000000001" customHeight="1">
      <c r="H978" s="33"/>
      <c r="I978" s="33"/>
      <c r="J978" s="33"/>
      <c r="K978" s="33"/>
    </row>
    <row r="979" spans="8:11" ht="20.100000000000001" customHeight="1">
      <c r="H979" s="33"/>
      <c r="I979" s="33"/>
      <c r="J979" s="33"/>
      <c r="K979" s="33"/>
    </row>
    <row r="980" spans="8:11" ht="20.100000000000001" customHeight="1">
      <c r="H980" s="33"/>
      <c r="I980" s="33"/>
      <c r="J980" s="33"/>
      <c r="K980" s="33"/>
    </row>
    <row r="981" spans="8:11" ht="20.100000000000001" customHeight="1">
      <c r="H981" s="33"/>
      <c r="I981" s="33"/>
      <c r="J981" s="33"/>
      <c r="K981" s="33"/>
    </row>
    <row r="982" spans="8:11" ht="20.100000000000001" customHeight="1">
      <c r="H982" s="33"/>
      <c r="I982" s="33"/>
      <c r="J982" s="33"/>
      <c r="K982" s="33"/>
    </row>
    <row r="983" spans="8:11" ht="20.100000000000001" customHeight="1">
      <c r="H983" s="33"/>
      <c r="I983" s="33"/>
      <c r="J983" s="33"/>
      <c r="K983" s="33"/>
    </row>
    <row r="984" spans="8:11" ht="20.100000000000001" customHeight="1">
      <c r="H984" s="33"/>
      <c r="I984" s="33"/>
      <c r="J984" s="33"/>
      <c r="K984" s="33"/>
    </row>
    <row r="985" spans="8:11" ht="20.100000000000001" customHeight="1">
      <c r="H985" s="33"/>
      <c r="I985" s="33"/>
      <c r="J985" s="33"/>
      <c r="K985" s="33"/>
    </row>
    <row r="986" spans="8:11" ht="20.100000000000001" customHeight="1">
      <c r="H986" s="33"/>
      <c r="I986" s="33"/>
      <c r="J986" s="33"/>
      <c r="K986" s="33"/>
    </row>
    <row r="987" spans="8:11" ht="20.100000000000001" customHeight="1">
      <c r="H987" s="33"/>
      <c r="I987" s="33"/>
      <c r="J987" s="33"/>
      <c r="K987" s="33"/>
    </row>
    <row r="988" spans="8:11" ht="20.100000000000001" customHeight="1">
      <c r="H988" s="33"/>
      <c r="I988" s="33"/>
      <c r="J988" s="33"/>
      <c r="K988" s="33"/>
    </row>
    <row r="989" spans="8:11" ht="20.100000000000001" customHeight="1">
      <c r="H989" s="33"/>
      <c r="I989" s="33"/>
      <c r="J989" s="33"/>
      <c r="K989" s="33"/>
    </row>
    <row r="990" spans="8:11" ht="20.100000000000001" customHeight="1">
      <c r="H990" s="33"/>
      <c r="I990" s="33"/>
      <c r="J990" s="33"/>
      <c r="K990" s="33"/>
    </row>
    <row r="991" spans="8:11" ht="20.100000000000001" customHeight="1">
      <c r="H991" s="33"/>
      <c r="I991" s="33"/>
      <c r="J991" s="33"/>
      <c r="K991" s="33"/>
    </row>
    <row r="992" spans="8:11" ht="20.100000000000001" customHeight="1">
      <c r="H992" s="33"/>
      <c r="I992" s="33"/>
      <c r="J992" s="33"/>
      <c r="K992" s="33"/>
    </row>
    <row r="993" spans="8:11" ht="20.100000000000001" customHeight="1">
      <c r="H993" s="33"/>
      <c r="I993" s="33"/>
      <c r="J993" s="33"/>
      <c r="K993" s="33"/>
    </row>
    <row r="994" spans="8:11" ht="20.100000000000001" customHeight="1">
      <c r="H994" s="33"/>
      <c r="I994" s="33"/>
      <c r="J994" s="33"/>
      <c r="K994" s="33"/>
    </row>
    <row r="995" spans="8:11" ht="20.100000000000001" customHeight="1">
      <c r="H995" s="33"/>
      <c r="I995" s="33"/>
      <c r="J995" s="33"/>
      <c r="K995" s="33"/>
    </row>
    <row r="996" spans="8:11" ht="20.100000000000001" customHeight="1">
      <c r="H996" s="33"/>
      <c r="I996" s="33"/>
      <c r="J996" s="33"/>
      <c r="K996" s="33"/>
    </row>
    <row r="997" spans="8:11" ht="20.100000000000001" customHeight="1">
      <c r="H997" s="33"/>
      <c r="I997" s="33"/>
      <c r="J997" s="33"/>
      <c r="K997" s="33"/>
    </row>
    <row r="998" spans="8:11" ht="20.100000000000001" customHeight="1">
      <c r="H998" s="33"/>
      <c r="I998" s="33"/>
      <c r="J998" s="33"/>
      <c r="K998" s="33"/>
    </row>
    <row r="999" spans="8:11" ht="20.100000000000001" customHeight="1">
      <c r="H999" s="33"/>
      <c r="I999" s="33"/>
      <c r="J999" s="33"/>
      <c r="K999" s="33"/>
    </row>
    <row r="1000" spans="8:11" ht="20.100000000000001" customHeight="1">
      <c r="H1000" s="33"/>
      <c r="I1000" s="33"/>
      <c r="J1000" s="33"/>
      <c r="K1000" s="33"/>
    </row>
    <row r="1001" spans="8:11" ht="20.100000000000001" customHeight="1">
      <c r="H1001" s="33"/>
      <c r="I1001" s="33"/>
      <c r="J1001" s="33"/>
      <c r="K1001" s="33"/>
    </row>
    <row r="1002" spans="8:11" ht="20.100000000000001" customHeight="1">
      <c r="H1002" s="33"/>
      <c r="I1002" s="33"/>
      <c r="J1002" s="33"/>
      <c r="K1002" s="33"/>
    </row>
    <row r="1003" spans="8:11" ht="20.100000000000001" customHeight="1">
      <c r="H1003" s="33"/>
      <c r="I1003" s="33"/>
      <c r="J1003" s="33"/>
      <c r="K1003" s="33"/>
    </row>
    <row r="1004" spans="8:11" ht="20.100000000000001" customHeight="1">
      <c r="H1004" s="33"/>
      <c r="I1004" s="33"/>
      <c r="J1004" s="33"/>
      <c r="K1004" s="33"/>
    </row>
    <row r="1005" spans="8:11" ht="20.100000000000001" customHeight="1">
      <c r="H1005" s="33"/>
      <c r="I1005" s="33"/>
      <c r="J1005" s="33"/>
      <c r="K1005" s="33"/>
    </row>
    <row r="1006" spans="8:11" ht="20.100000000000001" customHeight="1">
      <c r="H1006" s="33"/>
      <c r="I1006" s="33"/>
      <c r="J1006" s="33"/>
      <c r="K1006" s="33"/>
    </row>
    <row r="1007" spans="8:11" ht="20.100000000000001" customHeight="1">
      <c r="H1007" s="33"/>
      <c r="I1007" s="33"/>
      <c r="J1007" s="33"/>
      <c r="K1007" s="33"/>
    </row>
    <row r="1008" spans="8:11" ht="20.100000000000001" customHeight="1">
      <c r="H1008" s="33"/>
      <c r="I1008" s="33"/>
      <c r="J1008" s="33"/>
      <c r="K1008" s="33"/>
    </row>
    <row r="1009" spans="8:11" ht="20.100000000000001" customHeight="1">
      <c r="H1009" s="33"/>
      <c r="I1009" s="33"/>
      <c r="J1009" s="33"/>
      <c r="K1009" s="33"/>
    </row>
    <row r="1010" spans="8:11" ht="20.100000000000001" customHeight="1">
      <c r="H1010" s="33"/>
      <c r="I1010" s="33"/>
      <c r="J1010" s="33"/>
      <c r="K1010" s="33"/>
    </row>
    <row r="1011" spans="8:11" ht="20.100000000000001" customHeight="1">
      <c r="H1011" s="33"/>
      <c r="I1011" s="33"/>
      <c r="J1011" s="33"/>
      <c r="K1011" s="33"/>
    </row>
    <row r="1012" spans="8:11" ht="20.100000000000001" customHeight="1">
      <c r="H1012" s="33"/>
      <c r="I1012" s="33"/>
      <c r="J1012" s="33"/>
      <c r="K1012" s="33"/>
    </row>
    <row r="1013" spans="8:11" ht="20.100000000000001" customHeight="1">
      <c r="H1013" s="33"/>
      <c r="I1013" s="33"/>
      <c r="J1013" s="33"/>
      <c r="K1013" s="33"/>
    </row>
    <row r="1014" spans="8:11" ht="20.100000000000001" customHeight="1">
      <c r="H1014" s="33"/>
      <c r="I1014" s="33"/>
      <c r="J1014" s="33"/>
      <c r="K1014" s="33"/>
    </row>
    <row r="1015" spans="8:11" ht="20.100000000000001" customHeight="1">
      <c r="H1015" s="33"/>
      <c r="I1015" s="33"/>
      <c r="J1015" s="33"/>
      <c r="K1015" s="33"/>
    </row>
    <row r="1016" spans="8:11" ht="20.100000000000001" customHeight="1">
      <c r="H1016" s="33"/>
      <c r="I1016" s="33"/>
      <c r="J1016" s="33"/>
      <c r="K1016" s="33"/>
    </row>
    <row r="1017" spans="8:11" ht="20.100000000000001" customHeight="1">
      <c r="H1017" s="33"/>
      <c r="I1017" s="33"/>
      <c r="J1017" s="33"/>
      <c r="K1017" s="33"/>
    </row>
    <row r="1018" spans="8:11" ht="20.100000000000001" customHeight="1">
      <c r="H1018" s="33"/>
      <c r="I1018" s="33"/>
      <c r="J1018" s="33"/>
      <c r="K1018" s="33"/>
    </row>
    <row r="1019" spans="8:11" ht="20.100000000000001" customHeight="1">
      <c r="H1019" s="33"/>
      <c r="I1019" s="33"/>
      <c r="J1019" s="33"/>
      <c r="K1019" s="33"/>
    </row>
    <row r="1020" spans="8:11" ht="20.100000000000001" customHeight="1">
      <c r="H1020" s="33"/>
      <c r="I1020" s="33"/>
      <c r="J1020" s="33"/>
      <c r="K1020" s="33"/>
    </row>
    <row r="1021" spans="8:11" ht="20.100000000000001" customHeight="1">
      <c r="H1021" s="33"/>
      <c r="I1021" s="33"/>
      <c r="J1021" s="33"/>
      <c r="K1021" s="33"/>
    </row>
    <row r="1022" spans="8:11" ht="20.100000000000001" customHeight="1">
      <c r="H1022" s="33"/>
      <c r="I1022" s="33"/>
      <c r="J1022" s="33"/>
      <c r="K1022" s="33"/>
    </row>
    <row r="1023" spans="8:11" ht="20.100000000000001" customHeight="1">
      <c r="H1023" s="33"/>
      <c r="I1023" s="33"/>
      <c r="J1023" s="33"/>
      <c r="K1023" s="33"/>
    </row>
    <row r="1024" spans="8:11" ht="20.100000000000001" customHeight="1">
      <c r="H1024" s="33"/>
      <c r="I1024" s="33"/>
      <c r="J1024" s="33"/>
      <c r="K1024" s="33"/>
    </row>
    <row r="1025" spans="8:11" ht="20.100000000000001" customHeight="1">
      <c r="H1025" s="33"/>
      <c r="I1025" s="33"/>
      <c r="J1025" s="33"/>
      <c r="K1025" s="33"/>
    </row>
    <row r="1026" spans="8:11" ht="20.100000000000001" customHeight="1">
      <c r="H1026" s="33"/>
      <c r="I1026" s="33"/>
      <c r="J1026" s="33"/>
      <c r="K1026" s="33"/>
    </row>
    <row r="1027" spans="8:11" ht="20.100000000000001" customHeight="1">
      <c r="H1027" s="33"/>
      <c r="I1027" s="33"/>
      <c r="J1027" s="33"/>
      <c r="K1027" s="33"/>
    </row>
    <row r="1028" spans="8:11" ht="20.100000000000001" customHeight="1">
      <c r="H1028" s="33"/>
      <c r="I1028" s="33"/>
      <c r="J1028" s="33"/>
      <c r="K1028" s="33"/>
    </row>
    <row r="1029" spans="8:11" ht="20.100000000000001" customHeight="1">
      <c r="H1029" s="33"/>
      <c r="I1029" s="33"/>
      <c r="J1029" s="33"/>
      <c r="K1029" s="33"/>
    </row>
    <row r="1030" spans="8:11" ht="20.100000000000001" customHeight="1">
      <c r="H1030" s="33"/>
      <c r="I1030" s="33"/>
      <c r="J1030" s="33"/>
      <c r="K1030" s="33"/>
    </row>
    <row r="1031" spans="8:11" ht="20.100000000000001" customHeight="1">
      <c r="H1031" s="33"/>
      <c r="I1031" s="33"/>
      <c r="J1031" s="33"/>
      <c r="K1031" s="33"/>
    </row>
    <row r="1032" spans="8:11" ht="20.100000000000001" customHeight="1">
      <c r="H1032" s="33"/>
      <c r="I1032" s="33"/>
      <c r="J1032" s="33"/>
      <c r="K1032" s="33"/>
    </row>
    <row r="1033" spans="8:11" ht="20.100000000000001" customHeight="1">
      <c r="H1033" s="33"/>
      <c r="I1033" s="33"/>
      <c r="J1033" s="33"/>
      <c r="K1033" s="33"/>
    </row>
    <row r="1034" spans="8:11" ht="20.100000000000001" customHeight="1">
      <c r="H1034" s="33"/>
      <c r="I1034" s="33"/>
      <c r="J1034" s="33"/>
      <c r="K1034" s="33"/>
    </row>
    <row r="1035" spans="8:11" ht="20.100000000000001" customHeight="1">
      <c r="H1035" s="33"/>
      <c r="I1035" s="33"/>
      <c r="J1035" s="33"/>
      <c r="K1035" s="33"/>
    </row>
    <row r="1036" spans="8:11" ht="20.100000000000001" customHeight="1">
      <c r="H1036" s="33"/>
      <c r="I1036" s="33"/>
      <c r="J1036" s="33"/>
      <c r="K1036" s="33"/>
    </row>
    <row r="1037" spans="8:11" ht="20.100000000000001" customHeight="1">
      <c r="H1037" s="33"/>
      <c r="I1037" s="33"/>
      <c r="J1037" s="33"/>
      <c r="K1037" s="33"/>
    </row>
    <row r="1038" spans="8:11" ht="20.100000000000001" customHeight="1">
      <c r="H1038" s="33"/>
      <c r="I1038" s="33"/>
      <c r="J1038" s="33"/>
      <c r="K1038" s="33"/>
    </row>
    <row r="1039" spans="8:11" ht="20.100000000000001" customHeight="1">
      <c r="H1039" s="33"/>
      <c r="I1039" s="33"/>
      <c r="J1039" s="33"/>
      <c r="K1039" s="33"/>
    </row>
    <row r="1040" spans="8:11" ht="20.100000000000001" customHeight="1">
      <c r="H1040" s="33"/>
      <c r="I1040" s="33"/>
      <c r="J1040" s="33"/>
      <c r="K1040" s="33"/>
    </row>
    <row r="1041" spans="8:11" ht="20.100000000000001" customHeight="1">
      <c r="H1041" s="33"/>
      <c r="I1041" s="33"/>
      <c r="J1041" s="33"/>
      <c r="K1041" s="33"/>
    </row>
    <row r="1042" spans="8:11" ht="20.100000000000001" customHeight="1">
      <c r="H1042" s="33"/>
      <c r="I1042" s="33"/>
      <c r="J1042" s="33"/>
      <c r="K1042" s="33"/>
    </row>
    <row r="1043" spans="8:11" ht="20.100000000000001" customHeight="1">
      <c r="H1043" s="33"/>
      <c r="I1043" s="33"/>
      <c r="J1043" s="33"/>
      <c r="K1043" s="33"/>
    </row>
    <row r="1044" spans="8:11" ht="20.100000000000001" customHeight="1">
      <c r="H1044" s="33"/>
      <c r="I1044" s="33"/>
      <c r="J1044" s="33"/>
      <c r="K1044" s="33"/>
    </row>
    <row r="1045" spans="8:11" ht="20.100000000000001" customHeight="1">
      <c r="H1045" s="33"/>
      <c r="I1045" s="33"/>
      <c r="J1045" s="33"/>
      <c r="K1045" s="33"/>
    </row>
    <row r="1046" spans="8:11" ht="20.100000000000001" customHeight="1">
      <c r="H1046" s="33"/>
      <c r="I1046" s="33"/>
      <c r="J1046" s="33"/>
      <c r="K1046" s="33"/>
    </row>
    <row r="1047" spans="8:11" ht="20.100000000000001" customHeight="1">
      <c r="H1047" s="33"/>
      <c r="I1047" s="33"/>
      <c r="J1047" s="33"/>
      <c r="K1047" s="33"/>
    </row>
    <row r="1048" spans="8:11" ht="20.100000000000001" customHeight="1">
      <c r="H1048" s="33"/>
      <c r="I1048" s="33"/>
      <c r="J1048" s="33"/>
      <c r="K1048" s="33"/>
    </row>
    <row r="1049" spans="8:11" ht="20.100000000000001" customHeight="1">
      <c r="H1049" s="33"/>
      <c r="I1049" s="33"/>
      <c r="J1049" s="33"/>
      <c r="K1049" s="33"/>
    </row>
    <row r="1050" spans="8:11" ht="20.100000000000001" customHeight="1">
      <c r="H1050" s="33"/>
      <c r="I1050" s="33"/>
      <c r="J1050" s="33"/>
      <c r="K1050" s="33"/>
    </row>
    <row r="1051" spans="8:11" ht="20.100000000000001" customHeight="1">
      <c r="H1051" s="33"/>
      <c r="I1051" s="33"/>
      <c r="J1051" s="33"/>
      <c r="K1051" s="33"/>
    </row>
    <row r="1052" spans="8:11" ht="20.100000000000001" customHeight="1">
      <c r="H1052" s="33"/>
      <c r="I1052" s="33"/>
      <c r="J1052" s="33"/>
      <c r="K1052" s="33"/>
    </row>
    <row r="1053" spans="8:11" ht="20.100000000000001" customHeight="1">
      <c r="H1053" s="33"/>
      <c r="I1053" s="33"/>
      <c r="J1053" s="33"/>
      <c r="K1053" s="33"/>
    </row>
    <row r="1054" spans="8:11" ht="20.100000000000001" customHeight="1">
      <c r="H1054" s="33"/>
      <c r="I1054" s="33"/>
      <c r="J1054" s="33"/>
      <c r="K1054" s="33"/>
    </row>
    <row r="1055" spans="8:11" ht="20.100000000000001" customHeight="1">
      <c r="H1055" s="33"/>
      <c r="I1055" s="33"/>
      <c r="J1055" s="33"/>
      <c r="K1055" s="33"/>
    </row>
    <row r="1056" spans="8:11" ht="20.100000000000001" customHeight="1">
      <c r="H1056" s="33"/>
      <c r="I1056" s="33"/>
      <c r="J1056" s="33"/>
      <c r="K1056" s="33"/>
    </row>
    <row r="1057" spans="8:11" ht="20.100000000000001" customHeight="1">
      <c r="H1057" s="33"/>
      <c r="I1057" s="33"/>
      <c r="J1057" s="33"/>
      <c r="K1057" s="33"/>
    </row>
    <row r="1058" spans="8:11" ht="20.100000000000001" customHeight="1">
      <c r="H1058" s="33"/>
      <c r="I1058" s="33"/>
      <c r="J1058" s="33"/>
      <c r="K1058" s="33"/>
    </row>
    <row r="1059" spans="8:11" ht="20.100000000000001" customHeight="1">
      <c r="H1059" s="33"/>
      <c r="I1059" s="33"/>
      <c r="J1059" s="33"/>
      <c r="K1059" s="33"/>
    </row>
    <row r="1060" spans="8:11" ht="20.100000000000001" customHeight="1">
      <c r="H1060" s="33"/>
      <c r="I1060" s="33"/>
      <c r="J1060" s="33"/>
      <c r="K1060" s="33"/>
    </row>
    <row r="1061" spans="8:11" ht="20.100000000000001" customHeight="1">
      <c r="H1061" s="33"/>
      <c r="I1061" s="33"/>
      <c r="J1061" s="33"/>
      <c r="K1061" s="33"/>
    </row>
    <row r="1062" spans="8:11" ht="20.100000000000001" customHeight="1">
      <c r="H1062" s="33"/>
      <c r="I1062" s="33"/>
      <c r="J1062" s="33"/>
      <c r="K1062" s="33"/>
    </row>
    <row r="1063" spans="8:11" ht="20.100000000000001" customHeight="1">
      <c r="H1063" s="33"/>
      <c r="I1063" s="33"/>
      <c r="J1063" s="33"/>
      <c r="K1063" s="33"/>
    </row>
    <row r="1064" spans="8:11" ht="20.100000000000001" customHeight="1">
      <c r="H1064" s="33"/>
      <c r="I1064" s="33"/>
      <c r="J1064" s="33"/>
      <c r="K1064" s="33"/>
    </row>
    <row r="1065" spans="8:11" ht="20.100000000000001" customHeight="1">
      <c r="H1065" s="33"/>
      <c r="I1065" s="33"/>
      <c r="J1065" s="33"/>
      <c r="K1065" s="33"/>
    </row>
    <row r="1066" spans="8:11" ht="20.100000000000001" customHeight="1">
      <c r="H1066" s="33"/>
      <c r="I1066" s="33"/>
      <c r="J1066" s="33"/>
      <c r="K1066" s="33"/>
    </row>
    <row r="1067" spans="8:11" ht="20.100000000000001" customHeight="1">
      <c r="H1067" s="33"/>
      <c r="I1067" s="33"/>
      <c r="J1067" s="33"/>
      <c r="K1067" s="33"/>
    </row>
    <row r="1068" spans="8:11" ht="20.100000000000001" customHeight="1">
      <c r="H1068" s="33"/>
      <c r="I1068" s="33"/>
      <c r="J1068" s="33"/>
      <c r="K1068" s="33"/>
    </row>
    <row r="1069" spans="8:11" ht="20.100000000000001" customHeight="1">
      <c r="H1069" s="33"/>
      <c r="I1069" s="33"/>
      <c r="J1069" s="33"/>
      <c r="K1069" s="33"/>
    </row>
    <row r="1070" spans="8:11" ht="20.100000000000001" customHeight="1">
      <c r="H1070" s="33"/>
      <c r="I1070" s="33"/>
      <c r="J1070" s="33"/>
      <c r="K1070" s="33"/>
    </row>
    <row r="1071" spans="8:11" ht="20.100000000000001" customHeight="1">
      <c r="H1071" s="33"/>
      <c r="I1071" s="33"/>
      <c r="J1071" s="33"/>
      <c r="K1071" s="33"/>
    </row>
    <row r="1072" spans="8:11" ht="20.100000000000001" customHeight="1">
      <c r="H1072" s="33"/>
      <c r="I1072" s="33"/>
      <c r="J1072" s="33"/>
      <c r="K1072" s="33"/>
    </row>
    <row r="1073" spans="8:11" ht="20.100000000000001" customHeight="1">
      <c r="H1073" s="33"/>
      <c r="I1073" s="33"/>
      <c r="J1073" s="33"/>
      <c r="K1073" s="33"/>
    </row>
    <row r="1074" spans="8:11" ht="20.100000000000001" customHeight="1">
      <c r="H1074" s="33"/>
      <c r="I1074" s="33"/>
      <c r="J1074" s="33"/>
      <c r="K1074" s="33"/>
    </row>
    <row r="1075" spans="8:11" ht="20.100000000000001" customHeight="1">
      <c r="H1075" s="33"/>
      <c r="I1075" s="33"/>
      <c r="J1075" s="33"/>
      <c r="K1075" s="33"/>
    </row>
    <row r="1076" spans="8:11" ht="20.100000000000001" customHeight="1">
      <c r="H1076" s="33"/>
      <c r="I1076" s="33"/>
      <c r="J1076" s="33"/>
      <c r="K1076" s="33"/>
    </row>
    <row r="1077" spans="8:11" ht="20.100000000000001" customHeight="1">
      <c r="H1077" s="33"/>
      <c r="I1077" s="33"/>
      <c r="J1077" s="33"/>
      <c r="K1077" s="33"/>
    </row>
    <row r="1078" spans="8:11" ht="20.100000000000001" customHeight="1">
      <c r="H1078" s="33"/>
      <c r="I1078" s="33"/>
      <c r="J1078" s="33"/>
      <c r="K1078" s="33"/>
    </row>
    <row r="1079" spans="8:11" ht="20.100000000000001" customHeight="1">
      <c r="H1079" s="33"/>
      <c r="I1079" s="33"/>
      <c r="J1079" s="33"/>
      <c r="K1079" s="33"/>
    </row>
    <row r="1080" spans="8:11" ht="20.100000000000001" customHeight="1">
      <c r="H1080" s="33"/>
      <c r="I1080" s="33"/>
      <c r="J1080" s="33"/>
      <c r="K1080" s="33"/>
    </row>
    <row r="1081" spans="8:11" ht="20.100000000000001" customHeight="1">
      <c r="H1081" s="33"/>
      <c r="I1081" s="33"/>
      <c r="J1081" s="33"/>
      <c r="K1081" s="33"/>
    </row>
    <row r="1082" spans="8:11" ht="20.100000000000001" customHeight="1">
      <c r="H1082" s="33"/>
      <c r="I1082" s="33"/>
      <c r="J1082" s="33"/>
      <c r="K1082" s="33"/>
    </row>
    <row r="1083" spans="8:11" ht="20.100000000000001" customHeight="1">
      <c r="H1083" s="33"/>
      <c r="I1083" s="33"/>
      <c r="J1083" s="33"/>
      <c r="K1083" s="33"/>
    </row>
    <row r="1084" spans="8:11" ht="20.100000000000001" customHeight="1">
      <c r="H1084" s="33"/>
      <c r="I1084" s="33"/>
      <c r="J1084" s="33"/>
      <c r="K1084" s="33"/>
    </row>
    <row r="1085" spans="8:11" ht="20.100000000000001" customHeight="1">
      <c r="H1085" s="33"/>
      <c r="I1085" s="33"/>
      <c r="J1085" s="33"/>
      <c r="K1085" s="33"/>
    </row>
    <row r="1086" spans="8:11" ht="20.100000000000001" customHeight="1">
      <c r="H1086" s="33"/>
      <c r="I1086" s="33"/>
      <c r="J1086" s="33"/>
      <c r="K1086" s="33"/>
    </row>
    <row r="1087" spans="8:11" ht="20.100000000000001" customHeight="1">
      <c r="H1087" s="33"/>
      <c r="I1087" s="33"/>
      <c r="J1087" s="33"/>
      <c r="K1087" s="33"/>
    </row>
    <row r="1088" spans="8:11" ht="20.100000000000001" customHeight="1">
      <c r="H1088" s="33"/>
      <c r="I1088" s="33"/>
      <c r="J1088" s="33"/>
      <c r="K1088" s="33"/>
    </row>
    <row r="1089" spans="8:11" ht="20.100000000000001" customHeight="1">
      <c r="H1089" s="33"/>
      <c r="I1089" s="33"/>
      <c r="J1089" s="33"/>
      <c r="K1089" s="33"/>
    </row>
    <row r="1090" spans="8:11" ht="20.100000000000001" customHeight="1">
      <c r="H1090" s="33"/>
      <c r="I1090" s="33"/>
      <c r="J1090" s="33"/>
      <c r="K1090" s="33"/>
    </row>
    <row r="1091" spans="8:11" ht="20.100000000000001" customHeight="1">
      <c r="H1091" s="33"/>
      <c r="I1091" s="33"/>
      <c r="J1091" s="33"/>
      <c r="K1091" s="33"/>
    </row>
    <row r="1092" spans="8:11" ht="20.100000000000001" customHeight="1">
      <c r="H1092" s="33"/>
      <c r="I1092" s="33"/>
      <c r="J1092" s="33"/>
      <c r="K1092" s="33"/>
    </row>
    <row r="1093" spans="8:11" ht="20.100000000000001" customHeight="1">
      <c r="H1093" s="33"/>
      <c r="I1093" s="33"/>
      <c r="J1093" s="33"/>
      <c r="K1093" s="33"/>
    </row>
    <row r="1094" spans="8:11" ht="20.100000000000001" customHeight="1">
      <c r="H1094" s="33"/>
      <c r="I1094" s="33"/>
      <c r="J1094" s="33"/>
      <c r="K1094" s="33"/>
    </row>
    <row r="1095" spans="8:11" ht="20.100000000000001" customHeight="1">
      <c r="H1095" s="33"/>
      <c r="I1095" s="33"/>
      <c r="J1095" s="33"/>
      <c r="K1095" s="33"/>
    </row>
    <row r="1096" spans="8:11" ht="20.100000000000001" customHeight="1">
      <c r="H1096" s="33"/>
      <c r="I1096" s="33"/>
      <c r="J1096" s="33"/>
      <c r="K1096" s="33"/>
    </row>
    <row r="1097" spans="8:11" ht="20.100000000000001" customHeight="1">
      <c r="H1097" s="33"/>
      <c r="I1097" s="33"/>
      <c r="J1097" s="33"/>
      <c r="K1097" s="33"/>
    </row>
    <row r="1098" spans="8:11" ht="20.100000000000001" customHeight="1">
      <c r="H1098" s="33"/>
      <c r="I1098" s="33"/>
      <c r="J1098" s="33"/>
      <c r="K1098" s="33"/>
    </row>
    <row r="1099" spans="8:11" ht="20.100000000000001" customHeight="1">
      <c r="H1099" s="33"/>
      <c r="I1099" s="33"/>
      <c r="J1099" s="33"/>
      <c r="K1099" s="33"/>
    </row>
    <row r="1100" spans="8:11" ht="20.100000000000001" customHeight="1">
      <c r="H1100" s="33"/>
      <c r="I1100" s="33"/>
      <c r="J1100" s="33"/>
      <c r="K1100" s="33"/>
    </row>
    <row r="1101" spans="8:11" ht="20.100000000000001" customHeight="1">
      <c r="H1101" s="33"/>
      <c r="I1101" s="33"/>
      <c r="J1101" s="33"/>
      <c r="K1101" s="33"/>
    </row>
    <row r="1102" spans="8:11" ht="20.100000000000001" customHeight="1">
      <c r="H1102" s="33"/>
      <c r="I1102" s="33"/>
      <c r="J1102" s="33"/>
      <c r="K1102" s="33"/>
    </row>
    <row r="1103" spans="8:11" ht="20.100000000000001" customHeight="1">
      <c r="H1103" s="33"/>
      <c r="I1103" s="33"/>
      <c r="J1103" s="33"/>
      <c r="K1103" s="33"/>
    </row>
    <row r="1104" spans="8:11" ht="20.100000000000001" customHeight="1">
      <c r="H1104" s="33"/>
      <c r="I1104" s="33"/>
      <c r="J1104" s="33"/>
      <c r="K1104" s="33"/>
    </row>
    <row r="1105" spans="8:11" ht="20.100000000000001" customHeight="1">
      <c r="H1105" s="33"/>
      <c r="I1105" s="33"/>
      <c r="J1105" s="33"/>
      <c r="K1105" s="33"/>
    </row>
    <row r="1106" spans="8:11" ht="20.100000000000001" customHeight="1">
      <c r="H1106" s="33"/>
      <c r="I1106" s="33"/>
      <c r="J1106" s="33"/>
      <c r="K1106" s="33"/>
    </row>
    <row r="1107" spans="8:11" ht="20.100000000000001" customHeight="1">
      <c r="H1107" s="33"/>
      <c r="I1107" s="33"/>
      <c r="J1107" s="33"/>
      <c r="K1107" s="33"/>
    </row>
    <row r="1108" spans="8:11" ht="20.100000000000001" customHeight="1">
      <c r="H1108" s="33"/>
      <c r="I1108" s="33"/>
      <c r="J1108" s="33"/>
      <c r="K1108" s="33"/>
    </row>
    <row r="1109" spans="8:11" ht="20.100000000000001" customHeight="1">
      <c r="H1109" s="33"/>
      <c r="I1109" s="33"/>
      <c r="J1109" s="33"/>
      <c r="K1109" s="33"/>
    </row>
    <row r="1110" spans="8:11" ht="20.100000000000001" customHeight="1">
      <c r="H1110" s="33"/>
      <c r="I1110" s="33"/>
      <c r="J1110" s="33"/>
      <c r="K1110" s="33"/>
    </row>
    <row r="1111" spans="8:11" ht="20.100000000000001" customHeight="1">
      <c r="H1111" s="33"/>
      <c r="I1111" s="33"/>
      <c r="J1111" s="33"/>
      <c r="K1111" s="33"/>
    </row>
    <row r="1112" spans="8:11" ht="20.100000000000001" customHeight="1">
      <c r="H1112" s="33"/>
      <c r="I1112" s="33"/>
      <c r="J1112" s="33"/>
      <c r="K1112" s="33"/>
    </row>
    <row r="1113" spans="8:11" ht="20.100000000000001" customHeight="1">
      <c r="H1113" s="33"/>
      <c r="I1113" s="33"/>
      <c r="J1113" s="33"/>
      <c r="K1113" s="33"/>
    </row>
    <row r="1114" spans="8:11" ht="20.100000000000001" customHeight="1">
      <c r="H1114" s="33"/>
      <c r="I1114" s="33"/>
      <c r="J1114" s="33"/>
      <c r="K1114" s="33"/>
    </row>
    <row r="1115" spans="8:11" ht="20.100000000000001" customHeight="1">
      <c r="H1115" s="33"/>
      <c r="I1115" s="33"/>
      <c r="J1115" s="33"/>
      <c r="K1115" s="33"/>
    </row>
    <row r="1116" spans="8:11" ht="20.100000000000001" customHeight="1">
      <c r="H1116" s="33"/>
      <c r="I1116" s="33"/>
      <c r="J1116" s="33"/>
      <c r="K1116" s="33"/>
    </row>
    <row r="1117" spans="8:11" ht="20.100000000000001" customHeight="1">
      <c r="H1117" s="33"/>
      <c r="I1117" s="33"/>
      <c r="J1117" s="33"/>
      <c r="K1117" s="33"/>
    </row>
    <row r="1118" spans="8:11" ht="20.100000000000001" customHeight="1">
      <c r="H1118" s="33"/>
      <c r="I1118" s="33"/>
      <c r="J1118" s="33"/>
      <c r="K1118" s="33"/>
    </row>
    <row r="1119" spans="8:11" ht="20.100000000000001" customHeight="1">
      <c r="H1119" s="33"/>
      <c r="I1119" s="33"/>
      <c r="J1119" s="33"/>
      <c r="K1119" s="33"/>
    </row>
    <row r="1120" spans="8:11" ht="20.100000000000001" customHeight="1">
      <c r="H1120" s="33"/>
      <c r="I1120" s="33"/>
      <c r="J1120" s="33"/>
      <c r="K1120" s="33"/>
    </row>
    <row r="1121" spans="8:11" ht="20.100000000000001" customHeight="1">
      <c r="H1121" s="33"/>
      <c r="I1121" s="33"/>
      <c r="J1121" s="33"/>
      <c r="K1121" s="33"/>
    </row>
    <row r="1122" spans="8:11" ht="20.100000000000001" customHeight="1">
      <c r="H1122" s="33"/>
      <c r="I1122" s="33"/>
      <c r="J1122" s="33"/>
      <c r="K1122" s="33"/>
    </row>
    <row r="1123" spans="8:11" ht="20.100000000000001" customHeight="1">
      <c r="H1123" s="33"/>
      <c r="I1123" s="33"/>
      <c r="J1123" s="33"/>
      <c r="K1123" s="33"/>
    </row>
    <row r="1124" spans="8:11" ht="20.100000000000001" customHeight="1">
      <c r="H1124" s="33"/>
      <c r="I1124" s="33"/>
      <c r="J1124" s="33"/>
      <c r="K1124" s="33"/>
    </row>
    <row r="1125" spans="8:11" ht="20.100000000000001" customHeight="1">
      <c r="H1125" s="33"/>
      <c r="I1125" s="33"/>
      <c r="J1125" s="33"/>
      <c r="K1125" s="33"/>
    </row>
    <row r="1126" spans="8:11" ht="20.100000000000001" customHeight="1">
      <c r="H1126" s="33"/>
      <c r="I1126" s="33"/>
      <c r="J1126" s="33"/>
      <c r="K1126" s="33"/>
    </row>
    <row r="1127" spans="8:11" ht="20.100000000000001" customHeight="1">
      <c r="H1127" s="33"/>
      <c r="I1127" s="33"/>
      <c r="J1127" s="33"/>
      <c r="K1127" s="33"/>
    </row>
    <row r="1128" spans="8:11" ht="20.100000000000001" customHeight="1">
      <c r="H1128" s="33"/>
      <c r="I1128" s="33"/>
      <c r="J1128" s="33"/>
      <c r="K1128" s="33"/>
    </row>
    <row r="1129" spans="8:11" ht="20.100000000000001" customHeight="1">
      <c r="H1129" s="33"/>
      <c r="I1129" s="33"/>
      <c r="J1129" s="33"/>
      <c r="K1129" s="33"/>
    </row>
    <row r="1130" spans="8:11" ht="20.100000000000001" customHeight="1">
      <c r="H1130" s="33"/>
      <c r="I1130" s="33"/>
      <c r="J1130" s="33"/>
      <c r="K1130" s="33"/>
    </row>
    <row r="1131" spans="8:11" ht="20.100000000000001" customHeight="1">
      <c r="H1131" s="33"/>
      <c r="I1131" s="33"/>
      <c r="J1131" s="33"/>
      <c r="K1131" s="33"/>
    </row>
    <row r="1132" spans="8:11" ht="20.100000000000001" customHeight="1">
      <c r="H1132" s="33"/>
      <c r="I1132" s="33"/>
      <c r="J1132" s="33"/>
      <c r="K1132" s="33"/>
    </row>
    <row r="1133" spans="8:11" ht="20.100000000000001" customHeight="1">
      <c r="H1133" s="33"/>
      <c r="I1133" s="33"/>
      <c r="J1133" s="33"/>
      <c r="K1133" s="33"/>
    </row>
    <row r="1134" spans="8:11" ht="20.100000000000001" customHeight="1">
      <c r="H1134" s="33"/>
      <c r="I1134" s="33"/>
      <c r="J1134" s="33"/>
      <c r="K1134" s="33"/>
    </row>
    <row r="1135" spans="8:11" ht="20.100000000000001" customHeight="1">
      <c r="H1135" s="33"/>
      <c r="I1135" s="33"/>
      <c r="J1135" s="33"/>
      <c r="K1135" s="33"/>
    </row>
    <row r="1136" spans="8:11" ht="20.100000000000001" customHeight="1">
      <c r="H1136" s="33"/>
      <c r="I1136" s="33"/>
      <c r="J1136" s="33"/>
      <c r="K1136" s="33"/>
    </row>
    <row r="1137" spans="8:11" ht="20.100000000000001" customHeight="1">
      <c r="H1137" s="33"/>
      <c r="I1137" s="33"/>
      <c r="J1137" s="33"/>
      <c r="K1137" s="33"/>
    </row>
    <row r="1138" spans="8:11" ht="20.100000000000001" customHeight="1">
      <c r="H1138" s="33"/>
      <c r="I1138" s="33"/>
      <c r="J1138" s="33"/>
      <c r="K1138" s="33"/>
    </row>
    <row r="1139" spans="8:11" ht="20.100000000000001" customHeight="1">
      <c r="H1139" s="33"/>
      <c r="I1139" s="33"/>
      <c r="J1139" s="33"/>
      <c r="K1139" s="33"/>
    </row>
    <row r="1140" spans="8:11" ht="20.100000000000001" customHeight="1">
      <c r="H1140" s="33"/>
      <c r="I1140" s="33"/>
      <c r="J1140" s="33"/>
      <c r="K1140" s="33"/>
    </row>
    <row r="1141" spans="8:11" ht="20.100000000000001" customHeight="1">
      <c r="H1141" s="33"/>
      <c r="I1141" s="33"/>
      <c r="J1141" s="33"/>
      <c r="K1141" s="33"/>
    </row>
    <row r="1142" spans="8:11" ht="20.100000000000001" customHeight="1">
      <c r="H1142" s="33"/>
      <c r="I1142" s="33"/>
      <c r="J1142" s="33"/>
      <c r="K1142" s="33"/>
    </row>
    <row r="1143" spans="8:11" ht="20.100000000000001" customHeight="1">
      <c r="H1143" s="33"/>
      <c r="I1143" s="33"/>
      <c r="J1143" s="33"/>
      <c r="K1143" s="33"/>
    </row>
    <row r="1144" spans="8:11" ht="20.100000000000001" customHeight="1">
      <c r="H1144" s="33"/>
      <c r="I1144" s="33"/>
      <c r="J1144" s="33"/>
      <c r="K1144" s="33"/>
    </row>
    <row r="1145" spans="8:11" ht="20.100000000000001" customHeight="1">
      <c r="H1145" s="33"/>
      <c r="I1145" s="33"/>
      <c r="J1145" s="33"/>
      <c r="K1145" s="33"/>
    </row>
    <row r="1146" spans="8:11" ht="20.100000000000001" customHeight="1">
      <c r="H1146" s="33"/>
      <c r="I1146" s="33"/>
      <c r="J1146" s="33"/>
      <c r="K1146" s="33"/>
    </row>
    <row r="1147" spans="8:11" ht="20.100000000000001" customHeight="1">
      <c r="H1147" s="33"/>
      <c r="I1147" s="33"/>
      <c r="J1147" s="33"/>
      <c r="K1147" s="33"/>
    </row>
    <row r="1148" spans="8:11" ht="20.100000000000001" customHeight="1">
      <c r="H1148" s="33"/>
      <c r="I1148" s="33"/>
      <c r="J1148" s="33"/>
      <c r="K1148" s="33"/>
    </row>
    <row r="1149" spans="8:11" ht="20.100000000000001" customHeight="1">
      <c r="H1149" s="33"/>
      <c r="I1149" s="33"/>
      <c r="J1149" s="33"/>
      <c r="K1149" s="33"/>
    </row>
    <row r="1150" spans="8:11" ht="20.100000000000001" customHeight="1">
      <c r="H1150" s="33"/>
      <c r="I1150" s="33"/>
      <c r="J1150" s="33"/>
      <c r="K1150" s="33"/>
    </row>
    <row r="1151" spans="8:11" ht="20.100000000000001" customHeight="1">
      <c r="H1151" s="33"/>
      <c r="I1151" s="33"/>
      <c r="J1151" s="33"/>
      <c r="K1151" s="33"/>
    </row>
    <row r="1152" spans="8:11" ht="20.100000000000001" customHeight="1">
      <c r="H1152" s="33"/>
      <c r="I1152" s="33"/>
      <c r="J1152" s="33"/>
      <c r="K1152" s="33"/>
    </row>
    <row r="1153" spans="8:11" ht="20.100000000000001" customHeight="1">
      <c r="H1153" s="33"/>
      <c r="I1153" s="33"/>
      <c r="J1153" s="33"/>
      <c r="K1153" s="33"/>
    </row>
    <row r="1154" spans="8:11" ht="20.100000000000001" customHeight="1">
      <c r="H1154" s="33"/>
      <c r="I1154" s="33"/>
      <c r="J1154" s="33"/>
      <c r="K1154" s="33"/>
    </row>
    <row r="1155" spans="8:11" ht="20.100000000000001" customHeight="1">
      <c r="H1155" s="33"/>
      <c r="I1155" s="33"/>
      <c r="J1155" s="33"/>
      <c r="K1155" s="33"/>
    </row>
    <row r="1156" spans="8:11" ht="20.100000000000001" customHeight="1">
      <c r="H1156" s="33"/>
      <c r="I1156" s="33"/>
      <c r="J1156" s="33"/>
      <c r="K1156" s="33"/>
    </row>
    <row r="1157" spans="8:11" ht="20.100000000000001" customHeight="1">
      <c r="H1157" s="33"/>
      <c r="I1157" s="33"/>
      <c r="J1157" s="33"/>
      <c r="K1157" s="33"/>
    </row>
    <row r="1158" spans="8:11" ht="20.100000000000001" customHeight="1">
      <c r="H1158" s="33"/>
      <c r="I1158" s="33"/>
      <c r="J1158" s="33"/>
      <c r="K1158" s="33"/>
    </row>
    <row r="1159" spans="8:11" ht="20.100000000000001" customHeight="1">
      <c r="H1159" s="33"/>
      <c r="I1159" s="33"/>
      <c r="J1159" s="33"/>
      <c r="K1159" s="33"/>
    </row>
    <row r="1160" spans="8:11" ht="20.100000000000001" customHeight="1">
      <c r="H1160" s="33"/>
      <c r="I1160" s="33"/>
      <c r="J1160" s="33"/>
      <c r="K1160" s="33"/>
    </row>
    <row r="1161" spans="8:11" ht="20.100000000000001" customHeight="1">
      <c r="H1161" s="33"/>
      <c r="I1161" s="33"/>
      <c r="J1161" s="33"/>
      <c r="K1161" s="33"/>
    </row>
    <row r="1162" spans="8:11" ht="20.100000000000001" customHeight="1">
      <c r="H1162" s="33"/>
      <c r="I1162" s="33"/>
      <c r="J1162" s="33"/>
      <c r="K1162" s="33"/>
    </row>
    <row r="1163" spans="8:11" ht="20.100000000000001" customHeight="1">
      <c r="H1163" s="33"/>
      <c r="I1163" s="33"/>
      <c r="J1163" s="33"/>
      <c r="K1163" s="33"/>
    </row>
    <row r="1164" spans="8:11" ht="20.100000000000001" customHeight="1">
      <c r="H1164" s="33"/>
      <c r="I1164" s="33"/>
      <c r="J1164" s="33"/>
      <c r="K1164" s="33"/>
    </row>
    <row r="1165" spans="8:11" ht="20.100000000000001" customHeight="1">
      <c r="H1165" s="33"/>
      <c r="I1165" s="33"/>
      <c r="J1165" s="33"/>
      <c r="K1165" s="33"/>
    </row>
    <row r="1166" spans="8:11" ht="20.100000000000001" customHeight="1">
      <c r="H1166" s="33"/>
      <c r="I1166" s="33"/>
      <c r="J1166" s="33"/>
      <c r="K1166" s="33"/>
    </row>
    <row r="1167" spans="8:11" ht="20.100000000000001" customHeight="1">
      <c r="H1167" s="33"/>
      <c r="I1167" s="33"/>
      <c r="J1167" s="33"/>
      <c r="K1167" s="33"/>
    </row>
    <row r="1168" spans="8:11" ht="20.100000000000001" customHeight="1">
      <c r="H1168" s="33"/>
      <c r="I1168" s="33"/>
      <c r="J1168" s="33"/>
      <c r="K1168" s="33"/>
    </row>
    <row r="1169" spans="8:11" ht="20.100000000000001" customHeight="1">
      <c r="H1169" s="33"/>
      <c r="I1169" s="33"/>
      <c r="J1169" s="33"/>
      <c r="K1169" s="33"/>
    </row>
    <row r="1170" spans="8:11" ht="20.100000000000001" customHeight="1">
      <c r="H1170" s="33"/>
      <c r="I1170" s="33"/>
      <c r="J1170" s="33"/>
      <c r="K1170" s="33"/>
    </row>
    <row r="1171" spans="8:11" ht="20.100000000000001" customHeight="1">
      <c r="H1171" s="33"/>
      <c r="I1171" s="33"/>
      <c r="J1171" s="33"/>
      <c r="K1171" s="33"/>
    </row>
    <row r="1172" spans="8:11" ht="20.100000000000001" customHeight="1">
      <c r="H1172" s="33"/>
      <c r="I1172" s="33"/>
      <c r="J1172" s="33"/>
      <c r="K1172" s="33"/>
    </row>
    <row r="1173" spans="8:11" ht="20.100000000000001" customHeight="1">
      <c r="H1173" s="33"/>
      <c r="I1173" s="33"/>
      <c r="J1173" s="33"/>
      <c r="K1173" s="33"/>
    </row>
    <row r="1174" spans="8:11" ht="20.100000000000001" customHeight="1">
      <c r="H1174" s="33"/>
      <c r="I1174" s="33"/>
      <c r="J1174" s="33"/>
      <c r="K1174" s="33"/>
    </row>
    <row r="1175" spans="8:11" ht="20.100000000000001" customHeight="1">
      <c r="H1175" s="33"/>
      <c r="I1175" s="33"/>
      <c r="J1175" s="33"/>
      <c r="K1175" s="33"/>
    </row>
    <row r="1176" spans="8:11" ht="20.100000000000001" customHeight="1">
      <c r="H1176" s="33"/>
      <c r="I1176" s="33"/>
      <c r="J1176" s="33"/>
      <c r="K1176" s="33"/>
    </row>
    <row r="1177" spans="8:11" ht="20.100000000000001" customHeight="1">
      <c r="H1177" s="33"/>
      <c r="I1177" s="33"/>
      <c r="J1177" s="33"/>
      <c r="K1177" s="33"/>
    </row>
    <row r="1178" spans="8:11" ht="20.100000000000001" customHeight="1">
      <c r="H1178" s="33"/>
      <c r="I1178" s="33"/>
      <c r="J1178" s="33"/>
      <c r="K1178" s="33"/>
    </row>
    <row r="1179" spans="8:11" ht="20.100000000000001" customHeight="1">
      <c r="H1179" s="33"/>
      <c r="I1179" s="33"/>
      <c r="J1179" s="33"/>
      <c r="K1179" s="33"/>
    </row>
    <row r="1180" spans="8:11" ht="20.100000000000001" customHeight="1">
      <c r="H1180" s="33"/>
      <c r="I1180" s="33"/>
      <c r="J1180" s="33"/>
      <c r="K1180" s="33"/>
    </row>
    <row r="1181" spans="8:11" ht="20.100000000000001" customHeight="1">
      <c r="H1181" s="33"/>
      <c r="I1181" s="33"/>
      <c r="J1181" s="33"/>
      <c r="K1181" s="33"/>
    </row>
    <row r="1182" spans="8:11" ht="20.100000000000001" customHeight="1">
      <c r="H1182" s="33"/>
      <c r="I1182" s="33"/>
      <c r="J1182" s="33"/>
      <c r="K1182" s="33"/>
    </row>
    <row r="1183" spans="8:11" ht="20.100000000000001" customHeight="1">
      <c r="H1183" s="33"/>
      <c r="I1183" s="33"/>
      <c r="J1183" s="33"/>
      <c r="K1183" s="33"/>
    </row>
    <row r="1184" spans="8:11" ht="20.100000000000001" customHeight="1">
      <c r="H1184" s="33"/>
      <c r="I1184" s="33"/>
      <c r="J1184" s="33"/>
      <c r="K1184" s="33"/>
    </row>
    <row r="1185" spans="8:11" ht="20.100000000000001" customHeight="1">
      <c r="H1185" s="33"/>
      <c r="I1185" s="33"/>
      <c r="J1185" s="33"/>
      <c r="K1185" s="33"/>
    </row>
    <row r="1186" spans="8:11" ht="20.100000000000001" customHeight="1">
      <c r="H1186" s="33"/>
      <c r="I1186" s="33"/>
      <c r="J1186" s="33"/>
      <c r="K1186" s="33"/>
    </row>
    <row r="1187" spans="8:11" ht="20.100000000000001" customHeight="1">
      <c r="H1187" s="33"/>
      <c r="I1187" s="33"/>
      <c r="J1187" s="33"/>
      <c r="K1187" s="33"/>
    </row>
    <row r="1188" spans="8:11" ht="20.100000000000001" customHeight="1">
      <c r="H1188" s="33"/>
      <c r="I1188" s="33"/>
      <c r="J1188" s="33"/>
      <c r="K1188" s="33"/>
    </row>
    <row r="1189" spans="8:11" ht="20.100000000000001" customHeight="1">
      <c r="H1189" s="33"/>
      <c r="I1189" s="33"/>
      <c r="J1189" s="33"/>
      <c r="K1189" s="33"/>
    </row>
    <row r="1190" spans="8:11" ht="20.100000000000001" customHeight="1">
      <c r="H1190" s="33"/>
      <c r="I1190" s="33"/>
      <c r="J1190" s="33"/>
      <c r="K1190" s="33"/>
    </row>
    <row r="1191" spans="8:11" ht="20.100000000000001" customHeight="1">
      <c r="H1191" s="33"/>
      <c r="I1191" s="33"/>
      <c r="J1191" s="33"/>
      <c r="K1191" s="33"/>
    </row>
    <row r="1192" spans="8:11" ht="20.100000000000001" customHeight="1">
      <c r="H1192" s="33"/>
      <c r="I1192" s="33"/>
      <c r="J1192" s="33"/>
      <c r="K1192" s="33"/>
    </row>
    <row r="1193" spans="8:11" ht="20.100000000000001" customHeight="1">
      <c r="H1193" s="33"/>
      <c r="I1193" s="33"/>
      <c r="J1193" s="33"/>
      <c r="K1193" s="33"/>
    </row>
    <row r="1194" spans="8:11" ht="20.100000000000001" customHeight="1">
      <c r="H1194" s="33"/>
      <c r="I1194" s="33"/>
      <c r="J1194" s="33"/>
      <c r="K1194" s="33"/>
    </row>
    <row r="1195" spans="8:11" ht="20.100000000000001" customHeight="1">
      <c r="H1195" s="33"/>
      <c r="I1195" s="33"/>
      <c r="J1195" s="33"/>
      <c r="K1195" s="33"/>
    </row>
    <row r="1196" spans="8:11" ht="20.100000000000001" customHeight="1">
      <c r="H1196" s="33"/>
      <c r="I1196" s="33"/>
      <c r="J1196" s="33"/>
      <c r="K1196" s="33"/>
    </row>
    <row r="1197" spans="8:11" ht="20.100000000000001" customHeight="1">
      <c r="H1197" s="33"/>
      <c r="I1197" s="33"/>
      <c r="J1197" s="33"/>
      <c r="K1197" s="33"/>
    </row>
    <row r="1198" spans="8:11" ht="20.100000000000001" customHeight="1">
      <c r="H1198" s="33"/>
      <c r="I1198" s="33"/>
      <c r="J1198" s="33"/>
      <c r="K1198" s="33"/>
    </row>
    <row r="1199" spans="8:11" ht="20.100000000000001" customHeight="1">
      <c r="H1199" s="33"/>
      <c r="I1199" s="33"/>
      <c r="J1199" s="33"/>
      <c r="K1199" s="33"/>
    </row>
    <row r="1200" spans="8:11" ht="20.100000000000001" customHeight="1">
      <c r="H1200" s="33"/>
      <c r="I1200" s="33"/>
      <c r="J1200" s="33"/>
      <c r="K1200" s="33"/>
    </row>
    <row r="1201" spans="8:11" ht="20.100000000000001" customHeight="1">
      <c r="H1201" s="33"/>
      <c r="I1201" s="33"/>
      <c r="J1201" s="33"/>
      <c r="K1201" s="33"/>
    </row>
    <row r="1202" spans="8:11" ht="20.100000000000001" customHeight="1">
      <c r="H1202" s="33"/>
      <c r="I1202" s="33"/>
      <c r="J1202" s="33"/>
      <c r="K1202" s="33"/>
    </row>
    <row r="1203" spans="8:11" ht="20.100000000000001" customHeight="1">
      <c r="H1203" s="33"/>
      <c r="I1203" s="33"/>
      <c r="J1203" s="33"/>
      <c r="K1203" s="33"/>
    </row>
    <row r="1204" spans="8:11" ht="20.100000000000001" customHeight="1">
      <c r="H1204" s="33"/>
      <c r="I1204" s="33"/>
      <c r="J1204" s="33"/>
      <c r="K1204" s="33"/>
    </row>
    <row r="1205" spans="8:11" ht="20.100000000000001" customHeight="1">
      <c r="H1205" s="33"/>
      <c r="I1205" s="33"/>
      <c r="J1205" s="33"/>
      <c r="K1205" s="33"/>
    </row>
    <row r="1206" spans="8:11" ht="20.100000000000001" customHeight="1">
      <c r="H1206" s="33"/>
      <c r="I1206" s="33"/>
      <c r="J1206" s="33"/>
      <c r="K1206" s="33"/>
    </row>
    <row r="1207" spans="8:11" ht="20.100000000000001" customHeight="1">
      <c r="H1207" s="33"/>
      <c r="I1207" s="33"/>
      <c r="J1207" s="33"/>
      <c r="K1207" s="33"/>
    </row>
    <row r="1208" spans="8:11" ht="20.100000000000001" customHeight="1">
      <c r="H1208" s="33"/>
      <c r="I1208" s="33"/>
      <c r="J1208" s="33"/>
      <c r="K1208" s="33"/>
    </row>
    <row r="1209" spans="8:11" ht="20.100000000000001" customHeight="1">
      <c r="H1209" s="33"/>
      <c r="I1209" s="33"/>
      <c r="J1209" s="33"/>
      <c r="K1209" s="33"/>
    </row>
    <row r="1210" spans="8:11" ht="20.100000000000001" customHeight="1">
      <c r="H1210" s="33"/>
      <c r="I1210" s="33"/>
      <c r="J1210" s="33"/>
      <c r="K1210" s="33"/>
    </row>
    <row r="1211" spans="8:11" ht="20.100000000000001" customHeight="1">
      <c r="H1211" s="33"/>
      <c r="I1211" s="33"/>
      <c r="J1211" s="33"/>
      <c r="K1211" s="33"/>
    </row>
    <row r="1212" spans="8:11" ht="20.100000000000001" customHeight="1">
      <c r="H1212" s="33"/>
      <c r="I1212" s="33"/>
      <c r="J1212" s="33"/>
      <c r="K1212" s="33"/>
    </row>
    <row r="1213" spans="8:11" ht="20.100000000000001" customHeight="1">
      <c r="H1213" s="33"/>
      <c r="I1213" s="33"/>
      <c r="J1213" s="33"/>
      <c r="K1213" s="33"/>
    </row>
    <row r="1214" spans="8:11" ht="20.100000000000001" customHeight="1">
      <c r="H1214" s="33"/>
      <c r="I1214" s="33"/>
      <c r="J1214" s="33"/>
      <c r="K1214" s="33"/>
    </row>
    <row r="1215" spans="8:11" ht="20.100000000000001" customHeight="1">
      <c r="H1215" s="33"/>
      <c r="I1215" s="33"/>
      <c r="J1215" s="33"/>
      <c r="K1215" s="33"/>
    </row>
    <row r="1216" spans="8:11" ht="20.100000000000001" customHeight="1">
      <c r="H1216" s="33"/>
      <c r="I1216" s="33"/>
      <c r="J1216" s="33"/>
      <c r="K1216" s="33"/>
    </row>
    <row r="1217" spans="8:11" ht="20.100000000000001" customHeight="1">
      <c r="H1217" s="33"/>
      <c r="I1217" s="33"/>
      <c r="J1217" s="33"/>
      <c r="K1217" s="33"/>
    </row>
    <row r="1218" spans="8:11" ht="20.100000000000001" customHeight="1">
      <c r="H1218" s="33"/>
      <c r="I1218" s="33"/>
      <c r="J1218" s="33"/>
      <c r="K1218" s="33"/>
    </row>
    <row r="1219" spans="8:11" ht="20.100000000000001" customHeight="1">
      <c r="H1219" s="33"/>
      <c r="I1219" s="33"/>
      <c r="J1219" s="33"/>
      <c r="K1219" s="33"/>
    </row>
    <row r="1220" spans="8:11" ht="20.100000000000001" customHeight="1">
      <c r="H1220" s="33"/>
      <c r="I1220" s="33"/>
      <c r="J1220" s="33"/>
      <c r="K1220" s="33"/>
    </row>
    <row r="1221" spans="8:11" ht="20.100000000000001" customHeight="1">
      <c r="H1221" s="33"/>
      <c r="I1221" s="33"/>
      <c r="J1221" s="33"/>
      <c r="K1221" s="33"/>
    </row>
    <row r="1222" spans="8:11" ht="20.100000000000001" customHeight="1">
      <c r="H1222" s="33"/>
      <c r="I1222" s="33"/>
      <c r="J1222" s="33"/>
      <c r="K1222" s="33"/>
    </row>
    <row r="1223" spans="8:11" ht="20.100000000000001" customHeight="1">
      <c r="H1223" s="33"/>
      <c r="I1223" s="33"/>
      <c r="J1223" s="33"/>
      <c r="K1223" s="33"/>
    </row>
    <row r="1224" spans="8:11" ht="20.100000000000001" customHeight="1">
      <c r="H1224" s="33"/>
      <c r="I1224" s="33"/>
      <c r="J1224" s="33"/>
      <c r="K1224" s="33"/>
    </row>
    <row r="1225" spans="8:11" ht="20.100000000000001" customHeight="1">
      <c r="H1225" s="33"/>
      <c r="I1225" s="33"/>
      <c r="J1225" s="33"/>
      <c r="K1225" s="33"/>
    </row>
    <row r="1226" spans="8:11" ht="20.100000000000001" customHeight="1">
      <c r="H1226" s="33"/>
      <c r="I1226" s="33"/>
      <c r="J1226" s="33"/>
      <c r="K1226" s="33"/>
    </row>
    <row r="1227" spans="8:11" ht="20.100000000000001" customHeight="1">
      <c r="H1227" s="33"/>
      <c r="I1227" s="33"/>
      <c r="J1227" s="33"/>
      <c r="K1227" s="33"/>
    </row>
    <row r="1228" spans="8:11" ht="20.100000000000001" customHeight="1">
      <c r="H1228" s="33"/>
      <c r="I1228" s="33"/>
      <c r="J1228" s="33"/>
      <c r="K1228" s="33"/>
    </row>
    <row r="1229" spans="8:11" ht="20.100000000000001" customHeight="1">
      <c r="H1229" s="33"/>
      <c r="I1229" s="33"/>
      <c r="J1229" s="33"/>
      <c r="K1229" s="33"/>
    </row>
    <row r="1230" spans="8:11" ht="20.100000000000001" customHeight="1">
      <c r="H1230" s="33"/>
      <c r="I1230" s="33"/>
      <c r="J1230" s="33"/>
      <c r="K1230" s="33"/>
    </row>
    <row r="1231" spans="8:11" ht="20.100000000000001" customHeight="1">
      <c r="H1231" s="33"/>
      <c r="I1231" s="33"/>
      <c r="J1231" s="33"/>
      <c r="K1231" s="33"/>
    </row>
    <row r="1232" spans="8:11" ht="20.100000000000001" customHeight="1">
      <c r="H1232" s="33"/>
      <c r="I1232" s="33"/>
      <c r="J1232" s="33"/>
      <c r="K1232" s="33"/>
    </row>
    <row r="1233" spans="8:11" ht="20.100000000000001" customHeight="1">
      <c r="H1233" s="33"/>
      <c r="I1233" s="33"/>
      <c r="J1233" s="33"/>
      <c r="K1233" s="33"/>
    </row>
    <row r="1234" spans="8:11" ht="20.100000000000001" customHeight="1">
      <c r="H1234" s="33"/>
      <c r="I1234" s="33"/>
      <c r="J1234" s="33"/>
      <c r="K1234" s="33"/>
    </row>
    <row r="1235" spans="8:11" ht="20.100000000000001" customHeight="1">
      <c r="H1235" s="33"/>
      <c r="I1235" s="33"/>
      <c r="J1235" s="33"/>
      <c r="K1235" s="33"/>
    </row>
    <row r="1236" spans="8:11" ht="20.100000000000001" customHeight="1">
      <c r="H1236" s="33"/>
      <c r="I1236" s="33"/>
      <c r="J1236" s="33"/>
      <c r="K1236" s="33"/>
    </row>
    <row r="1237" spans="8:11" ht="20.100000000000001" customHeight="1">
      <c r="H1237" s="33"/>
      <c r="I1237" s="33"/>
      <c r="J1237" s="33"/>
      <c r="K1237" s="33"/>
    </row>
    <row r="1238" spans="8:11" ht="20.100000000000001" customHeight="1">
      <c r="H1238" s="33"/>
      <c r="I1238" s="33"/>
      <c r="J1238" s="33"/>
      <c r="K1238" s="33"/>
    </row>
    <row r="1239" spans="8:11" ht="20.100000000000001" customHeight="1">
      <c r="H1239" s="33"/>
      <c r="I1239" s="33"/>
      <c r="J1239" s="33"/>
      <c r="K1239" s="33"/>
    </row>
    <row r="1240" spans="8:11" ht="20.100000000000001" customHeight="1">
      <c r="H1240" s="33"/>
      <c r="I1240" s="33"/>
      <c r="J1240" s="33"/>
      <c r="K1240" s="33"/>
    </row>
    <row r="1241" spans="8:11" ht="20.100000000000001" customHeight="1">
      <c r="H1241" s="33"/>
      <c r="I1241" s="33"/>
      <c r="J1241" s="33"/>
      <c r="K1241" s="33"/>
    </row>
    <row r="1242" spans="8:11" ht="20.100000000000001" customHeight="1">
      <c r="H1242" s="33"/>
      <c r="I1242" s="33"/>
      <c r="J1242" s="33"/>
      <c r="K1242" s="33"/>
    </row>
    <row r="1243" spans="8:11" ht="20.100000000000001" customHeight="1">
      <c r="H1243" s="33"/>
      <c r="I1243" s="33"/>
      <c r="J1243" s="33"/>
      <c r="K1243" s="33"/>
    </row>
    <row r="1244" spans="8:11" ht="20.100000000000001" customHeight="1">
      <c r="H1244" s="33"/>
      <c r="I1244" s="33"/>
      <c r="J1244" s="33"/>
      <c r="K1244" s="33"/>
    </row>
    <row r="1245" spans="8:11" ht="20.100000000000001" customHeight="1">
      <c r="H1245" s="33"/>
      <c r="I1245" s="33"/>
      <c r="J1245" s="33"/>
      <c r="K1245" s="33"/>
    </row>
    <row r="1246" spans="8:11" ht="20.100000000000001" customHeight="1">
      <c r="H1246" s="33"/>
      <c r="I1246" s="33"/>
      <c r="J1246" s="33"/>
      <c r="K1246" s="33"/>
    </row>
    <row r="1247" spans="8:11" ht="20.100000000000001" customHeight="1">
      <c r="H1247" s="33"/>
      <c r="I1247" s="33"/>
      <c r="J1247" s="33"/>
      <c r="K1247" s="33"/>
    </row>
    <row r="1248" spans="8:11" ht="20.100000000000001" customHeight="1">
      <c r="H1248" s="33"/>
      <c r="I1248" s="33"/>
      <c r="J1248" s="33"/>
      <c r="K1248" s="33"/>
    </row>
    <row r="1249" spans="8:11" ht="20.100000000000001" customHeight="1">
      <c r="H1249" s="33"/>
      <c r="I1249" s="33"/>
      <c r="J1249" s="33"/>
      <c r="K1249" s="33"/>
    </row>
    <row r="1250" spans="8:11" ht="20.100000000000001" customHeight="1">
      <c r="H1250" s="33"/>
      <c r="I1250" s="33"/>
      <c r="J1250" s="33"/>
      <c r="K1250" s="33"/>
    </row>
    <row r="1251" spans="8:11" ht="20.100000000000001" customHeight="1">
      <c r="H1251" s="33"/>
      <c r="I1251" s="33"/>
      <c r="J1251" s="33"/>
      <c r="K1251" s="33"/>
    </row>
    <row r="1252" spans="8:11" ht="20.100000000000001" customHeight="1">
      <c r="H1252" s="33"/>
      <c r="I1252" s="33"/>
      <c r="J1252" s="33"/>
      <c r="K1252" s="33"/>
    </row>
    <row r="1253" spans="8:11" ht="20.100000000000001" customHeight="1">
      <c r="H1253" s="33"/>
      <c r="I1253" s="33"/>
      <c r="J1253" s="33"/>
      <c r="K1253" s="33"/>
    </row>
    <row r="1254" spans="8:11" ht="20.100000000000001" customHeight="1">
      <c r="H1254" s="33"/>
      <c r="I1254" s="33"/>
      <c r="J1254" s="33"/>
      <c r="K1254" s="33"/>
    </row>
    <row r="1255" spans="8:11" ht="20.100000000000001" customHeight="1">
      <c r="H1255" s="33"/>
      <c r="I1255" s="33"/>
      <c r="J1255" s="33"/>
      <c r="K1255" s="33"/>
    </row>
    <row r="1256" spans="8:11" ht="20.100000000000001" customHeight="1">
      <c r="H1256" s="33"/>
      <c r="I1256" s="33"/>
      <c r="J1256" s="33"/>
      <c r="K1256" s="33"/>
    </row>
    <row r="1257" spans="8:11" ht="20.100000000000001" customHeight="1">
      <c r="H1257" s="33"/>
      <c r="I1257" s="33"/>
      <c r="J1257" s="33"/>
      <c r="K1257" s="33"/>
    </row>
    <row r="1258" spans="8:11" ht="20.100000000000001" customHeight="1">
      <c r="H1258" s="33"/>
      <c r="I1258" s="33"/>
      <c r="J1258" s="33"/>
      <c r="K1258" s="33"/>
    </row>
    <row r="1259" spans="8:11" ht="20.100000000000001" customHeight="1">
      <c r="H1259" s="33"/>
      <c r="I1259" s="33"/>
      <c r="J1259" s="33"/>
      <c r="K1259" s="33"/>
    </row>
    <row r="1260" spans="8:11" ht="20.100000000000001" customHeight="1">
      <c r="H1260" s="33"/>
      <c r="I1260" s="33"/>
      <c r="J1260" s="33"/>
      <c r="K1260" s="33"/>
    </row>
    <row r="1261" spans="8:11" ht="20.100000000000001" customHeight="1">
      <c r="H1261" s="33"/>
      <c r="I1261" s="33"/>
      <c r="J1261" s="33"/>
      <c r="K1261" s="33"/>
    </row>
    <row r="1262" spans="8:11" ht="20.100000000000001" customHeight="1">
      <c r="H1262" s="33"/>
      <c r="I1262" s="33"/>
      <c r="J1262" s="33"/>
      <c r="K1262" s="33"/>
    </row>
    <row r="1263" spans="8:11" ht="20.100000000000001" customHeight="1">
      <c r="H1263" s="33"/>
      <c r="I1263" s="33"/>
      <c r="J1263" s="33"/>
      <c r="K1263" s="33"/>
    </row>
    <row r="1264" spans="8:11" ht="20.100000000000001" customHeight="1">
      <c r="H1264" s="33"/>
      <c r="I1264" s="33"/>
      <c r="J1264" s="33"/>
      <c r="K1264" s="33"/>
    </row>
    <row r="1265" spans="8:11" ht="20.100000000000001" customHeight="1">
      <c r="H1265" s="33"/>
      <c r="I1265" s="33"/>
      <c r="J1265" s="33"/>
      <c r="K1265" s="33"/>
    </row>
    <row r="1266" spans="8:11" ht="20.100000000000001" customHeight="1">
      <c r="H1266" s="33"/>
      <c r="I1266" s="33"/>
      <c r="J1266" s="33"/>
      <c r="K1266" s="33"/>
    </row>
    <row r="1267" spans="8:11" ht="20.100000000000001" customHeight="1">
      <c r="H1267" s="33"/>
      <c r="I1267" s="33"/>
      <c r="J1267" s="33"/>
      <c r="K1267" s="33"/>
    </row>
    <row r="1268" spans="8:11" ht="20.100000000000001" customHeight="1">
      <c r="H1268" s="33"/>
      <c r="I1268" s="33"/>
      <c r="J1268" s="33"/>
      <c r="K1268" s="33"/>
    </row>
    <row r="1269" spans="8:11" ht="20.100000000000001" customHeight="1">
      <c r="H1269" s="33"/>
      <c r="I1269" s="33"/>
      <c r="J1269" s="33"/>
      <c r="K1269" s="33"/>
    </row>
    <row r="1270" spans="8:11" ht="20.100000000000001" customHeight="1">
      <c r="H1270" s="33"/>
      <c r="I1270" s="33"/>
      <c r="J1270" s="33"/>
      <c r="K1270" s="33"/>
    </row>
    <row r="1271" spans="8:11" ht="20.100000000000001" customHeight="1">
      <c r="H1271" s="33"/>
      <c r="I1271" s="33"/>
      <c r="J1271" s="33"/>
      <c r="K1271" s="33"/>
    </row>
  </sheetData>
  <pageMargins left="0.31496062992125984" right="0.31496062992125984" top="0.35433070866141736" bottom="0.15748031496062992" header="0.31496062992125984" footer="0.31496062992125984"/>
  <pageSetup paperSize="8" scale="95" orientation="landscape" r:id="rId2"/>
  <headerFooter>
    <oddHeader>&amp;R&amp;"arial"&amp;8&amp;K000000 KONE Internal&amp;1#_x000D_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89E78-F824-45D2-95C9-2B8151EF25F4}">
  <sheetPr codeName="Sheet9"/>
  <dimension ref="A1:Y470"/>
  <sheetViews>
    <sheetView topLeftCell="A67" workbookViewId="0">
      <selection activeCell="B107" sqref="B107"/>
    </sheetView>
  </sheetViews>
  <sheetFormatPr defaultColWidth="30" defaultRowHeight="12.75"/>
  <sheetData>
    <row r="1" spans="1:25" ht="13.5" thickBot="1">
      <c r="A1" s="15" t="s">
        <v>0</v>
      </c>
      <c r="B1" s="17" t="s">
        <v>1</v>
      </c>
      <c r="C1" s="17" t="s">
        <v>2</v>
      </c>
      <c r="D1" s="15" t="s">
        <v>3</v>
      </c>
      <c r="E1" s="15" t="s">
        <v>4</v>
      </c>
      <c r="F1" s="15" t="s">
        <v>1364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/>
      <c r="X1" s="15"/>
      <c r="Y1" s="15"/>
    </row>
    <row r="2" spans="1:25" ht="13.5" thickBot="1">
      <c r="A2" s="16">
        <v>45444.685115740744</v>
      </c>
      <c r="B2" s="17">
        <v>130</v>
      </c>
      <c r="C2" s="17">
        <v>1</v>
      </c>
      <c r="D2" s="15" t="s">
        <v>22</v>
      </c>
      <c r="E2" s="15" t="s">
        <v>23</v>
      </c>
      <c r="F2" s="15" t="s">
        <v>24</v>
      </c>
      <c r="G2" s="15" t="s">
        <v>25</v>
      </c>
      <c r="H2" s="15" t="s">
        <v>26</v>
      </c>
      <c r="I2" s="15" t="s">
        <v>27</v>
      </c>
      <c r="J2" s="15">
        <v>687586009</v>
      </c>
      <c r="K2" s="15"/>
      <c r="L2" s="15" t="s">
        <v>29</v>
      </c>
      <c r="M2" s="18">
        <v>42052</v>
      </c>
      <c r="N2" s="15"/>
      <c r="O2" s="15" t="s">
        <v>30</v>
      </c>
      <c r="P2" s="15"/>
      <c r="Q2" s="19" t="s">
        <v>31</v>
      </c>
      <c r="R2" s="20">
        <v>44625</v>
      </c>
      <c r="S2" s="15" t="s">
        <v>32</v>
      </c>
      <c r="T2" s="15"/>
      <c r="U2" s="15"/>
      <c r="V2" s="15"/>
      <c r="W2" s="15"/>
      <c r="X2" s="15"/>
      <c r="Y2" s="15"/>
    </row>
    <row r="3" spans="1:25" ht="13.5" thickBot="1">
      <c r="A3" s="16">
        <v>45444.685115740744</v>
      </c>
      <c r="B3" s="17">
        <v>130</v>
      </c>
      <c r="C3" s="17">
        <v>1</v>
      </c>
      <c r="D3" s="15" t="s">
        <v>22</v>
      </c>
      <c r="E3" s="15" t="s">
        <v>33</v>
      </c>
      <c r="F3" s="15" t="s">
        <v>24</v>
      </c>
      <c r="G3" s="15" t="s">
        <v>25</v>
      </c>
      <c r="H3" s="15" t="s">
        <v>26</v>
      </c>
      <c r="I3" s="15" t="s">
        <v>27</v>
      </c>
      <c r="J3" s="15">
        <v>687586009</v>
      </c>
      <c r="K3" s="15"/>
      <c r="L3" s="15" t="s">
        <v>29</v>
      </c>
      <c r="M3" s="18">
        <v>43071</v>
      </c>
      <c r="N3" s="15"/>
      <c r="O3" s="21" t="s">
        <v>34</v>
      </c>
      <c r="P3" s="15"/>
      <c r="Q3" s="15" t="s">
        <v>35</v>
      </c>
      <c r="R3" s="20">
        <v>45213</v>
      </c>
      <c r="S3" s="15" t="s">
        <v>32</v>
      </c>
      <c r="T3" s="15"/>
      <c r="U3" s="15"/>
      <c r="V3" s="15"/>
      <c r="W3" s="15"/>
      <c r="X3" s="15"/>
      <c r="Y3" s="15"/>
    </row>
    <row r="4" spans="1:25" ht="13.5" thickBot="1">
      <c r="A4" s="16">
        <v>44975.627511574072</v>
      </c>
      <c r="B4" s="17">
        <v>829</v>
      </c>
      <c r="C4" s="17">
        <v>2</v>
      </c>
      <c r="D4" s="15" t="s">
        <v>36</v>
      </c>
      <c r="E4" s="15" t="s">
        <v>37</v>
      </c>
      <c r="F4" s="15" t="s">
        <v>38</v>
      </c>
      <c r="G4" s="15"/>
      <c r="H4" s="15"/>
      <c r="I4" s="15"/>
      <c r="J4" s="15">
        <v>645652866</v>
      </c>
      <c r="K4" s="15"/>
      <c r="L4" s="15" t="s">
        <v>29</v>
      </c>
      <c r="M4" s="20">
        <v>41100</v>
      </c>
      <c r="N4" s="15" t="s">
        <v>39</v>
      </c>
      <c r="O4" s="15" t="s">
        <v>40</v>
      </c>
      <c r="P4" s="15" t="s">
        <v>41</v>
      </c>
      <c r="Q4" s="15" t="s">
        <v>31</v>
      </c>
      <c r="R4" s="15"/>
      <c r="S4" s="15" t="s">
        <v>32</v>
      </c>
      <c r="T4" s="15"/>
      <c r="U4" s="15"/>
      <c r="V4" s="15"/>
      <c r="W4" s="15"/>
      <c r="X4" s="15"/>
      <c r="Y4" s="15"/>
    </row>
    <row r="5" spans="1:25" ht="13.5" thickBot="1">
      <c r="A5" s="16">
        <v>44926.695370370369</v>
      </c>
      <c r="B5" s="17">
        <v>600</v>
      </c>
      <c r="C5" s="17">
        <v>3</v>
      </c>
      <c r="D5" s="15" t="s">
        <v>42</v>
      </c>
      <c r="E5" s="15" t="s">
        <v>43</v>
      </c>
      <c r="F5" s="15" t="s">
        <v>44</v>
      </c>
      <c r="G5" s="15" t="s">
        <v>45</v>
      </c>
      <c r="H5" s="15" t="s">
        <v>26</v>
      </c>
      <c r="I5" s="15" t="s">
        <v>46</v>
      </c>
      <c r="J5" s="15">
        <v>610171625</v>
      </c>
      <c r="K5" s="15"/>
      <c r="L5" s="15" t="s">
        <v>48</v>
      </c>
      <c r="M5" s="20">
        <v>41940</v>
      </c>
      <c r="N5" s="15" t="s">
        <v>49</v>
      </c>
      <c r="O5" s="15" t="s">
        <v>30</v>
      </c>
      <c r="P5" s="15" t="s">
        <v>41</v>
      </c>
      <c r="Q5" s="15" t="s">
        <v>35</v>
      </c>
      <c r="R5" s="20">
        <v>44870</v>
      </c>
      <c r="S5" s="15" t="s">
        <v>32</v>
      </c>
      <c r="T5" s="15"/>
      <c r="U5" s="15"/>
      <c r="V5" s="15"/>
      <c r="W5" s="15"/>
      <c r="X5" s="15"/>
      <c r="Y5" s="15"/>
    </row>
    <row r="6" spans="1:25" ht="13.5" thickBot="1">
      <c r="A6" s="16">
        <v>45375.575231481482</v>
      </c>
      <c r="B6" s="17">
        <v>0</v>
      </c>
      <c r="C6" s="17">
        <v>4</v>
      </c>
      <c r="D6" s="15" t="s">
        <v>1365</v>
      </c>
      <c r="E6" s="15" t="s">
        <v>52</v>
      </c>
      <c r="F6" s="15" t="s">
        <v>53</v>
      </c>
      <c r="G6" s="15"/>
      <c r="H6" s="15" t="s">
        <v>54</v>
      </c>
      <c r="I6" s="15"/>
      <c r="J6" s="15">
        <v>685649219</v>
      </c>
      <c r="K6" s="15"/>
      <c r="L6" s="15" t="s">
        <v>48</v>
      </c>
      <c r="M6" s="15"/>
      <c r="N6" s="15" t="s">
        <v>56</v>
      </c>
      <c r="O6" s="15" t="s">
        <v>57</v>
      </c>
      <c r="P6" s="15" t="s">
        <v>58</v>
      </c>
      <c r="Q6" s="15" t="s">
        <v>59</v>
      </c>
      <c r="R6" s="20">
        <v>44464</v>
      </c>
      <c r="S6" s="15" t="s">
        <v>32</v>
      </c>
      <c r="T6" s="19"/>
      <c r="U6" s="19"/>
      <c r="V6" s="19"/>
      <c r="W6" s="19"/>
      <c r="X6" s="19"/>
      <c r="Y6" s="19"/>
    </row>
    <row r="7" spans="1:25" ht="13.5" thickBot="1">
      <c r="A7" s="16">
        <v>45375.591678240744</v>
      </c>
      <c r="B7" s="17">
        <v>393</v>
      </c>
      <c r="C7" s="17">
        <v>6</v>
      </c>
      <c r="D7" s="15" t="s">
        <v>60</v>
      </c>
      <c r="E7" s="15" t="s">
        <v>61</v>
      </c>
      <c r="F7" s="15" t="s">
        <v>62</v>
      </c>
      <c r="G7" s="15"/>
      <c r="H7" s="15" t="s">
        <v>26</v>
      </c>
      <c r="I7" s="15"/>
      <c r="J7" s="15">
        <v>619933763</v>
      </c>
      <c r="K7" s="15"/>
      <c r="L7" s="15" t="s">
        <v>29</v>
      </c>
      <c r="M7" s="20">
        <v>41876</v>
      </c>
      <c r="N7" s="15"/>
      <c r="O7" s="15"/>
      <c r="P7" s="15"/>
      <c r="Q7" s="15"/>
      <c r="R7" s="20">
        <v>44240</v>
      </c>
      <c r="S7" s="15"/>
      <c r="T7" s="15"/>
      <c r="U7" s="15"/>
      <c r="V7" s="15"/>
      <c r="W7" s="15"/>
      <c r="X7" s="15"/>
      <c r="Y7" s="15"/>
    </row>
    <row r="8" spans="1:25" ht="13.5" thickBot="1">
      <c r="A8" s="16">
        <v>45375.591678240744</v>
      </c>
      <c r="B8" s="17">
        <v>393</v>
      </c>
      <c r="C8" s="17">
        <v>6</v>
      </c>
      <c r="D8" s="15" t="s">
        <v>60</v>
      </c>
      <c r="E8" s="15" t="s">
        <v>64</v>
      </c>
      <c r="F8" s="15" t="s">
        <v>62</v>
      </c>
      <c r="G8" s="15"/>
      <c r="H8" s="15" t="s">
        <v>26</v>
      </c>
      <c r="I8" s="15"/>
      <c r="J8" s="15">
        <v>619933763</v>
      </c>
      <c r="K8" s="15"/>
      <c r="L8" s="15" t="s">
        <v>29</v>
      </c>
      <c r="M8" s="15"/>
      <c r="N8" s="15"/>
      <c r="O8" s="15" t="s">
        <v>65</v>
      </c>
      <c r="P8" s="15"/>
      <c r="Q8" s="15" t="s">
        <v>35</v>
      </c>
      <c r="R8" s="20">
        <v>44240</v>
      </c>
      <c r="S8" s="22" t="s">
        <v>32</v>
      </c>
      <c r="T8" s="15"/>
      <c r="U8" s="15"/>
      <c r="V8" s="15"/>
      <c r="W8" s="15"/>
      <c r="X8" s="15"/>
      <c r="Y8" s="15"/>
    </row>
    <row r="9" spans="1:25" ht="13.5" thickBot="1">
      <c r="A9" s="16">
        <v>45375.595914351848</v>
      </c>
      <c r="B9" s="17">
        <v>858</v>
      </c>
      <c r="C9" s="17">
        <v>7</v>
      </c>
      <c r="D9" s="15" t="s">
        <v>66</v>
      </c>
      <c r="E9" s="15" t="s">
        <v>67</v>
      </c>
      <c r="F9" s="15" t="s">
        <v>68</v>
      </c>
      <c r="G9" s="15" t="s">
        <v>69</v>
      </c>
      <c r="H9" s="15" t="s">
        <v>26</v>
      </c>
      <c r="I9" s="15" t="s">
        <v>70</v>
      </c>
      <c r="J9" s="15">
        <v>648614029</v>
      </c>
      <c r="K9" s="15"/>
      <c r="L9" s="15" t="s">
        <v>29</v>
      </c>
      <c r="M9" s="20">
        <v>41414</v>
      </c>
      <c r="N9" s="15"/>
      <c r="O9" s="15" t="s">
        <v>30</v>
      </c>
      <c r="P9" s="15" t="s">
        <v>41</v>
      </c>
      <c r="Q9" s="15" t="s">
        <v>35</v>
      </c>
      <c r="R9" s="15"/>
      <c r="S9" s="15" t="s">
        <v>32</v>
      </c>
      <c r="T9" s="15"/>
      <c r="U9" s="15"/>
      <c r="V9" s="15"/>
      <c r="W9" s="15"/>
      <c r="X9" s="15"/>
      <c r="Y9" s="15"/>
    </row>
    <row r="10" spans="1:25" ht="13.5" thickBot="1">
      <c r="A10" s="16">
        <v>44948.658483796295</v>
      </c>
      <c r="B10" s="17">
        <v>327</v>
      </c>
      <c r="C10" s="17">
        <v>8</v>
      </c>
      <c r="D10" s="15" t="s">
        <v>72</v>
      </c>
      <c r="E10" s="15" t="s">
        <v>73</v>
      </c>
      <c r="F10" s="15" t="s">
        <v>74</v>
      </c>
      <c r="G10" s="15" t="s">
        <v>75</v>
      </c>
      <c r="H10" s="15" t="s">
        <v>26</v>
      </c>
      <c r="I10" s="15" t="s">
        <v>76</v>
      </c>
      <c r="J10" s="15">
        <v>625126767</v>
      </c>
      <c r="K10" s="15"/>
      <c r="L10" s="15" t="s">
        <v>48</v>
      </c>
      <c r="M10" s="20">
        <v>39571</v>
      </c>
      <c r="N10" s="15" t="s">
        <v>39</v>
      </c>
      <c r="O10" s="15" t="s">
        <v>65</v>
      </c>
      <c r="P10" s="15" t="s">
        <v>58</v>
      </c>
      <c r="Q10" s="15" t="s">
        <v>78</v>
      </c>
      <c r="R10" s="20">
        <v>44948</v>
      </c>
      <c r="S10" s="15"/>
      <c r="T10" s="15"/>
      <c r="U10" s="15"/>
      <c r="V10" s="15"/>
      <c r="W10" s="15"/>
      <c r="X10" s="15"/>
      <c r="Y10" s="15"/>
    </row>
    <row r="11" spans="1:25" ht="13.5" thickBot="1">
      <c r="A11" s="16">
        <v>44948.659710648149</v>
      </c>
      <c r="B11" s="17">
        <v>327</v>
      </c>
      <c r="C11" s="17">
        <v>8</v>
      </c>
      <c r="D11" s="15" t="s">
        <v>72</v>
      </c>
      <c r="E11" s="15" t="s">
        <v>79</v>
      </c>
      <c r="F11" s="15" t="s">
        <v>74</v>
      </c>
      <c r="G11" s="15" t="s">
        <v>75</v>
      </c>
      <c r="H11" s="15" t="s">
        <v>26</v>
      </c>
      <c r="I11" s="15" t="s">
        <v>76</v>
      </c>
      <c r="J11" s="15">
        <v>625126767</v>
      </c>
      <c r="K11" s="15"/>
      <c r="L11" s="15" t="s">
        <v>48</v>
      </c>
      <c r="M11" s="20">
        <v>41240</v>
      </c>
      <c r="N11" s="15" t="s">
        <v>39</v>
      </c>
      <c r="O11" s="15" t="s">
        <v>30</v>
      </c>
      <c r="P11" s="15" t="s">
        <v>41</v>
      </c>
      <c r="Q11" s="15" t="s">
        <v>35</v>
      </c>
      <c r="R11" s="15"/>
      <c r="S11" s="15" t="s">
        <v>32</v>
      </c>
      <c r="T11" s="15"/>
      <c r="U11" s="15"/>
      <c r="V11" s="15"/>
      <c r="W11" s="15"/>
      <c r="X11" s="15"/>
      <c r="Y11" s="15"/>
    </row>
    <row r="12" spans="1:25" ht="13.5" thickBot="1">
      <c r="A12" s="16">
        <v>44948.659143518518</v>
      </c>
      <c r="B12" s="17">
        <v>327</v>
      </c>
      <c r="C12" s="17">
        <v>8</v>
      </c>
      <c r="D12" s="15" t="s">
        <v>72</v>
      </c>
      <c r="E12" s="15" t="s">
        <v>80</v>
      </c>
      <c r="F12" s="15" t="s">
        <v>74</v>
      </c>
      <c r="G12" s="15" t="s">
        <v>75</v>
      </c>
      <c r="H12" s="15" t="s">
        <v>26</v>
      </c>
      <c r="I12" s="15" t="s">
        <v>76</v>
      </c>
      <c r="J12" s="15">
        <v>625126767</v>
      </c>
      <c r="K12" s="15"/>
      <c r="L12" s="15" t="s">
        <v>29</v>
      </c>
      <c r="M12" s="20">
        <v>40523</v>
      </c>
      <c r="N12" s="15" t="s">
        <v>39</v>
      </c>
      <c r="O12" s="15" t="s">
        <v>65</v>
      </c>
      <c r="P12" s="15" t="s">
        <v>58</v>
      </c>
      <c r="Q12" s="15" t="s">
        <v>35</v>
      </c>
      <c r="R12" s="20">
        <v>44948</v>
      </c>
      <c r="S12" s="22" t="s">
        <v>32</v>
      </c>
      <c r="T12" s="15"/>
      <c r="U12" s="15"/>
      <c r="V12" s="15"/>
      <c r="W12" s="15"/>
      <c r="X12" s="15"/>
      <c r="Y12" s="15"/>
    </row>
    <row r="13" spans="1:25" ht="13.5" thickBot="1">
      <c r="A13" s="16">
        <v>45375.599409722221</v>
      </c>
      <c r="B13" s="17">
        <v>249</v>
      </c>
      <c r="C13" s="17">
        <v>9</v>
      </c>
      <c r="D13" s="15" t="s">
        <v>40</v>
      </c>
      <c r="E13" s="15" t="s">
        <v>67</v>
      </c>
      <c r="F13" s="15" t="s">
        <v>81</v>
      </c>
      <c r="G13" s="15" t="s">
        <v>82</v>
      </c>
      <c r="H13" s="15" t="s">
        <v>26</v>
      </c>
      <c r="I13" s="15">
        <v>3526</v>
      </c>
      <c r="J13" s="15">
        <v>626661564</v>
      </c>
      <c r="K13" s="15"/>
      <c r="L13" s="15" t="s">
        <v>29</v>
      </c>
      <c r="M13" s="20">
        <v>41046</v>
      </c>
      <c r="N13" s="15"/>
      <c r="O13" s="15"/>
      <c r="P13" s="15"/>
      <c r="Q13" s="15"/>
      <c r="R13" s="20">
        <v>45235</v>
      </c>
      <c r="S13" s="15"/>
      <c r="T13" s="15"/>
      <c r="U13" s="15"/>
      <c r="V13" s="15"/>
      <c r="W13" s="15"/>
      <c r="X13" s="15"/>
      <c r="Y13" s="15"/>
    </row>
    <row r="14" spans="1:25" ht="13.5" thickBot="1">
      <c r="A14" s="23">
        <v>44975.599050925928</v>
      </c>
      <c r="B14" s="17">
        <v>782</v>
      </c>
      <c r="C14" s="17">
        <v>10</v>
      </c>
      <c r="D14" s="19" t="s">
        <v>84</v>
      </c>
      <c r="E14" s="19" t="s">
        <v>85</v>
      </c>
      <c r="F14" s="19" t="s">
        <v>86</v>
      </c>
      <c r="G14" s="19" t="s">
        <v>87</v>
      </c>
      <c r="H14" s="19" t="s">
        <v>26</v>
      </c>
      <c r="I14" s="19" t="s">
        <v>88</v>
      </c>
      <c r="J14" s="19">
        <v>617972582</v>
      </c>
      <c r="K14" s="19"/>
      <c r="L14" s="19" t="s">
        <v>29</v>
      </c>
      <c r="M14" s="24">
        <v>41786</v>
      </c>
      <c r="N14" s="19" t="s">
        <v>39</v>
      </c>
      <c r="O14" s="19" t="s">
        <v>90</v>
      </c>
      <c r="P14" s="19" t="s">
        <v>41</v>
      </c>
      <c r="Q14" s="19" t="s">
        <v>31</v>
      </c>
      <c r="R14" s="20">
        <v>44479</v>
      </c>
      <c r="S14" s="25" t="s">
        <v>32</v>
      </c>
      <c r="T14" s="19"/>
      <c r="U14" s="19"/>
      <c r="V14" s="19"/>
      <c r="W14" s="19"/>
      <c r="X14" s="19"/>
      <c r="Y14" s="19"/>
    </row>
    <row r="15" spans="1:25" ht="13.5" thickBot="1">
      <c r="A15" s="16">
        <v>44989.637685185182</v>
      </c>
      <c r="B15" s="17">
        <v>109</v>
      </c>
      <c r="C15" s="17">
        <v>11</v>
      </c>
      <c r="D15" s="15" t="s">
        <v>53</v>
      </c>
      <c r="E15" s="15" t="s">
        <v>91</v>
      </c>
      <c r="F15" s="15" t="s">
        <v>92</v>
      </c>
      <c r="G15" s="15" t="s">
        <v>93</v>
      </c>
      <c r="H15" s="15" t="s">
        <v>94</v>
      </c>
      <c r="I15" s="15" t="s">
        <v>95</v>
      </c>
      <c r="J15" s="15">
        <v>685036066</v>
      </c>
      <c r="K15" s="15"/>
      <c r="L15" s="15" t="s">
        <v>48</v>
      </c>
      <c r="M15" s="20">
        <v>41579</v>
      </c>
      <c r="N15" s="15" t="s">
        <v>39</v>
      </c>
      <c r="O15" s="15" t="s">
        <v>65</v>
      </c>
      <c r="P15" s="15" t="s">
        <v>58</v>
      </c>
      <c r="Q15" s="15" t="s">
        <v>35</v>
      </c>
      <c r="R15" s="20">
        <v>44961</v>
      </c>
      <c r="S15" s="22" t="s">
        <v>32</v>
      </c>
      <c r="T15" s="15"/>
      <c r="U15" s="15"/>
      <c r="V15" s="15"/>
      <c r="W15" s="15"/>
      <c r="X15" s="15"/>
      <c r="Y15" s="15"/>
    </row>
    <row r="16" spans="1:25" ht="13.5" thickBot="1">
      <c r="A16" s="16">
        <v>45032.645868055559</v>
      </c>
      <c r="B16" s="17">
        <v>814</v>
      </c>
      <c r="C16" s="17">
        <v>12</v>
      </c>
      <c r="D16" s="15" t="s">
        <v>97</v>
      </c>
      <c r="E16" s="15" t="s">
        <v>98</v>
      </c>
      <c r="F16" s="15" t="s">
        <v>99</v>
      </c>
      <c r="G16" s="15" t="s">
        <v>100</v>
      </c>
      <c r="H16" s="15" t="s">
        <v>26</v>
      </c>
      <c r="I16" s="15" t="s">
        <v>101</v>
      </c>
      <c r="J16" s="15">
        <v>643582561</v>
      </c>
      <c r="K16" s="15"/>
      <c r="L16" s="15" t="s">
        <v>48</v>
      </c>
      <c r="M16" s="20">
        <v>41430</v>
      </c>
      <c r="N16" s="15" t="s">
        <v>56</v>
      </c>
      <c r="O16" s="15" t="s">
        <v>57</v>
      </c>
      <c r="P16" s="15" t="s">
        <v>58</v>
      </c>
      <c r="Q16" s="15" t="s">
        <v>35</v>
      </c>
      <c r="R16" s="20">
        <v>44961</v>
      </c>
      <c r="S16" s="15" t="s">
        <v>32</v>
      </c>
      <c r="T16" s="15"/>
      <c r="U16" s="15"/>
      <c r="V16" s="15"/>
      <c r="W16" s="15"/>
      <c r="X16" s="15"/>
      <c r="Y16" s="15"/>
    </row>
    <row r="17" spans="1:25" ht="13.5" thickBot="1">
      <c r="A17" s="16">
        <v>45375.605185185188</v>
      </c>
      <c r="B17" s="17">
        <v>566</v>
      </c>
      <c r="C17" s="17">
        <v>13</v>
      </c>
      <c r="D17" s="15" t="s">
        <v>103</v>
      </c>
      <c r="E17" s="15" t="s">
        <v>104</v>
      </c>
      <c r="F17" s="15" t="s">
        <v>105</v>
      </c>
      <c r="G17" s="15"/>
      <c r="H17" s="15" t="s">
        <v>26</v>
      </c>
      <c r="I17" s="15"/>
      <c r="J17" s="15">
        <v>624432866</v>
      </c>
      <c r="K17" s="15"/>
      <c r="L17" s="15" t="s">
        <v>48</v>
      </c>
      <c r="M17" s="15"/>
      <c r="N17" s="15"/>
      <c r="O17" s="15" t="s">
        <v>53</v>
      </c>
      <c r="P17" s="15" t="s">
        <v>41</v>
      </c>
      <c r="Q17" s="15" t="s">
        <v>78</v>
      </c>
      <c r="R17" s="20">
        <v>44485</v>
      </c>
      <c r="S17" s="15" t="s">
        <v>32</v>
      </c>
      <c r="T17" s="15"/>
      <c r="U17" s="15"/>
      <c r="V17" s="15"/>
      <c r="W17" s="15"/>
      <c r="X17" s="15"/>
      <c r="Y17" s="15"/>
    </row>
    <row r="18" spans="1:25" ht="13.5" thickBot="1">
      <c r="A18" s="16">
        <v>44975.622233796297</v>
      </c>
      <c r="B18" s="17">
        <v>806</v>
      </c>
      <c r="C18" s="17">
        <v>14</v>
      </c>
      <c r="D18" s="15" t="s">
        <v>107</v>
      </c>
      <c r="E18" s="15" t="s">
        <v>108</v>
      </c>
      <c r="F18" s="15" t="s">
        <v>109</v>
      </c>
      <c r="G18" s="15" t="s">
        <v>110</v>
      </c>
      <c r="H18" s="15" t="s">
        <v>54</v>
      </c>
      <c r="I18" s="15" t="s">
        <v>111</v>
      </c>
      <c r="J18" s="15">
        <v>616441678</v>
      </c>
      <c r="K18" s="15"/>
      <c r="L18" s="15" t="s">
        <v>29</v>
      </c>
      <c r="M18" s="20">
        <v>41250</v>
      </c>
      <c r="N18" s="15" t="s">
        <v>39</v>
      </c>
      <c r="O18" s="15" t="s">
        <v>53</v>
      </c>
      <c r="P18" s="15" t="s">
        <v>41</v>
      </c>
      <c r="Q18" s="15" t="s">
        <v>78</v>
      </c>
      <c r="R18" s="15"/>
      <c r="S18" s="15" t="s">
        <v>32</v>
      </c>
      <c r="T18" s="15"/>
      <c r="U18" s="15"/>
      <c r="V18" s="15"/>
      <c r="W18" s="15"/>
      <c r="X18" s="15"/>
      <c r="Y18" s="15"/>
    </row>
    <row r="19" spans="1:25" ht="13.5" thickBot="1">
      <c r="A19" s="16">
        <v>44927.580972222226</v>
      </c>
      <c r="B19" s="17">
        <v>806</v>
      </c>
      <c r="C19" s="17">
        <v>14</v>
      </c>
      <c r="D19" s="15" t="s">
        <v>107</v>
      </c>
      <c r="E19" s="15" t="s">
        <v>113</v>
      </c>
      <c r="F19" s="15" t="s">
        <v>109</v>
      </c>
      <c r="G19" s="15" t="s">
        <v>110</v>
      </c>
      <c r="H19" s="15" t="s">
        <v>54</v>
      </c>
      <c r="I19" s="15" t="s">
        <v>111</v>
      </c>
      <c r="J19" s="15">
        <v>616441678</v>
      </c>
      <c r="K19" s="15"/>
      <c r="L19" s="15" t="s">
        <v>48</v>
      </c>
      <c r="M19" s="20">
        <v>42306</v>
      </c>
      <c r="N19" s="15" t="s">
        <v>49</v>
      </c>
      <c r="O19" s="15" t="s">
        <v>114</v>
      </c>
      <c r="P19" s="15" t="s">
        <v>115</v>
      </c>
      <c r="Q19" s="15" t="s">
        <v>78</v>
      </c>
      <c r="R19" s="20">
        <v>44870</v>
      </c>
      <c r="S19" s="15" t="s">
        <v>32</v>
      </c>
      <c r="T19" s="15"/>
      <c r="U19" s="15"/>
      <c r="V19" s="15"/>
      <c r="W19" s="15"/>
      <c r="X19" s="15"/>
      <c r="Y19" s="15"/>
    </row>
    <row r="20" spans="1:25" ht="13.5" thickBot="1">
      <c r="A20" s="16">
        <v>45003.653298611112</v>
      </c>
      <c r="B20" s="17">
        <v>82</v>
      </c>
      <c r="C20" s="17">
        <v>15</v>
      </c>
      <c r="D20" s="15" t="s">
        <v>116</v>
      </c>
      <c r="E20" s="15" t="s">
        <v>117</v>
      </c>
      <c r="F20" s="15" t="s">
        <v>118</v>
      </c>
      <c r="G20" s="15" t="s">
        <v>119</v>
      </c>
      <c r="H20" s="15" t="s">
        <v>26</v>
      </c>
      <c r="I20" s="15" t="s">
        <v>120</v>
      </c>
      <c r="J20" s="15">
        <v>687514326</v>
      </c>
      <c r="K20" s="15"/>
      <c r="L20" s="15" t="s">
        <v>48</v>
      </c>
      <c r="M20" s="20">
        <v>42651</v>
      </c>
      <c r="N20" s="15" t="s">
        <v>49</v>
      </c>
      <c r="O20" s="15" t="s">
        <v>744</v>
      </c>
      <c r="P20" s="15" t="s">
        <v>123</v>
      </c>
      <c r="Q20" s="15" t="s">
        <v>35</v>
      </c>
      <c r="R20" s="20">
        <v>44989</v>
      </c>
      <c r="S20" s="15" t="s">
        <v>32</v>
      </c>
      <c r="T20" s="15"/>
      <c r="U20" s="15"/>
      <c r="V20" s="15"/>
      <c r="W20" s="15"/>
      <c r="X20" s="15"/>
      <c r="Y20" s="15"/>
    </row>
    <row r="21" spans="1:25" ht="13.5" thickBot="1">
      <c r="A21" s="16">
        <v>44927.599641203706</v>
      </c>
      <c r="B21" s="17">
        <v>1123</v>
      </c>
      <c r="C21" s="17">
        <v>16</v>
      </c>
      <c r="D21" s="15" t="s">
        <v>107</v>
      </c>
      <c r="E21" s="15" t="s">
        <v>124</v>
      </c>
      <c r="F21" s="15" t="s">
        <v>125</v>
      </c>
      <c r="G21" s="15" t="s">
        <v>126</v>
      </c>
      <c r="H21" s="15" t="s">
        <v>127</v>
      </c>
      <c r="I21" s="15" t="s">
        <v>128</v>
      </c>
      <c r="J21" s="15">
        <v>681838458</v>
      </c>
      <c r="K21" s="15"/>
      <c r="L21" s="15" t="s">
        <v>48</v>
      </c>
      <c r="M21" s="20">
        <v>42462</v>
      </c>
      <c r="N21" s="15" t="s">
        <v>49</v>
      </c>
      <c r="O21" s="15" t="s">
        <v>30</v>
      </c>
      <c r="P21" s="15" t="s">
        <v>41</v>
      </c>
      <c r="Q21" s="15" t="s">
        <v>35</v>
      </c>
      <c r="R21" s="20">
        <v>44870</v>
      </c>
      <c r="S21" s="15" t="s">
        <v>32</v>
      </c>
      <c r="T21" s="15"/>
      <c r="U21" s="15"/>
      <c r="V21" s="15"/>
      <c r="W21" s="15"/>
      <c r="X21" s="15"/>
      <c r="Y21" s="15"/>
    </row>
    <row r="22" spans="1:25" ht="13.5" thickBot="1">
      <c r="A22" s="16">
        <v>45003.651261574072</v>
      </c>
      <c r="B22" s="17">
        <v>0</v>
      </c>
      <c r="C22" s="17">
        <v>17</v>
      </c>
      <c r="D22" s="15" t="s">
        <v>130</v>
      </c>
      <c r="E22" s="15" t="s">
        <v>131</v>
      </c>
      <c r="F22" s="15" t="s">
        <v>132</v>
      </c>
      <c r="G22" s="15" t="s">
        <v>133</v>
      </c>
      <c r="H22" s="15" t="s">
        <v>26</v>
      </c>
      <c r="I22" s="15" t="s">
        <v>134</v>
      </c>
      <c r="J22" s="15">
        <v>618916431</v>
      </c>
      <c r="K22" s="15"/>
      <c r="L22" s="15" t="s">
        <v>48</v>
      </c>
      <c r="M22" s="15"/>
      <c r="N22" s="15" t="s">
        <v>49</v>
      </c>
      <c r="O22" s="15" t="s">
        <v>744</v>
      </c>
      <c r="P22" s="15" t="s">
        <v>123</v>
      </c>
      <c r="Q22" s="15" t="s">
        <v>35</v>
      </c>
      <c r="R22" s="20">
        <v>44989</v>
      </c>
      <c r="S22" s="15" t="s">
        <v>32</v>
      </c>
      <c r="T22" s="15"/>
      <c r="U22" s="15"/>
      <c r="V22" s="15"/>
      <c r="W22" s="15"/>
      <c r="X22" s="15"/>
      <c r="Y22" s="15"/>
    </row>
    <row r="23" spans="1:25" ht="13.5" thickBot="1">
      <c r="A23" s="16">
        <v>44975.590439814812</v>
      </c>
      <c r="B23" s="17">
        <v>156</v>
      </c>
      <c r="C23" s="17">
        <v>18</v>
      </c>
      <c r="D23" s="15" t="s">
        <v>136</v>
      </c>
      <c r="E23" s="15" t="s">
        <v>137</v>
      </c>
      <c r="F23" s="15" t="s">
        <v>138</v>
      </c>
      <c r="G23" s="15" t="s">
        <v>139</v>
      </c>
      <c r="H23" s="15" t="s">
        <v>26</v>
      </c>
      <c r="I23" s="15" t="s">
        <v>140</v>
      </c>
      <c r="J23" s="15">
        <v>641210518</v>
      </c>
      <c r="K23" s="15"/>
      <c r="L23" s="15" t="s">
        <v>29</v>
      </c>
      <c r="M23" s="20">
        <v>40687</v>
      </c>
      <c r="N23" s="15" t="s">
        <v>141</v>
      </c>
      <c r="O23" s="15" t="s">
        <v>90</v>
      </c>
      <c r="P23" s="15" t="s">
        <v>123</v>
      </c>
      <c r="Q23" s="15" t="s">
        <v>78</v>
      </c>
      <c r="R23" s="15"/>
      <c r="S23" s="15" t="s">
        <v>32</v>
      </c>
      <c r="T23" s="15"/>
      <c r="U23" s="15"/>
      <c r="V23" s="15"/>
      <c r="W23" s="15"/>
      <c r="X23" s="15"/>
      <c r="Y23" s="15"/>
    </row>
    <row r="24" spans="1:25" ht="13.5" thickBot="1">
      <c r="A24" s="16">
        <v>45375.619270833333</v>
      </c>
      <c r="B24" s="17">
        <v>359</v>
      </c>
      <c r="C24" s="17">
        <v>19</v>
      </c>
      <c r="D24" s="15" t="s">
        <v>142</v>
      </c>
      <c r="E24" s="15" t="s">
        <v>23</v>
      </c>
      <c r="F24" s="15" t="s">
        <v>143</v>
      </c>
      <c r="G24" s="15"/>
      <c r="H24" s="15" t="s">
        <v>26</v>
      </c>
      <c r="I24" s="15"/>
      <c r="J24" s="15">
        <v>636390176</v>
      </c>
      <c r="K24" s="15"/>
      <c r="L24" s="15" t="s">
        <v>29</v>
      </c>
      <c r="M24" s="15"/>
      <c r="N24" s="15"/>
      <c r="O24" s="15" t="s">
        <v>122</v>
      </c>
      <c r="P24" s="15" t="s">
        <v>145</v>
      </c>
      <c r="Q24" s="15" t="s">
        <v>35</v>
      </c>
      <c r="R24" s="15"/>
      <c r="S24" s="15" t="s">
        <v>32</v>
      </c>
      <c r="T24" s="15"/>
      <c r="U24" s="15"/>
      <c r="V24" s="15"/>
      <c r="W24" s="15"/>
      <c r="X24" s="15"/>
      <c r="Y24" s="15"/>
    </row>
    <row r="25" spans="1:25" ht="13.5" thickBot="1">
      <c r="A25" s="16">
        <v>45375.619270833333</v>
      </c>
      <c r="B25" s="17">
        <v>359</v>
      </c>
      <c r="C25" s="17">
        <v>19</v>
      </c>
      <c r="D25" s="15" t="s">
        <v>142</v>
      </c>
      <c r="E25" s="15" t="s">
        <v>146</v>
      </c>
      <c r="F25" s="15" t="s">
        <v>143</v>
      </c>
      <c r="G25" s="15"/>
      <c r="H25" s="15" t="s">
        <v>26</v>
      </c>
      <c r="I25" s="15"/>
      <c r="J25" s="15">
        <v>636390176</v>
      </c>
      <c r="K25" s="15"/>
      <c r="L25" s="15" t="s">
        <v>48</v>
      </c>
      <c r="M25" s="20">
        <v>42311</v>
      </c>
      <c r="N25" s="15"/>
      <c r="O25" s="15" t="s">
        <v>30</v>
      </c>
      <c r="P25" s="15" t="s">
        <v>41</v>
      </c>
      <c r="Q25" s="15" t="s">
        <v>35</v>
      </c>
      <c r="R25" s="20">
        <v>44870</v>
      </c>
      <c r="S25" s="15" t="s">
        <v>32</v>
      </c>
      <c r="T25" s="15"/>
      <c r="U25" s="15"/>
      <c r="V25" s="15"/>
      <c r="W25" s="15"/>
      <c r="X25" s="15"/>
      <c r="Y25" s="15"/>
    </row>
    <row r="26" spans="1:25" ht="13.5" thickBot="1">
      <c r="A26" s="16">
        <v>44934.782824074071</v>
      </c>
      <c r="B26" s="17">
        <v>206</v>
      </c>
      <c r="C26" s="17">
        <v>20</v>
      </c>
      <c r="D26" s="15" t="s">
        <v>22</v>
      </c>
      <c r="E26" s="15" t="s">
        <v>147</v>
      </c>
      <c r="F26" s="15" t="s">
        <v>148</v>
      </c>
      <c r="G26" s="15" t="s">
        <v>149</v>
      </c>
      <c r="H26" s="15" t="s">
        <v>26</v>
      </c>
      <c r="I26" s="15" t="s">
        <v>150</v>
      </c>
      <c r="J26" s="15">
        <v>651328913</v>
      </c>
      <c r="K26" s="15"/>
      <c r="L26" s="15" t="s">
        <v>29</v>
      </c>
      <c r="M26" s="20">
        <v>40034</v>
      </c>
      <c r="N26" s="15" t="s">
        <v>152</v>
      </c>
      <c r="O26" s="15" t="s">
        <v>90</v>
      </c>
      <c r="P26" s="15" t="s">
        <v>58</v>
      </c>
      <c r="Q26" s="26" t="s">
        <v>78</v>
      </c>
      <c r="R26" s="15"/>
      <c r="S26" s="15" t="s">
        <v>32</v>
      </c>
      <c r="T26" s="15"/>
      <c r="U26" s="15"/>
      <c r="V26" s="15"/>
      <c r="W26" s="15"/>
      <c r="X26" s="15"/>
      <c r="Y26" s="15"/>
    </row>
    <row r="27" spans="1:25" ht="13.5" thickBot="1">
      <c r="A27" s="16">
        <v>44934.842164351852</v>
      </c>
      <c r="B27" s="17">
        <v>206</v>
      </c>
      <c r="C27" s="17">
        <v>20</v>
      </c>
      <c r="D27" s="15" t="s">
        <v>22</v>
      </c>
      <c r="E27" s="15" t="s">
        <v>136</v>
      </c>
      <c r="F27" s="15" t="s">
        <v>148</v>
      </c>
      <c r="G27" s="15" t="s">
        <v>153</v>
      </c>
      <c r="H27" s="15" t="s">
        <v>26</v>
      </c>
      <c r="I27" s="15" t="s">
        <v>150</v>
      </c>
      <c r="J27" s="15">
        <v>651328913</v>
      </c>
      <c r="K27" s="15"/>
      <c r="L27" s="15" t="s">
        <v>29</v>
      </c>
      <c r="M27" s="20">
        <v>42237</v>
      </c>
      <c r="N27" s="15" t="s">
        <v>39</v>
      </c>
      <c r="O27" s="15" t="s">
        <v>90</v>
      </c>
      <c r="P27" s="15" t="s">
        <v>145</v>
      </c>
      <c r="Q27" s="15" t="s">
        <v>31</v>
      </c>
      <c r="R27" s="15"/>
      <c r="S27" s="25" t="s">
        <v>32</v>
      </c>
      <c r="T27" s="15"/>
      <c r="U27" s="15"/>
      <c r="V27" s="15"/>
      <c r="W27" s="15"/>
      <c r="X27" s="15"/>
      <c r="Y27" s="15"/>
    </row>
    <row r="28" spans="1:25" ht="13.5" thickBot="1">
      <c r="A28" s="16">
        <v>44947.424444444441</v>
      </c>
      <c r="B28" s="17">
        <v>206</v>
      </c>
      <c r="C28" s="17">
        <v>20</v>
      </c>
      <c r="D28" s="15" t="s">
        <v>22</v>
      </c>
      <c r="E28" s="15" t="s">
        <v>154</v>
      </c>
      <c r="F28" s="15" t="s">
        <v>148</v>
      </c>
      <c r="G28" s="15" t="s">
        <v>149</v>
      </c>
      <c r="H28" s="15" t="s">
        <v>26</v>
      </c>
      <c r="I28" s="15"/>
      <c r="J28" s="15">
        <v>651328913</v>
      </c>
      <c r="K28" s="15"/>
      <c r="L28" s="15" t="s">
        <v>48</v>
      </c>
      <c r="M28" s="20">
        <v>40751</v>
      </c>
      <c r="N28" s="15" t="s">
        <v>155</v>
      </c>
      <c r="O28" s="15" t="s">
        <v>57</v>
      </c>
      <c r="P28" s="15" t="s">
        <v>115</v>
      </c>
      <c r="Q28" s="15" t="s">
        <v>31</v>
      </c>
      <c r="R28" s="15"/>
      <c r="S28" s="15" t="s">
        <v>32</v>
      </c>
      <c r="T28" s="15"/>
      <c r="U28" s="15"/>
      <c r="V28" s="15"/>
      <c r="W28" s="15"/>
      <c r="X28" s="15"/>
      <c r="Y28" s="15"/>
    </row>
    <row r="29" spans="1:25" ht="13.5" thickBot="1">
      <c r="A29" s="16">
        <v>44975.626504629632</v>
      </c>
      <c r="B29" s="17">
        <v>952</v>
      </c>
      <c r="C29" s="17">
        <v>21</v>
      </c>
      <c r="D29" s="15" t="s">
        <v>156</v>
      </c>
      <c r="E29" s="15" t="s">
        <v>157</v>
      </c>
      <c r="F29" s="15" t="s">
        <v>158</v>
      </c>
      <c r="G29" s="15" t="s">
        <v>159</v>
      </c>
      <c r="H29" s="15" t="s">
        <v>26</v>
      </c>
      <c r="I29" s="15"/>
      <c r="J29" s="15">
        <v>628061369</v>
      </c>
      <c r="K29" s="15"/>
      <c r="L29" s="15" t="s">
        <v>29</v>
      </c>
      <c r="M29" s="20">
        <v>40666</v>
      </c>
      <c r="N29" s="15" t="s">
        <v>39</v>
      </c>
      <c r="O29" s="15" t="s">
        <v>53</v>
      </c>
      <c r="P29" s="15" t="s">
        <v>41</v>
      </c>
      <c r="Q29" s="15" t="s">
        <v>78</v>
      </c>
      <c r="R29" s="15"/>
      <c r="S29" s="15" t="s">
        <v>32</v>
      </c>
      <c r="T29" s="19"/>
      <c r="U29" s="19"/>
      <c r="V29" s="19"/>
      <c r="W29" s="19"/>
      <c r="X29" s="19"/>
      <c r="Y29" s="19"/>
    </row>
    <row r="30" spans="1:25" ht="13.5" thickBot="1">
      <c r="A30" s="16">
        <v>45382.640497685185</v>
      </c>
      <c r="B30" s="17">
        <v>30</v>
      </c>
      <c r="C30" s="17">
        <v>22</v>
      </c>
      <c r="D30" s="15" t="s">
        <v>160</v>
      </c>
      <c r="E30" s="15" t="s">
        <v>161</v>
      </c>
      <c r="F30" s="15" t="s">
        <v>162</v>
      </c>
      <c r="G30" s="15" t="s">
        <v>163</v>
      </c>
      <c r="H30" s="15" t="s">
        <v>26</v>
      </c>
      <c r="I30" s="15">
        <v>35</v>
      </c>
      <c r="J30" s="15" t="s">
        <v>164</v>
      </c>
      <c r="K30" s="15"/>
      <c r="L30" s="15" t="s">
        <v>48</v>
      </c>
      <c r="M30" s="20">
        <v>42187</v>
      </c>
      <c r="N30" s="15"/>
      <c r="O30" s="15"/>
      <c r="P30" s="15"/>
      <c r="Q30" s="15"/>
      <c r="R30" s="20">
        <v>44506</v>
      </c>
      <c r="S30" s="15"/>
      <c r="T30" s="15"/>
      <c r="U30" s="15"/>
      <c r="V30" s="15"/>
      <c r="W30" s="15"/>
      <c r="X30" s="15"/>
      <c r="Y30" s="15"/>
    </row>
    <row r="31" spans="1:25" ht="13.5" thickBot="1">
      <c r="A31" s="16">
        <v>45003.649421296293</v>
      </c>
      <c r="B31" s="17">
        <v>1164</v>
      </c>
      <c r="C31" s="17">
        <v>23</v>
      </c>
      <c r="D31" s="15" t="s">
        <v>165</v>
      </c>
      <c r="E31" s="15" t="s">
        <v>98</v>
      </c>
      <c r="F31" s="15" t="s">
        <v>166</v>
      </c>
      <c r="G31" s="15" t="s">
        <v>167</v>
      </c>
      <c r="H31" s="15" t="s">
        <v>26</v>
      </c>
      <c r="I31" s="15" t="s">
        <v>168</v>
      </c>
      <c r="J31" s="15">
        <v>684787228</v>
      </c>
      <c r="K31" s="15"/>
      <c r="L31" s="15" t="s">
        <v>48</v>
      </c>
      <c r="M31" s="20">
        <v>43092</v>
      </c>
      <c r="N31" s="15" t="s">
        <v>49</v>
      </c>
      <c r="O31" s="15" t="s">
        <v>122</v>
      </c>
      <c r="P31" s="15" t="s">
        <v>123</v>
      </c>
      <c r="Q31" s="15" t="s">
        <v>35</v>
      </c>
      <c r="R31" s="20">
        <v>44989</v>
      </c>
      <c r="S31" s="15"/>
      <c r="T31" s="15"/>
      <c r="U31" s="15"/>
      <c r="V31" s="15"/>
      <c r="W31" s="15"/>
      <c r="X31" s="15"/>
      <c r="Y31" s="15"/>
    </row>
    <row r="32" spans="1:25" ht="13.5" thickBot="1">
      <c r="A32" s="16">
        <v>44975.612581018519</v>
      </c>
      <c r="B32" s="17">
        <v>694</v>
      </c>
      <c r="C32" s="17">
        <v>24</v>
      </c>
      <c r="D32" s="15" t="s">
        <v>170</v>
      </c>
      <c r="E32" s="15" t="s">
        <v>171</v>
      </c>
      <c r="F32" s="15" t="s">
        <v>172</v>
      </c>
      <c r="G32" s="15" t="s">
        <v>173</v>
      </c>
      <c r="H32" s="15" t="s">
        <v>174</v>
      </c>
      <c r="I32" s="15" t="s">
        <v>175</v>
      </c>
      <c r="J32" s="15">
        <v>611249067</v>
      </c>
      <c r="K32" s="15"/>
      <c r="L32" s="15" t="s">
        <v>29</v>
      </c>
      <c r="M32" s="20">
        <v>41281</v>
      </c>
      <c r="N32" s="15" t="s">
        <v>39</v>
      </c>
      <c r="O32" s="15" t="s">
        <v>53</v>
      </c>
      <c r="P32" s="15" t="s">
        <v>41</v>
      </c>
      <c r="Q32" s="15" t="s">
        <v>78</v>
      </c>
      <c r="R32" s="15"/>
      <c r="S32" s="15" t="s">
        <v>32</v>
      </c>
      <c r="T32" s="15"/>
      <c r="U32" s="15"/>
      <c r="V32" s="15"/>
      <c r="W32" s="15"/>
      <c r="X32" s="15"/>
      <c r="Y32" s="15"/>
    </row>
    <row r="33" spans="1:25" ht="13.5" thickBot="1">
      <c r="A33" s="16">
        <v>45382.646655092591</v>
      </c>
      <c r="B33" s="17">
        <v>510</v>
      </c>
      <c r="C33" s="17">
        <v>25</v>
      </c>
      <c r="D33" s="15" t="s">
        <v>176</v>
      </c>
      <c r="E33" s="15" t="s">
        <v>108</v>
      </c>
      <c r="F33" s="15" t="s">
        <v>177</v>
      </c>
      <c r="G33" s="15"/>
      <c r="H33" s="15" t="s">
        <v>26</v>
      </c>
      <c r="I33" s="15"/>
      <c r="J33" s="15">
        <v>684966001</v>
      </c>
      <c r="K33" s="15"/>
      <c r="L33" s="15" t="s">
        <v>29</v>
      </c>
      <c r="M33" s="20">
        <v>42417</v>
      </c>
      <c r="N33" s="15"/>
      <c r="O33" s="15" t="s">
        <v>30</v>
      </c>
      <c r="P33" s="15" t="s">
        <v>41</v>
      </c>
      <c r="Q33" s="15" t="s">
        <v>35</v>
      </c>
      <c r="R33" s="15"/>
      <c r="S33" s="15" t="s">
        <v>32</v>
      </c>
      <c r="T33" s="15"/>
      <c r="U33" s="15"/>
      <c r="V33" s="15"/>
      <c r="W33" s="15"/>
      <c r="X33" s="15"/>
      <c r="Y33" s="15"/>
    </row>
    <row r="34" spans="1:25" ht="13.5" thickBot="1">
      <c r="A34" s="16">
        <v>45382.646655092591</v>
      </c>
      <c r="B34" s="17">
        <v>510</v>
      </c>
      <c r="C34" s="17">
        <v>25</v>
      </c>
      <c r="D34" s="15" t="s">
        <v>176</v>
      </c>
      <c r="E34" s="15" t="s">
        <v>179</v>
      </c>
      <c r="F34" s="15" t="s">
        <v>177</v>
      </c>
      <c r="G34" s="15"/>
      <c r="H34" s="15" t="s">
        <v>26</v>
      </c>
      <c r="I34" s="15"/>
      <c r="J34" s="15">
        <v>684966001</v>
      </c>
      <c r="K34" s="15"/>
      <c r="L34" s="15" t="s">
        <v>48</v>
      </c>
      <c r="M34" s="15"/>
      <c r="N34" s="15"/>
      <c r="O34" s="15" t="s">
        <v>122</v>
      </c>
      <c r="P34" s="15" t="s">
        <v>145</v>
      </c>
      <c r="Q34" s="15" t="s">
        <v>35</v>
      </c>
      <c r="R34" s="20">
        <v>44458</v>
      </c>
      <c r="S34" s="15" t="s">
        <v>32</v>
      </c>
      <c r="T34" s="15"/>
      <c r="U34" s="15"/>
      <c r="V34" s="15"/>
      <c r="W34" s="15"/>
      <c r="X34" s="15"/>
      <c r="Y34" s="15"/>
    </row>
    <row r="35" spans="1:25" ht="13.5" thickBot="1">
      <c r="A35" s="16">
        <v>45003.64770833333</v>
      </c>
      <c r="B35" s="17">
        <v>937</v>
      </c>
      <c r="C35" s="17">
        <v>26</v>
      </c>
      <c r="D35" s="15" t="s">
        <v>65</v>
      </c>
      <c r="E35" s="15" t="s">
        <v>146</v>
      </c>
      <c r="F35" s="15" t="s">
        <v>180</v>
      </c>
      <c r="G35" s="15" t="s">
        <v>181</v>
      </c>
      <c r="H35" s="15" t="s">
        <v>26</v>
      </c>
      <c r="I35" s="15" t="s">
        <v>182</v>
      </c>
      <c r="J35" s="15">
        <v>684216193</v>
      </c>
      <c r="K35" s="15"/>
      <c r="L35" s="15" t="s">
        <v>48</v>
      </c>
      <c r="M35" s="20">
        <v>42595</v>
      </c>
      <c r="N35" s="15" t="s">
        <v>49</v>
      </c>
      <c r="O35" s="15" t="s">
        <v>40</v>
      </c>
      <c r="P35" s="15" t="s">
        <v>123</v>
      </c>
      <c r="Q35" s="15" t="s">
        <v>35</v>
      </c>
      <c r="R35" s="20">
        <v>44989</v>
      </c>
      <c r="S35" s="15" t="s">
        <v>32</v>
      </c>
      <c r="T35" s="15"/>
      <c r="U35" s="15"/>
      <c r="V35" s="15"/>
      <c r="W35" s="15"/>
      <c r="X35" s="15"/>
      <c r="Y35" s="15"/>
    </row>
    <row r="36" spans="1:25" ht="13.5" thickBot="1">
      <c r="A36" s="16">
        <v>45003.604791666665</v>
      </c>
      <c r="B36" s="17">
        <v>535</v>
      </c>
      <c r="C36" s="17">
        <v>27</v>
      </c>
      <c r="D36" s="15" t="s">
        <v>97</v>
      </c>
      <c r="E36" s="15" t="s">
        <v>184</v>
      </c>
      <c r="F36" s="15" t="s">
        <v>185</v>
      </c>
      <c r="G36" s="15" t="s">
        <v>186</v>
      </c>
      <c r="H36" s="15" t="s">
        <v>26</v>
      </c>
      <c r="I36" s="15" t="s">
        <v>187</v>
      </c>
      <c r="J36" s="15">
        <v>647873401</v>
      </c>
      <c r="K36" s="15"/>
      <c r="L36" s="15" t="s">
        <v>29</v>
      </c>
      <c r="M36" s="20">
        <v>42879</v>
      </c>
      <c r="N36" s="15" t="s">
        <v>49</v>
      </c>
      <c r="O36" s="19" t="s">
        <v>90</v>
      </c>
      <c r="P36" s="19" t="s">
        <v>145</v>
      </c>
      <c r="Q36" s="19" t="s">
        <v>31</v>
      </c>
      <c r="R36" s="20">
        <v>44989</v>
      </c>
      <c r="S36" s="15" t="s">
        <v>32</v>
      </c>
      <c r="T36" s="15"/>
      <c r="U36" s="15"/>
      <c r="V36" s="15"/>
      <c r="W36" s="15"/>
      <c r="X36" s="15"/>
      <c r="Y36" s="15"/>
    </row>
    <row r="37" spans="1:25" ht="13.5" thickBot="1">
      <c r="A37" s="23">
        <v>44934.840254629627</v>
      </c>
      <c r="B37" s="17">
        <v>535</v>
      </c>
      <c r="C37" s="27">
        <v>27</v>
      </c>
      <c r="D37" s="19" t="s">
        <v>97</v>
      </c>
      <c r="E37" s="19" t="s">
        <v>136</v>
      </c>
      <c r="F37" s="19" t="s">
        <v>188</v>
      </c>
      <c r="G37" s="19" t="s">
        <v>189</v>
      </c>
      <c r="H37" s="19" t="s">
        <v>26</v>
      </c>
      <c r="I37" s="19" t="s">
        <v>190</v>
      </c>
      <c r="J37" s="19">
        <v>687299457</v>
      </c>
      <c r="K37" s="19"/>
      <c r="L37" s="19" t="s">
        <v>29</v>
      </c>
      <c r="M37" s="24">
        <v>41795</v>
      </c>
      <c r="N37" s="19" t="s">
        <v>39</v>
      </c>
      <c r="O37" s="19" t="s">
        <v>90</v>
      </c>
      <c r="P37" s="19" t="s">
        <v>145</v>
      </c>
      <c r="Q37" s="19" t="s">
        <v>31</v>
      </c>
      <c r="R37" s="19"/>
      <c r="S37" s="25" t="s">
        <v>32</v>
      </c>
      <c r="T37" s="15"/>
      <c r="U37" s="15"/>
      <c r="V37" s="15"/>
      <c r="W37" s="15"/>
      <c r="X37" s="15"/>
      <c r="Y37" s="15"/>
    </row>
    <row r="38" spans="1:25" ht="13.5" thickBot="1">
      <c r="A38" s="23">
        <v>44934.841238425928</v>
      </c>
      <c r="B38" s="17">
        <v>535</v>
      </c>
      <c r="C38" s="27">
        <v>27</v>
      </c>
      <c r="D38" s="19" t="s">
        <v>97</v>
      </c>
      <c r="E38" s="19" t="s">
        <v>171</v>
      </c>
      <c r="F38" s="19" t="s">
        <v>188</v>
      </c>
      <c r="G38" s="19" t="s">
        <v>192</v>
      </c>
      <c r="H38" s="19" t="s">
        <v>26</v>
      </c>
      <c r="I38" s="19" t="s">
        <v>193</v>
      </c>
      <c r="J38" s="19">
        <v>687299457</v>
      </c>
      <c r="K38" s="19"/>
      <c r="L38" s="19" t="s">
        <v>29</v>
      </c>
      <c r="M38" s="24">
        <v>41795</v>
      </c>
      <c r="N38" s="19" t="s">
        <v>39</v>
      </c>
      <c r="O38" s="19" t="s">
        <v>90</v>
      </c>
      <c r="P38" s="19" t="s">
        <v>145</v>
      </c>
      <c r="Q38" s="19" t="s">
        <v>31</v>
      </c>
      <c r="R38" s="19"/>
      <c r="S38" s="25" t="s">
        <v>32</v>
      </c>
      <c r="T38" s="15"/>
      <c r="U38" s="15"/>
      <c r="V38" s="15"/>
      <c r="W38" s="15"/>
      <c r="X38" s="15"/>
      <c r="Y38" s="15"/>
    </row>
    <row r="39" spans="1:25" ht="13.5" thickBot="1">
      <c r="A39" s="16">
        <v>45003.61928240741</v>
      </c>
      <c r="B39" s="17">
        <v>382</v>
      </c>
      <c r="C39" s="17">
        <v>28</v>
      </c>
      <c r="D39" s="15" t="s">
        <v>194</v>
      </c>
      <c r="E39" s="15" t="s">
        <v>195</v>
      </c>
      <c r="F39" s="15" t="s">
        <v>196</v>
      </c>
      <c r="G39" s="15" t="s">
        <v>197</v>
      </c>
      <c r="H39" s="15" t="s">
        <v>94</v>
      </c>
      <c r="I39" s="15" t="s">
        <v>198</v>
      </c>
      <c r="J39" s="15">
        <v>615547746</v>
      </c>
      <c r="K39" s="15"/>
      <c r="L39" s="15" t="s">
        <v>29</v>
      </c>
      <c r="M39" s="20">
        <v>42722</v>
      </c>
      <c r="N39" s="15" t="s">
        <v>49</v>
      </c>
      <c r="O39" s="15" t="s">
        <v>40</v>
      </c>
      <c r="P39" s="15" t="s">
        <v>123</v>
      </c>
      <c r="Q39" s="15" t="s">
        <v>35</v>
      </c>
      <c r="R39" s="20">
        <v>44989</v>
      </c>
      <c r="S39" s="15" t="s">
        <v>32</v>
      </c>
      <c r="T39" s="15"/>
      <c r="U39" s="15"/>
      <c r="V39" s="15"/>
      <c r="W39" s="15"/>
      <c r="X39" s="15"/>
      <c r="Y39" s="15"/>
    </row>
    <row r="40" spans="1:25" ht="13.5" thickBot="1">
      <c r="A40" s="16">
        <v>45003.613969907405</v>
      </c>
      <c r="B40" s="17">
        <v>373</v>
      </c>
      <c r="C40" s="17">
        <v>29</v>
      </c>
      <c r="D40" s="15" t="s">
        <v>200</v>
      </c>
      <c r="E40" s="15" t="s">
        <v>146</v>
      </c>
      <c r="F40" s="15" t="s">
        <v>201</v>
      </c>
      <c r="G40" s="15" t="s">
        <v>202</v>
      </c>
      <c r="H40" s="15" t="s">
        <v>26</v>
      </c>
      <c r="I40" s="15">
        <v>3527</v>
      </c>
      <c r="J40" s="15" t="s">
        <v>203</v>
      </c>
      <c r="K40" s="15"/>
      <c r="L40" s="15" t="s">
        <v>48</v>
      </c>
      <c r="M40" s="20">
        <v>41544</v>
      </c>
      <c r="N40" s="15" t="s">
        <v>49</v>
      </c>
      <c r="O40" s="15" t="s">
        <v>40</v>
      </c>
      <c r="P40" s="15" t="s">
        <v>123</v>
      </c>
      <c r="Q40" s="15" t="s">
        <v>35</v>
      </c>
      <c r="R40" s="20">
        <v>44989</v>
      </c>
      <c r="S40" s="15" t="s">
        <v>32</v>
      </c>
      <c r="T40" s="15"/>
      <c r="U40" s="15"/>
      <c r="V40" s="15"/>
      <c r="W40" s="15"/>
      <c r="X40" s="15"/>
      <c r="Y40" s="15"/>
    </row>
    <row r="41" spans="1:25" ht="13.5" thickBot="1">
      <c r="A41" s="16">
        <v>44934.837210648147</v>
      </c>
      <c r="B41" s="17">
        <v>99</v>
      </c>
      <c r="C41" s="17">
        <v>30</v>
      </c>
      <c r="D41" s="15" t="s">
        <v>204</v>
      </c>
      <c r="E41" s="15" t="s">
        <v>136</v>
      </c>
      <c r="F41" s="15" t="s">
        <v>1366</v>
      </c>
      <c r="G41" s="15" t="s">
        <v>206</v>
      </c>
      <c r="H41" s="15" t="s">
        <v>26</v>
      </c>
      <c r="I41" s="15" t="s">
        <v>207</v>
      </c>
      <c r="J41" s="15">
        <v>641995123</v>
      </c>
      <c r="K41" s="15"/>
      <c r="L41" s="15" t="s">
        <v>29</v>
      </c>
      <c r="M41" s="20">
        <v>41966</v>
      </c>
      <c r="N41" s="15" t="s">
        <v>39</v>
      </c>
      <c r="O41" s="15" t="s">
        <v>90</v>
      </c>
      <c r="P41" s="15" t="s">
        <v>145</v>
      </c>
      <c r="Q41" s="15" t="s">
        <v>31</v>
      </c>
      <c r="R41" s="15"/>
      <c r="S41" s="25" t="s">
        <v>32</v>
      </c>
      <c r="T41" s="15"/>
      <c r="U41" s="15"/>
      <c r="V41" s="15"/>
      <c r="W41" s="15"/>
      <c r="X41" s="15"/>
      <c r="Y41" s="15"/>
    </row>
    <row r="42" spans="1:25" ht="13.5" thickBot="1">
      <c r="A42" s="16">
        <v>44934.837210648147</v>
      </c>
      <c r="B42" s="17">
        <v>99</v>
      </c>
      <c r="C42" s="17">
        <v>30</v>
      </c>
      <c r="D42" s="15" t="s">
        <v>204</v>
      </c>
      <c r="E42" s="15" t="s">
        <v>209</v>
      </c>
      <c r="F42" s="15" t="s">
        <v>1366</v>
      </c>
      <c r="G42" s="15" t="s">
        <v>206</v>
      </c>
      <c r="H42" s="15" t="s">
        <v>26</v>
      </c>
      <c r="I42" s="15" t="s">
        <v>207</v>
      </c>
      <c r="J42" s="15">
        <v>641995123</v>
      </c>
      <c r="K42" s="15"/>
      <c r="L42" s="15" t="s">
        <v>29</v>
      </c>
      <c r="M42" s="20">
        <v>41966</v>
      </c>
      <c r="N42" s="15" t="s">
        <v>39</v>
      </c>
      <c r="O42" s="15" t="s">
        <v>40</v>
      </c>
      <c r="P42" s="15" t="s">
        <v>41</v>
      </c>
      <c r="Q42" s="15" t="s">
        <v>31</v>
      </c>
      <c r="R42" s="15"/>
      <c r="S42" s="15" t="s">
        <v>32</v>
      </c>
      <c r="T42" s="15"/>
      <c r="U42" s="15"/>
      <c r="V42" s="15"/>
      <c r="W42" s="15"/>
      <c r="X42" s="15"/>
      <c r="Y42" s="15"/>
    </row>
    <row r="43" spans="1:25" ht="13.5" thickBot="1">
      <c r="A43" s="16">
        <v>45319.648530092592</v>
      </c>
      <c r="B43" s="17">
        <v>99</v>
      </c>
      <c r="C43" s="17">
        <v>30</v>
      </c>
      <c r="D43" s="15" t="s">
        <v>210</v>
      </c>
      <c r="E43" s="15" t="s">
        <v>23</v>
      </c>
      <c r="F43" s="15" t="s">
        <v>1366</v>
      </c>
      <c r="G43" s="15" t="s">
        <v>206</v>
      </c>
      <c r="H43" s="15" t="s">
        <v>26</v>
      </c>
      <c r="I43" s="15" t="s">
        <v>211</v>
      </c>
      <c r="J43" s="15">
        <v>641995123</v>
      </c>
      <c r="K43" s="15"/>
      <c r="L43" s="15" t="s">
        <v>29</v>
      </c>
      <c r="M43" s="20">
        <v>42896</v>
      </c>
      <c r="N43" s="15" t="s">
        <v>49</v>
      </c>
      <c r="O43" s="15" t="s">
        <v>114</v>
      </c>
      <c r="P43" s="15" t="s">
        <v>41</v>
      </c>
      <c r="Q43" s="15" t="s">
        <v>31</v>
      </c>
      <c r="R43" s="20">
        <v>45304</v>
      </c>
      <c r="S43" s="15" t="s">
        <v>32</v>
      </c>
      <c r="T43" s="15"/>
      <c r="U43" s="15"/>
      <c r="V43" s="15"/>
      <c r="W43" s="15"/>
      <c r="X43" s="15"/>
      <c r="Y43" s="15"/>
    </row>
    <row r="44" spans="1:25" ht="13.5" thickBot="1">
      <c r="A44" s="16">
        <v>45003.621874999997</v>
      </c>
      <c r="B44" s="17">
        <v>567</v>
      </c>
      <c r="C44" s="17">
        <v>31</v>
      </c>
      <c r="D44" s="15" t="s">
        <v>212</v>
      </c>
      <c r="E44" s="15" t="s">
        <v>91</v>
      </c>
      <c r="F44" s="15" t="s">
        <v>99</v>
      </c>
      <c r="G44" s="15" t="s">
        <v>213</v>
      </c>
      <c r="H44" s="15" t="s">
        <v>26</v>
      </c>
      <c r="I44" s="15" t="s">
        <v>214</v>
      </c>
      <c r="J44" s="15">
        <v>643187400</v>
      </c>
      <c r="K44" s="15"/>
      <c r="L44" s="15" t="s">
        <v>48</v>
      </c>
      <c r="M44" s="20">
        <v>42834</v>
      </c>
      <c r="N44" s="15" t="s">
        <v>49</v>
      </c>
      <c r="O44" s="15" t="s">
        <v>30</v>
      </c>
      <c r="P44" s="15" t="s">
        <v>41</v>
      </c>
      <c r="Q44" s="15" t="s">
        <v>35</v>
      </c>
      <c r="R44" s="15"/>
      <c r="S44" s="15" t="s">
        <v>32</v>
      </c>
      <c r="T44" s="15"/>
      <c r="U44" s="15"/>
      <c r="V44" s="15"/>
      <c r="W44" s="15"/>
      <c r="X44" s="15"/>
      <c r="Y44" s="15"/>
    </row>
    <row r="45" spans="1:25" ht="13.5" thickBot="1">
      <c r="A45" s="16">
        <v>44975.608553240738</v>
      </c>
      <c r="B45" s="17">
        <v>567</v>
      </c>
      <c r="C45" s="17">
        <v>31</v>
      </c>
      <c r="D45" s="28" t="s">
        <v>212</v>
      </c>
      <c r="E45" s="15" t="s">
        <v>216</v>
      </c>
      <c r="F45" s="15" t="s">
        <v>99</v>
      </c>
      <c r="G45" s="15" t="s">
        <v>213</v>
      </c>
      <c r="H45" s="15" t="s">
        <v>26</v>
      </c>
      <c r="I45" s="15" t="s">
        <v>217</v>
      </c>
      <c r="J45" s="15">
        <v>643187400</v>
      </c>
      <c r="K45" s="15"/>
      <c r="L45" s="15" t="s">
        <v>48</v>
      </c>
      <c r="M45" s="15"/>
      <c r="N45" s="15" t="s">
        <v>39</v>
      </c>
      <c r="O45" s="15" t="s">
        <v>30</v>
      </c>
      <c r="P45" s="15" t="s">
        <v>41</v>
      </c>
      <c r="Q45" s="15" t="s">
        <v>35</v>
      </c>
      <c r="R45" s="20">
        <v>44870</v>
      </c>
      <c r="S45" s="15" t="s">
        <v>32</v>
      </c>
      <c r="T45" s="15"/>
      <c r="U45" s="15"/>
      <c r="V45" s="15"/>
      <c r="W45" s="15"/>
      <c r="X45" s="15"/>
      <c r="Y45" s="15"/>
    </row>
    <row r="46" spans="1:25" ht="13.5" thickBot="1">
      <c r="A46" s="16">
        <v>45388.573252314818</v>
      </c>
      <c r="B46" s="17">
        <v>1217</v>
      </c>
      <c r="C46" s="17">
        <v>32</v>
      </c>
      <c r="D46" s="15" t="s">
        <v>61</v>
      </c>
      <c r="E46" s="15" t="s">
        <v>218</v>
      </c>
      <c r="F46" s="15" t="s">
        <v>219</v>
      </c>
      <c r="G46" s="15" t="s">
        <v>220</v>
      </c>
      <c r="H46" s="15" t="s">
        <v>26</v>
      </c>
      <c r="I46" s="15" t="s">
        <v>221</v>
      </c>
      <c r="J46" s="15">
        <v>634834480</v>
      </c>
      <c r="K46" s="15"/>
      <c r="L46" s="15" t="s">
        <v>48</v>
      </c>
      <c r="M46" s="20">
        <v>41068</v>
      </c>
      <c r="N46" s="15"/>
      <c r="O46" s="15" t="s">
        <v>53</v>
      </c>
      <c r="P46" s="15" t="s">
        <v>41</v>
      </c>
      <c r="Q46" s="15" t="s">
        <v>78</v>
      </c>
      <c r="R46" s="15"/>
      <c r="S46" s="15" t="s">
        <v>32</v>
      </c>
      <c r="T46" s="15"/>
      <c r="U46" s="15"/>
      <c r="V46" s="15"/>
      <c r="W46" s="15"/>
      <c r="X46" s="15"/>
      <c r="Y46" s="15"/>
    </row>
    <row r="47" spans="1:25" ht="13.5" thickBot="1">
      <c r="A47" s="16">
        <v>44934.817893518521</v>
      </c>
      <c r="B47" s="17">
        <v>983</v>
      </c>
      <c r="C47" s="17">
        <v>33</v>
      </c>
      <c r="D47" s="15" t="s">
        <v>223</v>
      </c>
      <c r="E47" s="15" t="s">
        <v>224</v>
      </c>
      <c r="F47" s="15" t="s">
        <v>225</v>
      </c>
      <c r="G47" s="15" t="s">
        <v>226</v>
      </c>
      <c r="H47" s="15" t="s">
        <v>26</v>
      </c>
      <c r="I47" s="15" t="s">
        <v>227</v>
      </c>
      <c r="J47" s="15">
        <v>646664631</v>
      </c>
      <c r="K47" s="15"/>
      <c r="L47" s="15" t="s">
        <v>48</v>
      </c>
      <c r="M47" s="20">
        <v>39428</v>
      </c>
      <c r="N47" s="15" t="s">
        <v>152</v>
      </c>
      <c r="O47" s="15" t="s">
        <v>122</v>
      </c>
      <c r="P47" s="15" t="s">
        <v>123</v>
      </c>
      <c r="Q47" s="15" t="s">
        <v>35</v>
      </c>
      <c r="R47" s="15"/>
      <c r="S47" s="15" t="s">
        <v>32</v>
      </c>
      <c r="T47" s="15"/>
      <c r="U47" s="15"/>
      <c r="V47" s="15"/>
      <c r="W47" s="15"/>
      <c r="X47" s="15"/>
      <c r="Y47" s="15"/>
    </row>
    <row r="48" spans="1:25" ht="13.5" thickBot="1">
      <c r="A48" s="16">
        <v>44934.817893518521</v>
      </c>
      <c r="B48" s="17">
        <v>983</v>
      </c>
      <c r="C48" s="17">
        <v>33</v>
      </c>
      <c r="D48" s="15" t="s">
        <v>223</v>
      </c>
      <c r="E48" s="15" t="s">
        <v>229</v>
      </c>
      <c r="F48" s="15" t="s">
        <v>225</v>
      </c>
      <c r="G48" s="15" t="s">
        <v>226</v>
      </c>
      <c r="H48" s="15" t="s">
        <v>26</v>
      </c>
      <c r="I48" s="15" t="s">
        <v>227</v>
      </c>
      <c r="J48" s="15">
        <v>646664631</v>
      </c>
      <c r="K48" s="15"/>
      <c r="L48" s="15" t="s">
        <v>48</v>
      </c>
      <c r="M48" s="20">
        <v>39428</v>
      </c>
      <c r="N48" s="15" t="s">
        <v>152</v>
      </c>
      <c r="O48" s="21" t="s">
        <v>34</v>
      </c>
      <c r="P48" s="15"/>
      <c r="Q48" s="15" t="s">
        <v>35</v>
      </c>
      <c r="R48" s="20">
        <v>45213</v>
      </c>
      <c r="S48" s="15" t="s">
        <v>32</v>
      </c>
      <c r="T48" s="15"/>
      <c r="U48" s="15"/>
      <c r="V48" s="15"/>
      <c r="W48" s="15"/>
      <c r="X48" s="15"/>
      <c r="Y48" s="15"/>
    </row>
    <row r="49" spans="1:25" ht="13.5" thickBot="1">
      <c r="A49" s="16">
        <v>44934.842997685184</v>
      </c>
      <c r="B49" s="17">
        <v>67</v>
      </c>
      <c r="C49" s="17">
        <v>34</v>
      </c>
      <c r="D49" s="15" t="s">
        <v>230</v>
      </c>
      <c r="E49" s="15" t="s">
        <v>231</v>
      </c>
      <c r="F49" s="15" t="s">
        <v>232</v>
      </c>
      <c r="G49" s="15" t="s">
        <v>233</v>
      </c>
      <c r="H49" s="15" t="s">
        <v>26</v>
      </c>
      <c r="I49" s="15" t="s">
        <v>234</v>
      </c>
      <c r="J49" s="15">
        <v>645926761</v>
      </c>
      <c r="K49" s="15"/>
      <c r="L49" s="15" t="s">
        <v>48</v>
      </c>
      <c r="M49" s="20">
        <v>42127</v>
      </c>
      <c r="N49" s="15" t="s">
        <v>39</v>
      </c>
      <c r="O49" s="15" t="s">
        <v>90</v>
      </c>
      <c r="P49" s="15" t="s">
        <v>145</v>
      </c>
      <c r="Q49" s="15" t="s">
        <v>31</v>
      </c>
      <c r="R49" s="15"/>
      <c r="S49" s="15"/>
      <c r="T49" s="15"/>
      <c r="U49" s="15"/>
      <c r="V49" s="15"/>
      <c r="W49" s="15"/>
      <c r="X49" s="15"/>
      <c r="Y49" s="15"/>
    </row>
    <row r="50" spans="1:25" ht="13.5" thickBot="1">
      <c r="A50" s="16">
        <v>45003.609444444446</v>
      </c>
      <c r="B50" s="17">
        <v>390</v>
      </c>
      <c r="C50" s="17">
        <v>35</v>
      </c>
      <c r="D50" s="15" t="s">
        <v>236</v>
      </c>
      <c r="E50" s="15" t="s">
        <v>91</v>
      </c>
      <c r="F50" s="15" t="s">
        <v>237</v>
      </c>
      <c r="G50" s="15" t="s">
        <v>238</v>
      </c>
      <c r="H50" s="15"/>
      <c r="I50" s="15" t="s">
        <v>239</v>
      </c>
      <c r="J50" s="15">
        <v>614671900</v>
      </c>
      <c r="K50" s="15"/>
      <c r="L50" s="15" t="s">
        <v>29</v>
      </c>
      <c r="M50" s="20">
        <v>42970</v>
      </c>
      <c r="N50" s="15" t="s">
        <v>49</v>
      </c>
      <c r="O50" s="15" t="s">
        <v>40</v>
      </c>
      <c r="P50" s="15" t="s">
        <v>123</v>
      </c>
      <c r="Q50" s="15" t="s">
        <v>35</v>
      </c>
      <c r="R50" s="20">
        <v>44989</v>
      </c>
      <c r="S50" s="15" t="s">
        <v>32</v>
      </c>
      <c r="T50" s="15"/>
      <c r="U50" s="15"/>
      <c r="V50" s="15"/>
      <c r="W50" s="15"/>
      <c r="X50" s="15"/>
      <c r="Y50" s="15"/>
    </row>
    <row r="51" spans="1:25" ht="13.5" thickBot="1">
      <c r="A51" s="16">
        <v>44927.57408564815</v>
      </c>
      <c r="B51" s="17">
        <v>892</v>
      </c>
      <c r="C51" s="17">
        <v>36</v>
      </c>
      <c r="D51" s="15" t="s">
        <v>107</v>
      </c>
      <c r="E51" s="15" t="s">
        <v>241</v>
      </c>
      <c r="F51" s="15" t="s">
        <v>242</v>
      </c>
      <c r="G51" s="15" t="s">
        <v>243</v>
      </c>
      <c r="H51" s="15" t="s">
        <v>26</v>
      </c>
      <c r="I51" s="15" t="s">
        <v>244</v>
      </c>
      <c r="J51" s="15" t="s">
        <v>245</v>
      </c>
      <c r="K51" s="15"/>
      <c r="L51" s="15" t="s">
        <v>29</v>
      </c>
      <c r="M51" s="20">
        <v>42255</v>
      </c>
      <c r="N51" s="15" t="s">
        <v>49</v>
      </c>
      <c r="O51" s="15" t="s">
        <v>30</v>
      </c>
      <c r="P51" s="15" t="s">
        <v>41</v>
      </c>
      <c r="Q51" s="15" t="s">
        <v>31</v>
      </c>
      <c r="R51" s="20">
        <v>44870</v>
      </c>
      <c r="S51" s="15" t="s">
        <v>32</v>
      </c>
      <c r="T51" s="15"/>
      <c r="U51" s="15"/>
      <c r="V51" s="15"/>
      <c r="W51" s="15"/>
      <c r="X51" s="15"/>
      <c r="Y51" s="15"/>
    </row>
    <row r="52" spans="1:25" ht="13.5" thickBot="1">
      <c r="A52" s="16">
        <v>44927.573159722226</v>
      </c>
      <c r="B52" s="17">
        <v>892</v>
      </c>
      <c r="C52" s="17">
        <v>36</v>
      </c>
      <c r="D52" s="15" t="s">
        <v>107</v>
      </c>
      <c r="E52" s="15" t="s">
        <v>246</v>
      </c>
      <c r="F52" s="15" t="s">
        <v>242</v>
      </c>
      <c r="G52" s="15" t="s">
        <v>243</v>
      </c>
      <c r="H52" s="15" t="s">
        <v>26</v>
      </c>
      <c r="I52" s="15" t="s">
        <v>244</v>
      </c>
      <c r="J52" s="15" t="s">
        <v>245</v>
      </c>
      <c r="K52" s="15"/>
      <c r="L52" s="15" t="s">
        <v>48</v>
      </c>
      <c r="M52" s="20">
        <v>42717</v>
      </c>
      <c r="N52" s="15" t="s">
        <v>49</v>
      </c>
      <c r="O52" s="15" t="s">
        <v>30</v>
      </c>
      <c r="P52" s="15" t="s">
        <v>41</v>
      </c>
      <c r="Q52" s="15" t="s">
        <v>31</v>
      </c>
      <c r="R52" s="20">
        <v>44870</v>
      </c>
      <c r="S52" s="15" t="s">
        <v>32</v>
      </c>
      <c r="T52" s="15"/>
      <c r="U52" s="15"/>
      <c r="V52" s="15"/>
      <c r="W52" s="15"/>
      <c r="X52" s="15"/>
      <c r="Y52" s="15"/>
    </row>
    <row r="53" spans="1:25" ht="13.5" thickBot="1">
      <c r="A53" s="16">
        <v>45388.561805555553</v>
      </c>
      <c r="B53" s="17">
        <v>951</v>
      </c>
      <c r="C53" s="17">
        <v>37</v>
      </c>
      <c r="D53" s="15" t="s">
        <v>247</v>
      </c>
      <c r="E53" s="15" t="s">
        <v>248</v>
      </c>
      <c r="F53" s="15" t="s">
        <v>249</v>
      </c>
      <c r="G53" s="15"/>
      <c r="H53" s="15" t="s">
        <v>26</v>
      </c>
      <c r="I53" s="15"/>
      <c r="J53" s="15">
        <v>641950255</v>
      </c>
      <c r="K53" s="15"/>
      <c r="L53" s="15" t="s">
        <v>48</v>
      </c>
      <c r="M53" s="20">
        <v>41829</v>
      </c>
      <c r="N53" s="15"/>
      <c r="O53" s="28" t="s">
        <v>65</v>
      </c>
      <c r="P53" s="28" t="s">
        <v>58</v>
      </c>
      <c r="Q53" s="28" t="s">
        <v>31</v>
      </c>
      <c r="R53" s="20">
        <v>44414</v>
      </c>
      <c r="S53" s="15" t="s">
        <v>32</v>
      </c>
      <c r="T53" s="15"/>
      <c r="U53" s="15"/>
      <c r="V53" s="15"/>
      <c r="W53" s="15"/>
      <c r="X53" s="15"/>
      <c r="Y53" s="15"/>
    </row>
    <row r="54" spans="1:25" ht="13.5" thickBot="1">
      <c r="A54" s="16">
        <v>44975.625034722223</v>
      </c>
      <c r="B54" s="17">
        <v>48</v>
      </c>
      <c r="C54" s="17">
        <v>38</v>
      </c>
      <c r="D54" s="15" t="s">
        <v>251</v>
      </c>
      <c r="E54" s="15" t="s">
        <v>252</v>
      </c>
      <c r="F54" s="15" t="s">
        <v>253</v>
      </c>
      <c r="G54" s="15" t="s">
        <v>1367</v>
      </c>
      <c r="H54" s="15" t="s">
        <v>26</v>
      </c>
      <c r="I54" s="15" t="s">
        <v>255</v>
      </c>
      <c r="J54" s="15">
        <v>686200120</v>
      </c>
      <c r="K54" s="15"/>
      <c r="L54" s="15" t="s">
        <v>29</v>
      </c>
      <c r="M54" s="20">
        <v>41325</v>
      </c>
      <c r="N54" s="15" t="s">
        <v>39</v>
      </c>
      <c r="O54" s="15" t="s">
        <v>53</v>
      </c>
      <c r="P54" s="15" t="s">
        <v>41</v>
      </c>
      <c r="Q54" s="15" t="s">
        <v>78</v>
      </c>
      <c r="R54" s="15"/>
      <c r="S54" s="15" t="s">
        <v>32</v>
      </c>
      <c r="T54" s="15"/>
      <c r="U54" s="15"/>
      <c r="V54" s="15"/>
      <c r="W54" s="15"/>
      <c r="X54" s="15"/>
      <c r="Y54" s="15"/>
    </row>
    <row r="55" spans="1:25" ht="13.5" thickBot="1">
      <c r="A55" s="16">
        <v>44975.621331018519</v>
      </c>
      <c r="B55" s="17">
        <v>286</v>
      </c>
      <c r="C55" s="17">
        <v>39</v>
      </c>
      <c r="D55" s="15" t="s">
        <v>257</v>
      </c>
      <c r="E55" s="15" t="s">
        <v>23</v>
      </c>
      <c r="F55" s="15" t="s">
        <v>258</v>
      </c>
      <c r="G55" s="15" t="s">
        <v>259</v>
      </c>
      <c r="H55" s="15" t="s">
        <v>26</v>
      </c>
      <c r="I55" s="15" t="s">
        <v>260</v>
      </c>
      <c r="J55" s="15">
        <v>653765992</v>
      </c>
      <c r="K55" s="15"/>
      <c r="L55" s="15" t="s">
        <v>29</v>
      </c>
      <c r="M55" s="20">
        <v>41769</v>
      </c>
      <c r="N55" s="15" t="s">
        <v>39</v>
      </c>
      <c r="O55" s="15" t="s">
        <v>53</v>
      </c>
      <c r="P55" s="15" t="s">
        <v>41</v>
      </c>
      <c r="Q55" s="15" t="s">
        <v>78</v>
      </c>
      <c r="R55" s="15"/>
      <c r="S55" s="15" t="s">
        <v>32</v>
      </c>
      <c r="T55" s="15"/>
      <c r="U55" s="15"/>
      <c r="V55" s="15"/>
      <c r="W55" s="15"/>
      <c r="X55" s="15"/>
      <c r="Y55" s="15"/>
    </row>
    <row r="56" spans="1:25" ht="13.5" thickBot="1">
      <c r="A56" s="16">
        <v>44947.420636574076</v>
      </c>
      <c r="B56" s="17">
        <v>286</v>
      </c>
      <c r="C56" s="17">
        <v>39</v>
      </c>
      <c r="D56" s="15" t="s">
        <v>257</v>
      </c>
      <c r="E56" s="15" t="s">
        <v>262</v>
      </c>
      <c r="F56" s="15" t="s">
        <v>258</v>
      </c>
      <c r="G56" s="15" t="s">
        <v>259</v>
      </c>
      <c r="H56" s="15" t="s">
        <v>26</v>
      </c>
      <c r="I56" s="15" t="s">
        <v>260</v>
      </c>
      <c r="J56" s="15">
        <v>653765992</v>
      </c>
      <c r="K56" s="15"/>
      <c r="L56" s="15" t="s">
        <v>48</v>
      </c>
      <c r="M56" s="20">
        <v>42819</v>
      </c>
      <c r="N56" s="15"/>
      <c r="O56" s="15" t="s">
        <v>40</v>
      </c>
      <c r="P56" s="15" t="s">
        <v>145</v>
      </c>
      <c r="Q56" s="15" t="s">
        <v>35</v>
      </c>
      <c r="R56" s="15"/>
      <c r="S56" s="15" t="s">
        <v>32</v>
      </c>
      <c r="T56" s="15"/>
      <c r="U56" s="15"/>
      <c r="V56" s="15"/>
      <c r="W56" s="15"/>
      <c r="X56" s="15"/>
      <c r="Y56" s="15"/>
    </row>
    <row r="57" spans="1:25" ht="13.5" thickBot="1">
      <c r="A57" s="16">
        <v>44947.420636574076</v>
      </c>
      <c r="B57" s="17">
        <v>286</v>
      </c>
      <c r="C57" s="17">
        <v>39</v>
      </c>
      <c r="D57" s="15" t="s">
        <v>257</v>
      </c>
      <c r="E57" s="15" t="s">
        <v>263</v>
      </c>
      <c r="F57" s="15" t="s">
        <v>258</v>
      </c>
      <c r="G57" s="15" t="s">
        <v>259</v>
      </c>
      <c r="H57" s="15" t="s">
        <v>26</v>
      </c>
      <c r="I57" s="15" t="s">
        <v>260</v>
      </c>
      <c r="J57" s="15">
        <v>653765992</v>
      </c>
      <c r="K57" s="15"/>
      <c r="L57" s="15" t="s">
        <v>48</v>
      </c>
      <c r="M57" s="20">
        <v>40525</v>
      </c>
      <c r="N57" s="15" t="s">
        <v>155</v>
      </c>
      <c r="O57" s="15" t="s">
        <v>57</v>
      </c>
      <c r="P57" s="15" t="s">
        <v>58</v>
      </c>
      <c r="Q57" s="15" t="s">
        <v>31</v>
      </c>
      <c r="R57" s="15"/>
      <c r="S57" s="15" t="s">
        <v>32</v>
      </c>
      <c r="T57" s="15"/>
      <c r="U57" s="15"/>
      <c r="V57" s="15"/>
      <c r="W57" s="15"/>
      <c r="X57" s="15"/>
      <c r="Y57" s="15"/>
    </row>
    <row r="58" spans="1:25" ht="13.5" thickBot="1">
      <c r="A58" s="16">
        <v>44926.677604166667</v>
      </c>
      <c r="B58" s="17">
        <v>755</v>
      </c>
      <c r="C58" s="17">
        <v>40</v>
      </c>
      <c r="D58" s="15" t="s">
        <v>65</v>
      </c>
      <c r="E58" s="15" t="s">
        <v>264</v>
      </c>
      <c r="F58" s="15" t="s">
        <v>265</v>
      </c>
      <c r="G58" s="15" t="s">
        <v>266</v>
      </c>
      <c r="H58" s="15" t="s">
        <v>26</v>
      </c>
      <c r="I58" s="15" t="s">
        <v>267</v>
      </c>
      <c r="J58" s="15">
        <v>643153440</v>
      </c>
      <c r="K58" s="15"/>
      <c r="L58" s="15" t="s">
        <v>48</v>
      </c>
      <c r="M58" s="20">
        <v>41356</v>
      </c>
      <c r="N58" s="15" t="s">
        <v>49</v>
      </c>
      <c r="O58" s="15" t="s">
        <v>40</v>
      </c>
      <c r="P58" s="15" t="s">
        <v>41</v>
      </c>
      <c r="Q58" s="15" t="s">
        <v>31</v>
      </c>
      <c r="R58" s="15"/>
      <c r="S58" s="15" t="s">
        <v>32</v>
      </c>
      <c r="T58" s="15"/>
      <c r="U58" s="15"/>
      <c r="V58" s="15"/>
      <c r="W58" s="15"/>
      <c r="X58" s="15"/>
      <c r="Y58" s="15"/>
    </row>
    <row r="59" spans="1:25" ht="13.5" thickBot="1">
      <c r="A59" s="16">
        <v>44926.678935185184</v>
      </c>
      <c r="B59" s="17">
        <v>755</v>
      </c>
      <c r="C59" s="17">
        <v>40</v>
      </c>
      <c r="D59" s="15" t="s">
        <v>65</v>
      </c>
      <c r="E59" s="15" t="s">
        <v>269</v>
      </c>
      <c r="F59" s="15" t="s">
        <v>265</v>
      </c>
      <c r="G59" s="15" t="s">
        <v>266</v>
      </c>
      <c r="H59" s="15" t="s">
        <v>26</v>
      </c>
      <c r="I59" s="15" t="s">
        <v>267</v>
      </c>
      <c r="J59" s="15">
        <v>643153440</v>
      </c>
      <c r="K59" s="15"/>
      <c r="L59" s="15" t="s">
        <v>29</v>
      </c>
      <c r="M59" s="20">
        <v>41899</v>
      </c>
      <c r="N59" s="15" t="s">
        <v>49</v>
      </c>
      <c r="O59" s="19" t="s">
        <v>57</v>
      </c>
      <c r="P59" s="19" t="s">
        <v>58</v>
      </c>
      <c r="Q59" s="19"/>
      <c r="R59" s="19"/>
      <c r="S59" s="19" t="s">
        <v>32</v>
      </c>
      <c r="T59" s="15"/>
      <c r="U59" s="15"/>
      <c r="V59" s="15"/>
      <c r="W59" s="15"/>
      <c r="X59" s="15"/>
      <c r="Y59" s="15"/>
    </row>
    <row r="60" spans="1:25" ht="13.5" thickBot="1">
      <c r="A60" s="16">
        <v>45388.565451388888</v>
      </c>
      <c r="B60" s="17">
        <v>21</v>
      </c>
      <c r="C60" s="17">
        <v>41</v>
      </c>
      <c r="D60" s="15" t="s">
        <v>270</v>
      </c>
      <c r="E60" s="15" t="s">
        <v>271</v>
      </c>
      <c r="F60" s="15" t="s">
        <v>272</v>
      </c>
      <c r="G60" s="15"/>
      <c r="H60" s="15"/>
      <c r="I60" s="15"/>
      <c r="J60" s="15" t="s">
        <v>273</v>
      </c>
      <c r="K60" s="15"/>
      <c r="L60" s="15" t="s">
        <v>274</v>
      </c>
      <c r="M60" s="20">
        <v>41236</v>
      </c>
      <c r="N60" s="15"/>
      <c r="O60" s="15" t="s">
        <v>90</v>
      </c>
      <c r="P60" s="15"/>
      <c r="Q60" s="26" t="s">
        <v>78</v>
      </c>
      <c r="R60" s="20">
        <v>42372</v>
      </c>
      <c r="S60" s="15" t="s">
        <v>32</v>
      </c>
      <c r="T60" s="15"/>
      <c r="U60" s="15"/>
      <c r="V60" s="15"/>
      <c r="W60" s="15"/>
      <c r="X60" s="15"/>
      <c r="Y60" s="15"/>
    </row>
    <row r="61" spans="1:25" ht="13.5" thickBot="1">
      <c r="A61" s="16">
        <v>45388.565451388888</v>
      </c>
      <c r="B61" s="17">
        <v>21</v>
      </c>
      <c r="C61" s="17">
        <v>41</v>
      </c>
      <c r="D61" s="15" t="s">
        <v>270</v>
      </c>
      <c r="E61" s="15" t="s">
        <v>275</v>
      </c>
      <c r="F61" s="15" t="s">
        <v>272</v>
      </c>
      <c r="G61" s="15"/>
      <c r="H61" s="15"/>
      <c r="I61" s="15"/>
      <c r="J61" s="15" t="s">
        <v>273</v>
      </c>
      <c r="K61" s="15"/>
      <c r="L61" s="15" t="s">
        <v>48</v>
      </c>
      <c r="M61" s="20">
        <v>40689</v>
      </c>
      <c r="N61" s="15"/>
      <c r="O61" s="15" t="s">
        <v>57</v>
      </c>
      <c r="P61" s="15"/>
      <c r="Q61" s="15"/>
      <c r="R61" s="20">
        <v>42372</v>
      </c>
      <c r="S61" s="15" t="s">
        <v>32</v>
      </c>
      <c r="T61" s="15"/>
      <c r="U61" s="15"/>
      <c r="V61" s="15"/>
      <c r="W61" s="15"/>
      <c r="X61" s="15"/>
      <c r="Y61" s="15"/>
    </row>
    <row r="62" spans="1:25" ht="13.5" thickBot="1">
      <c r="A62" s="16">
        <v>45011.667094907411</v>
      </c>
      <c r="B62" s="17">
        <v>751</v>
      </c>
      <c r="C62" s="17">
        <v>42</v>
      </c>
      <c r="D62" s="15" t="s">
        <v>276</v>
      </c>
      <c r="E62" s="15" t="s">
        <v>65</v>
      </c>
      <c r="F62" s="15" t="s">
        <v>277</v>
      </c>
      <c r="G62" s="15" t="s">
        <v>278</v>
      </c>
      <c r="H62" s="15" t="s">
        <v>26</v>
      </c>
      <c r="I62" s="15" t="s">
        <v>279</v>
      </c>
      <c r="J62" s="15" t="s">
        <v>280</v>
      </c>
      <c r="K62" s="15"/>
      <c r="L62" s="15" t="s">
        <v>29</v>
      </c>
      <c r="M62" s="20">
        <v>42193</v>
      </c>
      <c r="N62" s="15" t="s">
        <v>49</v>
      </c>
      <c r="O62" s="15" t="s">
        <v>40</v>
      </c>
      <c r="P62" s="15" t="s">
        <v>145</v>
      </c>
      <c r="Q62" s="15" t="s">
        <v>35</v>
      </c>
      <c r="R62" s="20">
        <v>44988</v>
      </c>
      <c r="S62" s="15" t="s">
        <v>32</v>
      </c>
      <c r="T62" s="15"/>
      <c r="U62" s="15"/>
      <c r="V62" s="15"/>
      <c r="W62" s="15"/>
      <c r="X62" s="15"/>
      <c r="Y62" s="15"/>
    </row>
    <row r="63" spans="1:25" ht="13.5" thickBot="1">
      <c r="A63" s="16">
        <v>44927.676122685189</v>
      </c>
      <c r="B63" s="17">
        <v>1081</v>
      </c>
      <c r="C63" s="17">
        <v>43</v>
      </c>
      <c r="D63" s="15" t="s">
        <v>281</v>
      </c>
      <c r="E63" s="15" t="s">
        <v>282</v>
      </c>
      <c r="F63" s="15" t="s">
        <v>283</v>
      </c>
      <c r="G63" s="15"/>
      <c r="H63" s="15"/>
      <c r="I63" s="15"/>
      <c r="J63" s="15">
        <v>645767787</v>
      </c>
      <c r="K63" s="15"/>
      <c r="L63" s="15" t="s">
        <v>29</v>
      </c>
      <c r="M63" s="20">
        <v>42430</v>
      </c>
      <c r="N63" s="15" t="s">
        <v>49</v>
      </c>
      <c r="O63" s="15" t="s">
        <v>30</v>
      </c>
      <c r="P63" s="15" t="s">
        <v>58</v>
      </c>
      <c r="Q63" s="15" t="s">
        <v>31</v>
      </c>
      <c r="R63" s="20">
        <v>44625</v>
      </c>
      <c r="S63" s="15" t="s">
        <v>32</v>
      </c>
      <c r="T63" s="15"/>
      <c r="U63" s="15"/>
      <c r="V63" s="15"/>
      <c r="W63" s="15"/>
      <c r="X63" s="15"/>
      <c r="Y63" s="15"/>
    </row>
    <row r="64" spans="1:25" ht="13.5" thickBot="1">
      <c r="A64" s="16">
        <v>44927.676122685189</v>
      </c>
      <c r="B64" s="17">
        <v>1081</v>
      </c>
      <c r="C64" s="17">
        <v>43</v>
      </c>
      <c r="D64" s="15" t="s">
        <v>281</v>
      </c>
      <c r="E64" s="15" t="s">
        <v>285</v>
      </c>
      <c r="F64" s="15" t="s">
        <v>283</v>
      </c>
      <c r="G64" s="15"/>
      <c r="H64" s="15"/>
      <c r="I64" s="15"/>
      <c r="J64" s="15">
        <v>645767787</v>
      </c>
      <c r="K64" s="15"/>
      <c r="L64" s="15" t="s">
        <v>29</v>
      </c>
      <c r="M64" s="20">
        <v>42430</v>
      </c>
      <c r="N64" s="15" t="s">
        <v>49</v>
      </c>
      <c r="O64" s="15" t="s">
        <v>30</v>
      </c>
      <c r="P64" s="15" t="s">
        <v>58</v>
      </c>
      <c r="Q64" s="15" t="s">
        <v>31</v>
      </c>
      <c r="R64" s="15"/>
      <c r="S64" s="15" t="s">
        <v>32</v>
      </c>
      <c r="T64" s="15"/>
      <c r="U64" s="15"/>
      <c r="V64" s="15"/>
      <c r="W64" s="15"/>
      <c r="X64" s="15"/>
      <c r="Y64" s="15"/>
    </row>
    <row r="65" spans="1:25" ht="13.5" thickBot="1">
      <c r="A65" s="16">
        <v>45388.567256944443</v>
      </c>
      <c r="B65" s="17">
        <v>225</v>
      </c>
      <c r="C65" s="17">
        <v>44</v>
      </c>
      <c r="D65" s="15" t="s">
        <v>136</v>
      </c>
      <c r="E65" s="15" t="s">
        <v>23</v>
      </c>
      <c r="F65" s="15" t="s">
        <v>286</v>
      </c>
      <c r="G65" s="15"/>
      <c r="H65" s="15" t="s">
        <v>26</v>
      </c>
      <c r="I65" s="15"/>
      <c r="J65" s="15">
        <v>621823770</v>
      </c>
      <c r="K65" s="15"/>
      <c r="L65" s="15" t="s">
        <v>29</v>
      </c>
      <c r="M65" s="15"/>
      <c r="N65" s="15"/>
      <c r="O65" s="15" t="s">
        <v>122</v>
      </c>
      <c r="P65" s="15" t="s">
        <v>145</v>
      </c>
      <c r="Q65" s="15" t="s">
        <v>35</v>
      </c>
      <c r="R65" s="15"/>
      <c r="S65" s="15" t="s">
        <v>32</v>
      </c>
      <c r="T65" s="15"/>
      <c r="U65" s="15"/>
      <c r="V65" s="15"/>
      <c r="W65" s="15"/>
      <c r="X65" s="15"/>
      <c r="Y65" s="15"/>
    </row>
    <row r="66" spans="1:25" ht="13.5" thickBot="1">
      <c r="A66" s="16">
        <v>45388.567256944443</v>
      </c>
      <c r="B66" s="17">
        <v>225</v>
      </c>
      <c r="C66" s="17">
        <v>44</v>
      </c>
      <c r="D66" s="15" t="s">
        <v>136</v>
      </c>
      <c r="E66" s="15" t="s">
        <v>288</v>
      </c>
      <c r="F66" s="15" t="s">
        <v>286</v>
      </c>
      <c r="G66" s="15"/>
      <c r="H66" s="15" t="s">
        <v>26</v>
      </c>
      <c r="I66" s="15"/>
      <c r="J66" s="15">
        <v>621823770</v>
      </c>
      <c r="K66" s="15"/>
      <c r="L66" s="15" t="s">
        <v>289</v>
      </c>
      <c r="M66" s="20">
        <v>42262</v>
      </c>
      <c r="N66" s="15"/>
      <c r="O66" s="15" t="s">
        <v>30</v>
      </c>
      <c r="P66" s="15" t="s">
        <v>41</v>
      </c>
      <c r="Q66" s="15" t="s">
        <v>35</v>
      </c>
      <c r="R66" s="15"/>
      <c r="S66" s="15" t="s">
        <v>32</v>
      </c>
      <c r="T66" s="15"/>
      <c r="U66" s="15"/>
      <c r="V66" s="15"/>
      <c r="W66" s="15"/>
      <c r="X66" s="15"/>
      <c r="Y66" s="15"/>
    </row>
    <row r="67" spans="1:25" ht="13.5" thickBot="1">
      <c r="A67" s="16">
        <v>44934.820671296293</v>
      </c>
      <c r="B67" s="17">
        <v>1178</v>
      </c>
      <c r="C67" s="17">
        <v>45</v>
      </c>
      <c r="D67" s="15" t="s">
        <v>290</v>
      </c>
      <c r="E67" s="15" t="s">
        <v>291</v>
      </c>
      <c r="F67" s="15" t="s">
        <v>292</v>
      </c>
      <c r="G67" s="15" t="s">
        <v>293</v>
      </c>
      <c r="H67" s="15" t="s">
        <v>26</v>
      </c>
      <c r="I67" s="15" t="s">
        <v>294</v>
      </c>
      <c r="J67" s="15">
        <v>685317570</v>
      </c>
      <c r="K67" s="15"/>
      <c r="L67" s="15" t="s">
        <v>29</v>
      </c>
      <c r="M67" s="20">
        <v>39200</v>
      </c>
      <c r="N67" s="15" t="s">
        <v>152</v>
      </c>
      <c r="O67" s="15" t="s">
        <v>90</v>
      </c>
      <c r="P67" s="15" t="s">
        <v>58</v>
      </c>
      <c r="Q67" s="15" t="s">
        <v>35</v>
      </c>
      <c r="R67" s="15"/>
      <c r="S67" s="15"/>
      <c r="T67" s="15"/>
      <c r="U67" s="15"/>
      <c r="V67" s="15"/>
      <c r="W67" s="15"/>
      <c r="X67" s="15"/>
      <c r="Y67" s="15"/>
    </row>
    <row r="68" spans="1:25" ht="13.5" thickBot="1">
      <c r="A68" s="16">
        <v>44934.821539351855</v>
      </c>
      <c r="B68" s="17">
        <v>1178</v>
      </c>
      <c r="C68" s="17">
        <v>45</v>
      </c>
      <c r="D68" s="15" t="s">
        <v>290</v>
      </c>
      <c r="E68" s="15" t="s">
        <v>263</v>
      </c>
      <c r="F68" s="15" t="s">
        <v>292</v>
      </c>
      <c r="G68" s="15" t="s">
        <v>293</v>
      </c>
      <c r="H68" s="15" t="s">
        <v>26</v>
      </c>
      <c r="I68" s="15" t="s">
        <v>294</v>
      </c>
      <c r="J68" s="15">
        <v>685317570</v>
      </c>
      <c r="K68" s="15"/>
      <c r="L68" s="15" t="s">
        <v>48</v>
      </c>
      <c r="M68" s="20">
        <v>40063</v>
      </c>
      <c r="N68" s="15" t="s">
        <v>152</v>
      </c>
      <c r="O68" s="15" t="s">
        <v>57</v>
      </c>
      <c r="P68" s="15" t="s">
        <v>58</v>
      </c>
      <c r="Q68" s="15" t="s">
        <v>35</v>
      </c>
      <c r="R68" s="15"/>
      <c r="S68" s="15" t="s">
        <v>32</v>
      </c>
      <c r="T68" s="15"/>
      <c r="U68" s="15"/>
      <c r="V68" s="15"/>
      <c r="W68" s="15"/>
      <c r="X68" s="15"/>
      <c r="Y68" s="15"/>
    </row>
    <row r="69" spans="1:25" ht="13.5" thickBot="1">
      <c r="A69" s="16">
        <v>45003.643634259257</v>
      </c>
      <c r="B69" s="17">
        <v>1028</v>
      </c>
      <c r="C69" s="17">
        <v>46</v>
      </c>
      <c r="D69" s="15" t="s">
        <v>295</v>
      </c>
      <c r="E69" s="15" t="s">
        <v>296</v>
      </c>
      <c r="F69" s="15" t="s">
        <v>297</v>
      </c>
      <c r="G69" s="15" t="s">
        <v>298</v>
      </c>
      <c r="H69" s="15" t="s">
        <v>26</v>
      </c>
      <c r="I69" s="15" t="s">
        <v>299</v>
      </c>
      <c r="J69" s="15">
        <v>684304185</v>
      </c>
      <c r="K69" s="15"/>
      <c r="L69" s="15" t="s">
        <v>48</v>
      </c>
      <c r="M69" s="20">
        <v>42867</v>
      </c>
      <c r="N69" s="15" t="s">
        <v>49</v>
      </c>
      <c r="O69" s="15" t="s">
        <v>40</v>
      </c>
      <c r="P69" s="15" t="s">
        <v>123</v>
      </c>
      <c r="Q69" s="15" t="s">
        <v>35</v>
      </c>
      <c r="R69" s="20">
        <v>44989</v>
      </c>
      <c r="S69" s="15" t="s">
        <v>32</v>
      </c>
      <c r="T69" s="15"/>
      <c r="U69" s="15"/>
      <c r="V69" s="15"/>
      <c r="W69" s="15"/>
      <c r="X69" s="15"/>
      <c r="Y69" s="15"/>
    </row>
    <row r="70" spans="1:25" ht="13.5" thickBot="1">
      <c r="A70" s="16">
        <v>45319.660185185188</v>
      </c>
      <c r="B70" s="17">
        <v>823</v>
      </c>
      <c r="C70" s="17">
        <v>47</v>
      </c>
      <c r="D70" s="15" t="s">
        <v>300</v>
      </c>
      <c r="E70" s="15" t="s">
        <v>301</v>
      </c>
      <c r="F70" s="15" t="s">
        <v>302</v>
      </c>
      <c r="G70" s="15" t="s">
        <v>303</v>
      </c>
      <c r="H70" s="15" t="s">
        <v>26</v>
      </c>
      <c r="I70" s="15" t="s">
        <v>304</v>
      </c>
      <c r="J70" s="15">
        <v>619813905</v>
      </c>
      <c r="K70" s="15"/>
      <c r="L70" s="15" t="s">
        <v>29</v>
      </c>
      <c r="M70" s="20">
        <v>42984</v>
      </c>
      <c r="N70" s="15" t="s">
        <v>49</v>
      </c>
      <c r="O70" s="15" t="s">
        <v>114</v>
      </c>
      <c r="P70" s="15" t="s">
        <v>41</v>
      </c>
      <c r="Q70" s="15" t="s">
        <v>31</v>
      </c>
      <c r="R70" s="20">
        <v>45304</v>
      </c>
      <c r="S70" s="15" t="s">
        <v>32</v>
      </c>
      <c r="T70" s="15"/>
      <c r="U70" s="15"/>
      <c r="V70" s="15"/>
      <c r="W70" s="15"/>
      <c r="X70" s="15"/>
      <c r="Y70" s="15"/>
    </row>
    <row r="71" spans="1:25" ht="13.5" thickBot="1">
      <c r="A71" s="16">
        <v>45011.659224537034</v>
      </c>
      <c r="B71" s="17">
        <v>1094</v>
      </c>
      <c r="C71" s="17">
        <v>48</v>
      </c>
      <c r="D71" s="15" t="s">
        <v>65</v>
      </c>
      <c r="E71" s="15" t="s">
        <v>108</v>
      </c>
      <c r="F71" s="15" t="s">
        <v>306</v>
      </c>
      <c r="G71" s="15" t="s">
        <v>307</v>
      </c>
      <c r="H71" s="15" t="s">
        <v>26</v>
      </c>
      <c r="I71" s="15" t="s">
        <v>308</v>
      </c>
      <c r="J71" s="15">
        <v>641119770</v>
      </c>
      <c r="K71" s="15"/>
      <c r="L71" s="15" t="s">
        <v>29</v>
      </c>
      <c r="M71" s="20">
        <v>42875</v>
      </c>
      <c r="N71" s="15" t="s">
        <v>49</v>
      </c>
      <c r="O71" s="15" t="s">
        <v>40</v>
      </c>
      <c r="P71" s="15" t="s">
        <v>145</v>
      </c>
      <c r="Q71" s="15" t="s">
        <v>35</v>
      </c>
      <c r="R71" s="20">
        <v>44988</v>
      </c>
      <c r="S71" s="15" t="s">
        <v>32</v>
      </c>
      <c r="T71" s="15"/>
      <c r="U71" s="15"/>
      <c r="V71" s="15"/>
      <c r="W71" s="15"/>
      <c r="X71" s="15"/>
      <c r="Y71" s="15"/>
    </row>
    <row r="72" spans="1:25" ht="13.5" thickBot="1">
      <c r="A72" s="16">
        <v>45011.659224537034</v>
      </c>
      <c r="B72" s="17">
        <v>1094</v>
      </c>
      <c r="C72" s="17">
        <v>48</v>
      </c>
      <c r="D72" s="15" t="s">
        <v>65</v>
      </c>
      <c r="E72" s="15" t="s">
        <v>161</v>
      </c>
      <c r="F72" s="15" t="s">
        <v>306</v>
      </c>
      <c r="G72" s="15" t="s">
        <v>307</v>
      </c>
      <c r="H72" s="15" t="s">
        <v>26</v>
      </c>
      <c r="I72" s="15" t="s">
        <v>308</v>
      </c>
      <c r="J72" s="15">
        <v>641119770</v>
      </c>
      <c r="K72" s="15"/>
      <c r="L72" s="15" t="s">
        <v>29</v>
      </c>
      <c r="M72" s="20">
        <v>42875</v>
      </c>
      <c r="N72" s="15" t="s">
        <v>49</v>
      </c>
      <c r="O72" s="15" t="s">
        <v>65</v>
      </c>
      <c r="P72" s="15" t="s">
        <v>145</v>
      </c>
      <c r="Q72" s="15" t="s">
        <v>31</v>
      </c>
      <c r="R72" s="20">
        <v>44988</v>
      </c>
      <c r="S72" s="15" t="s">
        <v>32</v>
      </c>
      <c r="T72" s="15"/>
      <c r="U72" s="15"/>
      <c r="V72" s="15"/>
      <c r="W72" s="15"/>
      <c r="X72" s="15"/>
      <c r="Y72" s="15"/>
    </row>
    <row r="73" spans="1:25" ht="13.5" thickBot="1">
      <c r="A73" s="16">
        <v>44997.546261574076</v>
      </c>
      <c r="B73" s="17">
        <v>372</v>
      </c>
      <c r="C73" s="17">
        <v>49</v>
      </c>
      <c r="D73" s="15" t="s">
        <v>310</v>
      </c>
      <c r="E73" s="15" t="s">
        <v>1368</v>
      </c>
      <c r="F73" s="15" t="s">
        <v>312</v>
      </c>
      <c r="G73" s="15" t="s">
        <v>313</v>
      </c>
      <c r="H73" s="15" t="s">
        <v>26</v>
      </c>
      <c r="I73" s="15" t="s">
        <v>314</v>
      </c>
      <c r="J73" s="15">
        <v>614716453</v>
      </c>
      <c r="K73" s="15"/>
      <c r="L73" s="15" t="s">
        <v>29</v>
      </c>
      <c r="M73" s="20">
        <v>41333</v>
      </c>
      <c r="N73" s="15" t="s">
        <v>49</v>
      </c>
      <c r="O73" s="15" t="s">
        <v>65</v>
      </c>
      <c r="P73" s="15" t="s">
        <v>123</v>
      </c>
      <c r="Q73" s="26" t="s">
        <v>78</v>
      </c>
      <c r="R73" s="20">
        <v>44997</v>
      </c>
      <c r="S73" s="15"/>
      <c r="T73" s="15"/>
      <c r="U73" s="15"/>
      <c r="V73" s="15"/>
      <c r="W73" s="15"/>
      <c r="X73" s="15"/>
      <c r="Y73" s="15"/>
    </row>
    <row r="74" spans="1:25" ht="13.5" thickBot="1">
      <c r="A74" s="16">
        <v>44997.546261574076</v>
      </c>
      <c r="B74" s="17">
        <v>372</v>
      </c>
      <c r="C74" s="17">
        <v>49</v>
      </c>
      <c r="D74" s="15" t="s">
        <v>310</v>
      </c>
      <c r="E74" s="15" t="s">
        <v>316</v>
      </c>
      <c r="F74" s="15" t="s">
        <v>312</v>
      </c>
      <c r="G74" s="15" t="s">
        <v>313</v>
      </c>
      <c r="H74" s="15" t="s">
        <v>26</v>
      </c>
      <c r="I74" s="15" t="s">
        <v>314</v>
      </c>
      <c r="J74" s="15">
        <v>614716453</v>
      </c>
      <c r="K74" s="15"/>
      <c r="L74" s="15" t="s">
        <v>29</v>
      </c>
      <c r="M74" s="20">
        <v>41333</v>
      </c>
      <c r="N74" s="15" t="s">
        <v>49</v>
      </c>
      <c r="O74" s="15" t="s">
        <v>53</v>
      </c>
      <c r="P74" s="15" t="s">
        <v>123</v>
      </c>
      <c r="Q74" s="15" t="s">
        <v>78</v>
      </c>
      <c r="R74" s="20">
        <v>44997</v>
      </c>
      <c r="S74" s="15" t="s">
        <v>32</v>
      </c>
      <c r="T74" s="15"/>
      <c r="U74" s="15"/>
      <c r="V74" s="15"/>
      <c r="W74" s="15"/>
      <c r="X74" s="15"/>
      <c r="Y74" s="15"/>
    </row>
    <row r="75" spans="1:25" ht="13.5" thickBot="1">
      <c r="A75" s="16">
        <v>45388.571076388886</v>
      </c>
      <c r="B75" s="17">
        <v>0</v>
      </c>
      <c r="C75" s="17">
        <v>50</v>
      </c>
      <c r="D75" s="15"/>
      <c r="E75" s="15" t="s">
        <v>317</v>
      </c>
      <c r="F75" s="15" t="s">
        <v>318</v>
      </c>
      <c r="G75" s="15" t="s">
        <v>319</v>
      </c>
      <c r="H75" s="15" t="s">
        <v>26</v>
      </c>
      <c r="I75" s="15" t="s">
        <v>320</v>
      </c>
      <c r="J75" s="15">
        <v>631067235</v>
      </c>
      <c r="K75" s="15"/>
      <c r="L75" s="15" t="s">
        <v>29</v>
      </c>
      <c r="M75" s="20">
        <v>40365</v>
      </c>
      <c r="N75" s="15"/>
      <c r="O75" s="21" t="s">
        <v>34</v>
      </c>
      <c r="P75" s="15"/>
      <c r="Q75" s="15" t="s">
        <v>35</v>
      </c>
      <c r="R75" s="20">
        <v>45213</v>
      </c>
      <c r="S75" s="15" t="s">
        <v>32</v>
      </c>
      <c r="T75" s="15"/>
      <c r="U75" s="15"/>
      <c r="V75" s="15"/>
      <c r="W75" s="15"/>
      <c r="X75" s="15"/>
      <c r="Y75" s="15"/>
    </row>
    <row r="76" spans="1:25" ht="13.5" thickBot="1">
      <c r="A76" s="16">
        <v>45320.657268518517</v>
      </c>
      <c r="B76" s="17">
        <v>669</v>
      </c>
      <c r="C76" s="17">
        <v>51</v>
      </c>
      <c r="D76" s="15" t="s">
        <v>322</v>
      </c>
      <c r="E76" s="15" t="s">
        <v>323</v>
      </c>
      <c r="F76" s="15" t="s">
        <v>324</v>
      </c>
      <c r="G76" s="15" t="s">
        <v>325</v>
      </c>
      <c r="H76" s="15" t="s">
        <v>26</v>
      </c>
      <c r="I76" s="15" t="s">
        <v>211</v>
      </c>
      <c r="J76" s="15" t="s">
        <v>326</v>
      </c>
      <c r="K76" s="15"/>
      <c r="L76" s="15" t="s">
        <v>29</v>
      </c>
      <c r="M76" s="20">
        <v>41839</v>
      </c>
      <c r="N76" s="15" t="s">
        <v>49</v>
      </c>
      <c r="O76" s="15" t="s">
        <v>114</v>
      </c>
      <c r="P76" s="15" t="s">
        <v>41</v>
      </c>
      <c r="Q76" s="15" t="s">
        <v>31</v>
      </c>
      <c r="R76" s="20">
        <v>45305</v>
      </c>
      <c r="S76" s="15" t="s">
        <v>32</v>
      </c>
      <c r="T76" s="15"/>
      <c r="U76" s="15"/>
      <c r="V76" s="15"/>
      <c r="W76" s="15"/>
      <c r="X76" s="15"/>
      <c r="Y76" s="15"/>
    </row>
    <row r="77" spans="1:25" ht="13.5" thickBot="1">
      <c r="A77" s="16">
        <v>45319.657268518517</v>
      </c>
      <c r="B77" s="17">
        <v>669</v>
      </c>
      <c r="C77" s="17">
        <v>51</v>
      </c>
      <c r="D77" s="15" t="s">
        <v>322</v>
      </c>
      <c r="E77" s="15" t="s">
        <v>327</v>
      </c>
      <c r="F77" s="15" t="s">
        <v>324</v>
      </c>
      <c r="G77" s="15" t="s">
        <v>328</v>
      </c>
      <c r="H77" s="15" t="s">
        <v>26</v>
      </c>
      <c r="I77" s="15" t="s">
        <v>211</v>
      </c>
      <c r="J77" s="15" t="s">
        <v>326</v>
      </c>
      <c r="K77" s="15"/>
      <c r="L77" s="15" t="s">
        <v>29</v>
      </c>
      <c r="M77" s="20">
        <v>42779</v>
      </c>
      <c r="N77" s="15" t="s">
        <v>49</v>
      </c>
      <c r="O77" s="15" t="s">
        <v>114</v>
      </c>
      <c r="P77" s="15" t="s">
        <v>41</v>
      </c>
      <c r="Q77" s="15" t="s">
        <v>31</v>
      </c>
      <c r="R77" s="20">
        <v>45304</v>
      </c>
      <c r="S77" s="15" t="s">
        <v>32</v>
      </c>
      <c r="T77" s="15"/>
      <c r="U77" s="15"/>
      <c r="V77" s="15"/>
      <c r="W77" s="15"/>
      <c r="X77" s="15"/>
      <c r="Y77" s="15"/>
    </row>
    <row r="78" spans="1:25" ht="13.5" thickBot="1">
      <c r="A78" s="16">
        <v>45444.636782407404</v>
      </c>
      <c r="B78" s="17">
        <v>1157</v>
      </c>
      <c r="C78" s="17">
        <v>52</v>
      </c>
      <c r="D78" s="15" t="s">
        <v>53</v>
      </c>
      <c r="E78" s="15" t="s">
        <v>329</v>
      </c>
      <c r="F78" s="15" t="s">
        <v>330</v>
      </c>
      <c r="G78" s="15" t="s">
        <v>331</v>
      </c>
      <c r="H78" s="15" t="s">
        <v>26</v>
      </c>
      <c r="I78" s="15" t="s">
        <v>332</v>
      </c>
      <c r="J78" s="15">
        <v>631774428</v>
      </c>
      <c r="K78" s="15"/>
      <c r="L78" s="15" t="s">
        <v>29</v>
      </c>
      <c r="M78" s="20">
        <v>41131</v>
      </c>
      <c r="N78" s="15"/>
      <c r="O78" s="15" t="s">
        <v>30</v>
      </c>
      <c r="P78" s="15" t="s">
        <v>41</v>
      </c>
      <c r="Q78" s="15" t="s">
        <v>35</v>
      </c>
      <c r="R78" s="20">
        <v>44870</v>
      </c>
      <c r="S78" s="15" t="s">
        <v>32</v>
      </c>
      <c r="T78" s="15"/>
      <c r="U78" s="15"/>
      <c r="V78" s="15"/>
      <c r="W78" s="15"/>
      <c r="X78" s="15"/>
      <c r="Y78" s="15"/>
    </row>
    <row r="79" spans="1:25" ht="13.5" thickBot="1">
      <c r="A79" s="16">
        <v>45444.636782407404</v>
      </c>
      <c r="B79" s="17">
        <v>1157</v>
      </c>
      <c r="C79" s="17">
        <v>52</v>
      </c>
      <c r="D79" s="15" t="s">
        <v>53</v>
      </c>
      <c r="E79" s="15" t="s">
        <v>195</v>
      </c>
      <c r="F79" s="15" t="s">
        <v>330</v>
      </c>
      <c r="G79" s="15" t="s">
        <v>331</v>
      </c>
      <c r="H79" s="15" t="s">
        <v>26</v>
      </c>
      <c r="I79" s="15" t="s">
        <v>332</v>
      </c>
      <c r="J79" s="15">
        <v>631774428</v>
      </c>
      <c r="K79" s="15"/>
      <c r="L79" s="15" t="s">
        <v>29</v>
      </c>
      <c r="M79" s="20">
        <v>40756</v>
      </c>
      <c r="N79" s="15"/>
      <c r="O79" s="15" t="s">
        <v>30</v>
      </c>
      <c r="P79" s="15" t="s">
        <v>41</v>
      </c>
      <c r="Q79" s="15" t="s">
        <v>35</v>
      </c>
      <c r="R79" s="20">
        <v>44870</v>
      </c>
      <c r="S79" s="15" t="s">
        <v>32</v>
      </c>
      <c r="T79" s="15"/>
      <c r="U79" s="15"/>
      <c r="V79" s="15"/>
      <c r="W79" s="15"/>
      <c r="X79" s="15"/>
      <c r="Y79" s="15"/>
    </row>
    <row r="80" spans="1:25" ht="13.5" thickBot="1">
      <c r="A80" s="16">
        <v>44934.810601851852</v>
      </c>
      <c r="B80" s="17">
        <v>556</v>
      </c>
      <c r="C80" s="17">
        <v>53</v>
      </c>
      <c r="D80" s="15" t="s">
        <v>334</v>
      </c>
      <c r="E80" s="15" t="s">
        <v>335</v>
      </c>
      <c r="F80" s="15" t="s">
        <v>336</v>
      </c>
      <c r="G80" s="15" t="s">
        <v>337</v>
      </c>
      <c r="H80" s="15" t="s">
        <v>26</v>
      </c>
      <c r="I80" s="15" t="s">
        <v>207</v>
      </c>
      <c r="J80" s="15">
        <v>646875570</v>
      </c>
      <c r="K80" s="15"/>
      <c r="L80" s="15" t="s">
        <v>29</v>
      </c>
      <c r="M80" s="20">
        <v>38944</v>
      </c>
      <c r="N80" s="15" t="s">
        <v>152</v>
      </c>
      <c r="O80" s="15" t="s">
        <v>122</v>
      </c>
      <c r="P80" s="15" t="s">
        <v>58</v>
      </c>
      <c r="Q80" s="15" t="s">
        <v>35</v>
      </c>
      <c r="R80" s="15"/>
      <c r="S80" s="15" t="s">
        <v>32</v>
      </c>
      <c r="T80" s="15"/>
      <c r="U80" s="15"/>
      <c r="V80" s="15"/>
      <c r="W80" s="15"/>
      <c r="X80" s="15"/>
      <c r="Y80" s="15"/>
    </row>
    <row r="81" spans="1:25" ht="13.5" thickBot="1">
      <c r="A81" s="16">
        <v>44934.780393518522</v>
      </c>
      <c r="B81" s="17">
        <v>556</v>
      </c>
      <c r="C81" s="17">
        <v>53</v>
      </c>
      <c r="D81" s="15" t="s">
        <v>334</v>
      </c>
      <c r="E81" s="15" t="s">
        <v>339</v>
      </c>
      <c r="F81" s="15" t="s">
        <v>336</v>
      </c>
      <c r="G81" s="15" t="s">
        <v>337</v>
      </c>
      <c r="H81" s="15" t="s">
        <v>26</v>
      </c>
      <c r="I81" s="15" t="s">
        <v>207</v>
      </c>
      <c r="J81" s="15">
        <v>646875570</v>
      </c>
      <c r="K81" s="15"/>
      <c r="L81" s="15" t="s">
        <v>29</v>
      </c>
      <c r="M81" s="20">
        <v>40039</v>
      </c>
      <c r="N81" s="15" t="s">
        <v>152</v>
      </c>
      <c r="O81" s="15" t="s">
        <v>122</v>
      </c>
      <c r="P81" s="15" t="s">
        <v>58</v>
      </c>
      <c r="Q81" s="15" t="s">
        <v>35</v>
      </c>
      <c r="R81" s="15"/>
      <c r="S81" s="15" t="s">
        <v>32</v>
      </c>
      <c r="T81" s="15"/>
      <c r="U81" s="15"/>
      <c r="V81" s="15"/>
      <c r="W81" s="15"/>
      <c r="X81" s="15"/>
      <c r="Y81" s="15"/>
    </row>
    <row r="82" spans="1:25" ht="13.5" thickBot="1">
      <c r="A82" s="16">
        <v>45032.63585648148</v>
      </c>
      <c r="B82" s="17">
        <v>0</v>
      </c>
      <c r="C82" s="17">
        <v>54</v>
      </c>
      <c r="D82" s="15" t="s">
        <v>340</v>
      </c>
      <c r="E82" s="15" t="s">
        <v>341</v>
      </c>
      <c r="F82" s="15" t="s">
        <v>340</v>
      </c>
      <c r="G82" s="15" t="s">
        <v>342</v>
      </c>
      <c r="H82" s="15" t="s">
        <v>26</v>
      </c>
      <c r="I82" s="15" t="s">
        <v>343</v>
      </c>
      <c r="J82" s="15" t="s">
        <v>344</v>
      </c>
      <c r="K82" s="15"/>
      <c r="L82" s="15" t="s">
        <v>29</v>
      </c>
      <c r="M82" s="20">
        <v>39693</v>
      </c>
      <c r="N82" s="15" t="s">
        <v>39</v>
      </c>
      <c r="O82" s="15" t="s">
        <v>53</v>
      </c>
      <c r="P82" s="15" t="s">
        <v>123</v>
      </c>
      <c r="Q82" s="15" t="s">
        <v>78</v>
      </c>
      <c r="R82" s="20">
        <v>45032</v>
      </c>
      <c r="S82" s="15" t="s">
        <v>32</v>
      </c>
      <c r="T82" s="15"/>
      <c r="U82" s="15"/>
      <c r="V82" s="15"/>
      <c r="W82" s="15"/>
      <c r="X82" s="15"/>
      <c r="Y82" s="15"/>
    </row>
    <row r="83" spans="1:25" ht="13.5" thickBot="1">
      <c r="A83" s="16">
        <v>45032.63585648148</v>
      </c>
      <c r="B83" s="17">
        <v>0</v>
      </c>
      <c r="C83" s="17">
        <v>54</v>
      </c>
      <c r="D83" s="15" t="s">
        <v>340</v>
      </c>
      <c r="E83" s="15" t="s">
        <v>345</v>
      </c>
      <c r="F83" s="15" t="s">
        <v>340</v>
      </c>
      <c r="G83" s="15" t="s">
        <v>342</v>
      </c>
      <c r="H83" s="15" t="s">
        <v>26</v>
      </c>
      <c r="I83" s="15" t="s">
        <v>343</v>
      </c>
      <c r="J83" s="15" t="s">
        <v>344</v>
      </c>
      <c r="K83" s="15"/>
      <c r="L83" s="15" t="s">
        <v>29</v>
      </c>
      <c r="M83" s="20">
        <v>40660</v>
      </c>
      <c r="N83" s="15" t="s">
        <v>39</v>
      </c>
      <c r="O83" s="15" t="s">
        <v>53</v>
      </c>
      <c r="P83" s="15" t="s">
        <v>123</v>
      </c>
      <c r="Q83" s="15" t="s">
        <v>78</v>
      </c>
      <c r="R83" s="20">
        <v>45032</v>
      </c>
      <c r="S83" s="15" t="s">
        <v>32</v>
      </c>
      <c r="T83" s="15"/>
      <c r="U83" s="15"/>
      <c r="V83" s="15"/>
      <c r="W83" s="15"/>
      <c r="X83" s="15"/>
      <c r="Y83" s="15"/>
    </row>
    <row r="84" spans="1:25" ht="13.5" thickBot="1">
      <c r="A84" s="16">
        <v>45032.63585648148</v>
      </c>
      <c r="B84" s="17">
        <v>0</v>
      </c>
      <c r="C84" s="17">
        <v>54</v>
      </c>
      <c r="D84" s="15" t="s">
        <v>340</v>
      </c>
      <c r="E84" s="15" t="s">
        <v>346</v>
      </c>
      <c r="F84" s="15" t="s">
        <v>340</v>
      </c>
      <c r="G84" s="15" t="s">
        <v>342</v>
      </c>
      <c r="H84" s="15" t="s">
        <v>26</v>
      </c>
      <c r="I84" s="15" t="s">
        <v>343</v>
      </c>
      <c r="J84" s="15" t="s">
        <v>344</v>
      </c>
      <c r="K84" s="15"/>
      <c r="L84" s="15" t="s">
        <v>48</v>
      </c>
      <c r="M84" s="20">
        <v>41800</v>
      </c>
      <c r="N84" s="15" t="s">
        <v>49</v>
      </c>
      <c r="O84" s="15" t="s">
        <v>40</v>
      </c>
      <c r="P84" s="15" t="s">
        <v>145</v>
      </c>
      <c r="Q84" s="15" t="s">
        <v>35</v>
      </c>
      <c r="R84" s="20">
        <v>45032</v>
      </c>
      <c r="S84" s="15" t="s">
        <v>32</v>
      </c>
      <c r="T84" s="15"/>
      <c r="U84" s="15"/>
      <c r="V84" s="15"/>
      <c r="W84" s="15"/>
      <c r="X84" s="15"/>
      <c r="Y84" s="15"/>
    </row>
    <row r="85" spans="1:25" ht="13.5" thickBot="1">
      <c r="A85" s="16">
        <v>45319.674201388887</v>
      </c>
      <c r="B85" s="17">
        <v>716</v>
      </c>
      <c r="C85" s="17">
        <v>55</v>
      </c>
      <c r="D85" s="15" t="s">
        <v>347</v>
      </c>
      <c r="E85" s="15" t="s">
        <v>348</v>
      </c>
      <c r="F85" s="15" t="s">
        <v>349</v>
      </c>
      <c r="G85" s="15" t="s">
        <v>350</v>
      </c>
      <c r="H85" s="15" t="s">
        <v>26</v>
      </c>
      <c r="I85" s="15" t="s">
        <v>351</v>
      </c>
      <c r="J85" s="15">
        <v>641896763</v>
      </c>
      <c r="K85" s="15"/>
      <c r="L85" s="15" t="s">
        <v>29</v>
      </c>
      <c r="M85" s="20">
        <v>43005</v>
      </c>
      <c r="N85" s="15" t="s">
        <v>49</v>
      </c>
      <c r="O85" s="15" t="s">
        <v>114</v>
      </c>
      <c r="P85" s="15" t="s">
        <v>41</v>
      </c>
      <c r="Q85" s="15" t="s">
        <v>31</v>
      </c>
      <c r="R85" s="20">
        <v>45304</v>
      </c>
      <c r="S85" s="15" t="s">
        <v>32</v>
      </c>
      <c r="T85" s="15"/>
      <c r="U85" s="15"/>
      <c r="V85" s="15"/>
      <c r="W85" s="15"/>
      <c r="X85" s="15"/>
      <c r="Y85" s="15"/>
    </row>
    <row r="86" spans="1:25" ht="13.5" thickBot="1">
      <c r="A86" s="16">
        <v>45319.67633101852</v>
      </c>
      <c r="B86" s="17">
        <v>1066</v>
      </c>
      <c r="C86" s="17">
        <v>56</v>
      </c>
      <c r="D86" s="15" t="s">
        <v>353</v>
      </c>
      <c r="E86" s="15" t="s">
        <v>354</v>
      </c>
      <c r="F86" s="15" t="s">
        <v>355</v>
      </c>
      <c r="G86" s="15" t="s">
        <v>356</v>
      </c>
      <c r="H86" s="15" t="s">
        <v>26</v>
      </c>
      <c r="I86" s="15" t="s">
        <v>357</v>
      </c>
      <c r="J86" s="15">
        <v>626041411</v>
      </c>
      <c r="K86" s="15"/>
      <c r="L86" s="15" t="s">
        <v>29</v>
      </c>
      <c r="M86" s="20">
        <v>43124</v>
      </c>
      <c r="N86" s="15" t="s">
        <v>49</v>
      </c>
      <c r="O86" s="15" t="s">
        <v>114</v>
      </c>
      <c r="P86" s="15" t="s">
        <v>41</v>
      </c>
      <c r="Q86" s="15" t="s">
        <v>31</v>
      </c>
      <c r="R86" s="20">
        <v>45304</v>
      </c>
      <c r="S86" s="15" t="s">
        <v>32</v>
      </c>
      <c r="T86" s="15"/>
      <c r="U86" s="15"/>
      <c r="V86" s="15"/>
      <c r="W86" s="15"/>
      <c r="X86" s="15"/>
      <c r="Y86" s="15"/>
    </row>
    <row r="87" spans="1:25" ht="13.5" thickBot="1">
      <c r="A87" s="16">
        <v>45003.645381944443</v>
      </c>
      <c r="B87" s="17">
        <v>118</v>
      </c>
      <c r="C87" s="17">
        <v>57</v>
      </c>
      <c r="D87" s="15" t="s">
        <v>156</v>
      </c>
      <c r="E87" s="15" t="s">
        <v>359</v>
      </c>
      <c r="F87" s="15" t="s">
        <v>1369</v>
      </c>
      <c r="G87" s="15" t="s">
        <v>361</v>
      </c>
      <c r="H87" s="15" t="s">
        <v>26</v>
      </c>
      <c r="I87" s="15" t="s">
        <v>362</v>
      </c>
      <c r="J87" s="15">
        <v>643545232</v>
      </c>
      <c r="K87" s="15"/>
      <c r="L87" s="15" t="s">
        <v>48</v>
      </c>
      <c r="M87" s="20">
        <v>42946</v>
      </c>
      <c r="N87" s="15" t="s">
        <v>49</v>
      </c>
      <c r="O87" s="15" t="s">
        <v>40</v>
      </c>
      <c r="P87" s="15" t="s">
        <v>123</v>
      </c>
      <c r="Q87" s="15" t="s">
        <v>35</v>
      </c>
      <c r="R87" s="20">
        <v>44989</v>
      </c>
      <c r="S87" s="15" t="s">
        <v>32</v>
      </c>
      <c r="T87" s="19"/>
      <c r="U87" s="19"/>
      <c r="V87" s="19"/>
      <c r="W87" s="19"/>
      <c r="X87" s="19"/>
      <c r="Y87" s="19"/>
    </row>
    <row r="88" spans="1:25" ht="13.5" thickBot="1">
      <c r="A88" s="16">
        <v>45003.600393518522</v>
      </c>
      <c r="B88" s="17">
        <v>384</v>
      </c>
      <c r="C88" s="17">
        <v>58</v>
      </c>
      <c r="D88" s="15" t="s">
        <v>364</v>
      </c>
      <c r="E88" s="15" t="s">
        <v>365</v>
      </c>
      <c r="F88" s="15" t="s">
        <v>366</v>
      </c>
      <c r="G88" s="15" t="s">
        <v>367</v>
      </c>
      <c r="H88" s="15" t="s">
        <v>26</v>
      </c>
      <c r="I88" s="15" t="s">
        <v>368</v>
      </c>
      <c r="J88" s="15">
        <v>611269541</v>
      </c>
      <c r="K88" s="15"/>
      <c r="L88" s="15" t="s">
        <v>29</v>
      </c>
      <c r="M88" s="20">
        <v>42340</v>
      </c>
      <c r="N88" s="15" t="s">
        <v>49</v>
      </c>
      <c r="O88" s="15" t="s">
        <v>40</v>
      </c>
      <c r="P88" s="15" t="s">
        <v>123</v>
      </c>
      <c r="Q88" s="15" t="s">
        <v>35</v>
      </c>
      <c r="R88" s="20">
        <v>44989</v>
      </c>
      <c r="S88" s="15" t="s">
        <v>32</v>
      </c>
      <c r="T88" s="15"/>
      <c r="U88" s="15"/>
      <c r="V88" s="15"/>
      <c r="W88" s="15"/>
      <c r="X88" s="15"/>
      <c r="Y88" s="15"/>
    </row>
    <row r="89" spans="1:25" ht="13.5" thickBot="1">
      <c r="A89" s="16">
        <v>45003.600393518522</v>
      </c>
      <c r="B89" s="17">
        <v>384</v>
      </c>
      <c r="C89" s="17">
        <v>58</v>
      </c>
      <c r="D89" s="15" t="s">
        <v>364</v>
      </c>
      <c r="E89" s="15" t="s">
        <v>117</v>
      </c>
      <c r="F89" s="15" t="s">
        <v>366</v>
      </c>
      <c r="G89" s="15" t="s">
        <v>367</v>
      </c>
      <c r="H89" s="15" t="s">
        <v>26</v>
      </c>
      <c r="I89" s="15" t="s">
        <v>368</v>
      </c>
      <c r="J89" s="15">
        <v>611269541</v>
      </c>
      <c r="K89" s="15"/>
      <c r="L89" s="15" t="s">
        <v>48</v>
      </c>
      <c r="M89" s="20">
        <v>41339</v>
      </c>
      <c r="N89" s="15" t="s">
        <v>49</v>
      </c>
      <c r="O89" s="15" t="s">
        <v>40</v>
      </c>
      <c r="P89" s="15" t="s">
        <v>123</v>
      </c>
      <c r="Q89" s="15" t="s">
        <v>35</v>
      </c>
      <c r="R89" s="20">
        <v>44989</v>
      </c>
      <c r="S89" s="15" t="s">
        <v>32</v>
      </c>
      <c r="T89" s="15"/>
      <c r="U89" s="15"/>
      <c r="V89" s="15"/>
      <c r="W89" s="15"/>
      <c r="X89" s="15"/>
      <c r="Y89" s="15"/>
    </row>
    <row r="90" spans="1:25" ht="13.5" thickBot="1">
      <c r="A90" s="16">
        <v>45320.615578703706</v>
      </c>
      <c r="B90" s="17">
        <v>612</v>
      </c>
      <c r="C90" s="17">
        <v>59</v>
      </c>
      <c r="D90" s="15" t="s">
        <v>370</v>
      </c>
      <c r="E90" s="15" t="s">
        <v>371</v>
      </c>
      <c r="F90" s="15" t="s">
        <v>1370</v>
      </c>
      <c r="G90" s="15" t="s">
        <v>373</v>
      </c>
      <c r="H90" s="15" t="s">
        <v>26</v>
      </c>
      <c r="I90" s="15" t="s">
        <v>374</v>
      </c>
      <c r="J90" s="15" t="s">
        <v>375</v>
      </c>
      <c r="K90" s="15"/>
      <c r="L90" s="15" t="s">
        <v>48</v>
      </c>
      <c r="M90" s="20">
        <v>42172</v>
      </c>
      <c r="N90" s="15" t="s">
        <v>49</v>
      </c>
      <c r="O90" s="15" t="s">
        <v>114</v>
      </c>
      <c r="P90" s="15" t="s">
        <v>41</v>
      </c>
      <c r="Q90" s="15" t="s">
        <v>31</v>
      </c>
      <c r="R90" s="20">
        <v>45305</v>
      </c>
      <c r="S90" s="15" t="s">
        <v>32</v>
      </c>
      <c r="T90" s="15"/>
      <c r="U90" s="15"/>
      <c r="V90" s="15"/>
      <c r="W90" s="15"/>
      <c r="X90" s="15"/>
      <c r="Y90" s="15"/>
    </row>
    <row r="91" spans="1:25" ht="13.5" thickBot="1">
      <c r="A91" s="16">
        <v>45319.615578703706</v>
      </c>
      <c r="B91" s="17">
        <v>612</v>
      </c>
      <c r="C91" s="17">
        <v>59</v>
      </c>
      <c r="D91" s="15" t="s">
        <v>370</v>
      </c>
      <c r="E91" s="15" t="s">
        <v>376</v>
      </c>
      <c r="F91" s="15" t="s">
        <v>1370</v>
      </c>
      <c r="G91" s="15" t="s">
        <v>377</v>
      </c>
      <c r="H91" s="15" t="s">
        <v>26</v>
      </c>
      <c r="I91" s="15" t="s">
        <v>378</v>
      </c>
      <c r="J91" s="15" t="s">
        <v>375</v>
      </c>
      <c r="K91" s="15"/>
      <c r="L91" s="15" t="s">
        <v>48</v>
      </c>
      <c r="M91" s="20">
        <v>41378</v>
      </c>
      <c r="N91" s="15" t="s">
        <v>49</v>
      </c>
      <c r="O91" s="15" t="s">
        <v>30</v>
      </c>
      <c r="P91" s="15" t="s">
        <v>41</v>
      </c>
      <c r="Q91" s="15" t="s">
        <v>31</v>
      </c>
      <c r="R91" s="20">
        <v>45304</v>
      </c>
      <c r="S91" s="15" t="s">
        <v>32</v>
      </c>
      <c r="T91" s="15"/>
      <c r="U91" s="15"/>
      <c r="V91" s="15"/>
      <c r="W91" s="15"/>
      <c r="X91" s="15"/>
      <c r="Y91" s="15"/>
    </row>
    <row r="92" spans="1:25" ht="13.5" thickBot="1">
      <c r="A92" s="16">
        <v>45388.594351851854</v>
      </c>
      <c r="B92" s="17">
        <v>860</v>
      </c>
      <c r="C92" s="17">
        <v>60</v>
      </c>
      <c r="D92" s="15" t="s">
        <v>136</v>
      </c>
      <c r="E92" s="15" t="s">
        <v>379</v>
      </c>
      <c r="F92" s="15" t="s">
        <v>380</v>
      </c>
      <c r="G92" s="15"/>
      <c r="H92" s="15" t="s">
        <v>26</v>
      </c>
      <c r="I92" s="15"/>
      <c r="J92" s="15">
        <v>643261976</v>
      </c>
      <c r="K92" s="15"/>
      <c r="L92" s="15" t="s">
        <v>29</v>
      </c>
      <c r="M92" s="15"/>
      <c r="N92" s="15"/>
      <c r="O92" s="15" t="s">
        <v>40</v>
      </c>
      <c r="P92" s="15" t="s">
        <v>41</v>
      </c>
      <c r="Q92" s="15" t="s">
        <v>31</v>
      </c>
      <c r="R92" s="15"/>
      <c r="S92" s="15" t="s">
        <v>32</v>
      </c>
      <c r="T92" s="15"/>
      <c r="U92" s="15"/>
      <c r="V92" s="15"/>
      <c r="W92" s="15"/>
      <c r="X92" s="15"/>
      <c r="Y92" s="15"/>
    </row>
    <row r="93" spans="1:25" ht="13.5" thickBot="1">
      <c r="A93" s="16">
        <v>45388.59574074074</v>
      </c>
      <c r="B93" s="17">
        <v>548</v>
      </c>
      <c r="C93" s="17">
        <v>61</v>
      </c>
      <c r="D93" s="15" t="s">
        <v>382</v>
      </c>
      <c r="E93" s="15" t="s">
        <v>383</v>
      </c>
      <c r="F93" s="15" t="s">
        <v>258</v>
      </c>
      <c r="G93" s="15" t="s">
        <v>384</v>
      </c>
      <c r="H93" s="15" t="s">
        <v>26</v>
      </c>
      <c r="I93" s="15"/>
      <c r="J93" s="15">
        <v>685863995</v>
      </c>
      <c r="K93" s="15"/>
      <c r="L93" s="15" t="s">
        <v>48</v>
      </c>
      <c r="M93" s="20">
        <v>41951</v>
      </c>
      <c r="N93" s="15"/>
      <c r="O93" s="15" t="s">
        <v>65</v>
      </c>
      <c r="P93" s="15"/>
      <c r="Q93" s="15" t="s">
        <v>35</v>
      </c>
      <c r="R93" s="20">
        <v>44290</v>
      </c>
      <c r="S93" s="22" t="s">
        <v>32</v>
      </c>
      <c r="T93" s="15"/>
      <c r="U93" s="15"/>
      <c r="V93" s="15"/>
      <c r="W93" s="15"/>
      <c r="X93" s="15"/>
      <c r="Y93" s="15"/>
    </row>
    <row r="94" spans="1:25" ht="13.5" thickBot="1">
      <c r="A94" s="16">
        <v>45388.59574074074</v>
      </c>
      <c r="B94" s="17">
        <v>548</v>
      </c>
      <c r="C94" s="17">
        <v>61</v>
      </c>
      <c r="D94" s="15" t="s">
        <v>382</v>
      </c>
      <c r="E94" s="15" t="s">
        <v>136</v>
      </c>
      <c r="F94" s="15" t="s">
        <v>258</v>
      </c>
      <c r="G94" s="15" t="s">
        <v>384</v>
      </c>
      <c r="H94" s="15" t="s">
        <v>26</v>
      </c>
      <c r="I94" s="15"/>
      <c r="J94" s="15">
        <v>685863995</v>
      </c>
      <c r="K94" s="15"/>
      <c r="L94" s="15" t="s">
        <v>29</v>
      </c>
      <c r="M94" s="20">
        <v>40353</v>
      </c>
      <c r="N94" s="15"/>
      <c r="O94" s="15" t="s">
        <v>65</v>
      </c>
      <c r="P94" s="15"/>
      <c r="Q94" s="15" t="s">
        <v>35</v>
      </c>
      <c r="R94" s="20">
        <v>44290</v>
      </c>
      <c r="S94" s="22" t="s">
        <v>32</v>
      </c>
      <c r="T94" s="15"/>
      <c r="U94" s="15"/>
      <c r="V94" s="15"/>
      <c r="W94" s="15"/>
      <c r="X94" s="15"/>
      <c r="Y94" s="15"/>
    </row>
    <row r="95" spans="1:25" ht="13.5" thickBot="1">
      <c r="A95" s="16">
        <v>45388.598865740743</v>
      </c>
      <c r="B95" s="17">
        <v>288</v>
      </c>
      <c r="C95" s="17">
        <v>62</v>
      </c>
      <c r="D95" s="15" t="s">
        <v>107</v>
      </c>
      <c r="E95" s="15" t="s">
        <v>137</v>
      </c>
      <c r="F95" s="15" t="s">
        <v>386</v>
      </c>
      <c r="G95" s="15"/>
      <c r="H95" s="15" t="s">
        <v>26</v>
      </c>
      <c r="I95" s="15"/>
      <c r="J95" s="15">
        <v>645933116</v>
      </c>
      <c r="K95" s="15"/>
      <c r="L95" s="15" t="s">
        <v>29</v>
      </c>
      <c r="M95" s="20">
        <v>40588</v>
      </c>
      <c r="N95" s="15"/>
      <c r="O95" s="15" t="s">
        <v>122</v>
      </c>
      <c r="P95" s="15" t="s">
        <v>145</v>
      </c>
      <c r="Q95" s="15" t="s">
        <v>35</v>
      </c>
      <c r="R95" s="20">
        <v>43511</v>
      </c>
      <c r="S95" s="15" t="s">
        <v>32</v>
      </c>
      <c r="T95" s="15"/>
      <c r="U95" s="15"/>
      <c r="V95" s="15"/>
      <c r="W95" s="15"/>
      <c r="X95" s="15"/>
      <c r="Y95" s="15"/>
    </row>
    <row r="96" spans="1:25" ht="13.5" thickBot="1">
      <c r="A96" s="16">
        <v>45388.598865740743</v>
      </c>
      <c r="B96" s="17">
        <v>288</v>
      </c>
      <c r="C96" s="17">
        <v>62</v>
      </c>
      <c r="D96" s="15" t="s">
        <v>107</v>
      </c>
      <c r="E96" s="15" t="s">
        <v>388</v>
      </c>
      <c r="F96" s="15" t="s">
        <v>386</v>
      </c>
      <c r="G96" s="15"/>
      <c r="H96" s="15" t="s">
        <v>26</v>
      </c>
      <c r="I96" s="15"/>
      <c r="J96" s="15">
        <v>645933116</v>
      </c>
      <c r="K96" s="15"/>
      <c r="L96" s="15" t="s">
        <v>48</v>
      </c>
      <c r="M96" s="20">
        <v>40222</v>
      </c>
      <c r="N96" s="15"/>
      <c r="O96" s="15"/>
      <c r="P96" s="15"/>
      <c r="Q96" s="15"/>
      <c r="R96" s="20">
        <v>43373</v>
      </c>
      <c r="S96" s="15"/>
      <c r="T96" s="15"/>
      <c r="U96" s="15"/>
      <c r="V96" s="15"/>
      <c r="W96" s="15"/>
      <c r="X96" s="15"/>
      <c r="Y96" s="15"/>
    </row>
    <row r="97" spans="1:25" ht="13.5" thickBot="1">
      <c r="A97" s="16">
        <v>45319.628530092596</v>
      </c>
      <c r="B97" s="17">
        <v>653</v>
      </c>
      <c r="C97" s="17">
        <v>63</v>
      </c>
      <c r="D97" s="15" t="s">
        <v>389</v>
      </c>
      <c r="E97" s="15" t="s">
        <v>390</v>
      </c>
      <c r="F97" s="15" t="s">
        <v>391</v>
      </c>
      <c r="G97" s="15" t="s">
        <v>392</v>
      </c>
      <c r="H97" s="15" t="s">
        <v>26</v>
      </c>
      <c r="I97" s="15" t="s">
        <v>393</v>
      </c>
      <c r="J97" s="15">
        <v>641604400</v>
      </c>
      <c r="K97" s="15"/>
      <c r="L97" s="15" t="s">
        <v>29</v>
      </c>
      <c r="M97" s="20">
        <v>43450</v>
      </c>
      <c r="N97" s="15" t="s">
        <v>49</v>
      </c>
      <c r="O97" s="15" t="s">
        <v>114</v>
      </c>
      <c r="P97" s="15" t="s">
        <v>41</v>
      </c>
      <c r="Q97" s="15" t="s">
        <v>31</v>
      </c>
      <c r="R97" s="20">
        <v>45304</v>
      </c>
      <c r="S97" s="15" t="s">
        <v>32</v>
      </c>
      <c r="T97" s="15"/>
      <c r="U97" s="15"/>
      <c r="V97" s="15"/>
      <c r="W97" s="15"/>
      <c r="X97" s="15"/>
      <c r="Y97" s="15"/>
    </row>
    <row r="98" spans="1:25" ht="13.5" thickBot="1">
      <c r="A98" s="16">
        <v>45319.644201388888</v>
      </c>
      <c r="B98" s="17">
        <v>793</v>
      </c>
      <c r="C98" s="17">
        <v>64</v>
      </c>
      <c r="D98" s="15" t="s">
        <v>395</v>
      </c>
      <c r="E98" s="15" t="s">
        <v>161</v>
      </c>
      <c r="F98" s="15" t="s">
        <v>396</v>
      </c>
      <c r="G98" s="15" t="s">
        <v>397</v>
      </c>
      <c r="H98" s="15" t="s">
        <v>26</v>
      </c>
      <c r="I98" s="15" t="s">
        <v>398</v>
      </c>
      <c r="J98" s="15">
        <v>624686582</v>
      </c>
      <c r="K98" s="15"/>
      <c r="L98" s="15" t="s">
        <v>48</v>
      </c>
      <c r="M98" s="20">
        <v>42315</v>
      </c>
      <c r="N98" s="15" t="s">
        <v>49</v>
      </c>
      <c r="O98" s="15" t="s">
        <v>114</v>
      </c>
      <c r="P98" s="15" t="s">
        <v>41</v>
      </c>
      <c r="Q98" s="15" t="s">
        <v>31</v>
      </c>
      <c r="R98" s="20">
        <v>45304</v>
      </c>
      <c r="S98" s="15" t="s">
        <v>32</v>
      </c>
      <c r="T98" s="15"/>
      <c r="U98" s="15"/>
      <c r="V98" s="15"/>
      <c r="W98" s="15"/>
      <c r="X98" s="15"/>
      <c r="Y98" s="15"/>
    </row>
    <row r="99" spans="1:25" ht="13.5" thickBot="1">
      <c r="A99" s="16">
        <v>45423.604722222219</v>
      </c>
      <c r="B99" s="17">
        <v>849</v>
      </c>
      <c r="C99" s="17">
        <v>65</v>
      </c>
      <c r="D99" s="15" t="s">
        <v>400</v>
      </c>
      <c r="E99" s="15" t="s">
        <v>401</v>
      </c>
      <c r="F99" s="15" t="s">
        <v>402</v>
      </c>
      <c r="G99" s="15" t="s">
        <v>403</v>
      </c>
      <c r="H99" s="15" t="s">
        <v>26</v>
      </c>
      <c r="I99" s="15" t="s">
        <v>404</v>
      </c>
      <c r="J99" s="15">
        <v>648687838</v>
      </c>
      <c r="K99" s="15"/>
      <c r="L99" s="15" t="s">
        <v>48</v>
      </c>
      <c r="M99" s="20">
        <v>42644</v>
      </c>
      <c r="N99" s="15"/>
      <c r="O99" s="15" t="s">
        <v>122</v>
      </c>
      <c r="P99" s="15" t="s">
        <v>123</v>
      </c>
      <c r="Q99" s="15" t="s">
        <v>35</v>
      </c>
      <c r="R99" s="15"/>
      <c r="S99" s="15" t="s">
        <v>32</v>
      </c>
      <c r="T99" s="15"/>
      <c r="U99" s="15"/>
      <c r="V99" s="15"/>
      <c r="W99" s="15"/>
      <c r="X99" s="15"/>
      <c r="Y99" s="15"/>
    </row>
    <row r="100" spans="1:25" ht="13.5" thickBot="1">
      <c r="A100" s="16">
        <v>45423.604722222219</v>
      </c>
      <c r="B100" s="17">
        <v>849</v>
      </c>
      <c r="C100" s="17">
        <v>65</v>
      </c>
      <c r="D100" s="15" t="s">
        <v>400</v>
      </c>
      <c r="E100" s="15" t="s">
        <v>406</v>
      </c>
      <c r="F100" s="15" t="s">
        <v>402</v>
      </c>
      <c r="G100" s="15" t="s">
        <v>403</v>
      </c>
      <c r="H100" s="15" t="s">
        <v>26</v>
      </c>
      <c r="I100" s="15" t="s">
        <v>404</v>
      </c>
      <c r="J100" s="15">
        <v>648687838</v>
      </c>
      <c r="K100" s="15"/>
      <c r="L100" s="15" t="s">
        <v>48</v>
      </c>
      <c r="M100" s="20">
        <v>43251</v>
      </c>
      <c r="N100" s="15" t="s">
        <v>49</v>
      </c>
      <c r="O100" s="15" t="s">
        <v>114</v>
      </c>
      <c r="P100" s="15" t="s">
        <v>115</v>
      </c>
      <c r="Q100" s="15" t="s">
        <v>78</v>
      </c>
      <c r="R100" s="15"/>
      <c r="S100" s="15" t="s">
        <v>32</v>
      </c>
      <c r="T100" s="15"/>
      <c r="U100" s="15"/>
      <c r="V100" s="15"/>
      <c r="W100" s="15"/>
      <c r="X100" s="15"/>
      <c r="Y100" s="15"/>
    </row>
    <row r="101" spans="1:25" ht="13.5" thickBot="1">
      <c r="A101" s="16">
        <v>45423.604722222219</v>
      </c>
      <c r="B101" s="17">
        <v>849</v>
      </c>
      <c r="C101" s="17">
        <v>65</v>
      </c>
      <c r="D101" s="15" t="s">
        <v>400</v>
      </c>
      <c r="E101" s="15" t="s">
        <v>184</v>
      </c>
      <c r="F101" s="15" t="s">
        <v>402</v>
      </c>
      <c r="G101" s="15" t="s">
        <v>403</v>
      </c>
      <c r="H101" s="15" t="s">
        <v>26</v>
      </c>
      <c r="I101" s="15" t="s">
        <v>404</v>
      </c>
      <c r="J101" s="15">
        <v>648687838</v>
      </c>
      <c r="K101" s="15"/>
      <c r="L101" s="15" t="s">
        <v>29</v>
      </c>
      <c r="M101" s="20">
        <v>42807</v>
      </c>
      <c r="N101" s="15" t="s">
        <v>49</v>
      </c>
      <c r="O101" s="15" t="s">
        <v>114</v>
      </c>
      <c r="P101" s="15" t="s">
        <v>115</v>
      </c>
      <c r="Q101" s="15" t="s">
        <v>78</v>
      </c>
      <c r="R101" s="15"/>
      <c r="S101" s="15" t="s">
        <v>32</v>
      </c>
      <c r="T101" s="15"/>
      <c r="U101" s="15"/>
      <c r="V101" s="15"/>
      <c r="W101" s="15"/>
      <c r="X101" s="15"/>
      <c r="Y101" s="15"/>
    </row>
    <row r="102" spans="1:25" ht="13.5" thickBot="1">
      <c r="A102" s="16">
        <v>45423.604722222219</v>
      </c>
      <c r="B102" s="17">
        <v>849</v>
      </c>
      <c r="C102" s="17">
        <v>65</v>
      </c>
      <c r="D102" s="15" t="s">
        <v>400</v>
      </c>
      <c r="E102" s="15" t="s">
        <v>407</v>
      </c>
      <c r="F102" s="15" t="s">
        <v>402</v>
      </c>
      <c r="G102" s="15" t="s">
        <v>403</v>
      </c>
      <c r="H102" s="15" t="s">
        <v>26</v>
      </c>
      <c r="I102" s="15" t="s">
        <v>404</v>
      </c>
      <c r="J102" s="15">
        <v>648687838</v>
      </c>
      <c r="K102" s="15"/>
      <c r="L102" s="15" t="s">
        <v>48</v>
      </c>
      <c r="M102" s="20">
        <v>42644</v>
      </c>
      <c r="N102" s="15"/>
      <c r="O102" s="15" t="s">
        <v>136</v>
      </c>
      <c r="P102" s="15" t="s">
        <v>123</v>
      </c>
      <c r="Q102" s="15" t="s">
        <v>35</v>
      </c>
      <c r="R102" s="15"/>
      <c r="S102" s="15" t="s">
        <v>32</v>
      </c>
      <c r="T102" s="15"/>
      <c r="U102" s="15"/>
      <c r="V102" s="15"/>
      <c r="W102" s="15"/>
      <c r="X102" s="15"/>
      <c r="Y102" s="15"/>
    </row>
    <row r="103" spans="1:25" ht="13.5" thickBot="1">
      <c r="A103" s="16">
        <v>44934.833009259259</v>
      </c>
      <c r="B103" s="17">
        <v>777</v>
      </c>
      <c r="C103" s="17">
        <v>66</v>
      </c>
      <c r="D103" s="15" t="s">
        <v>36</v>
      </c>
      <c r="E103" s="15" t="s">
        <v>408</v>
      </c>
      <c r="F103" s="15" t="s">
        <v>409</v>
      </c>
      <c r="G103" s="15" t="s">
        <v>410</v>
      </c>
      <c r="H103" s="15" t="s">
        <v>26</v>
      </c>
      <c r="I103" s="15" t="s">
        <v>411</v>
      </c>
      <c r="J103" s="15">
        <v>641125287</v>
      </c>
      <c r="K103" s="15"/>
      <c r="L103" s="15" t="s">
        <v>29</v>
      </c>
      <c r="M103" s="20">
        <v>41236</v>
      </c>
      <c r="N103" s="15" t="s">
        <v>39</v>
      </c>
      <c r="O103" s="15" t="s">
        <v>90</v>
      </c>
      <c r="P103" s="15" t="s">
        <v>145</v>
      </c>
      <c r="Q103" s="15" t="s">
        <v>31</v>
      </c>
      <c r="R103" s="15"/>
      <c r="S103" s="25" t="s">
        <v>32</v>
      </c>
      <c r="T103" s="15"/>
      <c r="U103" s="15"/>
      <c r="V103" s="15"/>
      <c r="W103" s="15"/>
      <c r="X103" s="15"/>
      <c r="Y103" s="15"/>
    </row>
    <row r="104" spans="1:25" ht="13.5" thickBot="1">
      <c r="A104" s="16">
        <v>44926.662048611113</v>
      </c>
      <c r="B104" s="17">
        <v>896</v>
      </c>
      <c r="C104" s="17">
        <v>67</v>
      </c>
      <c r="D104" s="15" t="s">
        <v>251</v>
      </c>
      <c r="E104" s="15" t="s">
        <v>412</v>
      </c>
      <c r="F104" s="15" t="s">
        <v>413</v>
      </c>
      <c r="G104" s="15" t="s">
        <v>414</v>
      </c>
      <c r="H104" s="15" t="s">
        <v>26</v>
      </c>
      <c r="I104" s="15" t="s">
        <v>415</v>
      </c>
      <c r="J104" s="15">
        <v>628902898</v>
      </c>
      <c r="K104" s="15"/>
      <c r="L104" s="15" t="s">
        <v>48</v>
      </c>
      <c r="M104" s="20">
        <v>41249</v>
      </c>
      <c r="N104" s="15" t="s">
        <v>49</v>
      </c>
      <c r="O104" s="15" t="s">
        <v>30</v>
      </c>
      <c r="P104" s="15" t="s">
        <v>41</v>
      </c>
      <c r="Q104" s="15" t="s">
        <v>31</v>
      </c>
      <c r="R104" s="20">
        <v>44870</v>
      </c>
      <c r="S104" s="15" t="s">
        <v>32</v>
      </c>
      <c r="T104" s="15"/>
      <c r="U104" s="15"/>
      <c r="V104" s="15"/>
      <c r="W104" s="15"/>
      <c r="X104" s="15"/>
      <c r="Y104" s="15"/>
    </row>
    <row r="105" spans="1:25" ht="13.5" thickBot="1">
      <c r="A105" s="16">
        <v>44926.665879629632</v>
      </c>
      <c r="B105" s="17">
        <v>898</v>
      </c>
      <c r="C105" s="17">
        <v>67</v>
      </c>
      <c r="D105" s="15" t="s">
        <v>251</v>
      </c>
      <c r="E105" s="15" t="s">
        <v>417</v>
      </c>
      <c r="F105" s="15" t="s">
        <v>413</v>
      </c>
      <c r="G105" s="15" t="s">
        <v>414</v>
      </c>
      <c r="H105" s="15" t="s">
        <v>26</v>
      </c>
      <c r="I105" s="15" t="s">
        <v>415</v>
      </c>
      <c r="J105" s="15">
        <v>628902898</v>
      </c>
      <c r="K105" s="15"/>
      <c r="L105" s="15" t="s">
        <v>48</v>
      </c>
      <c r="M105" s="20">
        <v>42266</v>
      </c>
      <c r="N105" s="15" t="s">
        <v>49</v>
      </c>
      <c r="O105" s="15" t="s">
        <v>30</v>
      </c>
      <c r="P105" s="15" t="s">
        <v>41</v>
      </c>
      <c r="Q105" s="15" t="s">
        <v>35</v>
      </c>
      <c r="R105" s="20">
        <v>44870</v>
      </c>
      <c r="S105" s="15"/>
      <c r="T105" s="15"/>
      <c r="U105" s="15"/>
      <c r="V105" s="15"/>
      <c r="W105" s="15"/>
      <c r="X105" s="15"/>
      <c r="Y105" s="15"/>
    </row>
    <row r="106" spans="1:25" ht="13.5" thickBot="1">
      <c r="A106" s="16">
        <v>45388.602766203701</v>
      </c>
      <c r="B106" s="17">
        <v>749</v>
      </c>
      <c r="C106" s="17">
        <v>68</v>
      </c>
      <c r="D106" s="15" t="s">
        <v>418</v>
      </c>
      <c r="E106" s="15" t="s">
        <v>407</v>
      </c>
      <c r="F106" s="15" t="s">
        <v>419</v>
      </c>
      <c r="G106" s="15" t="s">
        <v>420</v>
      </c>
      <c r="H106" s="15" t="s">
        <v>26</v>
      </c>
      <c r="I106" s="15" t="s">
        <v>378</v>
      </c>
      <c r="J106" s="15">
        <v>627349510</v>
      </c>
      <c r="K106" s="15"/>
      <c r="L106" s="15" t="s">
        <v>48</v>
      </c>
      <c r="M106" s="20">
        <v>41296</v>
      </c>
      <c r="N106" s="15"/>
      <c r="O106" s="15" t="s">
        <v>65</v>
      </c>
      <c r="P106" s="15" t="s">
        <v>58</v>
      </c>
      <c r="Q106" s="15" t="s">
        <v>35</v>
      </c>
      <c r="R106" s="20">
        <v>44788</v>
      </c>
      <c r="S106" s="22" t="s">
        <v>32</v>
      </c>
      <c r="T106" s="15"/>
      <c r="U106" s="15"/>
      <c r="V106" s="15"/>
      <c r="W106" s="15"/>
      <c r="X106" s="15"/>
      <c r="Y106" s="15"/>
    </row>
    <row r="107" spans="1:25" ht="13.5" thickBot="1">
      <c r="A107" s="16">
        <v>44975.635277777779</v>
      </c>
      <c r="B107" s="17">
        <v>524</v>
      </c>
      <c r="C107" s="17">
        <v>69</v>
      </c>
      <c r="D107" s="15" t="s">
        <v>400</v>
      </c>
      <c r="E107" s="15" t="s">
        <v>422</v>
      </c>
      <c r="F107" s="15" t="s">
        <v>423</v>
      </c>
      <c r="G107" s="15" t="s">
        <v>424</v>
      </c>
      <c r="H107" s="15" t="s">
        <v>174</v>
      </c>
      <c r="I107" s="15" t="s">
        <v>425</v>
      </c>
      <c r="J107" s="15">
        <v>648497223</v>
      </c>
      <c r="K107" s="15"/>
      <c r="L107" s="15" t="s">
        <v>48</v>
      </c>
      <c r="M107" s="20">
        <v>40632</v>
      </c>
      <c r="N107" s="15" t="s">
        <v>39</v>
      </c>
      <c r="O107" s="15" t="s">
        <v>65</v>
      </c>
      <c r="P107" s="15" t="s">
        <v>58</v>
      </c>
      <c r="Q107" s="15" t="s">
        <v>31</v>
      </c>
      <c r="R107" s="15"/>
      <c r="S107" s="15" t="s">
        <v>32</v>
      </c>
      <c r="T107" s="15"/>
      <c r="U107" s="15"/>
      <c r="V107" s="15"/>
      <c r="W107" s="15"/>
      <c r="X107" s="15"/>
      <c r="Y107" s="15"/>
    </row>
    <row r="108" spans="1:25" ht="13.5" thickBot="1">
      <c r="A108" s="16">
        <v>44975.635277777779</v>
      </c>
      <c r="B108" s="17">
        <v>524</v>
      </c>
      <c r="C108" s="17">
        <v>69</v>
      </c>
      <c r="D108" s="15" t="s">
        <v>400</v>
      </c>
      <c r="E108" s="15" t="s">
        <v>426</v>
      </c>
      <c r="F108" s="15" t="s">
        <v>423</v>
      </c>
      <c r="G108" s="15" t="s">
        <v>424</v>
      </c>
      <c r="H108" s="15" t="s">
        <v>174</v>
      </c>
      <c r="I108" s="15" t="s">
        <v>425</v>
      </c>
      <c r="J108" s="15">
        <v>648497223</v>
      </c>
      <c r="K108" s="15"/>
      <c r="L108" s="15" t="s">
        <v>48</v>
      </c>
      <c r="M108" s="20">
        <v>40632</v>
      </c>
      <c r="N108" s="15" t="s">
        <v>39</v>
      </c>
      <c r="O108" s="15" t="s">
        <v>65</v>
      </c>
      <c r="P108" s="15" t="s">
        <v>58</v>
      </c>
      <c r="Q108" s="15" t="s">
        <v>31</v>
      </c>
      <c r="R108" s="15"/>
      <c r="S108" s="15" t="s">
        <v>32</v>
      </c>
      <c r="T108" s="15"/>
      <c r="U108" s="15"/>
      <c r="V108" s="15"/>
      <c r="W108" s="15"/>
      <c r="X108" s="15"/>
      <c r="Y108" s="15"/>
    </row>
    <row r="109" spans="1:25" ht="13.5" thickBot="1">
      <c r="A109" s="16">
        <v>45431.602997685186</v>
      </c>
      <c r="B109" s="17">
        <v>223</v>
      </c>
      <c r="C109" s="17">
        <v>70</v>
      </c>
      <c r="D109" s="15" t="s">
        <v>427</v>
      </c>
      <c r="E109" s="15" t="s">
        <v>428</v>
      </c>
      <c r="F109" s="15" t="s">
        <v>429</v>
      </c>
      <c r="G109" s="15"/>
      <c r="H109" s="15"/>
      <c r="I109" s="15"/>
      <c r="J109" s="15" t="s">
        <v>430</v>
      </c>
      <c r="K109" s="15"/>
      <c r="L109" s="15" t="s">
        <v>274</v>
      </c>
      <c r="M109" s="15"/>
      <c r="N109" s="15"/>
      <c r="O109" s="15" t="s">
        <v>65</v>
      </c>
      <c r="P109" s="15"/>
      <c r="Q109" s="15" t="s">
        <v>35</v>
      </c>
      <c r="R109" s="15"/>
      <c r="S109" s="22" t="s">
        <v>32</v>
      </c>
      <c r="T109" s="15"/>
      <c r="U109" s="15"/>
      <c r="V109" s="15"/>
      <c r="W109" s="15"/>
      <c r="X109" s="15"/>
      <c r="Y109" s="15"/>
    </row>
    <row r="110" spans="1:25" ht="13.5" thickBot="1">
      <c r="A110" s="16">
        <v>45431.602997685186</v>
      </c>
      <c r="B110" s="17">
        <v>223</v>
      </c>
      <c r="C110" s="17">
        <v>70</v>
      </c>
      <c r="D110" s="15" t="s">
        <v>427</v>
      </c>
      <c r="E110" s="15" t="s">
        <v>431</v>
      </c>
      <c r="F110" s="15" t="s">
        <v>429</v>
      </c>
      <c r="G110" s="15"/>
      <c r="H110" s="15"/>
      <c r="I110" s="15"/>
      <c r="J110" s="15" t="s">
        <v>430</v>
      </c>
      <c r="K110" s="15"/>
      <c r="L110" s="15" t="s">
        <v>48</v>
      </c>
      <c r="M110" s="15"/>
      <c r="N110" s="15"/>
      <c r="O110" s="15" t="s">
        <v>65</v>
      </c>
      <c r="P110" s="15" t="s">
        <v>58</v>
      </c>
      <c r="Q110" s="15" t="s">
        <v>35</v>
      </c>
      <c r="R110" s="15"/>
      <c r="S110" s="22" t="s">
        <v>32</v>
      </c>
      <c r="T110" s="15"/>
      <c r="U110" s="15"/>
      <c r="V110" s="15"/>
      <c r="W110" s="15"/>
      <c r="X110" s="15"/>
      <c r="Y110" s="15"/>
    </row>
    <row r="111" spans="1:25" ht="13.5" thickBot="1">
      <c r="A111" s="16">
        <v>44927.642997685187</v>
      </c>
      <c r="B111" s="17">
        <v>531</v>
      </c>
      <c r="C111" s="17">
        <v>71</v>
      </c>
      <c r="D111" s="15" t="s">
        <v>432</v>
      </c>
      <c r="E111" s="15" t="s">
        <v>23</v>
      </c>
      <c r="F111" s="15" t="s">
        <v>237</v>
      </c>
      <c r="G111" s="15" t="s">
        <v>433</v>
      </c>
      <c r="H111" s="15" t="s">
        <v>26</v>
      </c>
      <c r="I111" s="15" t="s">
        <v>434</v>
      </c>
      <c r="J111" s="15">
        <v>684360144</v>
      </c>
      <c r="K111" s="15"/>
      <c r="L111" s="15" t="s">
        <v>29</v>
      </c>
      <c r="M111" s="20">
        <v>42370</v>
      </c>
      <c r="N111" s="15" t="s">
        <v>39</v>
      </c>
      <c r="O111" s="15" t="s">
        <v>30</v>
      </c>
      <c r="P111" s="15" t="s">
        <v>41</v>
      </c>
      <c r="Q111" s="15" t="s">
        <v>31</v>
      </c>
      <c r="R111" s="15"/>
      <c r="S111" s="15" t="s">
        <v>32</v>
      </c>
      <c r="T111" s="19"/>
      <c r="U111" s="19"/>
      <c r="V111" s="19"/>
      <c r="W111" s="19"/>
      <c r="X111" s="19"/>
      <c r="Y111" s="19"/>
    </row>
    <row r="112" spans="1:25" ht="13.5" thickBot="1">
      <c r="A112" s="16">
        <v>44927.642083333332</v>
      </c>
      <c r="B112" s="17">
        <v>531</v>
      </c>
      <c r="C112" s="17">
        <v>71</v>
      </c>
      <c r="D112" s="15" t="s">
        <v>432</v>
      </c>
      <c r="E112" s="15" t="s">
        <v>195</v>
      </c>
      <c r="F112" s="15" t="s">
        <v>237</v>
      </c>
      <c r="G112" s="15" t="s">
        <v>433</v>
      </c>
      <c r="H112" s="15" t="s">
        <v>26</v>
      </c>
      <c r="I112" s="15" t="s">
        <v>434</v>
      </c>
      <c r="J112" s="15">
        <v>684360144</v>
      </c>
      <c r="K112" s="15"/>
      <c r="L112" s="15" t="s">
        <v>29</v>
      </c>
      <c r="M112" s="20">
        <v>40754</v>
      </c>
      <c r="N112" s="15" t="s">
        <v>39</v>
      </c>
      <c r="O112" s="15" t="s">
        <v>122</v>
      </c>
      <c r="P112" s="15" t="s">
        <v>145</v>
      </c>
      <c r="Q112" s="15" t="s">
        <v>35</v>
      </c>
      <c r="R112" s="15"/>
      <c r="S112" s="15" t="s">
        <v>32</v>
      </c>
      <c r="T112" s="19"/>
      <c r="U112" s="19"/>
      <c r="V112" s="19"/>
      <c r="W112" s="19"/>
      <c r="X112" s="19"/>
      <c r="Y112" s="19"/>
    </row>
    <row r="113" spans="1:25" ht="13.5" thickBot="1">
      <c r="A113" s="16">
        <v>44927.641041666669</v>
      </c>
      <c r="B113" s="17">
        <v>531</v>
      </c>
      <c r="C113" s="17">
        <v>71</v>
      </c>
      <c r="D113" s="15" t="s">
        <v>432</v>
      </c>
      <c r="E113" s="15" t="s">
        <v>436</v>
      </c>
      <c r="F113" s="15" t="s">
        <v>237</v>
      </c>
      <c r="G113" s="15" t="s">
        <v>433</v>
      </c>
      <c r="H113" s="15" t="s">
        <v>26</v>
      </c>
      <c r="I113" s="15" t="s">
        <v>434</v>
      </c>
      <c r="J113" s="15">
        <v>684360144</v>
      </c>
      <c r="K113" s="15"/>
      <c r="L113" s="15" t="s">
        <v>48</v>
      </c>
      <c r="M113" s="20">
        <v>40086</v>
      </c>
      <c r="N113" s="15" t="s">
        <v>39</v>
      </c>
      <c r="O113" s="15" t="s">
        <v>57</v>
      </c>
      <c r="P113" s="15" t="s">
        <v>41</v>
      </c>
      <c r="Q113" s="15" t="s">
        <v>31</v>
      </c>
      <c r="R113" s="15"/>
      <c r="S113" s="15" t="s">
        <v>32</v>
      </c>
      <c r="T113" s="15"/>
      <c r="U113" s="15"/>
      <c r="V113" s="15"/>
      <c r="W113" s="15"/>
      <c r="X113" s="15"/>
      <c r="Y113" s="15"/>
    </row>
    <row r="114" spans="1:25" ht="13.5" thickBot="1">
      <c r="A114" s="16">
        <v>44934.773310185185</v>
      </c>
      <c r="B114" s="17">
        <v>182</v>
      </c>
      <c r="C114" s="17">
        <v>72</v>
      </c>
      <c r="D114" s="15" t="s">
        <v>334</v>
      </c>
      <c r="E114" s="15" t="s">
        <v>118</v>
      </c>
      <c r="F114" s="15" t="s">
        <v>437</v>
      </c>
      <c r="G114" s="15" t="s">
        <v>1371</v>
      </c>
      <c r="H114" s="15" t="s">
        <v>26</v>
      </c>
      <c r="I114" s="15" t="s">
        <v>439</v>
      </c>
      <c r="J114" s="15">
        <v>625593454</v>
      </c>
      <c r="K114" s="15"/>
      <c r="L114" s="15" t="s">
        <v>29</v>
      </c>
      <c r="M114" s="20">
        <v>40904</v>
      </c>
      <c r="N114" s="15" t="s">
        <v>152</v>
      </c>
      <c r="O114" s="15" t="s">
        <v>90</v>
      </c>
      <c r="P114" s="15" t="s">
        <v>58</v>
      </c>
      <c r="Q114" s="15" t="s">
        <v>78</v>
      </c>
      <c r="R114" s="15"/>
      <c r="S114" s="15" t="s">
        <v>32</v>
      </c>
      <c r="T114" s="15"/>
      <c r="U114" s="15"/>
      <c r="V114" s="15"/>
      <c r="W114" s="15"/>
      <c r="X114" s="15"/>
      <c r="Y114" s="15"/>
    </row>
    <row r="115" spans="1:25" ht="13.5" thickBot="1">
      <c r="A115" s="16">
        <v>44934.773310185185</v>
      </c>
      <c r="B115" s="17">
        <v>182</v>
      </c>
      <c r="C115" s="17">
        <v>72</v>
      </c>
      <c r="D115" s="15" t="s">
        <v>334</v>
      </c>
      <c r="E115" s="15" t="s">
        <v>441</v>
      </c>
      <c r="F115" s="15" t="s">
        <v>437</v>
      </c>
      <c r="G115" s="15" t="s">
        <v>1371</v>
      </c>
      <c r="H115" s="15" t="s">
        <v>26</v>
      </c>
      <c r="I115" s="15" t="s">
        <v>439</v>
      </c>
      <c r="J115" s="15">
        <v>625593454</v>
      </c>
      <c r="K115" s="15"/>
      <c r="L115" s="15" t="s">
        <v>29</v>
      </c>
      <c r="M115" s="20">
        <v>40904</v>
      </c>
      <c r="N115" s="15" t="s">
        <v>152</v>
      </c>
      <c r="O115" s="15" t="s">
        <v>65</v>
      </c>
      <c r="P115" s="15" t="s">
        <v>58</v>
      </c>
      <c r="Q115" s="15" t="s">
        <v>31</v>
      </c>
      <c r="R115" s="15"/>
      <c r="S115" s="15" t="s">
        <v>32</v>
      </c>
      <c r="T115" s="15"/>
      <c r="U115" s="15"/>
      <c r="V115" s="15"/>
      <c r="W115" s="15"/>
      <c r="X115" s="15"/>
      <c r="Y115" s="15"/>
    </row>
    <row r="116" spans="1:25" ht="13.5" thickBot="1">
      <c r="A116" s="16">
        <v>45389.564293981479</v>
      </c>
      <c r="B116" s="17">
        <v>646</v>
      </c>
      <c r="C116" s="17">
        <v>73</v>
      </c>
      <c r="D116" s="15" t="s">
        <v>80</v>
      </c>
      <c r="E116" s="15" t="s">
        <v>442</v>
      </c>
      <c r="F116" s="15" t="s">
        <v>443</v>
      </c>
      <c r="G116" s="15"/>
      <c r="H116" s="15" t="s">
        <v>26</v>
      </c>
      <c r="I116" s="15"/>
      <c r="J116" s="15">
        <v>685517261</v>
      </c>
      <c r="K116" s="15"/>
      <c r="L116" s="15" t="s">
        <v>29</v>
      </c>
      <c r="M116" s="20">
        <v>41579</v>
      </c>
      <c r="N116" s="15"/>
      <c r="O116" s="15" t="s">
        <v>30</v>
      </c>
      <c r="P116" s="15" t="s">
        <v>41</v>
      </c>
      <c r="Q116" s="15" t="s">
        <v>31</v>
      </c>
      <c r="R116" s="20">
        <v>45304</v>
      </c>
      <c r="S116" s="15" t="s">
        <v>32</v>
      </c>
      <c r="T116" s="15"/>
      <c r="U116" s="15"/>
      <c r="V116" s="15"/>
      <c r="W116" s="15"/>
      <c r="X116" s="15"/>
      <c r="Y116" s="15"/>
    </row>
    <row r="117" spans="1:25" ht="13.5" thickBot="1">
      <c r="A117" s="16">
        <v>44927.57608796296</v>
      </c>
      <c r="B117" s="17">
        <v>978</v>
      </c>
      <c r="C117" s="17">
        <v>74</v>
      </c>
      <c r="D117" s="15" t="s">
        <v>156</v>
      </c>
      <c r="E117" s="15" t="s">
        <v>445</v>
      </c>
      <c r="F117" s="15" t="s">
        <v>446</v>
      </c>
      <c r="G117" s="15" t="s">
        <v>447</v>
      </c>
      <c r="H117" s="15" t="s">
        <v>26</v>
      </c>
      <c r="I117" s="15" t="s">
        <v>448</v>
      </c>
      <c r="J117" s="15">
        <v>624815202</v>
      </c>
      <c r="K117" s="15"/>
      <c r="L117" s="15" t="s">
        <v>29</v>
      </c>
      <c r="M117" s="20">
        <v>42549</v>
      </c>
      <c r="N117" s="15" t="s">
        <v>49</v>
      </c>
      <c r="O117" s="15" t="s">
        <v>30</v>
      </c>
      <c r="P117" s="15" t="s">
        <v>41</v>
      </c>
      <c r="Q117" s="15" t="s">
        <v>35</v>
      </c>
      <c r="R117" s="20">
        <v>44870</v>
      </c>
      <c r="S117" s="15" t="s">
        <v>32</v>
      </c>
      <c r="T117" s="15"/>
      <c r="U117" s="15"/>
      <c r="V117" s="15"/>
      <c r="W117" s="15"/>
      <c r="X117" s="15"/>
      <c r="Y117" s="15"/>
    </row>
    <row r="118" spans="1:25" ht="13.5" thickBot="1">
      <c r="A118" s="16">
        <v>44927.57608796296</v>
      </c>
      <c r="B118" s="17">
        <v>978</v>
      </c>
      <c r="C118" s="17">
        <v>74</v>
      </c>
      <c r="D118" s="15" t="s">
        <v>156</v>
      </c>
      <c r="E118" s="15" t="s">
        <v>449</v>
      </c>
      <c r="F118" s="15" t="s">
        <v>446</v>
      </c>
      <c r="G118" s="15" t="s">
        <v>447</v>
      </c>
      <c r="H118" s="15" t="s">
        <v>26</v>
      </c>
      <c r="I118" s="15" t="s">
        <v>448</v>
      </c>
      <c r="J118" s="15">
        <v>624815202</v>
      </c>
      <c r="K118" s="15"/>
      <c r="L118" s="15" t="s">
        <v>29</v>
      </c>
      <c r="M118" s="20">
        <v>42549</v>
      </c>
      <c r="N118" s="15" t="s">
        <v>49</v>
      </c>
      <c r="O118" s="15" t="s">
        <v>57</v>
      </c>
      <c r="P118" s="15" t="s">
        <v>41</v>
      </c>
      <c r="Q118" s="15" t="s">
        <v>31</v>
      </c>
      <c r="R118" s="15"/>
      <c r="S118" s="15" t="s">
        <v>32</v>
      </c>
      <c r="T118" s="15"/>
      <c r="U118" s="15"/>
      <c r="V118" s="15"/>
      <c r="W118" s="15" t="s">
        <v>450</v>
      </c>
      <c r="X118" s="15"/>
      <c r="Y118" s="15"/>
    </row>
    <row r="119" spans="1:25" ht="13.5" thickBot="1">
      <c r="A119" s="16">
        <v>44927.57608796296</v>
      </c>
      <c r="B119" s="17">
        <v>978</v>
      </c>
      <c r="C119" s="17">
        <v>74</v>
      </c>
      <c r="D119" s="15" t="s">
        <v>156</v>
      </c>
      <c r="E119" s="15" t="s">
        <v>451</v>
      </c>
      <c r="F119" s="15" t="s">
        <v>446</v>
      </c>
      <c r="G119" s="15" t="s">
        <v>447</v>
      </c>
      <c r="H119" s="15" t="s">
        <v>26</v>
      </c>
      <c r="I119" s="15" t="s">
        <v>448</v>
      </c>
      <c r="J119" s="15">
        <v>624815202</v>
      </c>
      <c r="K119" s="15"/>
      <c r="L119" s="15" t="s">
        <v>29</v>
      </c>
      <c r="M119" s="20">
        <v>42549</v>
      </c>
      <c r="N119" s="15" t="s">
        <v>49</v>
      </c>
      <c r="O119" s="15" t="s">
        <v>122</v>
      </c>
      <c r="P119" s="15" t="s">
        <v>145</v>
      </c>
      <c r="Q119" s="15" t="s">
        <v>35</v>
      </c>
      <c r="R119" s="15"/>
      <c r="S119" s="15" t="s">
        <v>32</v>
      </c>
      <c r="T119" s="15"/>
      <c r="U119" s="15"/>
      <c r="V119" s="15"/>
      <c r="W119" s="15" t="s">
        <v>450</v>
      </c>
      <c r="X119" s="15"/>
      <c r="Y119" s="15"/>
    </row>
    <row r="120" spans="1:25" ht="13.5" thickBot="1">
      <c r="A120" s="16">
        <v>44927.570914351854</v>
      </c>
      <c r="B120" s="17">
        <v>28</v>
      </c>
      <c r="C120" s="17">
        <v>75</v>
      </c>
      <c r="D120" s="15" t="s">
        <v>80</v>
      </c>
      <c r="E120" s="15" t="s">
        <v>452</v>
      </c>
      <c r="F120" s="15" t="s">
        <v>453</v>
      </c>
      <c r="G120" s="15" t="s">
        <v>454</v>
      </c>
      <c r="H120" s="15" t="s">
        <v>26</v>
      </c>
      <c r="I120" s="15" t="s">
        <v>455</v>
      </c>
      <c r="J120" s="15">
        <v>648557892</v>
      </c>
      <c r="K120" s="15"/>
      <c r="L120" s="15" t="s">
        <v>48</v>
      </c>
      <c r="M120" s="20">
        <v>42667</v>
      </c>
      <c r="N120" s="15" t="s">
        <v>49</v>
      </c>
      <c r="O120" s="15" t="s">
        <v>30</v>
      </c>
      <c r="P120" s="15" t="s">
        <v>41</v>
      </c>
      <c r="Q120" s="15" t="s">
        <v>35</v>
      </c>
      <c r="R120" s="20">
        <v>44870</v>
      </c>
      <c r="S120" s="15" t="s">
        <v>32</v>
      </c>
      <c r="T120" s="15"/>
      <c r="U120" s="15"/>
      <c r="V120" s="15"/>
      <c r="W120" s="15"/>
      <c r="X120" s="15"/>
      <c r="Y120" s="15"/>
    </row>
    <row r="121" spans="1:25" ht="13.5" thickBot="1">
      <c r="A121" s="16">
        <v>44937.755706018521</v>
      </c>
      <c r="B121" s="17">
        <v>28</v>
      </c>
      <c r="C121" s="17">
        <v>75</v>
      </c>
      <c r="D121" s="15" t="s">
        <v>80</v>
      </c>
      <c r="E121" s="15" t="s">
        <v>456</v>
      </c>
      <c r="F121" s="15" t="s">
        <v>453</v>
      </c>
      <c r="G121" s="15" t="s">
        <v>457</v>
      </c>
      <c r="H121" s="15" t="s">
        <v>26</v>
      </c>
      <c r="I121" s="15" t="s">
        <v>455</v>
      </c>
      <c r="J121" s="15">
        <v>648557892</v>
      </c>
      <c r="K121" s="15"/>
      <c r="L121" s="15" t="s">
        <v>48</v>
      </c>
      <c r="M121" s="20">
        <v>41238</v>
      </c>
      <c r="N121" s="15" t="s">
        <v>39</v>
      </c>
      <c r="O121" s="15" t="s">
        <v>122</v>
      </c>
      <c r="P121" s="15" t="s">
        <v>145</v>
      </c>
      <c r="Q121" s="15" t="s">
        <v>35</v>
      </c>
      <c r="R121" s="15"/>
      <c r="S121" s="15" t="s">
        <v>32</v>
      </c>
      <c r="T121" s="15"/>
      <c r="U121" s="15"/>
      <c r="V121" s="15"/>
      <c r="W121" s="15"/>
      <c r="X121" s="15"/>
      <c r="Y121" s="15"/>
    </row>
    <row r="122" spans="1:25" ht="13.5" thickBot="1">
      <c r="A122" s="16">
        <v>44927.570914351854</v>
      </c>
      <c r="B122" s="17">
        <v>28</v>
      </c>
      <c r="C122" s="17">
        <v>75</v>
      </c>
      <c r="D122" s="15" t="s">
        <v>136</v>
      </c>
      <c r="E122" s="15" t="s">
        <v>458</v>
      </c>
      <c r="F122" s="15" t="s">
        <v>453</v>
      </c>
      <c r="G122" s="15" t="s">
        <v>454</v>
      </c>
      <c r="H122" s="15" t="s">
        <v>26</v>
      </c>
      <c r="I122" s="15" t="s">
        <v>455</v>
      </c>
      <c r="J122" s="15">
        <v>648557892</v>
      </c>
      <c r="K122" s="15"/>
      <c r="L122" s="15" t="s">
        <v>48</v>
      </c>
      <c r="M122" s="20">
        <v>42667</v>
      </c>
      <c r="N122" s="15" t="s">
        <v>49</v>
      </c>
      <c r="O122" s="15" t="s">
        <v>65</v>
      </c>
      <c r="P122" s="15" t="s">
        <v>41</v>
      </c>
      <c r="Q122" s="15" t="s">
        <v>31</v>
      </c>
      <c r="R122" s="20">
        <v>44870</v>
      </c>
      <c r="S122" s="15" t="s">
        <v>32</v>
      </c>
      <c r="T122" s="15"/>
      <c r="U122" s="15"/>
      <c r="V122" s="15"/>
      <c r="W122" s="15"/>
      <c r="X122" s="15"/>
      <c r="Y122" s="15"/>
    </row>
    <row r="123" spans="1:25" ht="13.5" thickBot="1">
      <c r="A123" s="16">
        <v>44947.435914351852</v>
      </c>
      <c r="B123" s="17">
        <v>871</v>
      </c>
      <c r="C123" s="17">
        <v>76</v>
      </c>
      <c r="D123" s="15" t="s">
        <v>204</v>
      </c>
      <c r="E123" s="15" t="s">
        <v>252</v>
      </c>
      <c r="F123" s="15" t="s">
        <v>459</v>
      </c>
      <c r="G123" s="15" t="s">
        <v>460</v>
      </c>
      <c r="H123" s="15" t="s">
        <v>26</v>
      </c>
      <c r="I123" s="15"/>
      <c r="J123" s="15">
        <v>642215507</v>
      </c>
      <c r="K123" s="15"/>
      <c r="L123" s="15" t="s">
        <v>29</v>
      </c>
      <c r="M123" s="20">
        <v>40067</v>
      </c>
      <c r="N123" s="15" t="s">
        <v>155</v>
      </c>
      <c r="O123" s="15" t="s">
        <v>90</v>
      </c>
      <c r="P123" s="15" t="s">
        <v>58</v>
      </c>
      <c r="Q123" s="15" t="s">
        <v>78</v>
      </c>
      <c r="R123" s="15"/>
      <c r="S123" s="15" t="s">
        <v>32</v>
      </c>
      <c r="T123" s="15"/>
      <c r="U123" s="15"/>
      <c r="V123" s="15"/>
      <c r="W123" s="15"/>
      <c r="X123" s="15"/>
      <c r="Y123" s="15"/>
    </row>
    <row r="124" spans="1:25" ht="13.5" thickBot="1">
      <c r="A124" s="16">
        <v>44927.686562499999</v>
      </c>
      <c r="B124" s="17">
        <v>871</v>
      </c>
      <c r="C124" s="17">
        <v>76</v>
      </c>
      <c r="D124" s="15" t="s">
        <v>204</v>
      </c>
      <c r="E124" s="15" t="s">
        <v>462</v>
      </c>
      <c r="F124" s="15" t="s">
        <v>459</v>
      </c>
      <c r="G124" s="15" t="s">
        <v>460</v>
      </c>
      <c r="H124" s="15" t="s">
        <v>26</v>
      </c>
      <c r="I124" s="15" t="s">
        <v>299</v>
      </c>
      <c r="J124" s="15">
        <v>642215507</v>
      </c>
      <c r="K124" s="15"/>
      <c r="L124" s="15" t="s">
        <v>48</v>
      </c>
      <c r="M124" s="20">
        <v>42461</v>
      </c>
      <c r="N124" s="15" t="s">
        <v>49</v>
      </c>
      <c r="O124" s="15" t="s">
        <v>65</v>
      </c>
      <c r="P124" s="15" t="s">
        <v>58</v>
      </c>
      <c r="Q124" s="15" t="s">
        <v>35</v>
      </c>
      <c r="R124" s="20">
        <v>44625</v>
      </c>
      <c r="S124" s="22" t="s">
        <v>32</v>
      </c>
      <c r="T124" s="15"/>
      <c r="U124" s="15"/>
      <c r="V124" s="15"/>
      <c r="W124" s="15"/>
      <c r="X124" s="15"/>
      <c r="Y124" s="15"/>
    </row>
    <row r="125" spans="1:25" ht="13.5" thickBot="1">
      <c r="A125" s="16">
        <v>44927.686562499999</v>
      </c>
      <c r="B125" s="17">
        <v>871</v>
      </c>
      <c r="C125" s="17">
        <v>76</v>
      </c>
      <c r="D125" s="15" t="s">
        <v>204</v>
      </c>
      <c r="E125" s="15" t="s">
        <v>463</v>
      </c>
      <c r="F125" s="15" t="s">
        <v>459</v>
      </c>
      <c r="G125" s="15" t="s">
        <v>460</v>
      </c>
      <c r="H125" s="15" t="s">
        <v>26</v>
      </c>
      <c r="I125" s="15" t="s">
        <v>299</v>
      </c>
      <c r="J125" s="15">
        <v>642215507</v>
      </c>
      <c r="K125" s="15"/>
      <c r="L125" s="15" t="s">
        <v>48</v>
      </c>
      <c r="M125" s="20">
        <v>42461</v>
      </c>
      <c r="N125" s="15" t="s">
        <v>49</v>
      </c>
      <c r="O125" s="15" t="s">
        <v>65</v>
      </c>
      <c r="P125" s="15" t="s">
        <v>58</v>
      </c>
      <c r="Q125" s="15" t="s">
        <v>35</v>
      </c>
      <c r="R125" s="20">
        <v>44625</v>
      </c>
      <c r="S125" s="22" t="s">
        <v>32</v>
      </c>
      <c r="T125" s="15"/>
      <c r="U125" s="15"/>
      <c r="V125" s="15"/>
      <c r="W125" s="15"/>
      <c r="X125" s="15"/>
      <c r="Y125" s="15"/>
    </row>
    <row r="126" spans="1:25" ht="13.5" thickBot="1">
      <c r="A126" s="16">
        <v>44926.697280092594</v>
      </c>
      <c r="B126" s="17">
        <v>1210</v>
      </c>
      <c r="C126" s="17">
        <v>77</v>
      </c>
      <c r="D126" s="15" t="s">
        <v>464</v>
      </c>
      <c r="E126" s="15" t="s">
        <v>465</v>
      </c>
      <c r="F126" s="15" t="s">
        <v>466</v>
      </c>
      <c r="G126" s="15" t="s">
        <v>467</v>
      </c>
      <c r="H126" s="15" t="s">
        <v>26</v>
      </c>
      <c r="I126" s="15" t="s">
        <v>468</v>
      </c>
      <c r="J126" s="15">
        <v>627057803</v>
      </c>
      <c r="K126" s="15"/>
      <c r="L126" s="15" t="s">
        <v>29</v>
      </c>
      <c r="M126" s="20">
        <v>43103</v>
      </c>
      <c r="N126" s="15" t="s">
        <v>49</v>
      </c>
      <c r="O126" s="15" t="s">
        <v>40</v>
      </c>
      <c r="P126" s="15" t="s">
        <v>41</v>
      </c>
      <c r="Q126" s="15" t="s">
        <v>31</v>
      </c>
      <c r="R126" s="20">
        <v>44870</v>
      </c>
      <c r="S126" s="15" t="s">
        <v>32</v>
      </c>
      <c r="T126" s="15"/>
      <c r="U126" s="15"/>
      <c r="V126" s="15"/>
      <c r="W126" s="15"/>
      <c r="X126" s="15"/>
      <c r="Y126" s="15"/>
    </row>
    <row r="127" spans="1:25" ht="13.5" thickBot="1">
      <c r="A127" s="16">
        <v>44947.448310185187</v>
      </c>
      <c r="B127" s="17">
        <v>1091</v>
      </c>
      <c r="C127" s="17">
        <v>78</v>
      </c>
      <c r="D127" s="15" t="s">
        <v>470</v>
      </c>
      <c r="E127" s="15" t="s">
        <v>23</v>
      </c>
      <c r="F127" s="15" t="s">
        <v>471</v>
      </c>
      <c r="G127" s="15" t="s">
        <v>1372</v>
      </c>
      <c r="H127" s="15" t="s">
        <v>26</v>
      </c>
      <c r="I127" s="15"/>
      <c r="J127" s="15">
        <v>624216845</v>
      </c>
      <c r="K127" s="15"/>
      <c r="L127" s="15" t="s">
        <v>29</v>
      </c>
      <c r="M127" s="20">
        <v>40927</v>
      </c>
      <c r="N127" s="15" t="s">
        <v>155</v>
      </c>
      <c r="O127" s="19" t="s">
        <v>90</v>
      </c>
      <c r="P127" s="19" t="s">
        <v>123</v>
      </c>
      <c r="Q127" s="19" t="s">
        <v>78</v>
      </c>
      <c r="R127" s="19"/>
      <c r="S127" s="19" t="s">
        <v>32</v>
      </c>
      <c r="T127" s="15"/>
      <c r="U127" s="15"/>
      <c r="V127" s="15"/>
      <c r="W127" s="15"/>
      <c r="X127" s="15"/>
      <c r="Y127" s="15"/>
    </row>
    <row r="128" spans="1:25" ht="13.5" thickBot="1">
      <c r="A128" s="16">
        <v>45389.566400462965</v>
      </c>
      <c r="B128" s="17">
        <v>1074</v>
      </c>
      <c r="C128" s="17">
        <v>79</v>
      </c>
      <c r="D128" s="15" t="s">
        <v>136</v>
      </c>
      <c r="E128" s="15" t="s">
        <v>473</v>
      </c>
      <c r="F128" s="15" t="s">
        <v>474</v>
      </c>
      <c r="G128" s="15" t="s">
        <v>475</v>
      </c>
      <c r="H128" s="15" t="s">
        <v>26</v>
      </c>
      <c r="I128" s="15" t="s">
        <v>476</v>
      </c>
      <c r="J128" s="15">
        <v>648451122</v>
      </c>
      <c r="K128" s="15"/>
      <c r="L128" s="15" t="s">
        <v>48</v>
      </c>
      <c r="M128" s="20">
        <v>41240</v>
      </c>
      <c r="N128" s="15"/>
      <c r="O128" s="15" t="s">
        <v>65</v>
      </c>
      <c r="P128" s="15" t="s">
        <v>58</v>
      </c>
      <c r="Q128" s="15" t="s">
        <v>31</v>
      </c>
      <c r="R128" s="20">
        <v>45179</v>
      </c>
      <c r="S128" s="15" t="s">
        <v>32</v>
      </c>
      <c r="T128" s="15"/>
      <c r="U128" s="15"/>
      <c r="V128" s="15"/>
      <c r="W128" s="15"/>
      <c r="X128" s="15"/>
      <c r="Y128" s="15"/>
    </row>
    <row r="129" spans="1:25" ht="13.5" thickBot="1">
      <c r="A129" s="16">
        <v>44947.42260416667</v>
      </c>
      <c r="B129" s="17">
        <v>713</v>
      </c>
      <c r="C129" s="17">
        <v>80</v>
      </c>
      <c r="D129" s="15" t="s">
        <v>136</v>
      </c>
      <c r="E129" s="15" t="s">
        <v>478</v>
      </c>
      <c r="F129" s="15" t="s">
        <v>479</v>
      </c>
      <c r="G129" s="15" t="s">
        <v>480</v>
      </c>
      <c r="H129" s="15" t="s">
        <v>26</v>
      </c>
      <c r="I129" s="15" t="s">
        <v>481</v>
      </c>
      <c r="J129" s="15">
        <v>623014236</v>
      </c>
      <c r="K129" s="15"/>
      <c r="L129" s="15" t="s">
        <v>48</v>
      </c>
      <c r="M129" s="20">
        <v>40270</v>
      </c>
      <c r="N129" s="15" t="s">
        <v>155</v>
      </c>
      <c r="O129" s="15" t="s">
        <v>57</v>
      </c>
      <c r="P129" s="15" t="s">
        <v>58</v>
      </c>
      <c r="Q129" s="15" t="s">
        <v>31</v>
      </c>
      <c r="R129" s="15"/>
      <c r="S129" s="15" t="s">
        <v>32</v>
      </c>
      <c r="T129" s="15"/>
      <c r="U129" s="15"/>
      <c r="V129" s="15"/>
      <c r="W129" s="15"/>
      <c r="X129" s="15"/>
      <c r="Y129" s="15"/>
    </row>
    <row r="130" spans="1:25" ht="13.5" thickBot="1">
      <c r="A130" s="16">
        <v>44947.42260416667</v>
      </c>
      <c r="B130" s="17">
        <v>713</v>
      </c>
      <c r="C130" s="17">
        <v>80</v>
      </c>
      <c r="D130" s="15" t="s">
        <v>136</v>
      </c>
      <c r="E130" s="15" t="s">
        <v>23</v>
      </c>
      <c r="F130" s="15" t="s">
        <v>479</v>
      </c>
      <c r="G130" s="15" t="s">
        <v>480</v>
      </c>
      <c r="H130" s="15" t="s">
        <v>26</v>
      </c>
      <c r="I130" s="15" t="s">
        <v>481</v>
      </c>
      <c r="J130" s="15">
        <v>623014236</v>
      </c>
      <c r="K130" s="15"/>
      <c r="L130" s="15" t="s">
        <v>48</v>
      </c>
      <c r="M130" s="20">
        <v>40270</v>
      </c>
      <c r="N130" s="15" t="s">
        <v>155</v>
      </c>
      <c r="O130" s="15" t="s">
        <v>30</v>
      </c>
      <c r="P130" s="15" t="s">
        <v>41</v>
      </c>
      <c r="Q130" s="15" t="s">
        <v>31</v>
      </c>
      <c r="R130" s="15"/>
      <c r="S130" s="15" t="s">
        <v>32</v>
      </c>
      <c r="T130" s="15"/>
      <c r="U130" s="15"/>
      <c r="V130" s="15"/>
      <c r="W130" s="15"/>
      <c r="X130" s="15"/>
      <c r="Y130" s="15"/>
    </row>
    <row r="131" spans="1:25" ht="13.5" thickBot="1">
      <c r="A131" s="16">
        <v>45389.568344907406</v>
      </c>
      <c r="B131" s="17">
        <v>0</v>
      </c>
      <c r="C131" s="17">
        <v>81</v>
      </c>
      <c r="D131" s="15" t="s">
        <v>136</v>
      </c>
      <c r="E131" s="15" t="s">
        <v>482</v>
      </c>
      <c r="F131" s="15" t="s">
        <v>483</v>
      </c>
      <c r="G131" s="15" t="s">
        <v>484</v>
      </c>
      <c r="H131" s="15" t="s">
        <v>26</v>
      </c>
      <c r="I131" s="15" t="s">
        <v>485</v>
      </c>
      <c r="J131" s="15">
        <v>630051568</v>
      </c>
      <c r="K131" s="15"/>
      <c r="L131" s="15" t="s">
        <v>29</v>
      </c>
      <c r="M131" s="20">
        <v>40708</v>
      </c>
      <c r="N131" s="15"/>
      <c r="O131" s="15" t="s">
        <v>65</v>
      </c>
      <c r="P131" s="15" t="s">
        <v>58</v>
      </c>
      <c r="Q131" s="15" t="s">
        <v>31</v>
      </c>
      <c r="R131" s="20">
        <v>43915</v>
      </c>
      <c r="S131" s="15" t="s">
        <v>32</v>
      </c>
      <c r="T131" s="19"/>
      <c r="U131" s="19"/>
      <c r="V131" s="19"/>
      <c r="W131" s="19"/>
      <c r="X131" s="19"/>
      <c r="Y131" s="19"/>
    </row>
    <row r="132" spans="1:25" ht="13.5" thickBot="1">
      <c r="A132" s="16">
        <v>45389.568344907406</v>
      </c>
      <c r="B132" s="17">
        <v>0</v>
      </c>
      <c r="C132" s="17">
        <v>81</v>
      </c>
      <c r="D132" s="15" t="s">
        <v>136</v>
      </c>
      <c r="E132" s="15" t="s">
        <v>486</v>
      </c>
      <c r="F132" s="15" t="s">
        <v>483</v>
      </c>
      <c r="G132" s="15" t="s">
        <v>484</v>
      </c>
      <c r="H132" s="15" t="s">
        <v>26</v>
      </c>
      <c r="I132" s="15" t="s">
        <v>485</v>
      </c>
      <c r="J132" s="15">
        <v>630051568</v>
      </c>
      <c r="K132" s="15"/>
      <c r="L132" s="15" t="s">
        <v>48</v>
      </c>
      <c r="M132" s="20">
        <v>41783</v>
      </c>
      <c r="N132" s="15"/>
      <c r="O132" s="19" t="s">
        <v>90</v>
      </c>
      <c r="P132" s="19" t="s">
        <v>123</v>
      </c>
      <c r="Q132" s="19" t="s">
        <v>78</v>
      </c>
      <c r="R132" s="19"/>
      <c r="S132" s="19" t="s">
        <v>32</v>
      </c>
      <c r="T132" s="19"/>
      <c r="U132" s="19"/>
      <c r="V132" s="19"/>
      <c r="W132" s="19"/>
      <c r="X132" s="19"/>
      <c r="Y132" s="19"/>
    </row>
    <row r="133" spans="1:25" ht="13.5" thickBot="1">
      <c r="A133" s="16">
        <v>45389.573194444441</v>
      </c>
      <c r="B133" s="17">
        <v>1029</v>
      </c>
      <c r="C133" s="17">
        <v>82</v>
      </c>
      <c r="D133" s="15" t="s">
        <v>90</v>
      </c>
      <c r="E133" s="15" t="s">
        <v>426</v>
      </c>
      <c r="F133" s="15" t="s">
        <v>487</v>
      </c>
      <c r="G133" s="15"/>
      <c r="H133" s="15"/>
      <c r="I133" s="15"/>
      <c r="J133" s="15" t="s">
        <v>488</v>
      </c>
      <c r="K133" s="15"/>
      <c r="L133" s="15" t="s">
        <v>48</v>
      </c>
      <c r="M133" s="20">
        <v>41333</v>
      </c>
      <c r="N133" s="15"/>
      <c r="O133" s="15" t="s">
        <v>65</v>
      </c>
      <c r="P133" s="15" t="s">
        <v>145</v>
      </c>
      <c r="Q133" s="15" t="s">
        <v>35</v>
      </c>
      <c r="R133" s="20">
        <v>44231</v>
      </c>
      <c r="S133" s="22" t="s">
        <v>32</v>
      </c>
      <c r="T133" s="15"/>
      <c r="U133" s="15"/>
      <c r="V133" s="15"/>
      <c r="W133" s="15"/>
      <c r="X133" s="15"/>
      <c r="Y133" s="15"/>
    </row>
    <row r="134" spans="1:25" ht="13.5" thickBot="1">
      <c r="A134" s="16">
        <v>45389.573194444441</v>
      </c>
      <c r="B134" s="17">
        <v>1029</v>
      </c>
      <c r="C134" s="17">
        <v>82</v>
      </c>
      <c r="D134" s="15" t="s">
        <v>90</v>
      </c>
      <c r="E134" s="15" t="s">
        <v>136</v>
      </c>
      <c r="F134" s="15" t="s">
        <v>487</v>
      </c>
      <c r="G134" s="15"/>
      <c r="H134" s="15"/>
      <c r="I134" s="15"/>
      <c r="J134" s="15" t="s">
        <v>488</v>
      </c>
      <c r="K134" s="15"/>
      <c r="L134" s="15" t="s">
        <v>29</v>
      </c>
      <c r="M134" s="20">
        <v>40394</v>
      </c>
      <c r="N134" s="15"/>
      <c r="O134" s="15" t="s">
        <v>65</v>
      </c>
      <c r="P134" s="15" t="s">
        <v>145</v>
      </c>
      <c r="Q134" s="15" t="s">
        <v>35</v>
      </c>
      <c r="R134" s="20">
        <v>44231</v>
      </c>
      <c r="S134" s="22" t="s">
        <v>32</v>
      </c>
      <c r="T134" s="15"/>
      <c r="U134" s="15"/>
      <c r="V134" s="15"/>
      <c r="W134" s="15"/>
      <c r="X134" s="15"/>
      <c r="Y134" s="15"/>
    </row>
    <row r="135" spans="1:25" ht="13.5" thickBot="1">
      <c r="A135" s="16">
        <v>44927.588553240741</v>
      </c>
      <c r="B135" s="17">
        <v>479</v>
      </c>
      <c r="C135" s="17">
        <v>83</v>
      </c>
      <c r="D135" s="15" t="s">
        <v>489</v>
      </c>
      <c r="E135" s="15" t="s">
        <v>490</v>
      </c>
      <c r="F135" s="15" t="s">
        <v>109</v>
      </c>
      <c r="G135" s="15" t="s">
        <v>491</v>
      </c>
      <c r="H135" s="15" t="s">
        <v>26</v>
      </c>
      <c r="I135" s="15" t="s">
        <v>492</v>
      </c>
      <c r="J135" s="15">
        <v>611781429</v>
      </c>
      <c r="K135" s="15"/>
      <c r="L135" s="15" t="s">
        <v>29</v>
      </c>
      <c r="M135" s="20">
        <v>42664</v>
      </c>
      <c r="N135" s="15" t="s">
        <v>49</v>
      </c>
      <c r="O135" s="15" t="s">
        <v>30</v>
      </c>
      <c r="P135" s="15" t="s">
        <v>41</v>
      </c>
      <c r="Q135" s="15" t="s">
        <v>35</v>
      </c>
      <c r="R135" s="20">
        <v>44870</v>
      </c>
      <c r="S135" s="15" t="s">
        <v>32</v>
      </c>
      <c r="T135" s="15"/>
      <c r="U135" s="15"/>
      <c r="V135" s="15"/>
      <c r="W135" s="15"/>
      <c r="X135" s="15"/>
      <c r="Y135" s="15"/>
    </row>
    <row r="136" spans="1:25" ht="13.5" thickBot="1">
      <c r="A136" s="16">
        <v>44927.588553240741</v>
      </c>
      <c r="B136" s="17">
        <v>479</v>
      </c>
      <c r="C136" s="17">
        <v>83</v>
      </c>
      <c r="D136" s="15" t="s">
        <v>489</v>
      </c>
      <c r="E136" s="15" t="s">
        <v>494</v>
      </c>
      <c r="F136" s="15" t="s">
        <v>109</v>
      </c>
      <c r="G136" s="15" t="s">
        <v>491</v>
      </c>
      <c r="H136" s="15" t="s">
        <v>26</v>
      </c>
      <c r="I136" s="15" t="s">
        <v>492</v>
      </c>
      <c r="J136" s="15">
        <v>611781429</v>
      </c>
      <c r="K136" s="15"/>
      <c r="L136" s="15" t="s">
        <v>29</v>
      </c>
      <c r="M136" s="20">
        <v>42664</v>
      </c>
      <c r="N136" s="15" t="s">
        <v>49</v>
      </c>
      <c r="O136" s="15" t="s">
        <v>40</v>
      </c>
      <c r="P136" s="15"/>
      <c r="Q136" s="15" t="s">
        <v>31</v>
      </c>
      <c r="R136" s="15"/>
      <c r="S136" s="15" t="s">
        <v>32</v>
      </c>
      <c r="T136" s="15"/>
      <c r="U136" s="15"/>
      <c r="V136" s="15"/>
      <c r="W136" s="15"/>
      <c r="X136" s="15"/>
      <c r="Y136" s="15"/>
    </row>
    <row r="137" spans="1:25" ht="13.5" thickBot="1">
      <c r="A137" s="16">
        <v>44927.588553240741</v>
      </c>
      <c r="B137" s="17">
        <v>479</v>
      </c>
      <c r="C137" s="17">
        <v>83</v>
      </c>
      <c r="D137" s="15" t="s">
        <v>489</v>
      </c>
      <c r="E137" s="15" t="s">
        <v>495</v>
      </c>
      <c r="F137" s="15" t="s">
        <v>109</v>
      </c>
      <c r="G137" s="15" t="s">
        <v>491</v>
      </c>
      <c r="H137" s="15" t="s">
        <v>26</v>
      </c>
      <c r="I137" s="15" t="s">
        <v>492</v>
      </c>
      <c r="J137" s="15">
        <v>611781429</v>
      </c>
      <c r="K137" s="15"/>
      <c r="L137" s="15" t="s">
        <v>29</v>
      </c>
      <c r="M137" s="20">
        <v>42664</v>
      </c>
      <c r="N137" s="15" t="s">
        <v>49</v>
      </c>
      <c r="O137" s="15" t="s">
        <v>30</v>
      </c>
      <c r="P137" s="15"/>
      <c r="Q137" s="15" t="s">
        <v>31</v>
      </c>
      <c r="R137" s="15"/>
      <c r="S137" s="15" t="s">
        <v>32</v>
      </c>
      <c r="T137" s="19"/>
      <c r="U137" s="19"/>
      <c r="V137" s="19"/>
      <c r="W137" s="19"/>
      <c r="X137" s="19"/>
      <c r="Y137" s="19"/>
    </row>
    <row r="138" spans="1:25" ht="13.5" thickBot="1">
      <c r="A138" s="16">
        <v>44934.816331018519</v>
      </c>
      <c r="B138" s="17">
        <v>84</v>
      </c>
      <c r="C138" s="17">
        <v>84</v>
      </c>
      <c r="D138" s="15" t="s">
        <v>290</v>
      </c>
      <c r="E138" s="15" t="s">
        <v>136</v>
      </c>
      <c r="F138" s="15" t="s">
        <v>496</v>
      </c>
      <c r="G138" s="15" t="s">
        <v>497</v>
      </c>
      <c r="H138" s="15" t="s">
        <v>26</v>
      </c>
      <c r="I138" s="15" t="s">
        <v>260</v>
      </c>
      <c r="J138" s="15">
        <v>681432745</v>
      </c>
      <c r="K138" s="15"/>
      <c r="L138" s="15" t="s">
        <v>48</v>
      </c>
      <c r="M138" s="20">
        <v>39949</v>
      </c>
      <c r="N138" s="15" t="s">
        <v>152</v>
      </c>
      <c r="O138" s="15" t="s">
        <v>65</v>
      </c>
      <c r="P138" s="15" t="s">
        <v>58</v>
      </c>
      <c r="Q138" s="15" t="s">
        <v>31</v>
      </c>
      <c r="R138" s="15"/>
      <c r="S138" s="15" t="s">
        <v>32</v>
      </c>
      <c r="T138" s="15"/>
      <c r="U138" s="15"/>
      <c r="V138" s="15"/>
      <c r="W138" s="15"/>
      <c r="X138" s="15"/>
      <c r="Y138" s="15"/>
    </row>
    <row r="139" spans="1:25" ht="13.5" thickBot="1">
      <c r="A139" s="16">
        <v>44934.816331018519</v>
      </c>
      <c r="B139" s="17">
        <v>84</v>
      </c>
      <c r="C139" s="17">
        <v>84</v>
      </c>
      <c r="D139" s="15" t="s">
        <v>290</v>
      </c>
      <c r="E139" s="15" t="s">
        <v>216</v>
      </c>
      <c r="F139" s="15" t="s">
        <v>496</v>
      </c>
      <c r="G139" s="15" t="s">
        <v>497</v>
      </c>
      <c r="H139" s="15" t="s">
        <v>26</v>
      </c>
      <c r="I139" s="15" t="s">
        <v>260</v>
      </c>
      <c r="J139" s="15">
        <v>681432745</v>
      </c>
      <c r="K139" s="15"/>
      <c r="L139" s="15" t="s">
        <v>48</v>
      </c>
      <c r="M139" s="20">
        <v>39949</v>
      </c>
      <c r="N139" s="15" t="s">
        <v>152</v>
      </c>
      <c r="O139" s="15" t="s">
        <v>65</v>
      </c>
      <c r="P139" s="15" t="s">
        <v>58</v>
      </c>
      <c r="Q139" s="15" t="s">
        <v>31</v>
      </c>
      <c r="R139" s="15"/>
      <c r="S139" s="15" t="s">
        <v>32</v>
      </c>
      <c r="T139" s="15"/>
      <c r="U139" s="15"/>
      <c r="V139" s="15"/>
      <c r="W139" s="15"/>
      <c r="X139" s="15"/>
      <c r="Y139" s="15"/>
    </row>
    <row r="140" spans="1:25" ht="13.5" thickBot="1">
      <c r="A140" s="16">
        <v>45389.589456018519</v>
      </c>
      <c r="B140" s="17">
        <v>31</v>
      </c>
      <c r="C140" s="17">
        <v>85</v>
      </c>
      <c r="D140" s="15" t="s">
        <v>498</v>
      </c>
      <c r="E140" s="15" t="s">
        <v>499</v>
      </c>
      <c r="F140" s="15" t="s">
        <v>500</v>
      </c>
      <c r="G140" s="15" t="s">
        <v>501</v>
      </c>
      <c r="H140" s="15" t="s">
        <v>26</v>
      </c>
      <c r="I140" s="15" t="s">
        <v>221</v>
      </c>
      <c r="J140" s="15">
        <v>624128307</v>
      </c>
      <c r="K140" s="15"/>
      <c r="L140" s="15" t="s">
        <v>48</v>
      </c>
      <c r="M140" s="20">
        <v>42084</v>
      </c>
      <c r="N140" s="15"/>
      <c r="O140" s="15" t="s">
        <v>90</v>
      </c>
      <c r="P140" s="15"/>
      <c r="Q140" s="15" t="s">
        <v>31</v>
      </c>
      <c r="R140" s="20">
        <v>45186</v>
      </c>
      <c r="S140" s="25" t="s">
        <v>32</v>
      </c>
      <c r="T140" s="15"/>
      <c r="U140" s="15"/>
      <c r="V140" s="15"/>
      <c r="W140" s="15"/>
      <c r="X140" s="15"/>
      <c r="Y140" s="15"/>
    </row>
    <row r="141" spans="1:25" ht="13.5" thickBot="1">
      <c r="A141" s="16">
        <v>44947.425555555557</v>
      </c>
      <c r="B141" s="17">
        <v>416</v>
      </c>
      <c r="C141" s="17">
        <v>86</v>
      </c>
      <c r="D141" s="15" t="s">
        <v>53</v>
      </c>
      <c r="E141" s="15" t="s">
        <v>426</v>
      </c>
      <c r="F141" s="15" t="s">
        <v>503</v>
      </c>
      <c r="G141" s="15" t="s">
        <v>504</v>
      </c>
      <c r="H141" s="15" t="s">
        <v>26</v>
      </c>
      <c r="I141" s="15"/>
      <c r="J141" s="15">
        <v>645160406</v>
      </c>
      <c r="K141" s="15"/>
      <c r="L141" s="15" t="s">
        <v>48</v>
      </c>
      <c r="M141" s="20">
        <v>40384</v>
      </c>
      <c r="N141" s="15" t="s">
        <v>155</v>
      </c>
      <c r="O141" s="15" t="s">
        <v>57</v>
      </c>
      <c r="P141" s="15" t="s">
        <v>58</v>
      </c>
      <c r="Q141" s="15" t="s">
        <v>31</v>
      </c>
      <c r="R141" s="15"/>
      <c r="S141" s="15" t="s">
        <v>32</v>
      </c>
      <c r="T141" s="15"/>
      <c r="U141" s="15"/>
      <c r="V141" s="15"/>
      <c r="W141" s="15"/>
      <c r="X141" s="15"/>
      <c r="Y141" s="15"/>
    </row>
    <row r="142" spans="1:25" ht="13.5" thickBot="1">
      <c r="A142" s="16">
        <v>44975.639247685183</v>
      </c>
      <c r="B142" s="17">
        <v>416</v>
      </c>
      <c r="C142" s="17">
        <v>86</v>
      </c>
      <c r="D142" s="15" t="s">
        <v>505</v>
      </c>
      <c r="E142" s="15" t="s">
        <v>330</v>
      </c>
      <c r="F142" s="15" t="s">
        <v>503</v>
      </c>
      <c r="G142" s="15" t="s">
        <v>504</v>
      </c>
      <c r="H142" s="15" t="s">
        <v>26</v>
      </c>
      <c r="I142" s="15" t="s">
        <v>506</v>
      </c>
      <c r="J142" s="15">
        <v>645160406</v>
      </c>
      <c r="K142" s="15"/>
      <c r="L142" s="15" t="s">
        <v>48</v>
      </c>
      <c r="M142" s="20">
        <v>41361</v>
      </c>
      <c r="N142" s="15" t="s">
        <v>39</v>
      </c>
      <c r="O142" s="15" t="s">
        <v>53</v>
      </c>
      <c r="P142" s="15" t="s">
        <v>41</v>
      </c>
      <c r="Q142" s="15" t="s">
        <v>78</v>
      </c>
      <c r="R142" s="15"/>
      <c r="S142" s="15" t="s">
        <v>32</v>
      </c>
      <c r="T142" s="15"/>
      <c r="U142" s="15"/>
      <c r="V142" s="15"/>
      <c r="W142" s="15"/>
      <c r="X142" s="15"/>
      <c r="Y142" s="15"/>
    </row>
    <row r="143" spans="1:25" ht="13.5" thickBot="1">
      <c r="A143" s="16">
        <v>45444.681458333333</v>
      </c>
      <c r="B143" s="15">
        <v>0</v>
      </c>
      <c r="C143" s="17">
        <v>87</v>
      </c>
      <c r="D143" s="15" t="s">
        <v>507</v>
      </c>
      <c r="E143" s="15" t="s">
        <v>508</v>
      </c>
      <c r="F143" s="15" t="s">
        <v>509</v>
      </c>
      <c r="G143" s="15"/>
      <c r="H143" s="15"/>
      <c r="I143" s="15"/>
      <c r="J143" s="15">
        <v>687797157</v>
      </c>
      <c r="K143" s="15"/>
      <c r="L143" s="15"/>
      <c r="M143" s="15"/>
      <c r="N143" s="15"/>
      <c r="O143" s="15" t="s">
        <v>30</v>
      </c>
      <c r="P143" s="15" t="s">
        <v>41</v>
      </c>
      <c r="Q143" s="15" t="s">
        <v>35</v>
      </c>
      <c r="R143" s="15"/>
      <c r="S143" s="15"/>
      <c r="T143" s="15"/>
      <c r="U143" s="15"/>
      <c r="V143" s="15"/>
      <c r="W143" s="15"/>
      <c r="X143" s="15"/>
      <c r="Y143" s="15"/>
    </row>
    <row r="144" spans="1:25" ht="13.5" thickBot="1">
      <c r="A144" s="16">
        <v>45389.594027777777</v>
      </c>
      <c r="B144" s="17">
        <v>0</v>
      </c>
      <c r="C144" s="17">
        <v>88</v>
      </c>
      <c r="D144" s="15" t="s">
        <v>511</v>
      </c>
      <c r="E144" s="15" t="s">
        <v>72</v>
      </c>
      <c r="F144" s="15" t="s">
        <v>512</v>
      </c>
      <c r="G144" s="15" t="s">
        <v>513</v>
      </c>
      <c r="H144" s="15" t="s">
        <v>514</v>
      </c>
      <c r="I144" s="15" t="s">
        <v>515</v>
      </c>
      <c r="J144" s="15">
        <v>687103359</v>
      </c>
      <c r="K144" s="15"/>
      <c r="L144" s="15" t="s">
        <v>29</v>
      </c>
      <c r="M144" s="20">
        <v>39909</v>
      </c>
      <c r="N144" s="15"/>
      <c r="O144" s="15"/>
      <c r="P144" s="15"/>
      <c r="Q144" s="15"/>
      <c r="R144" s="20">
        <v>45192</v>
      </c>
      <c r="S144" s="15"/>
      <c r="T144" s="19"/>
      <c r="U144" s="19"/>
      <c r="V144" s="19"/>
      <c r="W144" s="19"/>
      <c r="X144" s="19"/>
      <c r="Y144" s="19"/>
    </row>
    <row r="145" spans="1:25" ht="13.5" thickBot="1">
      <c r="A145" s="16">
        <v>45389.594027777777</v>
      </c>
      <c r="B145" s="17">
        <v>0</v>
      </c>
      <c r="C145" s="17">
        <v>88</v>
      </c>
      <c r="D145" s="15" t="s">
        <v>511</v>
      </c>
      <c r="E145" s="15" t="s">
        <v>517</v>
      </c>
      <c r="F145" s="15" t="s">
        <v>512</v>
      </c>
      <c r="G145" s="15" t="s">
        <v>513</v>
      </c>
      <c r="H145" s="15" t="s">
        <v>514</v>
      </c>
      <c r="I145" s="15" t="s">
        <v>515</v>
      </c>
      <c r="J145" s="15">
        <v>687103359</v>
      </c>
      <c r="K145" s="15"/>
      <c r="L145" s="15" t="s">
        <v>29</v>
      </c>
      <c r="M145" s="20">
        <v>40927</v>
      </c>
      <c r="N145" s="15"/>
      <c r="O145" s="15"/>
      <c r="P145" s="15"/>
      <c r="Q145" s="15"/>
      <c r="R145" s="20">
        <v>44949</v>
      </c>
      <c r="S145" s="15"/>
      <c r="T145" s="19"/>
      <c r="U145" s="19"/>
      <c r="V145" s="19"/>
      <c r="W145" s="19"/>
      <c r="X145" s="19"/>
      <c r="Y145" s="19"/>
    </row>
    <row r="146" spans="1:25" ht="13.5" thickBot="1">
      <c r="A146" s="16">
        <v>44927.645567129628</v>
      </c>
      <c r="B146" s="17">
        <v>506</v>
      </c>
      <c r="C146" s="17">
        <v>89</v>
      </c>
      <c r="D146" s="15" t="s">
        <v>518</v>
      </c>
      <c r="E146" s="15" t="s">
        <v>519</v>
      </c>
      <c r="F146" s="15" t="s">
        <v>520</v>
      </c>
      <c r="G146" s="15"/>
      <c r="H146" s="15" t="s">
        <v>26</v>
      </c>
      <c r="I146" s="15"/>
      <c r="J146" s="15">
        <v>628704083</v>
      </c>
      <c r="K146" s="15"/>
      <c r="L146" s="15" t="s">
        <v>29</v>
      </c>
      <c r="M146" s="20">
        <v>42358</v>
      </c>
      <c r="N146" s="15" t="s">
        <v>49</v>
      </c>
      <c r="O146" s="15" t="s">
        <v>90</v>
      </c>
      <c r="P146" s="15" t="s">
        <v>41</v>
      </c>
      <c r="Q146" s="15" t="s">
        <v>31</v>
      </c>
      <c r="R146" s="15"/>
      <c r="S146" s="25" t="s">
        <v>32</v>
      </c>
      <c r="T146" s="15"/>
      <c r="U146" s="15"/>
      <c r="V146" s="15"/>
      <c r="W146" s="15"/>
      <c r="X146" s="15"/>
      <c r="Y146" s="15"/>
    </row>
    <row r="147" spans="1:25" ht="13.5" thickBot="1">
      <c r="A147" s="23">
        <v>44975.569351851853</v>
      </c>
      <c r="B147" s="27">
        <v>506</v>
      </c>
      <c r="C147" s="27">
        <v>89</v>
      </c>
      <c r="D147" s="15" t="s">
        <v>518</v>
      </c>
      <c r="E147" s="19" t="s">
        <v>161</v>
      </c>
      <c r="F147" s="19" t="s">
        <v>522</v>
      </c>
      <c r="G147" s="19" t="s">
        <v>523</v>
      </c>
      <c r="H147" s="19" t="s">
        <v>26</v>
      </c>
      <c r="I147" s="19"/>
      <c r="J147" s="19"/>
      <c r="K147" s="19"/>
      <c r="L147" s="19" t="s">
        <v>48</v>
      </c>
      <c r="M147" s="24">
        <v>41246</v>
      </c>
      <c r="N147" s="19" t="s">
        <v>141</v>
      </c>
      <c r="O147" s="19" t="s">
        <v>90</v>
      </c>
      <c r="P147" s="19" t="s">
        <v>123</v>
      </c>
      <c r="Q147" s="19" t="s">
        <v>78</v>
      </c>
      <c r="R147" s="19"/>
      <c r="S147" s="19" t="s">
        <v>32</v>
      </c>
      <c r="T147" s="15"/>
      <c r="U147" s="15"/>
      <c r="V147" s="15"/>
      <c r="W147" s="15"/>
      <c r="X147" s="15"/>
      <c r="Y147" s="15"/>
    </row>
    <row r="148" spans="1:25" ht="13.5" thickBot="1">
      <c r="A148" s="16">
        <v>44937.754861111112</v>
      </c>
      <c r="B148" s="17">
        <v>1213</v>
      </c>
      <c r="C148" s="17">
        <v>90</v>
      </c>
      <c r="D148" s="15" t="s">
        <v>524</v>
      </c>
      <c r="E148" s="15" t="s">
        <v>525</v>
      </c>
      <c r="F148" s="15" t="s">
        <v>526</v>
      </c>
      <c r="G148" s="15">
        <v>165</v>
      </c>
      <c r="H148" s="15" t="s">
        <v>26</v>
      </c>
      <c r="I148" s="15"/>
      <c r="J148" s="15">
        <v>623732815</v>
      </c>
      <c r="K148" s="15"/>
      <c r="L148" s="15" t="s">
        <v>48</v>
      </c>
      <c r="M148" s="20">
        <v>42115</v>
      </c>
      <c r="N148" s="15" t="s">
        <v>39</v>
      </c>
      <c r="O148" s="15" t="s">
        <v>65</v>
      </c>
      <c r="P148" s="15" t="s">
        <v>145</v>
      </c>
      <c r="Q148" s="15" t="s">
        <v>35</v>
      </c>
      <c r="R148" s="15"/>
      <c r="S148" s="22" t="s">
        <v>32</v>
      </c>
      <c r="T148" s="15"/>
      <c r="U148" s="15"/>
      <c r="V148" s="15"/>
      <c r="W148" s="15"/>
      <c r="X148" s="15"/>
      <c r="Y148" s="15"/>
    </row>
    <row r="149" spans="1:25" ht="13.5" thickBot="1">
      <c r="A149" s="16">
        <v>44937.754861111112</v>
      </c>
      <c r="B149" s="17">
        <v>1213</v>
      </c>
      <c r="C149" s="17">
        <v>90</v>
      </c>
      <c r="D149" s="15" t="s">
        <v>524</v>
      </c>
      <c r="E149" s="15" t="s">
        <v>370</v>
      </c>
      <c r="F149" s="15" t="s">
        <v>527</v>
      </c>
      <c r="G149" s="15">
        <v>165</v>
      </c>
      <c r="H149" s="15" t="s">
        <v>26</v>
      </c>
      <c r="I149" s="15"/>
      <c r="J149" s="15">
        <v>623732815</v>
      </c>
      <c r="K149" s="15"/>
      <c r="L149" s="15" t="s">
        <v>274</v>
      </c>
      <c r="M149" s="20">
        <v>42115</v>
      </c>
      <c r="N149" s="15" t="s">
        <v>39</v>
      </c>
      <c r="O149" s="19" t="s">
        <v>122</v>
      </c>
      <c r="P149" s="19" t="s">
        <v>123</v>
      </c>
      <c r="Q149" s="19" t="s">
        <v>35</v>
      </c>
      <c r="R149" s="15"/>
      <c r="S149" s="15" t="s">
        <v>32</v>
      </c>
      <c r="T149" s="15"/>
      <c r="U149" s="15"/>
      <c r="V149" s="15"/>
      <c r="W149" s="15"/>
      <c r="X149" s="15"/>
      <c r="Y149" s="15"/>
    </row>
    <row r="150" spans="1:25" ht="13.5" thickBot="1">
      <c r="A150" s="16">
        <v>44934.787662037037</v>
      </c>
      <c r="B150" s="17">
        <v>1213</v>
      </c>
      <c r="C150" s="17">
        <v>90</v>
      </c>
      <c r="D150" s="15" t="s">
        <v>524</v>
      </c>
      <c r="E150" s="15" t="s">
        <v>528</v>
      </c>
      <c r="F150" s="15" t="s">
        <v>527</v>
      </c>
      <c r="G150" s="15" t="s">
        <v>529</v>
      </c>
      <c r="H150" s="15" t="s">
        <v>26</v>
      </c>
      <c r="I150" s="15" t="s">
        <v>530</v>
      </c>
      <c r="J150" s="15">
        <v>623732815</v>
      </c>
      <c r="K150" s="15"/>
      <c r="L150" s="15" t="s">
        <v>29</v>
      </c>
      <c r="M150" s="20">
        <v>39383</v>
      </c>
      <c r="N150" s="15" t="s">
        <v>152</v>
      </c>
      <c r="O150" s="19" t="s">
        <v>122</v>
      </c>
      <c r="P150" s="19" t="s">
        <v>123</v>
      </c>
      <c r="Q150" s="19" t="s">
        <v>35</v>
      </c>
      <c r="R150" s="15"/>
      <c r="S150" s="15" t="s">
        <v>32</v>
      </c>
      <c r="T150" s="15"/>
      <c r="U150" s="15"/>
      <c r="V150" s="15"/>
      <c r="W150" s="15"/>
      <c r="X150" s="15"/>
      <c r="Y150" s="15"/>
    </row>
    <row r="151" spans="1:25" ht="13.5" thickBot="1">
      <c r="A151" s="16">
        <v>44934.832071759258</v>
      </c>
      <c r="B151" s="17">
        <v>878</v>
      </c>
      <c r="C151" s="17">
        <v>91</v>
      </c>
      <c r="D151" s="15" t="s">
        <v>107</v>
      </c>
      <c r="E151" s="15" t="s">
        <v>532</v>
      </c>
      <c r="F151" s="15" t="s">
        <v>533</v>
      </c>
      <c r="G151" s="15" t="s">
        <v>534</v>
      </c>
      <c r="H151" s="15" t="s">
        <v>26</v>
      </c>
      <c r="I151" s="15" t="s">
        <v>140</v>
      </c>
      <c r="J151" s="15">
        <v>681903835</v>
      </c>
      <c r="K151" s="15"/>
      <c r="L151" s="15" t="s">
        <v>48</v>
      </c>
      <c r="M151" s="20">
        <v>42984</v>
      </c>
      <c r="N151" s="15" t="s">
        <v>39</v>
      </c>
      <c r="O151" s="15" t="s">
        <v>90</v>
      </c>
      <c r="P151" s="15" t="s">
        <v>145</v>
      </c>
      <c r="Q151" s="15" t="s">
        <v>31</v>
      </c>
      <c r="R151" s="20">
        <v>45213</v>
      </c>
      <c r="S151" s="15"/>
      <c r="T151" s="15"/>
      <c r="U151" s="15"/>
      <c r="V151" s="15"/>
      <c r="W151" s="15"/>
      <c r="X151" s="15"/>
      <c r="Y151" s="15"/>
    </row>
    <row r="152" spans="1:25" ht="13.5" thickBot="1">
      <c r="A152" s="16">
        <v>44934.832071759258</v>
      </c>
      <c r="B152" s="17">
        <v>878</v>
      </c>
      <c r="C152" s="17">
        <v>91</v>
      </c>
      <c r="D152" s="15" t="s">
        <v>107</v>
      </c>
      <c r="E152" s="15" t="s">
        <v>104</v>
      </c>
      <c r="F152" s="15" t="s">
        <v>533</v>
      </c>
      <c r="G152" s="15" t="s">
        <v>534</v>
      </c>
      <c r="H152" s="15" t="s">
        <v>26</v>
      </c>
      <c r="I152" s="15" t="s">
        <v>140</v>
      </c>
      <c r="J152" s="15">
        <v>681903835</v>
      </c>
      <c r="K152" s="15"/>
      <c r="L152" s="15" t="s">
        <v>48</v>
      </c>
      <c r="M152" s="20">
        <v>42129</v>
      </c>
      <c r="N152" s="15" t="s">
        <v>39</v>
      </c>
      <c r="O152" s="15" t="s">
        <v>90</v>
      </c>
      <c r="P152" s="15" t="s">
        <v>145</v>
      </c>
      <c r="Q152" s="15" t="s">
        <v>31</v>
      </c>
      <c r="R152" s="15"/>
      <c r="S152" s="25" t="s">
        <v>32</v>
      </c>
      <c r="T152" s="15"/>
      <c r="U152" s="15"/>
      <c r="V152" s="15"/>
      <c r="W152" s="15"/>
      <c r="X152" s="15"/>
      <c r="Y152" s="15"/>
    </row>
    <row r="153" spans="1:25" ht="13.5" thickBot="1">
      <c r="A153" s="16">
        <v>45389.606157407405</v>
      </c>
      <c r="B153" s="17">
        <v>1149</v>
      </c>
      <c r="C153" s="17">
        <v>92</v>
      </c>
      <c r="D153" s="15" t="s">
        <v>36</v>
      </c>
      <c r="E153" s="15" t="s">
        <v>536</v>
      </c>
      <c r="F153" s="15" t="s">
        <v>537</v>
      </c>
      <c r="G153" s="15"/>
      <c r="H153" s="15" t="s">
        <v>26</v>
      </c>
      <c r="I153" s="15"/>
      <c r="J153" s="15" t="s">
        <v>538</v>
      </c>
      <c r="K153" s="15"/>
      <c r="L153" s="15" t="s">
        <v>29</v>
      </c>
      <c r="M153" s="15"/>
      <c r="N153" s="15"/>
      <c r="O153" s="15" t="s">
        <v>122</v>
      </c>
      <c r="P153" s="15" t="s">
        <v>123</v>
      </c>
      <c r="Q153" s="15" t="s">
        <v>35</v>
      </c>
      <c r="R153" s="15"/>
      <c r="S153" s="15" t="s">
        <v>32</v>
      </c>
      <c r="T153" s="15"/>
      <c r="U153" s="15"/>
      <c r="V153" s="15"/>
      <c r="W153" s="15"/>
      <c r="X153" s="15"/>
      <c r="Y153" s="15"/>
    </row>
    <row r="154" spans="1:25" ht="13.5" thickBot="1">
      <c r="A154" s="16">
        <v>44927.69390046296</v>
      </c>
      <c r="B154" s="17">
        <v>1149</v>
      </c>
      <c r="C154" s="17">
        <v>92</v>
      </c>
      <c r="D154" s="15" t="s">
        <v>36</v>
      </c>
      <c r="E154" s="15" t="s">
        <v>539</v>
      </c>
      <c r="F154" s="15" t="s">
        <v>537</v>
      </c>
      <c r="G154" s="15" t="s">
        <v>540</v>
      </c>
      <c r="H154" s="15" t="s">
        <v>26</v>
      </c>
      <c r="I154" s="15" t="s">
        <v>541</v>
      </c>
      <c r="J154" s="15" t="s">
        <v>538</v>
      </c>
      <c r="K154" s="15"/>
      <c r="L154" s="15" t="s">
        <v>29</v>
      </c>
      <c r="M154" s="20">
        <v>42193</v>
      </c>
      <c r="N154" s="15" t="s">
        <v>49</v>
      </c>
      <c r="O154" s="15" t="s">
        <v>65</v>
      </c>
      <c r="P154" s="15" t="s">
        <v>58</v>
      </c>
      <c r="Q154" s="15" t="s">
        <v>35</v>
      </c>
      <c r="R154" s="20">
        <v>44625</v>
      </c>
      <c r="S154" s="22" t="s">
        <v>32</v>
      </c>
      <c r="T154" s="15"/>
      <c r="U154" s="15"/>
      <c r="V154" s="15"/>
      <c r="W154" s="15"/>
      <c r="X154" s="15"/>
      <c r="Y154" s="15"/>
    </row>
    <row r="155" spans="1:25" ht="13.5" thickBot="1">
      <c r="A155" s="16">
        <v>45389.645451388889</v>
      </c>
      <c r="B155" s="17">
        <v>1801</v>
      </c>
      <c r="C155" s="17">
        <v>92</v>
      </c>
      <c r="D155" s="15" t="s">
        <v>36</v>
      </c>
      <c r="E155" s="15" t="s">
        <v>136</v>
      </c>
      <c r="F155" s="15" t="s">
        <v>537</v>
      </c>
      <c r="G155" s="15"/>
      <c r="H155" s="15" t="s">
        <v>26</v>
      </c>
      <c r="I155" s="15"/>
      <c r="J155" s="15" t="s">
        <v>538</v>
      </c>
      <c r="K155" s="15"/>
      <c r="L155" s="15" t="s">
        <v>29</v>
      </c>
      <c r="M155" s="20">
        <v>41338</v>
      </c>
      <c r="N155" s="15"/>
      <c r="O155" s="15" t="s">
        <v>65</v>
      </c>
      <c r="P155" s="15"/>
      <c r="Q155" s="15" t="s">
        <v>35</v>
      </c>
      <c r="R155" s="15"/>
      <c r="S155" s="22" t="s">
        <v>32</v>
      </c>
      <c r="T155" s="15"/>
      <c r="U155" s="15"/>
      <c r="V155" s="15"/>
      <c r="W155" s="15"/>
      <c r="X155" s="15"/>
      <c r="Y155" s="15"/>
    </row>
    <row r="156" spans="1:25" ht="13.5" thickBot="1">
      <c r="A156" s="16">
        <v>45403.541585648149</v>
      </c>
      <c r="B156" s="17">
        <v>940</v>
      </c>
      <c r="C156" s="17">
        <v>93</v>
      </c>
      <c r="D156" s="15" t="s">
        <v>542</v>
      </c>
      <c r="E156" s="15" t="s">
        <v>61</v>
      </c>
      <c r="F156" s="15" t="s">
        <v>543</v>
      </c>
      <c r="G156" s="15" t="s">
        <v>544</v>
      </c>
      <c r="H156" s="15" t="s">
        <v>26</v>
      </c>
      <c r="I156" s="15"/>
      <c r="J156" s="15">
        <v>619995272</v>
      </c>
      <c r="K156" s="15"/>
      <c r="L156" s="15" t="s">
        <v>29</v>
      </c>
      <c r="M156" s="20">
        <v>41145</v>
      </c>
      <c r="N156" s="15"/>
      <c r="O156" s="15" t="s">
        <v>30</v>
      </c>
      <c r="P156" s="15"/>
      <c r="Q156" s="15" t="s">
        <v>31</v>
      </c>
      <c r="R156" s="15"/>
      <c r="S156" s="15" t="s">
        <v>32</v>
      </c>
      <c r="T156" s="15"/>
      <c r="U156" s="15"/>
      <c r="V156" s="15"/>
      <c r="W156" s="15"/>
      <c r="X156" s="15"/>
      <c r="Y156" s="15"/>
    </row>
    <row r="157" spans="1:25" ht="13.5" thickBot="1">
      <c r="A157" s="16">
        <v>45319.622847222221</v>
      </c>
      <c r="B157" s="17">
        <v>839</v>
      </c>
      <c r="C157" s="17">
        <v>94</v>
      </c>
      <c r="D157" s="15" t="s">
        <v>236</v>
      </c>
      <c r="E157" s="15" t="s">
        <v>184</v>
      </c>
      <c r="F157" s="15" t="s">
        <v>546</v>
      </c>
      <c r="G157" s="15" t="s">
        <v>547</v>
      </c>
      <c r="H157" s="15" t="s">
        <v>26</v>
      </c>
      <c r="I157" s="15" t="s">
        <v>548</v>
      </c>
      <c r="J157" s="15">
        <v>638929060</v>
      </c>
      <c r="K157" s="15"/>
      <c r="L157" s="15" t="s">
        <v>29</v>
      </c>
      <c r="M157" s="20">
        <v>43151</v>
      </c>
      <c r="N157" s="15" t="s">
        <v>49</v>
      </c>
      <c r="O157" s="15" t="s">
        <v>114</v>
      </c>
      <c r="P157" s="15" t="s">
        <v>41</v>
      </c>
      <c r="Q157" s="15" t="s">
        <v>31</v>
      </c>
      <c r="R157" s="20">
        <v>45304</v>
      </c>
      <c r="S157" s="15" t="s">
        <v>32</v>
      </c>
      <c r="T157" s="15"/>
      <c r="U157" s="15"/>
      <c r="V157" s="15"/>
      <c r="W157" s="15"/>
      <c r="X157" s="15"/>
      <c r="Y157" s="15"/>
    </row>
    <row r="158" spans="1:25" ht="13.5" thickBot="1">
      <c r="A158" s="16">
        <v>45403.544687499998</v>
      </c>
      <c r="B158" s="17">
        <v>0</v>
      </c>
      <c r="C158" s="17">
        <v>95</v>
      </c>
      <c r="D158" s="15" t="s">
        <v>550</v>
      </c>
      <c r="E158" s="15" t="s">
        <v>136</v>
      </c>
      <c r="F158" s="15" t="s">
        <v>551</v>
      </c>
      <c r="G158" s="15" t="s">
        <v>552</v>
      </c>
      <c r="H158" s="15" t="s">
        <v>26</v>
      </c>
      <c r="I158" s="15"/>
      <c r="J158" s="15">
        <v>684627791</v>
      </c>
      <c r="K158" s="15"/>
      <c r="L158" s="15" t="s">
        <v>29</v>
      </c>
      <c r="M158" s="20">
        <v>40873</v>
      </c>
      <c r="N158" s="15"/>
      <c r="O158" s="19" t="s">
        <v>90</v>
      </c>
      <c r="P158" s="19" t="s">
        <v>123</v>
      </c>
      <c r="Q158" s="15" t="s">
        <v>31</v>
      </c>
      <c r="R158" s="19"/>
      <c r="S158" s="19" t="s">
        <v>32</v>
      </c>
      <c r="T158" s="19"/>
      <c r="U158" s="19"/>
      <c r="V158" s="19"/>
      <c r="W158" s="19"/>
      <c r="X158" s="19"/>
      <c r="Y158" s="19"/>
    </row>
    <row r="159" spans="1:25" ht="13.5" thickBot="1">
      <c r="A159" s="16">
        <v>45403.550092592595</v>
      </c>
      <c r="B159" s="17">
        <v>1076</v>
      </c>
      <c r="C159" s="17">
        <v>97</v>
      </c>
      <c r="D159" s="15" t="s">
        <v>554</v>
      </c>
      <c r="E159" s="15" t="s">
        <v>33</v>
      </c>
      <c r="F159" s="15" t="s">
        <v>555</v>
      </c>
      <c r="G159" s="15" t="s">
        <v>556</v>
      </c>
      <c r="H159" s="15" t="s">
        <v>26</v>
      </c>
      <c r="I159" s="15" t="s">
        <v>557</v>
      </c>
      <c r="J159" s="15" t="s">
        <v>558</v>
      </c>
      <c r="K159" s="15"/>
      <c r="L159" s="15" t="s">
        <v>29</v>
      </c>
      <c r="M159" s="20">
        <v>42006</v>
      </c>
      <c r="N159" s="15"/>
      <c r="O159" s="15" t="s">
        <v>65</v>
      </c>
      <c r="P159" s="15" t="s">
        <v>58</v>
      </c>
      <c r="Q159" s="15" t="s">
        <v>31</v>
      </c>
      <c r="R159" s="20">
        <v>44506</v>
      </c>
      <c r="S159" s="15" t="s">
        <v>32</v>
      </c>
      <c r="T159" s="15"/>
      <c r="U159" s="15"/>
      <c r="V159" s="15"/>
      <c r="W159" s="15"/>
      <c r="X159" s="15"/>
      <c r="Y159" s="15"/>
    </row>
    <row r="160" spans="1:25" ht="13.5" thickBot="1">
      <c r="A160" s="16">
        <v>45403.550092592595</v>
      </c>
      <c r="B160" s="17">
        <v>1076</v>
      </c>
      <c r="C160" s="17">
        <v>97</v>
      </c>
      <c r="D160" s="15" t="s">
        <v>554</v>
      </c>
      <c r="E160" s="15" t="s">
        <v>559</v>
      </c>
      <c r="F160" s="15" t="s">
        <v>555</v>
      </c>
      <c r="G160" s="15" t="s">
        <v>556</v>
      </c>
      <c r="H160" s="15" t="s">
        <v>26</v>
      </c>
      <c r="I160" s="15" t="s">
        <v>557</v>
      </c>
      <c r="J160" s="15" t="s">
        <v>558</v>
      </c>
      <c r="K160" s="15"/>
      <c r="L160" s="15" t="s">
        <v>29</v>
      </c>
      <c r="M160" s="20">
        <v>42006</v>
      </c>
      <c r="N160" s="15"/>
      <c r="O160" s="15" t="s">
        <v>560</v>
      </c>
      <c r="P160" s="15" t="s">
        <v>58</v>
      </c>
      <c r="Q160" s="15" t="s">
        <v>35</v>
      </c>
      <c r="R160" s="15"/>
      <c r="S160" s="15" t="s">
        <v>32</v>
      </c>
      <c r="T160" s="19"/>
      <c r="U160" s="19"/>
      <c r="V160" s="19"/>
      <c r="W160" s="19"/>
      <c r="X160" s="19"/>
      <c r="Y160" s="19"/>
    </row>
    <row r="161" spans="1:25" ht="13.5" thickBot="1">
      <c r="A161" s="16">
        <v>45403.552118055559</v>
      </c>
      <c r="B161" s="17">
        <v>549</v>
      </c>
      <c r="C161" s="17">
        <v>98</v>
      </c>
      <c r="D161" s="15" t="s">
        <v>561</v>
      </c>
      <c r="E161" s="15" t="s">
        <v>171</v>
      </c>
      <c r="F161" s="15" t="s">
        <v>562</v>
      </c>
      <c r="G161" s="15"/>
      <c r="H161" s="15" t="s">
        <v>26</v>
      </c>
      <c r="I161" s="15"/>
      <c r="J161" s="15">
        <v>623849779</v>
      </c>
      <c r="K161" s="15"/>
      <c r="L161" s="15" t="s">
        <v>29</v>
      </c>
      <c r="M161" s="20">
        <v>40464</v>
      </c>
      <c r="N161" s="15"/>
      <c r="O161" s="15" t="s">
        <v>40</v>
      </c>
      <c r="P161" s="15" t="s">
        <v>123</v>
      </c>
      <c r="Q161" s="15" t="s">
        <v>35</v>
      </c>
      <c r="R161" s="15"/>
      <c r="S161" s="15" t="s">
        <v>32</v>
      </c>
      <c r="T161" s="15"/>
      <c r="U161" s="15"/>
      <c r="V161" s="15"/>
      <c r="W161" s="15"/>
      <c r="X161" s="15"/>
      <c r="Y161" s="15"/>
    </row>
    <row r="162" spans="1:25" ht="13.5" thickBot="1">
      <c r="A162" s="16">
        <v>45003.659756944442</v>
      </c>
      <c r="B162" s="17">
        <v>767</v>
      </c>
      <c r="C162" s="17">
        <v>99</v>
      </c>
      <c r="D162" s="15" t="s">
        <v>61</v>
      </c>
      <c r="E162" s="15" t="s">
        <v>564</v>
      </c>
      <c r="F162" s="15" t="s">
        <v>565</v>
      </c>
      <c r="G162" s="15" t="s">
        <v>566</v>
      </c>
      <c r="H162" s="15" t="s">
        <v>26</v>
      </c>
      <c r="I162" s="15" t="s">
        <v>567</v>
      </c>
      <c r="J162" s="15">
        <v>620638805</v>
      </c>
      <c r="K162" s="15"/>
      <c r="L162" s="15" t="s">
        <v>48</v>
      </c>
      <c r="M162" s="20">
        <v>42957</v>
      </c>
      <c r="N162" s="15" t="s">
        <v>49</v>
      </c>
      <c r="O162" s="15" t="s">
        <v>40</v>
      </c>
      <c r="P162" s="15" t="s">
        <v>123</v>
      </c>
      <c r="Q162" s="15" t="s">
        <v>35</v>
      </c>
      <c r="R162" s="20">
        <v>44989</v>
      </c>
      <c r="S162" s="15" t="s">
        <v>32</v>
      </c>
      <c r="T162" s="15"/>
      <c r="U162" s="15"/>
      <c r="V162" s="15"/>
      <c r="W162" s="15"/>
      <c r="X162" s="15"/>
      <c r="Y162" s="15"/>
    </row>
    <row r="163" spans="1:25" ht="13.5" thickBot="1">
      <c r="A163" s="16">
        <v>44975.618726851855</v>
      </c>
      <c r="B163" s="17">
        <v>767</v>
      </c>
      <c r="C163" s="17">
        <v>99</v>
      </c>
      <c r="D163" s="15" t="s">
        <v>61</v>
      </c>
      <c r="E163" s="15" t="s">
        <v>569</v>
      </c>
      <c r="F163" s="15" t="s">
        <v>253</v>
      </c>
      <c r="G163" s="15" t="s">
        <v>566</v>
      </c>
      <c r="H163" s="15" t="s">
        <v>26</v>
      </c>
      <c r="I163" s="15" t="s">
        <v>570</v>
      </c>
      <c r="J163" s="15">
        <v>620638805</v>
      </c>
      <c r="K163" s="15"/>
      <c r="L163" s="15" t="s">
        <v>29</v>
      </c>
      <c r="M163" s="20">
        <v>41288</v>
      </c>
      <c r="N163" s="15" t="s">
        <v>39</v>
      </c>
      <c r="O163" s="15" t="s">
        <v>53</v>
      </c>
      <c r="P163" s="15" t="s">
        <v>41</v>
      </c>
      <c r="Q163" s="15" t="s">
        <v>78</v>
      </c>
      <c r="R163" s="15"/>
      <c r="S163" s="15" t="s">
        <v>32</v>
      </c>
      <c r="T163" s="15"/>
      <c r="U163" s="15"/>
      <c r="V163" s="15"/>
      <c r="W163" s="15"/>
      <c r="X163" s="15"/>
      <c r="Y163" s="15"/>
    </row>
    <row r="164" spans="1:25" ht="13.5" thickBot="1">
      <c r="A164" s="16">
        <v>44975.589305555557</v>
      </c>
      <c r="B164" s="17">
        <v>66</v>
      </c>
      <c r="C164" s="17">
        <v>100</v>
      </c>
      <c r="D164" s="15"/>
      <c r="E164" s="15" t="s">
        <v>571</v>
      </c>
      <c r="F164" s="15" t="s">
        <v>572</v>
      </c>
      <c r="G164" s="15" t="s">
        <v>573</v>
      </c>
      <c r="H164" s="15" t="s">
        <v>26</v>
      </c>
      <c r="I164" s="15" t="s">
        <v>574</v>
      </c>
      <c r="J164" s="15">
        <v>685333202</v>
      </c>
      <c r="K164" s="15"/>
      <c r="L164" s="15" t="s">
        <v>48</v>
      </c>
      <c r="M164" s="20">
        <v>41226</v>
      </c>
      <c r="N164" s="15" t="s">
        <v>141</v>
      </c>
      <c r="O164" s="19" t="s">
        <v>90</v>
      </c>
      <c r="P164" s="15" t="s">
        <v>123</v>
      </c>
      <c r="Q164" s="15" t="s">
        <v>78</v>
      </c>
      <c r="R164" s="15"/>
      <c r="S164" s="15" t="s">
        <v>32</v>
      </c>
      <c r="T164" s="15"/>
      <c r="U164" s="15"/>
      <c r="V164" s="15"/>
      <c r="W164" s="15"/>
      <c r="X164" s="15"/>
      <c r="Y164" s="15"/>
    </row>
    <row r="165" spans="1:25" ht="13.5" thickBot="1">
      <c r="A165" s="23">
        <v>44934.838020833333</v>
      </c>
      <c r="B165" s="27">
        <v>66</v>
      </c>
      <c r="C165" s="27">
        <v>100</v>
      </c>
      <c r="D165" s="19"/>
      <c r="E165" s="19" t="s">
        <v>33</v>
      </c>
      <c r="F165" s="15" t="s">
        <v>575</v>
      </c>
      <c r="G165" s="19" t="s">
        <v>576</v>
      </c>
      <c r="H165" s="19" t="s">
        <v>26</v>
      </c>
      <c r="I165" s="19" t="s">
        <v>577</v>
      </c>
      <c r="J165" s="19"/>
      <c r="K165" s="19"/>
      <c r="L165" s="19" t="s">
        <v>29</v>
      </c>
      <c r="M165" s="24">
        <v>41955</v>
      </c>
      <c r="N165" s="19" t="s">
        <v>39</v>
      </c>
      <c r="O165" s="15" t="s">
        <v>53</v>
      </c>
      <c r="P165" s="15"/>
      <c r="Q165" s="15" t="s">
        <v>78</v>
      </c>
      <c r="R165" s="15"/>
      <c r="S165" s="15" t="s">
        <v>32</v>
      </c>
      <c r="T165" s="15"/>
      <c r="U165" s="15"/>
      <c r="V165" s="15"/>
      <c r="W165" s="15"/>
      <c r="X165" s="15"/>
      <c r="Y165" s="15"/>
    </row>
    <row r="166" spans="1:25" ht="13.5" thickBot="1">
      <c r="A166" s="23">
        <v>44975.588078703702</v>
      </c>
      <c r="B166" s="27">
        <v>66</v>
      </c>
      <c r="C166" s="27">
        <v>100</v>
      </c>
      <c r="D166" s="19"/>
      <c r="E166" s="19" t="s">
        <v>578</v>
      </c>
      <c r="F166" s="15" t="s">
        <v>575</v>
      </c>
      <c r="G166" s="19" t="s">
        <v>576</v>
      </c>
      <c r="H166" s="19" t="s">
        <v>26</v>
      </c>
      <c r="I166" s="19"/>
      <c r="J166" s="19"/>
      <c r="K166" s="19"/>
      <c r="L166" s="19" t="s">
        <v>48</v>
      </c>
      <c r="M166" s="24">
        <v>41190</v>
      </c>
      <c r="N166" s="19" t="s">
        <v>141</v>
      </c>
      <c r="O166" s="19" t="s">
        <v>90</v>
      </c>
      <c r="P166" s="19" t="s">
        <v>123</v>
      </c>
      <c r="Q166" s="19" t="s">
        <v>78</v>
      </c>
      <c r="R166" s="19"/>
      <c r="S166" s="19" t="s">
        <v>32</v>
      </c>
      <c r="T166" s="15"/>
      <c r="U166" s="15"/>
      <c r="V166" s="15"/>
      <c r="W166" s="15"/>
      <c r="X166" s="15"/>
      <c r="Y166" s="15"/>
    </row>
    <row r="167" spans="1:25" ht="13.5" thickBot="1">
      <c r="A167" s="23">
        <v>44975.588078703702</v>
      </c>
      <c r="B167" s="27">
        <v>66</v>
      </c>
      <c r="C167" s="27">
        <v>100</v>
      </c>
      <c r="D167" s="19"/>
      <c r="E167" s="19" t="s">
        <v>579</v>
      </c>
      <c r="F167" s="15" t="s">
        <v>575</v>
      </c>
      <c r="G167" s="19" t="s">
        <v>576</v>
      </c>
      <c r="H167" s="19" t="s">
        <v>26</v>
      </c>
      <c r="I167" s="19"/>
      <c r="J167" s="19"/>
      <c r="K167" s="19"/>
      <c r="L167" s="19" t="s">
        <v>48</v>
      </c>
      <c r="M167" s="24">
        <v>41190</v>
      </c>
      <c r="N167" s="19" t="s">
        <v>141</v>
      </c>
      <c r="O167" s="21" t="s">
        <v>34</v>
      </c>
      <c r="P167" s="15"/>
      <c r="Q167" s="15" t="s">
        <v>35</v>
      </c>
      <c r="R167" s="20">
        <v>45213</v>
      </c>
      <c r="S167" s="15" t="s">
        <v>32</v>
      </c>
      <c r="T167" s="15"/>
      <c r="U167" s="15"/>
      <c r="V167" s="15"/>
      <c r="W167" s="15"/>
      <c r="X167" s="15"/>
      <c r="Y167" s="15"/>
    </row>
    <row r="168" spans="1:25" ht="13.5" thickBot="1">
      <c r="A168" s="16">
        <v>45452.45076388889</v>
      </c>
      <c r="B168" s="17">
        <v>23</v>
      </c>
      <c r="C168" s="17">
        <v>101</v>
      </c>
      <c r="D168" s="15" t="s">
        <v>580</v>
      </c>
      <c r="E168" s="15" t="s">
        <v>581</v>
      </c>
      <c r="F168" s="15" t="s">
        <v>466</v>
      </c>
      <c r="G168" s="15" t="s">
        <v>582</v>
      </c>
      <c r="H168" s="15" t="s">
        <v>26</v>
      </c>
      <c r="I168" s="15" t="s">
        <v>583</v>
      </c>
      <c r="J168" s="15">
        <v>684360117</v>
      </c>
      <c r="K168" s="15"/>
      <c r="L168" s="15" t="s">
        <v>48</v>
      </c>
      <c r="M168" s="18">
        <v>42958</v>
      </c>
      <c r="N168" s="15"/>
      <c r="O168" s="15" t="s">
        <v>114</v>
      </c>
      <c r="P168" s="15"/>
      <c r="Q168" s="15" t="s">
        <v>31</v>
      </c>
      <c r="R168" s="20">
        <v>45213</v>
      </c>
      <c r="S168" s="15" t="s">
        <v>32</v>
      </c>
      <c r="T168" s="15"/>
      <c r="U168" s="15"/>
      <c r="V168" s="15"/>
      <c r="W168" s="15"/>
      <c r="X168" s="15"/>
      <c r="Y168" s="15"/>
    </row>
    <row r="169" spans="1:25" ht="13.5" thickBot="1">
      <c r="A169" s="16">
        <v>45319.670370370368</v>
      </c>
      <c r="B169" s="17">
        <v>427</v>
      </c>
      <c r="C169" s="17">
        <v>102</v>
      </c>
      <c r="D169" s="15" t="s">
        <v>80</v>
      </c>
      <c r="E169" s="15" t="s">
        <v>571</v>
      </c>
      <c r="F169" s="15" t="s">
        <v>585</v>
      </c>
      <c r="G169" s="15" t="s">
        <v>586</v>
      </c>
      <c r="H169" s="15" t="s">
        <v>26</v>
      </c>
      <c r="I169" s="15" t="s">
        <v>587</v>
      </c>
      <c r="J169" s="15">
        <v>614371450</v>
      </c>
      <c r="K169" s="15"/>
      <c r="L169" s="15" t="s">
        <v>48</v>
      </c>
      <c r="M169" s="20">
        <v>43236</v>
      </c>
      <c r="N169" s="15" t="s">
        <v>49</v>
      </c>
      <c r="O169" s="21" t="s">
        <v>34</v>
      </c>
      <c r="P169" s="15"/>
      <c r="Q169" s="15" t="s">
        <v>35</v>
      </c>
      <c r="R169" s="20">
        <v>45213</v>
      </c>
      <c r="S169" s="15" t="s">
        <v>32</v>
      </c>
      <c r="T169" s="15"/>
      <c r="U169" s="15"/>
      <c r="V169" s="15"/>
      <c r="W169" s="15"/>
      <c r="X169" s="15"/>
      <c r="Y169" s="15"/>
    </row>
    <row r="170" spans="1:25" ht="13.5" thickBot="1">
      <c r="A170" s="16">
        <v>45319.670370370368</v>
      </c>
      <c r="B170" s="17">
        <v>427</v>
      </c>
      <c r="C170" s="17">
        <v>102</v>
      </c>
      <c r="D170" s="15" t="s">
        <v>80</v>
      </c>
      <c r="E170" s="15" t="s">
        <v>564</v>
      </c>
      <c r="F170" s="15" t="s">
        <v>585</v>
      </c>
      <c r="G170" s="15" t="s">
        <v>586</v>
      </c>
      <c r="H170" s="15" t="s">
        <v>26</v>
      </c>
      <c r="I170" s="15" t="s">
        <v>587</v>
      </c>
      <c r="J170" s="15">
        <v>614371450</v>
      </c>
      <c r="K170" s="15"/>
      <c r="L170" s="15" t="s">
        <v>48</v>
      </c>
      <c r="M170" s="20">
        <v>43236</v>
      </c>
      <c r="N170" s="15" t="s">
        <v>49</v>
      </c>
      <c r="O170" s="21" t="s">
        <v>34</v>
      </c>
      <c r="P170" s="15"/>
      <c r="Q170" s="15" t="s">
        <v>35</v>
      </c>
      <c r="R170" s="20">
        <v>45213</v>
      </c>
      <c r="S170" s="15" t="s">
        <v>32</v>
      </c>
      <c r="T170" s="15"/>
      <c r="U170" s="15"/>
      <c r="V170" s="15"/>
      <c r="W170" s="15"/>
      <c r="X170" s="15"/>
      <c r="Y170" s="15"/>
    </row>
    <row r="171" spans="1:25" ht="13.5" thickBot="1">
      <c r="A171" s="16">
        <v>45403.557662037034</v>
      </c>
      <c r="B171" s="17">
        <v>764</v>
      </c>
      <c r="C171" s="17">
        <v>103</v>
      </c>
      <c r="D171" s="15" t="s">
        <v>136</v>
      </c>
      <c r="E171" s="15" t="s">
        <v>184</v>
      </c>
      <c r="F171" s="15" t="s">
        <v>589</v>
      </c>
      <c r="G171" s="15" t="s">
        <v>590</v>
      </c>
      <c r="H171" s="15" t="s">
        <v>26</v>
      </c>
      <c r="I171" s="15" t="s">
        <v>591</v>
      </c>
      <c r="J171" s="15" t="s">
        <v>592</v>
      </c>
      <c r="K171" s="15"/>
      <c r="L171" s="15" t="s">
        <v>29</v>
      </c>
      <c r="M171" s="20">
        <v>43003</v>
      </c>
      <c r="N171" s="15"/>
      <c r="O171" s="21" t="s">
        <v>34</v>
      </c>
      <c r="P171" s="15"/>
      <c r="Q171" s="15" t="s">
        <v>35</v>
      </c>
      <c r="R171" s="20">
        <v>45213</v>
      </c>
      <c r="S171" s="15" t="s">
        <v>32</v>
      </c>
      <c r="T171" s="15"/>
      <c r="U171" s="15"/>
      <c r="V171" s="15"/>
      <c r="W171" s="15"/>
      <c r="X171" s="15"/>
      <c r="Y171" s="15"/>
    </row>
    <row r="172" spans="1:25" ht="13.5" thickBot="1">
      <c r="A172" s="16">
        <v>45403.558993055558</v>
      </c>
      <c r="B172" s="17">
        <v>202</v>
      </c>
      <c r="C172" s="17">
        <v>104</v>
      </c>
      <c r="D172" s="15" t="s">
        <v>223</v>
      </c>
      <c r="E172" s="15" t="s">
        <v>593</v>
      </c>
      <c r="F172" s="15" t="s">
        <v>594</v>
      </c>
      <c r="G172" s="15"/>
      <c r="H172" s="15" t="s">
        <v>26</v>
      </c>
      <c r="I172" s="15"/>
      <c r="J172" s="15">
        <v>615461909</v>
      </c>
      <c r="K172" s="15"/>
      <c r="L172" s="15" t="s">
        <v>29</v>
      </c>
      <c r="M172" s="20">
        <v>42989</v>
      </c>
      <c r="N172" s="15"/>
      <c r="O172" s="15" t="s">
        <v>40</v>
      </c>
      <c r="P172" s="15" t="s">
        <v>41</v>
      </c>
      <c r="Q172" s="15" t="s">
        <v>31</v>
      </c>
      <c r="R172" s="15"/>
      <c r="S172" s="15" t="s">
        <v>32</v>
      </c>
      <c r="T172" s="15"/>
      <c r="U172" s="15"/>
      <c r="V172" s="15"/>
      <c r="W172" s="15"/>
      <c r="X172" s="15"/>
      <c r="Y172" s="15"/>
    </row>
    <row r="173" spans="1:25" ht="13.5" thickBot="1">
      <c r="A173" s="16">
        <v>44975.578657407408</v>
      </c>
      <c r="B173" s="17">
        <v>917</v>
      </c>
      <c r="C173" s="17">
        <v>105</v>
      </c>
      <c r="D173" s="15" t="s">
        <v>470</v>
      </c>
      <c r="E173" s="15" t="s">
        <v>171</v>
      </c>
      <c r="F173" s="15" t="s">
        <v>595</v>
      </c>
      <c r="G173" s="15" t="s">
        <v>596</v>
      </c>
      <c r="H173" s="15" t="s">
        <v>26</v>
      </c>
      <c r="I173" s="15"/>
      <c r="J173" s="15">
        <v>638734173</v>
      </c>
      <c r="K173" s="15"/>
      <c r="L173" s="15" t="s">
        <v>29</v>
      </c>
      <c r="M173" s="20">
        <v>43350</v>
      </c>
      <c r="N173" s="15" t="s">
        <v>598</v>
      </c>
      <c r="O173" s="15" t="s">
        <v>114</v>
      </c>
      <c r="P173" s="15" t="s">
        <v>115</v>
      </c>
      <c r="Q173" s="15" t="s">
        <v>78</v>
      </c>
      <c r="R173" s="20">
        <v>45388</v>
      </c>
      <c r="S173" s="15" t="s">
        <v>32</v>
      </c>
      <c r="T173" s="15"/>
      <c r="U173" s="15"/>
      <c r="V173" s="15"/>
      <c r="W173" s="15"/>
      <c r="X173" s="15"/>
      <c r="Y173" s="15"/>
    </row>
    <row r="174" spans="1:25" ht="13.5" thickBot="1">
      <c r="A174" s="16">
        <v>44975.578657407408</v>
      </c>
      <c r="B174" s="17">
        <v>917</v>
      </c>
      <c r="C174" s="17">
        <v>105</v>
      </c>
      <c r="D174" s="15" t="s">
        <v>470</v>
      </c>
      <c r="E174" s="15" t="s">
        <v>599</v>
      </c>
      <c r="F174" s="15" t="s">
        <v>595</v>
      </c>
      <c r="G174" s="15" t="s">
        <v>596</v>
      </c>
      <c r="H174" s="15" t="s">
        <v>26</v>
      </c>
      <c r="I174" s="15"/>
      <c r="J174" s="15">
        <v>638734173</v>
      </c>
      <c r="K174" s="15"/>
      <c r="L174" s="15" t="s">
        <v>29</v>
      </c>
      <c r="M174" s="20">
        <v>41244</v>
      </c>
      <c r="N174" s="15" t="s">
        <v>598</v>
      </c>
      <c r="O174" s="15" t="s">
        <v>90</v>
      </c>
      <c r="P174" s="15" t="s">
        <v>123</v>
      </c>
      <c r="Q174" s="15" t="s">
        <v>78</v>
      </c>
      <c r="R174" s="20">
        <v>43713</v>
      </c>
      <c r="S174" s="15" t="s">
        <v>32</v>
      </c>
      <c r="T174" s="15"/>
      <c r="U174" s="15"/>
      <c r="V174" s="15"/>
      <c r="W174" s="15"/>
      <c r="X174" s="15"/>
      <c r="Y174" s="15"/>
    </row>
    <row r="175" spans="1:25" ht="13.5" thickBot="1">
      <c r="A175" s="16">
        <v>44975.578657407408</v>
      </c>
      <c r="B175" s="17">
        <v>917</v>
      </c>
      <c r="C175" s="17">
        <v>105</v>
      </c>
      <c r="D175" s="15" t="s">
        <v>470</v>
      </c>
      <c r="E175" s="15" t="s">
        <v>600</v>
      </c>
      <c r="F175" s="15" t="s">
        <v>595</v>
      </c>
      <c r="G175" s="15" t="s">
        <v>596</v>
      </c>
      <c r="H175" s="15" t="s">
        <v>26</v>
      </c>
      <c r="I175" s="15"/>
      <c r="J175" s="15">
        <v>638734173</v>
      </c>
      <c r="K175" s="15"/>
      <c r="L175" s="15" t="s">
        <v>29</v>
      </c>
      <c r="M175" s="20">
        <v>42062</v>
      </c>
      <c r="N175" s="15" t="s">
        <v>598</v>
      </c>
      <c r="O175" s="15" t="s">
        <v>114</v>
      </c>
      <c r="P175" s="15" t="s">
        <v>115</v>
      </c>
      <c r="Q175" s="15" t="s">
        <v>78</v>
      </c>
      <c r="R175" s="20">
        <v>43831</v>
      </c>
      <c r="S175" s="15" t="s">
        <v>32</v>
      </c>
      <c r="T175" s="15"/>
      <c r="U175" s="15"/>
      <c r="V175" s="15"/>
      <c r="W175" s="15"/>
      <c r="X175" s="15"/>
      <c r="Y175" s="15"/>
    </row>
    <row r="176" spans="1:25" ht="13.5" thickBot="1">
      <c r="A176" s="16">
        <v>45403.560856481483</v>
      </c>
      <c r="B176" s="17">
        <v>160</v>
      </c>
      <c r="C176" s="17">
        <v>106</v>
      </c>
      <c r="D176" s="15" t="s">
        <v>90</v>
      </c>
      <c r="E176" s="15" t="s">
        <v>230</v>
      </c>
      <c r="F176" s="15" t="s">
        <v>601</v>
      </c>
      <c r="G176" s="15" t="s">
        <v>602</v>
      </c>
      <c r="H176" s="15" t="s">
        <v>26</v>
      </c>
      <c r="I176" s="15" t="s">
        <v>603</v>
      </c>
      <c r="J176" s="15">
        <v>655869510</v>
      </c>
      <c r="K176" s="15"/>
      <c r="L176" s="15" t="s">
        <v>29</v>
      </c>
      <c r="M176" s="20">
        <v>40513</v>
      </c>
      <c r="N176" s="15"/>
      <c r="O176" s="15" t="s">
        <v>90</v>
      </c>
      <c r="P176" s="15"/>
      <c r="Q176" s="15" t="s">
        <v>78</v>
      </c>
      <c r="R176" s="20">
        <v>45245</v>
      </c>
      <c r="S176" s="15" t="s">
        <v>32</v>
      </c>
      <c r="T176" s="15"/>
      <c r="U176" s="15"/>
      <c r="V176" s="15"/>
      <c r="W176" s="15"/>
      <c r="X176" s="15"/>
      <c r="Y176" s="15"/>
    </row>
    <row r="177" spans="1:25" ht="13.5" thickBot="1">
      <c r="A177" s="16">
        <v>45403.563506944447</v>
      </c>
      <c r="B177" s="17">
        <v>457</v>
      </c>
      <c r="C177" s="17">
        <v>107</v>
      </c>
      <c r="D177" s="15" t="s">
        <v>605</v>
      </c>
      <c r="E177" s="15" t="s">
        <v>606</v>
      </c>
      <c r="F177" s="15" t="s">
        <v>607</v>
      </c>
      <c r="G177" s="15" t="s">
        <v>608</v>
      </c>
      <c r="H177" s="15" t="s">
        <v>26</v>
      </c>
      <c r="I177" s="15" t="s">
        <v>609</v>
      </c>
      <c r="J177" s="15" t="s">
        <v>610</v>
      </c>
      <c r="K177" s="15"/>
      <c r="L177" s="15" t="s">
        <v>29</v>
      </c>
      <c r="M177" s="20">
        <v>42993</v>
      </c>
      <c r="N177" s="15"/>
      <c r="O177" s="15"/>
      <c r="P177" s="15"/>
      <c r="Q177" s="15"/>
      <c r="R177" s="20">
        <v>45213</v>
      </c>
      <c r="S177" s="15"/>
      <c r="T177" s="15"/>
      <c r="U177" s="15"/>
      <c r="V177" s="15"/>
      <c r="W177" s="15"/>
      <c r="X177" s="15"/>
      <c r="Y177" s="15"/>
    </row>
    <row r="178" spans="1:25" ht="13.5" thickBot="1">
      <c r="A178" s="16">
        <v>44975.597048611111</v>
      </c>
      <c r="B178" s="17">
        <v>401</v>
      </c>
      <c r="C178" s="17">
        <v>108</v>
      </c>
      <c r="D178" s="15" t="s">
        <v>53</v>
      </c>
      <c r="E178" s="15" t="s">
        <v>611</v>
      </c>
      <c r="F178" s="15" t="s">
        <v>612</v>
      </c>
      <c r="G178" s="15" t="s">
        <v>613</v>
      </c>
      <c r="H178" s="15" t="s">
        <v>26</v>
      </c>
      <c r="I178" s="15" t="s">
        <v>614</v>
      </c>
      <c r="J178" s="15">
        <v>653933981</v>
      </c>
      <c r="K178" s="15"/>
      <c r="L178" s="15" t="s">
        <v>29</v>
      </c>
      <c r="M178" s="15"/>
      <c r="N178" s="15" t="s">
        <v>39</v>
      </c>
      <c r="O178" s="15" t="s">
        <v>53</v>
      </c>
      <c r="P178" s="15" t="s">
        <v>41</v>
      </c>
      <c r="Q178" s="15" t="s">
        <v>31</v>
      </c>
      <c r="R178" s="15"/>
      <c r="S178" s="15"/>
      <c r="T178" s="15"/>
      <c r="U178" s="15"/>
      <c r="V178" s="15"/>
      <c r="W178" s="15"/>
      <c r="X178" s="15"/>
      <c r="Y178" s="15"/>
    </row>
    <row r="179" spans="1:25" ht="13.5" thickBot="1">
      <c r="A179" s="16">
        <v>44927.586701388886</v>
      </c>
      <c r="B179" s="17">
        <v>792</v>
      </c>
      <c r="C179" s="17">
        <v>109</v>
      </c>
      <c r="D179" s="15" t="s">
        <v>615</v>
      </c>
      <c r="E179" s="15" t="s">
        <v>581</v>
      </c>
      <c r="F179" s="15" t="s">
        <v>616</v>
      </c>
      <c r="G179" s="15" t="s">
        <v>617</v>
      </c>
      <c r="H179" s="15" t="s">
        <v>26</v>
      </c>
      <c r="I179" s="15" t="s">
        <v>618</v>
      </c>
      <c r="J179" s="15">
        <v>681847475</v>
      </c>
      <c r="K179" s="15"/>
      <c r="L179" s="15" t="s">
        <v>48</v>
      </c>
      <c r="M179" s="20">
        <v>41934</v>
      </c>
      <c r="N179" s="15" t="s">
        <v>49</v>
      </c>
      <c r="O179" s="15" t="s">
        <v>30</v>
      </c>
      <c r="P179" s="15" t="s">
        <v>41</v>
      </c>
      <c r="Q179" s="15" t="s">
        <v>31</v>
      </c>
      <c r="R179" s="20">
        <v>44870</v>
      </c>
      <c r="S179" s="15" t="s">
        <v>32</v>
      </c>
      <c r="T179" s="19"/>
      <c r="U179" s="19"/>
      <c r="V179" s="19"/>
      <c r="W179" s="19"/>
      <c r="X179" s="19"/>
      <c r="Y179" s="19"/>
    </row>
    <row r="180" spans="1:25" ht="13.5" thickBot="1">
      <c r="A180" s="16">
        <v>45319.667615740742</v>
      </c>
      <c r="B180" s="17">
        <v>753</v>
      </c>
      <c r="C180" s="17">
        <v>110</v>
      </c>
      <c r="D180" s="15" t="s">
        <v>251</v>
      </c>
      <c r="E180" s="15" t="s">
        <v>619</v>
      </c>
      <c r="F180" s="15" t="s">
        <v>620</v>
      </c>
      <c r="G180" s="15" t="s">
        <v>621</v>
      </c>
      <c r="H180" s="15" t="s">
        <v>94</v>
      </c>
      <c r="I180" s="15" t="s">
        <v>618</v>
      </c>
      <c r="J180" s="15">
        <v>636334045</v>
      </c>
      <c r="K180" s="15"/>
      <c r="L180" s="15" t="s">
        <v>48</v>
      </c>
      <c r="M180" s="20">
        <v>43360</v>
      </c>
      <c r="N180" s="15" t="s">
        <v>49</v>
      </c>
      <c r="O180" s="15" t="s">
        <v>114</v>
      </c>
      <c r="P180" s="15" t="s">
        <v>41</v>
      </c>
      <c r="Q180" s="15" t="s">
        <v>31</v>
      </c>
      <c r="R180" s="20">
        <v>45304</v>
      </c>
      <c r="S180" s="15" t="s">
        <v>32</v>
      </c>
      <c r="T180" s="15"/>
      <c r="U180" s="15"/>
      <c r="V180" s="15"/>
      <c r="W180" s="15"/>
      <c r="X180" s="15"/>
      <c r="Y180" s="15"/>
    </row>
    <row r="181" spans="1:25" ht="13.5" thickBot="1">
      <c r="A181" s="16">
        <v>44926.688622685186</v>
      </c>
      <c r="B181" s="17">
        <v>753</v>
      </c>
      <c r="C181" s="17">
        <v>110</v>
      </c>
      <c r="D181" s="15" t="s">
        <v>251</v>
      </c>
      <c r="E181" s="15" t="s">
        <v>136</v>
      </c>
      <c r="F181" s="15" t="s">
        <v>620</v>
      </c>
      <c r="G181" s="15" t="s">
        <v>623</v>
      </c>
      <c r="H181" s="15" t="s">
        <v>26</v>
      </c>
      <c r="I181" s="15" t="s">
        <v>624</v>
      </c>
      <c r="J181" s="15">
        <v>636334045</v>
      </c>
      <c r="K181" s="15"/>
      <c r="L181" s="15" t="s">
        <v>29</v>
      </c>
      <c r="M181" s="20">
        <v>41866</v>
      </c>
      <c r="N181" s="15" t="s">
        <v>49</v>
      </c>
      <c r="O181" s="15" t="s">
        <v>30</v>
      </c>
      <c r="P181" s="15" t="s">
        <v>41</v>
      </c>
      <c r="Q181" s="15" t="s">
        <v>31</v>
      </c>
      <c r="R181" s="20">
        <v>44870</v>
      </c>
      <c r="S181" s="15" t="s">
        <v>32</v>
      </c>
      <c r="T181" s="15"/>
      <c r="U181" s="15"/>
      <c r="V181" s="15"/>
      <c r="W181" s="15"/>
      <c r="X181" s="15"/>
      <c r="Y181" s="15"/>
    </row>
    <row r="182" spans="1:25" ht="13.5" thickBot="1">
      <c r="A182" s="16">
        <v>45403.565023148149</v>
      </c>
      <c r="B182" s="17">
        <v>819</v>
      </c>
      <c r="C182" s="17">
        <v>111</v>
      </c>
      <c r="D182" s="15" t="s">
        <v>160</v>
      </c>
      <c r="E182" s="15" t="s">
        <v>124</v>
      </c>
      <c r="F182" s="15" t="s">
        <v>625</v>
      </c>
      <c r="G182" s="15"/>
      <c r="H182" s="15" t="s">
        <v>26</v>
      </c>
      <c r="I182" s="15"/>
      <c r="J182" s="15">
        <v>685268497</v>
      </c>
      <c r="K182" s="15"/>
      <c r="L182" s="15" t="s">
        <v>48</v>
      </c>
      <c r="M182" s="20">
        <v>41971</v>
      </c>
      <c r="N182" s="15"/>
      <c r="O182" s="15" t="s">
        <v>65</v>
      </c>
      <c r="P182" s="15"/>
      <c r="Q182" s="15" t="s">
        <v>35</v>
      </c>
      <c r="R182" s="20">
        <v>44301</v>
      </c>
      <c r="S182" s="22" t="s">
        <v>32</v>
      </c>
      <c r="T182" s="15"/>
      <c r="U182" s="15"/>
      <c r="V182" s="15"/>
      <c r="W182" s="15"/>
      <c r="X182" s="15"/>
      <c r="Y182" s="15"/>
    </row>
    <row r="183" spans="1:25" ht="13.5" thickBot="1">
      <c r="A183" s="16">
        <v>45403.565023148149</v>
      </c>
      <c r="B183" s="17">
        <v>819</v>
      </c>
      <c r="C183" s="17">
        <v>111</v>
      </c>
      <c r="D183" s="15" t="s">
        <v>160</v>
      </c>
      <c r="E183" s="15" t="s">
        <v>627</v>
      </c>
      <c r="F183" s="15" t="s">
        <v>625</v>
      </c>
      <c r="G183" s="15"/>
      <c r="H183" s="15" t="s">
        <v>26</v>
      </c>
      <c r="I183" s="15"/>
      <c r="J183" s="15">
        <v>685268497</v>
      </c>
      <c r="K183" s="15"/>
      <c r="L183" s="15" t="s">
        <v>48</v>
      </c>
      <c r="M183" s="15"/>
      <c r="N183" s="15"/>
      <c r="O183" s="15" t="s">
        <v>57</v>
      </c>
      <c r="P183" s="15"/>
      <c r="Q183" s="15"/>
      <c r="R183" s="15"/>
      <c r="S183" s="15" t="s">
        <v>32</v>
      </c>
      <c r="T183" s="15"/>
      <c r="U183" s="15"/>
      <c r="V183" s="15"/>
      <c r="W183" s="15"/>
      <c r="X183" s="15"/>
      <c r="Y183" s="15"/>
    </row>
    <row r="184" spans="1:25" ht="13.5" thickBot="1">
      <c r="A184" s="16">
        <v>45403.567812499998</v>
      </c>
      <c r="B184" s="17">
        <v>507</v>
      </c>
      <c r="C184" s="17">
        <v>112</v>
      </c>
      <c r="D184" s="15" t="s">
        <v>136</v>
      </c>
      <c r="E184" s="15" t="s">
        <v>209</v>
      </c>
      <c r="F184" s="15" t="s">
        <v>628</v>
      </c>
      <c r="G184" s="15" t="s">
        <v>629</v>
      </c>
      <c r="H184" s="15" t="s">
        <v>26</v>
      </c>
      <c r="I184" s="15" t="s">
        <v>630</v>
      </c>
      <c r="J184" s="15">
        <v>626878600</v>
      </c>
      <c r="K184" s="15"/>
      <c r="L184" s="15" t="s">
        <v>48</v>
      </c>
      <c r="M184" s="20">
        <v>42062</v>
      </c>
      <c r="N184" s="15"/>
      <c r="O184" s="21" t="s">
        <v>34</v>
      </c>
      <c r="P184" s="15"/>
      <c r="Q184" s="15" t="s">
        <v>35</v>
      </c>
      <c r="R184" s="20">
        <v>45213</v>
      </c>
      <c r="S184" s="15" t="s">
        <v>32</v>
      </c>
      <c r="T184" s="15"/>
      <c r="U184" s="15"/>
      <c r="V184" s="15"/>
      <c r="W184" s="15"/>
      <c r="X184" s="15"/>
      <c r="Y184" s="15"/>
    </row>
    <row r="185" spans="1:25" ht="13.5" thickBot="1">
      <c r="A185" s="16">
        <v>45403.569895833331</v>
      </c>
      <c r="B185" s="17">
        <v>1182</v>
      </c>
      <c r="C185" s="17">
        <v>113</v>
      </c>
      <c r="D185" s="15" t="s">
        <v>632</v>
      </c>
      <c r="E185" s="15" t="s">
        <v>633</v>
      </c>
      <c r="F185" s="15" t="s">
        <v>634</v>
      </c>
      <c r="G185" s="15"/>
      <c r="H185" s="15"/>
      <c r="I185" s="15"/>
      <c r="J185" s="15">
        <v>682000322</v>
      </c>
      <c r="K185" s="15"/>
      <c r="L185" s="15" t="s">
        <v>29</v>
      </c>
      <c r="M185" s="20">
        <v>40566</v>
      </c>
      <c r="N185" s="15"/>
      <c r="O185" s="19" t="s">
        <v>122</v>
      </c>
      <c r="P185" s="19" t="s">
        <v>123</v>
      </c>
      <c r="Q185" s="19" t="s">
        <v>35</v>
      </c>
      <c r="R185" s="15"/>
      <c r="S185" s="15" t="s">
        <v>32</v>
      </c>
      <c r="T185" s="15"/>
      <c r="U185" s="15"/>
      <c r="V185" s="15"/>
      <c r="W185" s="15"/>
      <c r="X185" s="15"/>
      <c r="Y185" s="15"/>
    </row>
    <row r="186" spans="1:25" ht="13.5" thickBot="1">
      <c r="A186" s="16">
        <v>45424.535578703704</v>
      </c>
      <c r="B186" s="15"/>
      <c r="C186" s="17">
        <v>114</v>
      </c>
      <c r="D186" s="15" t="s">
        <v>511</v>
      </c>
      <c r="E186" s="15" t="s">
        <v>636</v>
      </c>
      <c r="F186" s="15" t="s">
        <v>637</v>
      </c>
      <c r="G186" s="15" t="s">
        <v>638</v>
      </c>
      <c r="H186" s="15" t="s">
        <v>26</v>
      </c>
      <c r="I186" s="15" t="s">
        <v>639</v>
      </c>
      <c r="J186" s="15">
        <v>685053679</v>
      </c>
      <c r="K186" s="15"/>
      <c r="L186" s="15" t="s">
        <v>29</v>
      </c>
      <c r="M186" s="20">
        <v>42425</v>
      </c>
      <c r="N186" s="15"/>
      <c r="O186" s="15"/>
      <c r="P186" s="15"/>
      <c r="Q186" s="15"/>
      <c r="R186" s="20">
        <v>45213</v>
      </c>
      <c r="S186" s="15"/>
      <c r="T186" s="19"/>
      <c r="U186" s="19"/>
      <c r="V186" s="19"/>
      <c r="W186" s="19"/>
      <c r="X186" s="19"/>
      <c r="Y186" s="19"/>
    </row>
    <row r="187" spans="1:25" ht="13.5" thickBot="1">
      <c r="A187" s="16">
        <v>44947.451284722221</v>
      </c>
      <c r="B187" s="17">
        <v>683</v>
      </c>
      <c r="C187" s="17">
        <v>115</v>
      </c>
      <c r="D187" s="15" t="s">
        <v>156</v>
      </c>
      <c r="E187" s="15" t="s">
        <v>641</v>
      </c>
      <c r="F187" s="15" t="s">
        <v>642</v>
      </c>
      <c r="G187" s="15"/>
      <c r="H187" s="15"/>
      <c r="I187" s="15"/>
      <c r="J187" s="15">
        <v>685589007</v>
      </c>
      <c r="K187" s="15"/>
      <c r="L187" s="15" t="s">
        <v>48</v>
      </c>
      <c r="M187" s="15"/>
      <c r="N187" s="15" t="s">
        <v>155</v>
      </c>
      <c r="O187" s="15" t="s">
        <v>65</v>
      </c>
      <c r="P187" s="15" t="s">
        <v>58</v>
      </c>
      <c r="Q187" s="15" t="s">
        <v>31</v>
      </c>
      <c r="R187" s="15"/>
      <c r="S187" s="15"/>
      <c r="T187" s="15"/>
      <c r="U187" s="15"/>
      <c r="V187" s="15"/>
      <c r="W187" s="15"/>
      <c r="X187" s="15"/>
      <c r="Y187" s="15"/>
    </row>
    <row r="188" spans="1:25" ht="13.5" thickBot="1">
      <c r="A188" s="16">
        <v>45319.672546296293</v>
      </c>
      <c r="B188" s="17">
        <v>736</v>
      </c>
      <c r="C188" s="17">
        <v>116</v>
      </c>
      <c r="D188" s="15" t="s">
        <v>644</v>
      </c>
      <c r="E188" s="15" t="s">
        <v>645</v>
      </c>
      <c r="F188" s="15" t="s">
        <v>646</v>
      </c>
      <c r="G188" s="15" t="s">
        <v>647</v>
      </c>
      <c r="H188" s="15" t="s">
        <v>26</v>
      </c>
      <c r="I188" s="15" t="s">
        <v>648</v>
      </c>
      <c r="J188" s="15">
        <v>646876303</v>
      </c>
      <c r="K188" s="15"/>
      <c r="L188" s="15" t="s">
        <v>29</v>
      </c>
      <c r="M188" s="20">
        <v>42569</v>
      </c>
      <c r="N188" s="15" t="s">
        <v>49</v>
      </c>
      <c r="O188" s="15" t="s">
        <v>114</v>
      </c>
      <c r="P188" s="15" t="s">
        <v>41</v>
      </c>
      <c r="Q188" s="15" t="s">
        <v>31</v>
      </c>
      <c r="R188" s="20">
        <v>45304</v>
      </c>
      <c r="S188" s="15" t="s">
        <v>32</v>
      </c>
      <c r="T188" s="15"/>
      <c r="U188" s="15"/>
      <c r="V188" s="15"/>
      <c r="W188" s="15"/>
      <c r="X188" s="15"/>
      <c r="Y188" s="15"/>
    </row>
    <row r="189" spans="1:25" ht="13.5" thickBot="1">
      <c r="A189" s="16">
        <v>45424.536817129629</v>
      </c>
      <c r="B189" s="17">
        <v>980</v>
      </c>
      <c r="C189" s="17">
        <v>117</v>
      </c>
      <c r="D189" s="15" t="s">
        <v>650</v>
      </c>
      <c r="E189" s="15" t="s">
        <v>651</v>
      </c>
      <c r="F189" s="15" t="s">
        <v>652</v>
      </c>
      <c r="G189" s="15" t="s">
        <v>653</v>
      </c>
      <c r="H189" s="15" t="s">
        <v>26</v>
      </c>
      <c r="I189" s="15"/>
      <c r="J189" s="15">
        <v>634402343</v>
      </c>
      <c r="K189" s="15"/>
      <c r="L189" s="15" t="s">
        <v>29</v>
      </c>
      <c r="M189" s="20">
        <v>42991</v>
      </c>
      <c r="N189" s="15"/>
      <c r="O189" s="21" t="s">
        <v>34</v>
      </c>
      <c r="P189" s="15"/>
      <c r="Q189" s="15" t="s">
        <v>35</v>
      </c>
      <c r="R189" s="20">
        <v>45213</v>
      </c>
      <c r="S189" s="15" t="s">
        <v>32</v>
      </c>
      <c r="T189" s="15"/>
      <c r="U189" s="15"/>
      <c r="V189" s="15"/>
      <c r="W189" s="15"/>
      <c r="X189" s="15"/>
      <c r="Y189" s="15"/>
    </row>
    <row r="190" spans="1:25" ht="13.5" thickBot="1">
      <c r="A190" s="16">
        <v>45424.538124999999</v>
      </c>
      <c r="B190" s="17">
        <v>202</v>
      </c>
      <c r="C190" s="17">
        <v>118</v>
      </c>
      <c r="D190" s="15" t="s">
        <v>107</v>
      </c>
      <c r="E190" s="15" t="s">
        <v>335</v>
      </c>
      <c r="F190" s="15" t="s">
        <v>655</v>
      </c>
      <c r="G190" s="15" t="s">
        <v>590</v>
      </c>
      <c r="H190" s="15" t="s">
        <v>26</v>
      </c>
      <c r="I190" s="15"/>
      <c r="J190" s="15">
        <v>619442194</v>
      </c>
      <c r="K190" s="15"/>
      <c r="L190" s="15" t="s">
        <v>48</v>
      </c>
      <c r="M190" s="20">
        <v>42752</v>
      </c>
      <c r="N190" s="15"/>
      <c r="O190" s="21" t="s">
        <v>34</v>
      </c>
      <c r="P190" s="15"/>
      <c r="Q190" s="15" t="s">
        <v>35</v>
      </c>
      <c r="R190" s="20">
        <v>45213</v>
      </c>
      <c r="S190" s="15" t="s">
        <v>32</v>
      </c>
      <c r="T190" s="15"/>
      <c r="U190" s="15"/>
      <c r="V190" s="15"/>
      <c r="W190" s="15"/>
      <c r="X190" s="15"/>
      <c r="Y190" s="15"/>
    </row>
    <row r="191" spans="1:25" ht="13.5" thickBot="1">
      <c r="A191" s="16">
        <v>45382.632581018515</v>
      </c>
      <c r="B191" s="17">
        <v>418</v>
      </c>
      <c r="C191" s="17">
        <v>119</v>
      </c>
      <c r="D191" s="15" t="s">
        <v>223</v>
      </c>
      <c r="E191" s="15" t="s">
        <v>499</v>
      </c>
      <c r="F191" s="15" t="s">
        <v>657</v>
      </c>
      <c r="G191" s="15" t="s">
        <v>658</v>
      </c>
      <c r="H191" s="15" t="s">
        <v>26</v>
      </c>
      <c r="I191" s="15" t="s">
        <v>659</v>
      </c>
      <c r="J191" s="15">
        <v>636382197</v>
      </c>
      <c r="K191" s="15"/>
      <c r="L191" s="15" t="s">
        <v>48</v>
      </c>
      <c r="M191" s="20">
        <v>42189</v>
      </c>
      <c r="N191" s="15" t="s">
        <v>56</v>
      </c>
      <c r="O191" s="21" t="s">
        <v>34</v>
      </c>
      <c r="P191" s="15"/>
      <c r="Q191" s="15" t="s">
        <v>35</v>
      </c>
      <c r="R191" s="20">
        <v>45213</v>
      </c>
      <c r="S191" s="15" t="s">
        <v>32</v>
      </c>
      <c r="T191" s="15"/>
      <c r="U191" s="15"/>
      <c r="V191" s="15"/>
      <c r="W191" s="15"/>
      <c r="X191" s="15"/>
      <c r="Y191" s="15"/>
    </row>
    <row r="192" spans="1:25" ht="13.5" thickBot="1">
      <c r="A192" s="16">
        <v>45424.539618055554</v>
      </c>
      <c r="B192" s="17">
        <v>131</v>
      </c>
      <c r="C192" s="17">
        <v>120</v>
      </c>
      <c r="D192" s="15" t="s">
        <v>661</v>
      </c>
      <c r="E192" s="15" t="s">
        <v>662</v>
      </c>
      <c r="F192" s="15" t="s">
        <v>663</v>
      </c>
      <c r="G192" s="15" t="s">
        <v>664</v>
      </c>
      <c r="H192" s="15" t="s">
        <v>26</v>
      </c>
      <c r="I192" s="15" t="s">
        <v>1373</v>
      </c>
      <c r="J192" s="15">
        <v>687751329</v>
      </c>
      <c r="K192" s="15"/>
      <c r="L192" s="15" t="s">
        <v>48</v>
      </c>
      <c r="M192" s="20">
        <v>41124</v>
      </c>
      <c r="N192" s="15"/>
      <c r="O192" s="15" t="s">
        <v>122</v>
      </c>
      <c r="P192" s="15" t="s">
        <v>145</v>
      </c>
      <c r="Q192" s="15" t="s">
        <v>35</v>
      </c>
      <c r="R192" s="15"/>
      <c r="S192" s="15" t="s">
        <v>32</v>
      </c>
      <c r="T192" s="15"/>
      <c r="U192" s="15"/>
      <c r="V192" s="15"/>
      <c r="W192" s="15"/>
      <c r="X192" s="15"/>
      <c r="Y192" s="15"/>
    </row>
    <row r="193" spans="1:25" ht="13.5" thickBot="1">
      <c r="A193" s="16">
        <v>45424.539618055554</v>
      </c>
      <c r="B193" s="17">
        <v>131</v>
      </c>
      <c r="C193" s="17">
        <v>120</v>
      </c>
      <c r="D193" s="15" t="s">
        <v>661</v>
      </c>
      <c r="E193" s="15" t="s">
        <v>667</v>
      </c>
      <c r="F193" s="15" t="s">
        <v>663</v>
      </c>
      <c r="G193" s="15" t="s">
        <v>664</v>
      </c>
      <c r="H193" s="15" t="s">
        <v>26</v>
      </c>
      <c r="I193" s="15" t="s">
        <v>1373</v>
      </c>
      <c r="J193" s="15">
        <v>687751329</v>
      </c>
      <c r="K193" s="15"/>
      <c r="L193" s="15" t="s">
        <v>48</v>
      </c>
      <c r="M193" s="20">
        <v>41124</v>
      </c>
      <c r="N193" s="15"/>
      <c r="O193" s="15" t="s">
        <v>34</v>
      </c>
      <c r="P193" s="15" t="s">
        <v>145</v>
      </c>
      <c r="Q193" s="15" t="s">
        <v>35</v>
      </c>
      <c r="R193" s="15"/>
      <c r="S193" s="15" t="s">
        <v>32</v>
      </c>
      <c r="T193" s="15"/>
      <c r="U193" s="15"/>
      <c r="V193" s="15"/>
      <c r="W193" s="15"/>
      <c r="X193" s="15"/>
      <c r="Y193" s="15"/>
    </row>
    <row r="194" spans="1:25" ht="13.5" thickBot="1">
      <c r="A194" s="16">
        <v>45424.539618055554</v>
      </c>
      <c r="B194" s="17">
        <v>131</v>
      </c>
      <c r="C194" s="17">
        <v>120</v>
      </c>
      <c r="D194" s="15" t="s">
        <v>661</v>
      </c>
      <c r="E194" s="15" t="s">
        <v>668</v>
      </c>
      <c r="F194" s="15" t="s">
        <v>663</v>
      </c>
      <c r="G194" s="15" t="s">
        <v>664</v>
      </c>
      <c r="H194" s="15" t="s">
        <v>26</v>
      </c>
      <c r="I194" s="15" t="s">
        <v>1373</v>
      </c>
      <c r="J194" s="15">
        <v>687751329</v>
      </c>
      <c r="K194" s="15"/>
      <c r="L194" s="15" t="s">
        <v>48</v>
      </c>
      <c r="M194" s="20">
        <v>41124</v>
      </c>
      <c r="N194" s="15"/>
      <c r="O194" s="15" t="s">
        <v>34</v>
      </c>
      <c r="P194" s="15" t="s">
        <v>145</v>
      </c>
      <c r="Q194" s="15" t="s">
        <v>35</v>
      </c>
      <c r="R194" s="15"/>
      <c r="S194" s="15" t="s">
        <v>32</v>
      </c>
      <c r="T194" s="15"/>
      <c r="U194" s="15"/>
      <c r="V194" s="15"/>
      <c r="W194" s="15"/>
      <c r="X194" s="15"/>
      <c r="Y194" s="15"/>
    </row>
    <row r="195" spans="1:25" ht="13.5" thickBot="1">
      <c r="A195" s="16">
        <v>45424.54146990741</v>
      </c>
      <c r="B195" s="17">
        <v>405</v>
      </c>
      <c r="C195" s="17">
        <v>121</v>
      </c>
      <c r="D195" s="15" t="s">
        <v>108</v>
      </c>
      <c r="E195" s="15" t="s">
        <v>669</v>
      </c>
      <c r="F195" s="15" t="s">
        <v>670</v>
      </c>
      <c r="G195" s="15" t="s">
        <v>671</v>
      </c>
      <c r="H195" s="15" t="s">
        <v>26</v>
      </c>
      <c r="I195" s="15" t="s">
        <v>672</v>
      </c>
      <c r="J195" s="15">
        <v>6180117387</v>
      </c>
      <c r="K195" s="15"/>
      <c r="L195" s="15" t="s">
        <v>29</v>
      </c>
      <c r="M195" s="20">
        <v>42125</v>
      </c>
      <c r="N195" s="15"/>
      <c r="O195" s="21" t="s">
        <v>34</v>
      </c>
      <c r="P195" s="15"/>
      <c r="Q195" s="15" t="s">
        <v>35</v>
      </c>
      <c r="R195" s="20">
        <v>45213</v>
      </c>
      <c r="S195" s="15" t="s">
        <v>32</v>
      </c>
      <c r="T195" s="15"/>
      <c r="U195" s="15"/>
      <c r="V195" s="15"/>
      <c r="W195" s="15"/>
      <c r="X195" s="15"/>
      <c r="Y195" s="15"/>
    </row>
    <row r="196" spans="1:25" ht="13.5" thickBot="1">
      <c r="A196" s="16">
        <v>44927.614872685182</v>
      </c>
      <c r="B196" s="17" t="s">
        <v>674</v>
      </c>
      <c r="C196" s="17">
        <v>122</v>
      </c>
      <c r="D196" s="15" t="s">
        <v>675</v>
      </c>
      <c r="E196" s="15" t="s">
        <v>676</v>
      </c>
      <c r="F196" s="15" t="s">
        <v>677</v>
      </c>
      <c r="G196" s="15" t="s">
        <v>678</v>
      </c>
      <c r="H196" s="15" t="s">
        <v>26</v>
      </c>
      <c r="I196" s="15" t="s">
        <v>679</v>
      </c>
      <c r="J196" s="15">
        <v>648321547</v>
      </c>
      <c r="K196" s="15"/>
      <c r="L196" s="15" t="s">
        <v>29</v>
      </c>
      <c r="M196" s="20">
        <v>42348</v>
      </c>
      <c r="N196" s="15" t="s">
        <v>49</v>
      </c>
      <c r="O196" s="15" t="s">
        <v>30</v>
      </c>
      <c r="P196" s="15" t="s">
        <v>41</v>
      </c>
      <c r="Q196" s="15" t="s">
        <v>35</v>
      </c>
      <c r="R196" s="20">
        <v>44870</v>
      </c>
      <c r="S196" s="15" t="s">
        <v>32</v>
      </c>
      <c r="T196" s="19"/>
      <c r="U196" s="19"/>
      <c r="V196" s="19"/>
      <c r="W196" s="19"/>
      <c r="X196" s="19"/>
      <c r="Y196" s="19"/>
    </row>
    <row r="197" spans="1:25" ht="13.5" thickBot="1">
      <c r="A197" s="16">
        <v>45424.547048611108</v>
      </c>
      <c r="B197" s="17">
        <v>473</v>
      </c>
      <c r="C197" s="17">
        <v>124</v>
      </c>
      <c r="D197" s="15" t="s">
        <v>681</v>
      </c>
      <c r="E197" s="15" t="s">
        <v>417</v>
      </c>
      <c r="F197" s="15" t="s">
        <v>682</v>
      </c>
      <c r="G197" s="15" t="s">
        <v>683</v>
      </c>
      <c r="H197" s="15" t="s">
        <v>26</v>
      </c>
      <c r="I197" s="15" t="s">
        <v>1039</v>
      </c>
      <c r="J197" s="15">
        <v>647887339</v>
      </c>
      <c r="K197" s="15"/>
      <c r="L197" s="15" t="s">
        <v>48</v>
      </c>
      <c r="M197" s="20">
        <v>41296</v>
      </c>
      <c r="N197" s="15"/>
      <c r="O197" s="15" t="s">
        <v>90</v>
      </c>
      <c r="P197" s="15" t="s">
        <v>145</v>
      </c>
      <c r="Q197" s="15" t="s">
        <v>31</v>
      </c>
      <c r="R197" s="15"/>
      <c r="S197" s="25" t="s">
        <v>32</v>
      </c>
      <c r="T197" s="15"/>
      <c r="U197" s="15"/>
      <c r="V197" s="15"/>
      <c r="W197" s="15"/>
      <c r="X197" s="15"/>
      <c r="Y197" s="15"/>
    </row>
    <row r="198" spans="1:25" ht="13.5" thickBot="1">
      <c r="A198" s="16">
        <v>45424.547048611108</v>
      </c>
      <c r="B198" s="17">
        <v>473</v>
      </c>
      <c r="C198" s="17">
        <v>124</v>
      </c>
      <c r="D198" s="15" t="s">
        <v>681</v>
      </c>
      <c r="E198" s="15" t="s">
        <v>262</v>
      </c>
      <c r="F198" s="15" t="s">
        <v>682</v>
      </c>
      <c r="G198" s="15" t="s">
        <v>683</v>
      </c>
      <c r="H198" s="15" t="s">
        <v>26</v>
      </c>
      <c r="I198" s="15" t="s">
        <v>1039</v>
      </c>
      <c r="J198" s="15">
        <v>647887339</v>
      </c>
      <c r="K198" s="15"/>
      <c r="L198" s="15" t="s">
        <v>48</v>
      </c>
      <c r="M198" s="20">
        <v>41296</v>
      </c>
      <c r="N198" s="15"/>
      <c r="O198" s="15" t="s">
        <v>90</v>
      </c>
      <c r="P198" s="15"/>
      <c r="Q198" s="15" t="s">
        <v>31</v>
      </c>
      <c r="R198" s="15"/>
      <c r="S198" s="25" t="s">
        <v>32</v>
      </c>
      <c r="T198" s="15"/>
      <c r="U198" s="15"/>
      <c r="V198" s="15"/>
      <c r="W198" s="15"/>
      <c r="X198" s="15"/>
      <c r="Y198" s="15"/>
    </row>
    <row r="199" spans="1:25" ht="13.5" thickBot="1">
      <c r="A199" s="16">
        <v>45424.549143518518</v>
      </c>
      <c r="B199" s="17">
        <v>326</v>
      </c>
      <c r="C199" s="17">
        <v>125</v>
      </c>
      <c r="D199" s="15" t="s">
        <v>686</v>
      </c>
      <c r="E199" s="15" t="s">
        <v>687</v>
      </c>
      <c r="F199" s="15" t="s">
        <v>688</v>
      </c>
      <c r="G199" s="15" t="s">
        <v>689</v>
      </c>
      <c r="H199" s="15" t="s">
        <v>26</v>
      </c>
      <c r="I199" s="15" t="s">
        <v>690</v>
      </c>
      <c r="J199" s="15">
        <v>644993023</v>
      </c>
      <c r="K199" s="15"/>
      <c r="L199" s="15" t="s">
        <v>48</v>
      </c>
      <c r="M199" s="20">
        <v>42852</v>
      </c>
      <c r="N199" s="15"/>
      <c r="O199" s="21" t="s">
        <v>34</v>
      </c>
      <c r="P199" s="15"/>
      <c r="Q199" s="15" t="s">
        <v>35</v>
      </c>
      <c r="R199" s="20">
        <v>45213</v>
      </c>
      <c r="S199" s="15" t="s">
        <v>32</v>
      </c>
      <c r="T199" s="15"/>
      <c r="U199" s="15"/>
      <c r="V199" s="15"/>
      <c r="W199" s="15"/>
      <c r="X199" s="15"/>
      <c r="Y199" s="15"/>
    </row>
    <row r="200" spans="1:25" ht="13.5" thickBot="1">
      <c r="A200" s="16">
        <v>45319.654733796298</v>
      </c>
      <c r="B200" s="17">
        <v>125</v>
      </c>
      <c r="C200" s="17">
        <v>126</v>
      </c>
      <c r="D200" s="15" t="s">
        <v>97</v>
      </c>
      <c r="E200" s="15" t="s">
        <v>23</v>
      </c>
      <c r="F200" s="15" t="s">
        <v>692</v>
      </c>
      <c r="G200" s="15" t="s">
        <v>693</v>
      </c>
      <c r="H200" s="15" t="s">
        <v>26</v>
      </c>
      <c r="I200" s="15"/>
      <c r="J200" s="15">
        <v>614109902</v>
      </c>
      <c r="K200" s="15"/>
      <c r="L200" s="15" t="s">
        <v>29</v>
      </c>
      <c r="M200" s="20">
        <v>43279</v>
      </c>
      <c r="N200" s="15" t="s">
        <v>49</v>
      </c>
      <c r="O200" s="15" t="s">
        <v>114</v>
      </c>
      <c r="P200" s="15" t="s">
        <v>41</v>
      </c>
      <c r="Q200" s="15" t="s">
        <v>31</v>
      </c>
      <c r="R200" s="20">
        <v>45304</v>
      </c>
      <c r="S200" s="15" t="s">
        <v>32</v>
      </c>
      <c r="T200" s="19"/>
      <c r="U200" s="19"/>
      <c r="V200" s="19"/>
      <c r="W200" s="19"/>
      <c r="X200" s="19"/>
      <c r="Y200" s="19"/>
    </row>
    <row r="201" spans="1:25" ht="13.5" thickBot="1">
      <c r="A201" s="16">
        <v>45424.552048611113</v>
      </c>
      <c r="B201" s="17">
        <v>1050</v>
      </c>
      <c r="C201" s="17">
        <v>127</v>
      </c>
      <c r="D201" s="15" t="s">
        <v>498</v>
      </c>
      <c r="E201" s="15" t="s">
        <v>695</v>
      </c>
      <c r="F201" s="15" t="s">
        <v>696</v>
      </c>
      <c r="G201" s="15"/>
      <c r="H201" s="15"/>
      <c r="I201" s="15"/>
      <c r="J201" s="15">
        <v>643231648</v>
      </c>
      <c r="K201" s="15"/>
      <c r="L201" s="15" t="s">
        <v>29</v>
      </c>
      <c r="M201" s="15"/>
      <c r="N201" s="15"/>
      <c r="O201" s="15" t="s">
        <v>53</v>
      </c>
      <c r="P201" s="15"/>
      <c r="Q201" s="15" t="s">
        <v>78</v>
      </c>
      <c r="R201" s="15"/>
      <c r="S201" s="15" t="s">
        <v>32</v>
      </c>
      <c r="T201" s="15"/>
      <c r="U201" s="15"/>
      <c r="V201" s="15"/>
      <c r="W201" s="15"/>
      <c r="X201" s="15"/>
      <c r="Y201" s="15"/>
    </row>
    <row r="202" spans="1:25" ht="13.5" thickBot="1">
      <c r="A202" s="16">
        <v>45424.552048611113</v>
      </c>
      <c r="B202" s="17">
        <v>1050</v>
      </c>
      <c r="C202" s="17">
        <v>127</v>
      </c>
      <c r="D202" s="15" t="s">
        <v>498</v>
      </c>
      <c r="E202" s="15" t="s">
        <v>33</v>
      </c>
      <c r="F202" s="15" t="s">
        <v>696</v>
      </c>
      <c r="G202" s="15"/>
      <c r="H202" s="15"/>
      <c r="I202" s="15"/>
      <c r="J202" s="15">
        <v>643231648</v>
      </c>
      <c r="K202" s="15"/>
      <c r="L202" s="15" t="s">
        <v>29</v>
      </c>
      <c r="M202" s="15"/>
      <c r="N202" s="15"/>
      <c r="O202" s="15" t="s">
        <v>53</v>
      </c>
      <c r="P202" s="15"/>
      <c r="Q202" s="15" t="s">
        <v>78</v>
      </c>
      <c r="R202" s="15"/>
      <c r="S202" s="15" t="s">
        <v>32</v>
      </c>
      <c r="T202" s="15"/>
      <c r="U202" s="15"/>
      <c r="V202" s="15"/>
      <c r="W202" s="15"/>
      <c r="X202" s="15"/>
      <c r="Y202" s="15"/>
    </row>
    <row r="203" spans="1:25" ht="13.5" thickBot="1">
      <c r="A203" s="16">
        <v>45424.554108796299</v>
      </c>
      <c r="B203" s="17">
        <v>147</v>
      </c>
      <c r="C203" s="17">
        <v>128</v>
      </c>
      <c r="D203" s="15" t="s">
        <v>698</v>
      </c>
      <c r="E203" s="15" t="s">
        <v>699</v>
      </c>
      <c r="F203" s="15" t="s">
        <v>700</v>
      </c>
      <c r="G203" s="15" t="s">
        <v>701</v>
      </c>
      <c r="H203" s="15" t="s">
        <v>26</v>
      </c>
      <c r="I203" s="15" t="s">
        <v>702</v>
      </c>
      <c r="J203" s="15">
        <v>624588566</v>
      </c>
      <c r="K203" s="15"/>
      <c r="L203" s="15" t="s">
        <v>48</v>
      </c>
      <c r="M203" s="20">
        <v>42347</v>
      </c>
      <c r="N203" s="15"/>
      <c r="O203" s="21" t="s">
        <v>34</v>
      </c>
      <c r="P203" s="15"/>
      <c r="Q203" s="15" t="s">
        <v>35</v>
      </c>
      <c r="R203" s="20">
        <v>45213</v>
      </c>
      <c r="S203" s="15" t="s">
        <v>32</v>
      </c>
      <c r="T203" s="15" t="s">
        <v>704</v>
      </c>
      <c r="U203" s="15"/>
      <c r="V203" s="20">
        <v>45534</v>
      </c>
      <c r="W203" s="15"/>
      <c r="X203" s="15"/>
      <c r="Y203" s="15"/>
    </row>
    <row r="204" spans="1:25" ht="13.5" thickBot="1">
      <c r="A204" s="16">
        <v>45424.554108796299</v>
      </c>
      <c r="B204" s="17">
        <v>147</v>
      </c>
      <c r="C204" s="17">
        <v>128</v>
      </c>
      <c r="D204" s="15" t="s">
        <v>698</v>
      </c>
      <c r="E204" s="15" t="s">
        <v>705</v>
      </c>
      <c r="F204" s="15" t="s">
        <v>700</v>
      </c>
      <c r="G204" s="15" t="s">
        <v>701</v>
      </c>
      <c r="H204" s="15" t="s">
        <v>26</v>
      </c>
      <c r="I204" s="15" t="s">
        <v>702</v>
      </c>
      <c r="J204" s="15">
        <v>624588566</v>
      </c>
      <c r="K204" s="15"/>
      <c r="L204" s="15" t="s">
        <v>48</v>
      </c>
      <c r="M204" s="20">
        <v>42347</v>
      </c>
      <c r="N204" s="15"/>
      <c r="O204" s="21" t="s">
        <v>34</v>
      </c>
      <c r="P204" s="15"/>
      <c r="Q204" s="15" t="s">
        <v>35</v>
      </c>
      <c r="R204" s="20">
        <v>45213</v>
      </c>
      <c r="S204" s="15" t="s">
        <v>32</v>
      </c>
      <c r="T204" s="15"/>
      <c r="U204" s="15"/>
      <c r="V204" s="15"/>
      <c r="W204" s="15"/>
      <c r="X204" s="15"/>
      <c r="Y204" s="15"/>
    </row>
    <row r="205" spans="1:25" ht="13.5" thickBot="1">
      <c r="A205" s="16">
        <v>44975.606805555559</v>
      </c>
      <c r="B205" s="17">
        <v>514</v>
      </c>
      <c r="C205" s="17">
        <v>129</v>
      </c>
      <c r="D205" s="15" t="s">
        <v>40</v>
      </c>
      <c r="E205" s="15" t="s">
        <v>706</v>
      </c>
      <c r="F205" s="15" t="s">
        <v>707</v>
      </c>
      <c r="G205" s="15"/>
      <c r="H205" s="15"/>
      <c r="I205" s="15"/>
      <c r="J205" s="15">
        <v>642384115</v>
      </c>
      <c r="K205" s="15"/>
      <c r="L205" s="15" t="s">
        <v>48</v>
      </c>
      <c r="M205" s="20">
        <v>41944</v>
      </c>
      <c r="N205" s="15" t="s">
        <v>39</v>
      </c>
      <c r="O205" s="15" t="s">
        <v>40</v>
      </c>
      <c r="P205" s="15" t="s">
        <v>41</v>
      </c>
      <c r="Q205" s="15" t="s">
        <v>31</v>
      </c>
      <c r="R205" s="15"/>
      <c r="S205" s="15" t="s">
        <v>32</v>
      </c>
      <c r="T205" s="15"/>
      <c r="U205" s="15"/>
      <c r="V205" s="15"/>
      <c r="W205" s="15"/>
      <c r="X205" s="15"/>
      <c r="Y205" s="15"/>
    </row>
    <row r="206" spans="1:25" ht="13.5" thickBot="1">
      <c r="A206" s="16">
        <v>44975.604710648149</v>
      </c>
      <c r="B206" s="17">
        <v>136</v>
      </c>
      <c r="C206" s="17">
        <v>130</v>
      </c>
      <c r="D206" s="15" t="s">
        <v>708</v>
      </c>
      <c r="E206" s="15" t="s">
        <v>709</v>
      </c>
      <c r="F206" s="15" t="s">
        <v>710</v>
      </c>
      <c r="G206" s="15" t="s">
        <v>711</v>
      </c>
      <c r="H206" s="15" t="s">
        <v>26</v>
      </c>
      <c r="I206" s="15" t="s">
        <v>712</v>
      </c>
      <c r="J206" s="15">
        <v>684061958</v>
      </c>
      <c r="K206" s="15"/>
      <c r="L206" s="15" t="s">
        <v>29</v>
      </c>
      <c r="M206" s="20">
        <v>42374</v>
      </c>
      <c r="N206" s="15" t="s">
        <v>39</v>
      </c>
      <c r="O206" s="15" t="s">
        <v>53</v>
      </c>
      <c r="P206" s="15" t="s">
        <v>41</v>
      </c>
      <c r="Q206" s="15" t="s">
        <v>31</v>
      </c>
      <c r="R206" s="15"/>
      <c r="S206" s="15" t="s">
        <v>32</v>
      </c>
      <c r="T206" s="15"/>
      <c r="U206" s="15"/>
      <c r="V206" s="15"/>
      <c r="W206" s="15"/>
      <c r="X206" s="15"/>
      <c r="Y206" s="15"/>
    </row>
    <row r="207" spans="1:25" ht="13.5" thickBot="1">
      <c r="A207" s="16">
        <v>44975.602037037039</v>
      </c>
      <c r="B207" s="17">
        <v>136</v>
      </c>
      <c r="C207" s="17">
        <v>130</v>
      </c>
      <c r="D207" s="15" t="s">
        <v>708</v>
      </c>
      <c r="E207" s="15" t="s">
        <v>335</v>
      </c>
      <c r="F207" s="15" t="s">
        <v>710</v>
      </c>
      <c r="G207" s="15" t="s">
        <v>713</v>
      </c>
      <c r="H207" s="15" t="s">
        <v>26</v>
      </c>
      <c r="I207" s="15" t="s">
        <v>712</v>
      </c>
      <c r="J207" s="15">
        <v>684061958</v>
      </c>
      <c r="K207" s="15"/>
      <c r="L207" s="15" t="s">
        <v>48</v>
      </c>
      <c r="M207" s="20">
        <v>41469</v>
      </c>
      <c r="N207" s="15" t="s">
        <v>39</v>
      </c>
      <c r="O207" s="15" t="s">
        <v>53</v>
      </c>
      <c r="P207" s="15" t="s">
        <v>41</v>
      </c>
      <c r="Q207" s="15" t="s">
        <v>78</v>
      </c>
      <c r="R207" s="15"/>
      <c r="S207" s="15" t="s">
        <v>32</v>
      </c>
      <c r="T207" s="15"/>
      <c r="U207" s="15"/>
      <c r="V207" s="15"/>
      <c r="W207" s="15"/>
      <c r="X207" s="15"/>
      <c r="Y207" s="15"/>
    </row>
    <row r="208" spans="1:25" ht="13.5" thickBot="1">
      <c r="A208" s="16">
        <v>44927.665196759262</v>
      </c>
      <c r="B208" s="17">
        <v>733</v>
      </c>
      <c r="C208" s="17">
        <v>131</v>
      </c>
      <c r="D208" s="15" t="s">
        <v>36</v>
      </c>
      <c r="E208" s="15" t="s">
        <v>714</v>
      </c>
      <c r="F208" s="15" t="s">
        <v>715</v>
      </c>
      <c r="G208" s="15" t="s">
        <v>716</v>
      </c>
      <c r="H208" s="15" t="s">
        <v>26</v>
      </c>
      <c r="I208" s="15" t="s">
        <v>717</v>
      </c>
      <c r="J208" s="15">
        <v>638430769</v>
      </c>
      <c r="K208" s="15"/>
      <c r="L208" s="15" t="s">
        <v>29</v>
      </c>
      <c r="M208" s="20">
        <v>41970</v>
      </c>
      <c r="N208" s="15" t="s">
        <v>49</v>
      </c>
      <c r="O208" s="15" t="s">
        <v>65</v>
      </c>
      <c r="P208" s="15" t="s">
        <v>58</v>
      </c>
      <c r="Q208" s="15" t="s">
        <v>35</v>
      </c>
      <c r="R208" s="20">
        <v>44625</v>
      </c>
      <c r="S208" s="15" t="s">
        <v>32</v>
      </c>
      <c r="T208" s="15"/>
      <c r="U208" s="15"/>
      <c r="V208" s="15"/>
      <c r="W208" s="15"/>
      <c r="X208" s="15"/>
      <c r="Y208" s="15"/>
    </row>
    <row r="209" spans="1:25" ht="13.5" thickBot="1">
      <c r="A209" s="16">
        <v>44927.668819444443</v>
      </c>
      <c r="B209" s="17">
        <v>918</v>
      </c>
      <c r="C209" s="17">
        <v>133</v>
      </c>
      <c r="D209" s="15" t="s">
        <v>53</v>
      </c>
      <c r="E209" s="15" t="s">
        <v>719</v>
      </c>
      <c r="F209" s="15" t="s">
        <v>242</v>
      </c>
      <c r="G209" s="15" t="s">
        <v>722</v>
      </c>
      <c r="H209" s="15" t="s">
        <v>26</v>
      </c>
      <c r="I209" s="15" t="s">
        <v>630</v>
      </c>
      <c r="J209" s="15">
        <v>647907786</v>
      </c>
      <c r="K209" s="15"/>
      <c r="L209" s="15" t="s">
        <v>29</v>
      </c>
      <c r="M209" s="20">
        <v>42467</v>
      </c>
      <c r="N209" s="15" t="s">
        <v>49</v>
      </c>
      <c r="O209" s="15" t="s">
        <v>30</v>
      </c>
      <c r="P209" s="15" t="s">
        <v>41</v>
      </c>
      <c r="Q209" s="15" t="s">
        <v>35</v>
      </c>
      <c r="R209" s="20">
        <v>44625</v>
      </c>
      <c r="S209" s="15" t="s">
        <v>32</v>
      </c>
      <c r="T209" s="15"/>
      <c r="U209" s="15"/>
      <c r="V209" s="15"/>
      <c r="W209" s="15"/>
      <c r="X209" s="15"/>
      <c r="Y209" s="15"/>
    </row>
    <row r="210" spans="1:25" ht="13.5" thickBot="1">
      <c r="A210" s="16">
        <v>44934.817152777781</v>
      </c>
      <c r="B210" s="17">
        <v>918</v>
      </c>
      <c r="C210" s="17">
        <v>133</v>
      </c>
      <c r="D210" s="15" t="s">
        <v>290</v>
      </c>
      <c r="E210" s="15" t="s">
        <v>98</v>
      </c>
      <c r="F210" s="15" t="s">
        <v>242</v>
      </c>
      <c r="G210" s="15" t="s">
        <v>722</v>
      </c>
      <c r="H210" s="15" t="s">
        <v>26</v>
      </c>
      <c r="I210" s="15" t="s">
        <v>630</v>
      </c>
      <c r="J210" s="15">
        <v>647907786</v>
      </c>
      <c r="K210" s="15"/>
      <c r="L210" s="15" t="s">
        <v>48</v>
      </c>
      <c r="M210" s="20">
        <v>40052</v>
      </c>
      <c r="N210" s="15" t="s">
        <v>152</v>
      </c>
      <c r="O210" s="15" t="s">
        <v>57</v>
      </c>
      <c r="P210" s="15" t="s">
        <v>58</v>
      </c>
      <c r="Q210" s="15" t="s">
        <v>35</v>
      </c>
      <c r="R210" s="15"/>
      <c r="S210" s="15" t="s">
        <v>32</v>
      </c>
      <c r="T210" s="15"/>
      <c r="U210" s="15"/>
      <c r="V210" s="15"/>
      <c r="W210" s="15"/>
      <c r="X210" s="15"/>
      <c r="Y210" s="15"/>
    </row>
    <row r="211" spans="1:25" ht="13.5" thickBot="1">
      <c r="A211" s="16">
        <v>44975.619803240741</v>
      </c>
      <c r="B211" s="17">
        <v>245</v>
      </c>
      <c r="C211" s="17">
        <v>134</v>
      </c>
      <c r="D211" s="15" t="s">
        <v>723</v>
      </c>
      <c r="E211" s="15" t="s">
        <v>724</v>
      </c>
      <c r="F211" s="15" t="s">
        <v>396</v>
      </c>
      <c r="G211" s="15" t="s">
        <v>725</v>
      </c>
      <c r="H211" s="15" t="s">
        <v>26</v>
      </c>
      <c r="I211" s="15">
        <v>3526</v>
      </c>
      <c r="J211" s="15">
        <v>615676627</v>
      </c>
      <c r="K211" s="15"/>
      <c r="L211" s="15" t="s">
        <v>29</v>
      </c>
      <c r="M211" s="20">
        <v>41372</v>
      </c>
      <c r="N211" s="15" t="s">
        <v>39</v>
      </c>
      <c r="O211" s="15" t="s">
        <v>53</v>
      </c>
      <c r="P211" s="15" t="s">
        <v>41</v>
      </c>
      <c r="Q211" s="15" t="s">
        <v>78</v>
      </c>
      <c r="R211" s="15"/>
      <c r="S211" s="15" t="s">
        <v>32</v>
      </c>
      <c r="T211" s="15"/>
      <c r="U211" s="15"/>
      <c r="V211" s="15"/>
      <c r="W211" s="15"/>
      <c r="X211" s="15"/>
      <c r="Y211" s="15"/>
    </row>
    <row r="212" spans="1:25" ht="13.5" thickBot="1">
      <c r="A212" s="16">
        <v>45319.651979166665</v>
      </c>
      <c r="B212" s="17">
        <v>794</v>
      </c>
      <c r="C212" s="17">
        <v>135</v>
      </c>
      <c r="D212" s="15" t="s">
        <v>726</v>
      </c>
      <c r="E212" s="15" t="s">
        <v>727</v>
      </c>
      <c r="F212" s="15" t="s">
        <v>728</v>
      </c>
      <c r="G212" s="15" t="s">
        <v>729</v>
      </c>
      <c r="H212" s="15" t="s">
        <v>26</v>
      </c>
      <c r="I212" s="15" t="s">
        <v>730</v>
      </c>
      <c r="J212" s="15">
        <v>644652141</v>
      </c>
      <c r="K212" s="15"/>
      <c r="L212" s="15" t="s">
        <v>29</v>
      </c>
      <c r="M212" s="20">
        <v>43366</v>
      </c>
      <c r="N212" s="15" t="s">
        <v>49</v>
      </c>
      <c r="O212" s="15" t="s">
        <v>114</v>
      </c>
      <c r="P212" s="15" t="s">
        <v>41</v>
      </c>
      <c r="Q212" s="15" t="s">
        <v>31</v>
      </c>
      <c r="R212" s="20">
        <v>45304</v>
      </c>
      <c r="S212" s="15" t="s">
        <v>32</v>
      </c>
      <c r="T212" s="15"/>
      <c r="U212" s="15"/>
      <c r="V212" s="15"/>
      <c r="W212" s="15"/>
      <c r="X212" s="15"/>
      <c r="Y212" s="15"/>
    </row>
    <row r="213" spans="1:25" ht="13.5" thickBot="1">
      <c r="A213" s="16">
        <v>45424.560740740744</v>
      </c>
      <c r="B213" s="17">
        <v>615</v>
      </c>
      <c r="C213" s="17">
        <v>136</v>
      </c>
      <c r="D213" s="15" t="s">
        <v>66</v>
      </c>
      <c r="E213" s="15" t="s">
        <v>108</v>
      </c>
      <c r="F213" s="15" t="s">
        <v>732</v>
      </c>
      <c r="G213" s="15"/>
      <c r="H213" s="15" t="s">
        <v>174</v>
      </c>
      <c r="I213" s="15"/>
      <c r="J213" s="15">
        <v>638515300</v>
      </c>
      <c r="K213" s="15"/>
      <c r="L213" s="15" t="s">
        <v>29</v>
      </c>
      <c r="M213" s="20">
        <v>41934</v>
      </c>
      <c r="N213" s="15"/>
      <c r="O213" s="21" t="s">
        <v>34</v>
      </c>
      <c r="P213" s="15"/>
      <c r="Q213" s="15" t="s">
        <v>35</v>
      </c>
      <c r="R213" s="20">
        <v>45213</v>
      </c>
      <c r="S213" s="15" t="s">
        <v>32</v>
      </c>
      <c r="T213" s="15"/>
      <c r="U213" s="15"/>
      <c r="V213" s="15"/>
      <c r="W213" s="15"/>
      <c r="X213" s="15"/>
      <c r="Y213" s="15"/>
    </row>
    <row r="214" spans="1:25" ht="13.5" thickBot="1">
      <c r="A214" s="16">
        <v>45424.560740740744</v>
      </c>
      <c r="B214" s="17">
        <v>615</v>
      </c>
      <c r="C214" s="17">
        <v>136</v>
      </c>
      <c r="D214" s="15" t="s">
        <v>66</v>
      </c>
      <c r="E214" s="15" t="s">
        <v>734</v>
      </c>
      <c r="F214" s="15" t="s">
        <v>732</v>
      </c>
      <c r="G214" s="15"/>
      <c r="H214" s="15" t="s">
        <v>174</v>
      </c>
      <c r="I214" s="15"/>
      <c r="J214" s="15">
        <v>638515300</v>
      </c>
      <c r="K214" s="15"/>
      <c r="L214" s="15" t="s">
        <v>29</v>
      </c>
      <c r="M214" s="20">
        <v>41934</v>
      </c>
      <c r="N214" s="15"/>
      <c r="O214" s="15" t="s">
        <v>122</v>
      </c>
      <c r="P214" s="15" t="s">
        <v>145</v>
      </c>
      <c r="Q214" s="15" t="s">
        <v>35</v>
      </c>
      <c r="R214" s="15"/>
      <c r="S214" s="15" t="s">
        <v>32</v>
      </c>
      <c r="T214" s="15"/>
      <c r="U214" s="15"/>
      <c r="V214" s="15"/>
      <c r="W214" s="15"/>
      <c r="X214" s="15"/>
      <c r="Y214" s="15"/>
    </row>
    <row r="215" spans="1:25" ht="13.5" thickBot="1">
      <c r="A215" s="16">
        <v>45424.560740740744</v>
      </c>
      <c r="B215" s="17">
        <v>615</v>
      </c>
      <c r="C215" s="17">
        <v>136</v>
      </c>
      <c r="D215" s="15" t="s">
        <v>66</v>
      </c>
      <c r="E215" s="15" t="s">
        <v>442</v>
      </c>
      <c r="F215" s="15" t="s">
        <v>732</v>
      </c>
      <c r="G215" s="15"/>
      <c r="H215" s="15" t="s">
        <v>174</v>
      </c>
      <c r="I215" s="15"/>
      <c r="J215" s="15">
        <v>638515300</v>
      </c>
      <c r="K215" s="15"/>
      <c r="L215" s="15" t="s">
        <v>29</v>
      </c>
      <c r="M215" s="20">
        <v>41934</v>
      </c>
      <c r="N215" s="15"/>
      <c r="O215" s="15" t="s">
        <v>40</v>
      </c>
      <c r="P215" s="15" t="s">
        <v>123</v>
      </c>
      <c r="Q215" s="15" t="s">
        <v>35</v>
      </c>
      <c r="R215" s="15"/>
      <c r="S215" s="15" t="s">
        <v>32</v>
      </c>
      <c r="T215" s="15"/>
      <c r="U215" s="15"/>
      <c r="V215" s="15"/>
      <c r="W215" s="15"/>
      <c r="X215" s="15"/>
      <c r="Y215" s="15"/>
    </row>
    <row r="216" spans="1:25" ht="13.5" thickBot="1">
      <c r="A216" s="16">
        <v>44975.586574074077</v>
      </c>
      <c r="B216" s="17">
        <v>1062</v>
      </c>
      <c r="C216" s="17">
        <v>137</v>
      </c>
      <c r="D216" s="15" t="s">
        <v>735</v>
      </c>
      <c r="E216" s="15" t="s">
        <v>23</v>
      </c>
      <c r="F216" s="15" t="s">
        <v>736</v>
      </c>
      <c r="G216" s="15" t="s">
        <v>737</v>
      </c>
      <c r="H216" s="15" t="s">
        <v>26</v>
      </c>
      <c r="I216" s="15" t="s">
        <v>207</v>
      </c>
      <c r="J216" s="15">
        <v>628685637</v>
      </c>
      <c r="K216" s="15"/>
      <c r="L216" s="15" t="s">
        <v>29</v>
      </c>
      <c r="M216" s="20">
        <v>40668</v>
      </c>
      <c r="N216" s="15" t="s">
        <v>141</v>
      </c>
      <c r="O216" s="15" t="s">
        <v>90</v>
      </c>
      <c r="P216" s="15" t="s">
        <v>123</v>
      </c>
      <c r="Q216" s="15" t="s">
        <v>78</v>
      </c>
      <c r="R216" s="15"/>
      <c r="S216" s="15" t="s">
        <v>32</v>
      </c>
      <c r="T216" s="15"/>
      <c r="U216" s="15"/>
      <c r="V216" s="15"/>
      <c r="W216" s="15"/>
      <c r="X216" s="15"/>
      <c r="Y216" s="15"/>
    </row>
    <row r="217" spans="1:25" ht="13.5" thickBot="1">
      <c r="A217" s="16">
        <v>45319.646261574075</v>
      </c>
      <c r="B217" s="17">
        <v>1062</v>
      </c>
      <c r="C217" s="17">
        <v>137</v>
      </c>
      <c r="D217" s="28" t="s">
        <v>735</v>
      </c>
      <c r="E217" s="15" t="s">
        <v>389</v>
      </c>
      <c r="F217" s="15" t="s">
        <v>736</v>
      </c>
      <c r="G217" s="15" t="s">
        <v>1367</v>
      </c>
      <c r="H217" s="15" t="s">
        <v>26</v>
      </c>
      <c r="I217" s="15" t="s">
        <v>211</v>
      </c>
      <c r="J217" s="15">
        <v>628685637</v>
      </c>
      <c r="K217" s="15"/>
      <c r="L217" s="15" t="s">
        <v>29</v>
      </c>
      <c r="M217" s="20">
        <v>43213</v>
      </c>
      <c r="N217" s="15" t="s">
        <v>49</v>
      </c>
      <c r="O217" s="15" t="s">
        <v>114</v>
      </c>
      <c r="P217" s="15" t="s">
        <v>41</v>
      </c>
      <c r="Q217" s="15" t="s">
        <v>31</v>
      </c>
      <c r="R217" s="20">
        <v>45304</v>
      </c>
      <c r="S217" s="15" t="s">
        <v>32</v>
      </c>
      <c r="T217" s="15"/>
      <c r="U217" s="15"/>
      <c r="V217" s="15"/>
      <c r="W217" s="15"/>
      <c r="X217" s="15"/>
      <c r="Y217" s="15"/>
    </row>
    <row r="218" spans="1:25" ht="13.5" thickBot="1">
      <c r="A218" s="16">
        <v>45424.586631944447</v>
      </c>
      <c r="B218" s="17">
        <v>944</v>
      </c>
      <c r="C218" s="17">
        <v>138</v>
      </c>
      <c r="D218" s="15" t="s">
        <v>300</v>
      </c>
      <c r="E218" s="15" t="s">
        <v>417</v>
      </c>
      <c r="F218" s="15" t="s">
        <v>739</v>
      </c>
      <c r="G218" s="15"/>
      <c r="H218" s="15"/>
      <c r="I218" s="15"/>
      <c r="J218" s="15">
        <v>685084552</v>
      </c>
      <c r="K218" s="15"/>
      <c r="L218" s="15" t="s">
        <v>48</v>
      </c>
      <c r="M218" s="20">
        <v>40505</v>
      </c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</row>
    <row r="219" spans="1:25" ht="13.5" thickBot="1">
      <c r="A219" s="16">
        <v>45424.588900462964</v>
      </c>
      <c r="B219" s="17">
        <v>496</v>
      </c>
      <c r="C219" s="17">
        <v>139</v>
      </c>
      <c r="D219" s="15" t="s">
        <v>80</v>
      </c>
      <c r="E219" s="15" t="s">
        <v>390</v>
      </c>
      <c r="F219" s="15" t="s">
        <v>741</v>
      </c>
      <c r="G219" s="15" t="s">
        <v>742</v>
      </c>
      <c r="H219" s="15" t="s">
        <v>26</v>
      </c>
      <c r="I219" s="15" t="s">
        <v>207</v>
      </c>
      <c r="J219" s="15">
        <v>686071774</v>
      </c>
      <c r="K219" s="15"/>
      <c r="L219" s="15" t="s">
        <v>29</v>
      </c>
      <c r="M219" s="15"/>
      <c r="N219" s="15"/>
      <c r="O219" s="15" t="s">
        <v>744</v>
      </c>
      <c r="P219" s="15"/>
      <c r="Q219" s="15" t="s">
        <v>31</v>
      </c>
      <c r="R219" s="15"/>
      <c r="S219" s="15" t="s">
        <v>32</v>
      </c>
      <c r="T219" s="15"/>
      <c r="U219" s="15"/>
      <c r="V219" s="15"/>
      <c r="W219" s="15"/>
      <c r="X219" s="15"/>
      <c r="Y219" s="15"/>
    </row>
    <row r="220" spans="1:25" ht="13.5" thickBot="1">
      <c r="A220" s="16">
        <v>45424.588900462964</v>
      </c>
      <c r="B220" s="17">
        <v>496</v>
      </c>
      <c r="C220" s="17">
        <v>139</v>
      </c>
      <c r="D220" s="15" t="s">
        <v>80</v>
      </c>
      <c r="E220" s="15" t="s">
        <v>179</v>
      </c>
      <c r="F220" s="15" t="s">
        <v>741</v>
      </c>
      <c r="G220" s="15" t="s">
        <v>742</v>
      </c>
      <c r="H220" s="15" t="s">
        <v>26</v>
      </c>
      <c r="I220" s="15" t="s">
        <v>207</v>
      </c>
      <c r="J220" s="15">
        <v>686071774</v>
      </c>
      <c r="K220" s="15"/>
      <c r="L220" s="15" t="s">
        <v>29</v>
      </c>
      <c r="M220" s="20">
        <v>41091</v>
      </c>
      <c r="N220" s="15"/>
      <c r="O220" s="15" t="s">
        <v>744</v>
      </c>
      <c r="P220" s="15"/>
      <c r="Q220" s="15" t="s">
        <v>31</v>
      </c>
      <c r="R220" s="15"/>
      <c r="S220" s="15" t="s">
        <v>32</v>
      </c>
      <c r="T220" s="15"/>
      <c r="U220" s="15"/>
      <c r="V220" s="15"/>
      <c r="W220" s="15"/>
      <c r="X220" s="15"/>
      <c r="Y220" s="15"/>
    </row>
    <row r="221" spans="1:25" ht="13.5" thickBot="1">
      <c r="A221" s="16">
        <v>45424.597905092596</v>
      </c>
      <c r="B221" s="17">
        <v>515</v>
      </c>
      <c r="C221" s="17">
        <v>140</v>
      </c>
      <c r="D221" s="15" t="s">
        <v>156</v>
      </c>
      <c r="E221" s="15" t="s">
        <v>108</v>
      </c>
      <c r="F221" s="15" t="s">
        <v>745</v>
      </c>
      <c r="G221" s="15" t="s">
        <v>746</v>
      </c>
      <c r="H221" s="15" t="s">
        <v>26</v>
      </c>
      <c r="I221" s="15" t="s">
        <v>378</v>
      </c>
      <c r="J221" s="15">
        <v>684500732</v>
      </c>
      <c r="K221" s="15"/>
      <c r="L221" s="15" t="s">
        <v>274</v>
      </c>
      <c r="M221" s="20">
        <v>42120</v>
      </c>
      <c r="N221" s="15"/>
      <c r="O221" s="15" t="s">
        <v>744</v>
      </c>
      <c r="P221" s="15"/>
      <c r="Q221" s="15" t="s">
        <v>35</v>
      </c>
      <c r="R221" s="20">
        <v>45213</v>
      </c>
      <c r="S221" s="15" t="s">
        <v>32</v>
      </c>
      <c r="T221" s="15"/>
      <c r="U221" s="15"/>
      <c r="V221" s="15"/>
      <c r="W221" s="15"/>
      <c r="X221" s="15"/>
      <c r="Y221" s="15"/>
    </row>
    <row r="222" spans="1:25" ht="13.5" thickBot="1">
      <c r="A222" s="16">
        <v>45424.597905092596</v>
      </c>
      <c r="B222" s="17">
        <v>515</v>
      </c>
      <c r="C222" s="17">
        <v>140</v>
      </c>
      <c r="D222" s="15" t="s">
        <v>156</v>
      </c>
      <c r="E222" s="15" t="s">
        <v>748</v>
      </c>
      <c r="F222" s="15" t="s">
        <v>745</v>
      </c>
      <c r="G222" s="15" t="s">
        <v>746</v>
      </c>
      <c r="H222" s="15" t="s">
        <v>26</v>
      </c>
      <c r="I222" s="15" t="s">
        <v>378</v>
      </c>
      <c r="J222" s="15">
        <v>684500732</v>
      </c>
      <c r="K222" s="15"/>
      <c r="L222" s="15" t="s">
        <v>48</v>
      </c>
      <c r="M222" s="20">
        <v>41172</v>
      </c>
      <c r="N222" s="15"/>
      <c r="O222" s="15" t="s">
        <v>122</v>
      </c>
      <c r="P222" s="15" t="s">
        <v>145</v>
      </c>
      <c r="Q222" s="15" t="s">
        <v>35</v>
      </c>
      <c r="R222" s="15"/>
      <c r="S222" s="15" t="s">
        <v>32</v>
      </c>
      <c r="T222" s="15"/>
      <c r="U222" s="15"/>
      <c r="V222" s="15"/>
      <c r="W222" s="15"/>
      <c r="X222" s="15"/>
      <c r="Y222" s="15"/>
    </row>
    <row r="223" spans="1:25" ht="13.5" thickBot="1">
      <c r="A223" s="16">
        <v>45424.600740740738</v>
      </c>
      <c r="B223" s="17">
        <v>0</v>
      </c>
      <c r="C223" s="17">
        <v>141</v>
      </c>
      <c r="D223" s="15" t="s">
        <v>300</v>
      </c>
      <c r="E223" s="15" t="s">
        <v>615</v>
      </c>
      <c r="F223" s="15" t="s">
        <v>749</v>
      </c>
      <c r="G223" s="15" t="s">
        <v>750</v>
      </c>
      <c r="H223" s="15" t="s">
        <v>26</v>
      </c>
      <c r="I223" s="15"/>
      <c r="J223" s="15">
        <v>686123656</v>
      </c>
      <c r="K223" s="15"/>
      <c r="L223" s="15" t="s">
        <v>29</v>
      </c>
      <c r="M223" s="20">
        <v>40725</v>
      </c>
      <c r="N223" s="15"/>
      <c r="O223" s="15" t="s">
        <v>65</v>
      </c>
      <c r="P223" s="15" t="s">
        <v>58</v>
      </c>
      <c r="Q223" s="15" t="s">
        <v>35</v>
      </c>
      <c r="R223" s="20">
        <v>45214</v>
      </c>
      <c r="S223" s="22" t="s">
        <v>32</v>
      </c>
      <c r="T223" s="19"/>
      <c r="U223" s="19"/>
      <c r="V223" s="19"/>
      <c r="W223" s="19"/>
      <c r="X223" s="19"/>
      <c r="Y223" s="19"/>
    </row>
    <row r="224" spans="1:25" ht="13.5" thickBot="1">
      <c r="A224" s="16">
        <v>45424.600740740738</v>
      </c>
      <c r="B224" s="17">
        <v>0</v>
      </c>
      <c r="C224" s="17">
        <v>141</v>
      </c>
      <c r="D224" s="15" t="s">
        <v>300</v>
      </c>
      <c r="E224" s="15" t="s">
        <v>752</v>
      </c>
      <c r="F224" s="15" t="s">
        <v>749</v>
      </c>
      <c r="G224" s="15" t="s">
        <v>750</v>
      </c>
      <c r="H224" s="15" t="s">
        <v>26</v>
      </c>
      <c r="I224" s="15"/>
      <c r="J224" s="15">
        <v>686123656</v>
      </c>
      <c r="K224" s="15"/>
      <c r="L224" s="15" t="s">
        <v>48</v>
      </c>
      <c r="M224" s="20">
        <v>42186</v>
      </c>
      <c r="N224" s="15"/>
      <c r="O224" s="15" t="s">
        <v>65</v>
      </c>
      <c r="P224" s="15" t="s">
        <v>58</v>
      </c>
      <c r="Q224" s="15" t="s">
        <v>35</v>
      </c>
      <c r="R224" s="20">
        <v>45214</v>
      </c>
      <c r="S224" s="22" t="s">
        <v>32</v>
      </c>
      <c r="T224" s="19"/>
      <c r="U224" s="19"/>
      <c r="V224" s="19"/>
      <c r="W224" s="19"/>
      <c r="X224" s="19"/>
      <c r="Y224" s="19"/>
    </row>
    <row r="225" spans="1:25" ht="13.5" thickBot="1">
      <c r="A225" s="16">
        <v>45424.604664351849</v>
      </c>
      <c r="B225" s="17">
        <v>407</v>
      </c>
      <c r="C225" s="17">
        <v>142</v>
      </c>
      <c r="D225" s="15" t="s">
        <v>400</v>
      </c>
      <c r="E225" s="15" t="s">
        <v>753</v>
      </c>
      <c r="F225" s="15" t="s">
        <v>754</v>
      </c>
      <c r="G225" s="15" t="s">
        <v>755</v>
      </c>
      <c r="H225" s="15"/>
      <c r="I225" s="15" t="s">
        <v>756</v>
      </c>
      <c r="J225" s="15">
        <v>686049612</v>
      </c>
      <c r="K225" s="15"/>
      <c r="L225" s="15" t="s">
        <v>29</v>
      </c>
      <c r="M225" s="20">
        <v>43105</v>
      </c>
      <c r="N225" s="15"/>
      <c r="O225" s="15"/>
      <c r="P225" s="15"/>
      <c r="Q225" s="15"/>
      <c r="R225" s="20">
        <v>45220</v>
      </c>
      <c r="S225" s="15"/>
      <c r="T225" s="15"/>
      <c r="U225" s="15"/>
      <c r="V225" s="15"/>
      <c r="W225" s="15"/>
      <c r="X225" s="15"/>
      <c r="Y225" s="15"/>
    </row>
    <row r="226" spans="1:25" ht="13.5" thickBot="1">
      <c r="A226" s="16">
        <v>44975.593368055554</v>
      </c>
      <c r="B226" s="17">
        <v>273</v>
      </c>
      <c r="C226" s="17">
        <v>143</v>
      </c>
      <c r="D226" s="15" t="s">
        <v>758</v>
      </c>
      <c r="E226" s="15" t="s">
        <v>108</v>
      </c>
      <c r="F226" s="15" t="s">
        <v>316</v>
      </c>
      <c r="G226" s="15" t="s">
        <v>759</v>
      </c>
      <c r="H226" s="15" t="s">
        <v>26</v>
      </c>
      <c r="I226" s="15" t="s">
        <v>760</v>
      </c>
      <c r="J226" s="15">
        <v>659586999</v>
      </c>
      <c r="K226" s="15"/>
      <c r="L226" s="15" t="s">
        <v>29</v>
      </c>
      <c r="M226" s="20">
        <v>40843</v>
      </c>
      <c r="N226" s="15" t="s">
        <v>39</v>
      </c>
      <c r="O226" s="15" t="s">
        <v>40</v>
      </c>
      <c r="P226" s="15" t="s">
        <v>41</v>
      </c>
      <c r="Q226" s="15" t="s">
        <v>31</v>
      </c>
      <c r="R226" s="15"/>
      <c r="S226" s="15" t="s">
        <v>32</v>
      </c>
      <c r="T226" s="15"/>
      <c r="U226" s="15"/>
      <c r="V226" s="15"/>
      <c r="W226" s="15"/>
      <c r="X226" s="15"/>
      <c r="Y226" s="15"/>
    </row>
    <row r="227" spans="1:25" ht="13.5" thickBot="1">
      <c r="A227" s="16">
        <v>44975.594108796293</v>
      </c>
      <c r="B227" s="17">
        <v>273</v>
      </c>
      <c r="C227" s="17">
        <v>143</v>
      </c>
      <c r="D227" s="15" t="s">
        <v>758</v>
      </c>
      <c r="E227" s="15" t="s">
        <v>345</v>
      </c>
      <c r="F227" s="15" t="s">
        <v>316</v>
      </c>
      <c r="G227" s="15" t="s">
        <v>759</v>
      </c>
      <c r="H227" s="15" t="s">
        <v>26</v>
      </c>
      <c r="I227" s="15" t="s">
        <v>760</v>
      </c>
      <c r="J227" s="15">
        <v>659586999</v>
      </c>
      <c r="K227" s="15"/>
      <c r="L227" s="15" t="s">
        <v>29</v>
      </c>
      <c r="M227" s="20">
        <v>41703</v>
      </c>
      <c r="N227" s="15" t="s">
        <v>39</v>
      </c>
      <c r="O227" s="15" t="s">
        <v>40</v>
      </c>
      <c r="P227" s="15" t="s">
        <v>41</v>
      </c>
      <c r="Q227" s="15" t="s">
        <v>31</v>
      </c>
      <c r="R227" s="15"/>
      <c r="S227" s="15" t="s">
        <v>32</v>
      </c>
      <c r="T227" s="15"/>
      <c r="U227" s="15"/>
      <c r="V227" s="15"/>
      <c r="W227" s="15"/>
      <c r="X227" s="15"/>
      <c r="Y227" s="15"/>
    </row>
    <row r="228" spans="1:25" ht="13.5" thickBot="1">
      <c r="A228" s="16">
        <v>44947.428101851852</v>
      </c>
      <c r="B228" s="17">
        <v>273</v>
      </c>
      <c r="C228" s="17">
        <v>143</v>
      </c>
      <c r="D228" s="15" t="s">
        <v>758</v>
      </c>
      <c r="E228" s="15" t="s">
        <v>762</v>
      </c>
      <c r="F228" s="15" t="s">
        <v>316</v>
      </c>
      <c r="G228" s="15" t="s">
        <v>763</v>
      </c>
      <c r="H228" s="15" t="s">
        <v>26</v>
      </c>
      <c r="I228" s="15" t="s">
        <v>760</v>
      </c>
      <c r="J228" s="15">
        <v>659586999</v>
      </c>
      <c r="K228" s="15"/>
      <c r="L228" s="15" t="s">
        <v>48</v>
      </c>
      <c r="M228" s="20">
        <v>40141</v>
      </c>
      <c r="N228" s="15" t="s">
        <v>155</v>
      </c>
      <c r="O228" s="15" t="s">
        <v>65</v>
      </c>
      <c r="P228" s="15" t="s">
        <v>58</v>
      </c>
      <c r="Q228" s="15" t="s">
        <v>31</v>
      </c>
      <c r="R228" s="15"/>
      <c r="S228" s="15"/>
      <c r="T228" s="15"/>
      <c r="U228" s="15"/>
      <c r="V228" s="15"/>
      <c r="W228" s="15"/>
      <c r="X228" s="15"/>
      <c r="Y228" s="15"/>
    </row>
    <row r="229" spans="1:25" ht="13.5" thickBot="1">
      <c r="A229" s="16">
        <v>45424.607175925928</v>
      </c>
      <c r="B229" s="17">
        <v>312</v>
      </c>
      <c r="C229" s="17">
        <v>144</v>
      </c>
      <c r="D229" s="15" t="s">
        <v>764</v>
      </c>
      <c r="E229" s="15" t="s">
        <v>442</v>
      </c>
      <c r="F229" s="15" t="s">
        <v>765</v>
      </c>
      <c r="G229" s="15"/>
      <c r="H229" s="15" t="s">
        <v>26</v>
      </c>
      <c r="I229" s="15"/>
      <c r="J229" s="15">
        <v>638110713</v>
      </c>
      <c r="K229" s="15"/>
      <c r="L229" s="15" t="s">
        <v>29</v>
      </c>
      <c r="M229" s="20">
        <v>42402</v>
      </c>
      <c r="N229" s="15"/>
      <c r="O229" s="21" t="s">
        <v>34</v>
      </c>
      <c r="P229" s="15"/>
      <c r="Q229" s="15" t="s">
        <v>35</v>
      </c>
      <c r="R229" s="20">
        <v>45213</v>
      </c>
      <c r="S229" s="15" t="s">
        <v>32</v>
      </c>
      <c r="T229" s="15"/>
      <c r="U229" s="15"/>
      <c r="V229" s="15"/>
      <c r="W229" s="15"/>
      <c r="X229" s="15"/>
      <c r="Y229" s="15"/>
    </row>
    <row r="230" spans="1:25" ht="13.5" thickBot="1">
      <c r="A230" s="16">
        <v>45424.607175925928</v>
      </c>
      <c r="B230" s="17">
        <v>312</v>
      </c>
      <c r="C230" s="17">
        <v>144</v>
      </c>
      <c r="D230" s="15" t="s">
        <v>764</v>
      </c>
      <c r="E230" s="15" t="s">
        <v>184</v>
      </c>
      <c r="F230" s="15" t="s">
        <v>765</v>
      </c>
      <c r="G230" s="15"/>
      <c r="H230" s="15" t="s">
        <v>26</v>
      </c>
      <c r="I230" s="15"/>
      <c r="J230" s="15">
        <v>638110713</v>
      </c>
      <c r="K230" s="15"/>
      <c r="L230" s="15" t="s">
        <v>29</v>
      </c>
      <c r="M230" s="20">
        <v>41695</v>
      </c>
      <c r="N230" s="15"/>
      <c r="O230" s="21" t="s">
        <v>34</v>
      </c>
      <c r="P230" s="15"/>
      <c r="Q230" s="15" t="s">
        <v>35</v>
      </c>
      <c r="R230" s="20">
        <v>45213</v>
      </c>
      <c r="S230" s="15" t="s">
        <v>32</v>
      </c>
      <c r="T230" s="15"/>
      <c r="U230" s="15"/>
      <c r="V230" s="15"/>
      <c r="W230" s="15"/>
      <c r="X230" s="15"/>
      <c r="Y230" s="15"/>
    </row>
    <row r="231" spans="1:25" ht="13.5" thickBot="1">
      <c r="A231" s="16">
        <v>45431.605046296296</v>
      </c>
      <c r="B231" s="17">
        <v>1107</v>
      </c>
      <c r="C231" s="17">
        <v>145</v>
      </c>
      <c r="D231" s="15" t="s">
        <v>767</v>
      </c>
      <c r="E231" s="15" t="s">
        <v>708</v>
      </c>
      <c r="F231" s="15" t="s">
        <v>768</v>
      </c>
      <c r="G231" s="15"/>
      <c r="H231" s="15"/>
      <c r="I231" s="15"/>
      <c r="J231" s="15">
        <v>687603448</v>
      </c>
      <c r="K231" s="15"/>
      <c r="L231" s="15" t="s">
        <v>29</v>
      </c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</row>
    <row r="232" spans="1:25" ht="13.5" thickBot="1">
      <c r="A232" s="16">
        <v>45431.605046296296</v>
      </c>
      <c r="B232" s="17">
        <v>1107</v>
      </c>
      <c r="C232" s="17">
        <v>145</v>
      </c>
      <c r="D232" s="15" t="s">
        <v>767</v>
      </c>
      <c r="E232" s="15" t="s">
        <v>550</v>
      </c>
      <c r="F232" s="15" t="s">
        <v>768</v>
      </c>
      <c r="G232" s="15"/>
      <c r="H232" s="15"/>
      <c r="I232" s="15"/>
      <c r="J232" s="15">
        <v>687603448</v>
      </c>
      <c r="K232" s="15"/>
      <c r="L232" s="15" t="s">
        <v>48</v>
      </c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</row>
    <row r="233" spans="1:25" ht="13.5" thickBot="1">
      <c r="A233" s="16">
        <v>45431.606851851851</v>
      </c>
      <c r="B233" s="17">
        <v>419</v>
      </c>
      <c r="C233" s="17">
        <v>146</v>
      </c>
      <c r="D233" s="15" t="s">
        <v>61</v>
      </c>
      <c r="E233" s="15" t="s">
        <v>770</v>
      </c>
      <c r="F233" s="15" t="s">
        <v>771</v>
      </c>
      <c r="G233" s="15"/>
      <c r="H233" s="15"/>
      <c r="I233" s="15"/>
      <c r="J233" s="15">
        <v>642476335</v>
      </c>
      <c r="K233" s="15"/>
      <c r="L233" s="15" t="s">
        <v>29</v>
      </c>
      <c r="M233" s="15"/>
      <c r="N233" s="15"/>
      <c r="O233" s="21" t="s">
        <v>34</v>
      </c>
      <c r="P233" s="15"/>
      <c r="Q233" s="15" t="s">
        <v>35</v>
      </c>
      <c r="R233" s="20">
        <v>45213</v>
      </c>
      <c r="S233" s="15" t="s">
        <v>32</v>
      </c>
      <c r="T233" s="15"/>
      <c r="U233" s="15"/>
      <c r="V233" s="15"/>
      <c r="W233" s="15"/>
      <c r="X233" s="15"/>
      <c r="Y233" s="15"/>
    </row>
    <row r="234" spans="1:25" ht="13.5" thickBot="1">
      <c r="A234" s="16">
        <v>45431.606851851851</v>
      </c>
      <c r="B234" s="17">
        <v>419</v>
      </c>
      <c r="C234" s="17">
        <v>146</v>
      </c>
      <c r="D234" s="15" t="s">
        <v>61</v>
      </c>
      <c r="E234" s="15" t="s">
        <v>773</v>
      </c>
      <c r="F234" s="15" t="s">
        <v>771</v>
      </c>
      <c r="G234" s="15"/>
      <c r="H234" s="15"/>
      <c r="I234" s="15"/>
      <c r="J234" s="15">
        <v>642476335</v>
      </c>
      <c r="K234" s="15"/>
      <c r="L234" s="15" t="s">
        <v>29</v>
      </c>
      <c r="M234" s="15"/>
      <c r="N234" s="15"/>
      <c r="O234" s="21" t="s">
        <v>34</v>
      </c>
      <c r="P234" s="15"/>
      <c r="Q234" s="15" t="s">
        <v>35</v>
      </c>
      <c r="R234" s="15"/>
      <c r="S234" s="15" t="s">
        <v>32</v>
      </c>
      <c r="T234" s="15"/>
      <c r="U234" s="15"/>
      <c r="V234" s="15"/>
      <c r="W234" s="15"/>
      <c r="X234" s="15"/>
      <c r="Y234" s="15"/>
    </row>
    <row r="235" spans="1:25" ht="13.5" thickBot="1">
      <c r="A235" s="16">
        <v>44927.70988425926</v>
      </c>
      <c r="B235" s="17">
        <v>778</v>
      </c>
      <c r="C235" s="17">
        <v>147</v>
      </c>
      <c r="D235" s="15" t="s">
        <v>345</v>
      </c>
      <c r="E235" s="15" t="s">
        <v>774</v>
      </c>
      <c r="F235" s="15" t="s">
        <v>775</v>
      </c>
      <c r="G235" s="15" t="s">
        <v>776</v>
      </c>
      <c r="H235" s="15" t="s">
        <v>26</v>
      </c>
      <c r="I235" s="15" t="s">
        <v>244</v>
      </c>
      <c r="J235" s="15">
        <v>682322868</v>
      </c>
      <c r="K235" s="15"/>
      <c r="L235" s="15" t="s">
        <v>29</v>
      </c>
      <c r="M235" s="20">
        <v>42408</v>
      </c>
      <c r="N235" s="15" t="s">
        <v>49</v>
      </c>
      <c r="O235" s="15" t="s">
        <v>65</v>
      </c>
      <c r="P235" s="15" t="s">
        <v>58</v>
      </c>
      <c r="Q235" s="15" t="s">
        <v>31</v>
      </c>
      <c r="R235" s="20">
        <v>44625</v>
      </c>
      <c r="S235" s="15" t="s">
        <v>32</v>
      </c>
      <c r="T235" s="15"/>
      <c r="U235" s="15"/>
      <c r="V235" s="15"/>
      <c r="W235" s="15"/>
      <c r="X235" s="15"/>
      <c r="Y235" s="15"/>
    </row>
    <row r="236" spans="1:25" ht="13.5" thickBot="1">
      <c r="A236" s="16">
        <v>44927.709305555552</v>
      </c>
      <c r="B236" s="17">
        <v>778</v>
      </c>
      <c r="C236" s="17">
        <v>147</v>
      </c>
      <c r="D236" s="15" t="s">
        <v>345</v>
      </c>
      <c r="E236" s="15" t="s">
        <v>195</v>
      </c>
      <c r="F236" s="15" t="s">
        <v>775</v>
      </c>
      <c r="G236" s="15" t="s">
        <v>776</v>
      </c>
      <c r="H236" s="15" t="s">
        <v>26</v>
      </c>
      <c r="I236" s="15" t="s">
        <v>244</v>
      </c>
      <c r="J236" s="15">
        <v>682322868</v>
      </c>
      <c r="K236" s="15"/>
      <c r="L236" s="15" t="s">
        <v>29</v>
      </c>
      <c r="M236" s="20">
        <v>41853</v>
      </c>
      <c r="N236" s="15" t="s">
        <v>49</v>
      </c>
      <c r="O236" s="15" t="s">
        <v>65</v>
      </c>
      <c r="P236" s="15" t="s">
        <v>58</v>
      </c>
      <c r="Q236" s="15" t="s">
        <v>31</v>
      </c>
      <c r="R236" s="20">
        <v>44625</v>
      </c>
      <c r="S236" s="15" t="s">
        <v>32</v>
      </c>
      <c r="T236" s="15"/>
      <c r="U236" s="15"/>
      <c r="V236" s="15"/>
      <c r="W236" s="15"/>
      <c r="X236" s="15"/>
      <c r="Y236" s="15"/>
    </row>
    <row r="237" spans="1:25" ht="13.5" thickBot="1">
      <c r="A237" s="16">
        <v>44937.745196759257</v>
      </c>
      <c r="B237" s="17">
        <v>431</v>
      </c>
      <c r="C237" s="17">
        <v>148</v>
      </c>
      <c r="D237" s="15" t="s">
        <v>97</v>
      </c>
      <c r="E237" s="15" t="s">
        <v>216</v>
      </c>
      <c r="F237" s="15" t="s">
        <v>778</v>
      </c>
      <c r="G237" s="15" t="s">
        <v>779</v>
      </c>
      <c r="H237" s="15" t="s">
        <v>26</v>
      </c>
      <c r="I237" s="15" t="s">
        <v>780</v>
      </c>
      <c r="J237" s="15">
        <v>6850426028</v>
      </c>
      <c r="K237" s="15"/>
      <c r="L237" s="15" t="s">
        <v>48</v>
      </c>
      <c r="M237" s="20">
        <v>41868</v>
      </c>
      <c r="N237" s="15" t="s">
        <v>39</v>
      </c>
      <c r="O237" s="15" t="s">
        <v>65</v>
      </c>
      <c r="P237" s="15" t="s">
        <v>145</v>
      </c>
      <c r="Q237" s="15" t="s">
        <v>35</v>
      </c>
      <c r="R237" s="15"/>
      <c r="S237" s="22" t="s">
        <v>32</v>
      </c>
      <c r="T237" s="15"/>
      <c r="U237" s="15"/>
      <c r="V237" s="15"/>
      <c r="W237" s="15"/>
      <c r="X237" s="15"/>
      <c r="Y237" s="15"/>
    </row>
    <row r="238" spans="1:25" ht="13.5" thickBot="1">
      <c r="A238" s="16">
        <v>44937.744444444441</v>
      </c>
      <c r="B238" s="17">
        <v>431</v>
      </c>
      <c r="C238" s="17">
        <v>148</v>
      </c>
      <c r="D238" s="15" t="s">
        <v>97</v>
      </c>
      <c r="E238" s="15" t="s">
        <v>781</v>
      </c>
      <c r="F238" s="15" t="s">
        <v>778</v>
      </c>
      <c r="G238" s="15" t="s">
        <v>779</v>
      </c>
      <c r="H238" s="15" t="s">
        <v>26</v>
      </c>
      <c r="I238" s="15" t="s">
        <v>780</v>
      </c>
      <c r="J238" s="15">
        <v>6850426028</v>
      </c>
      <c r="K238" s="15"/>
      <c r="L238" s="15" t="s">
        <v>48</v>
      </c>
      <c r="M238" s="20">
        <v>42370</v>
      </c>
      <c r="N238" s="15" t="s">
        <v>39</v>
      </c>
      <c r="O238" s="15" t="s">
        <v>65</v>
      </c>
      <c r="P238" s="15" t="s">
        <v>145</v>
      </c>
      <c r="Q238" s="15" t="s">
        <v>35</v>
      </c>
      <c r="R238" s="15"/>
      <c r="S238" s="22" t="s">
        <v>32</v>
      </c>
      <c r="T238" s="15"/>
      <c r="U238" s="15"/>
      <c r="V238" s="15"/>
      <c r="W238" s="15"/>
      <c r="X238" s="15"/>
      <c r="Y238" s="15"/>
    </row>
    <row r="239" spans="1:25" ht="13.5" thickBot="1">
      <c r="A239" s="16">
        <v>44937.747233796297</v>
      </c>
      <c r="B239" s="17">
        <v>629</v>
      </c>
      <c r="C239" s="17">
        <v>149</v>
      </c>
      <c r="D239" s="15" t="s">
        <v>90</v>
      </c>
      <c r="E239" s="15" t="s">
        <v>285</v>
      </c>
      <c r="F239" s="15" t="s">
        <v>782</v>
      </c>
      <c r="G239" s="15" t="s">
        <v>783</v>
      </c>
      <c r="H239" s="15" t="s">
        <v>26</v>
      </c>
      <c r="I239" s="15" t="s">
        <v>88</v>
      </c>
      <c r="J239" s="15">
        <v>685333202</v>
      </c>
      <c r="K239" s="15"/>
      <c r="L239" s="15" t="s">
        <v>48</v>
      </c>
      <c r="M239" s="20">
        <v>42695</v>
      </c>
      <c r="N239" s="15" t="s">
        <v>39</v>
      </c>
      <c r="O239" s="15" t="s">
        <v>65</v>
      </c>
      <c r="P239" s="15" t="s">
        <v>58</v>
      </c>
      <c r="Q239" s="15" t="s">
        <v>31</v>
      </c>
      <c r="R239" s="15"/>
      <c r="S239" s="15" t="s">
        <v>32</v>
      </c>
      <c r="T239" s="15"/>
      <c r="U239" s="15"/>
      <c r="V239" s="15"/>
      <c r="W239" s="15"/>
      <c r="X239" s="15"/>
      <c r="Y239" s="15"/>
    </row>
    <row r="240" spans="1:25" ht="13.5" thickBot="1">
      <c r="A240" s="16">
        <v>44937.746481481481</v>
      </c>
      <c r="B240" s="17">
        <v>629</v>
      </c>
      <c r="C240" s="17">
        <v>149</v>
      </c>
      <c r="D240" s="15" t="s">
        <v>90</v>
      </c>
      <c r="E240" s="15" t="s">
        <v>784</v>
      </c>
      <c r="F240" s="15" t="s">
        <v>782</v>
      </c>
      <c r="G240" s="15" t="s">
        <v>783</v>
      </c>
      <c r="H240" s="15" t="s">
        <v>26</v>
      </c>
      <c r="I240" s="15" t="s">
        <v>88</v>
      </c>
      <c r="J240" s="15">
        <v>685333202</v>
      </c>
      <c r="K240" s="15"/>
      <c r="L240" s="15" t="s">
        <v>48</v>
      </c>
      <c r="M240" s="20">
        <v>41700</v>
      </c>
      <c r="N240" s="15" t="s">
        <v>39</v>
      </c>
      <c r="O240" s="15" t="s">
        <v>65</v>
      </c>
      <c r="P240" s="15" t="s">
        <v>58</v>
      </c>
      <c r="Q240" s="15" t="s">
        <v>31</v>
      </c>
      <c r="R240" s="15"/>
      <c r="S240" s="15" t="s">
        <v>32</v>
      </c>
      <c r="T240" s="15"/>
      <c r="U240" s="15"/>
      <c r="V240" s="15"/>
      <c r="W240" s="15"/>
      <c r="X240" s="15"/>
      <c r="Y240" s="15"/>
    </row>
    <row r="241" spans="1:25" ht="13.5" thickBot="1">
      <c r="A241" s="16">
        <v>45431.607858796298</v>
      </c>
      <c r="B241" s="17">
        <v>530</v>
      </c>
      <c r="C241" s="17">
        <v>150</v>
      </c>
      <c r="D241" s="15" t="s">
        <v>785</v>
      </c>
      <c r="E241" s="15" t="s">
        <v>627</v>
      </c>
      <c r="F241" s="15" t="s">
        <v>786</v>
      </c>
      <c r="G241" s="15"/>
      <c r="H241" s="15"/>
      <c r="I241" s="15"/>
      <c r="J241" s="15">
        <v>684296782</v>
      </c>
      <c r="K241" s="15"/>
      <c r="L241" s="15" t="s">
        <v>48</v>
      </c>
      <c r="M241" s="15"/>
      <c r="N241" s="15"/>
      <c r="O241" s="15" t="s">
        <v>65</v>
      </c>
      <c r="P241" s="15"/>
      <c r="Q241" s="15" t="s">
        <v>35</v>
      </c>
      <c r="R241" s="15"/>
      <c r="S241" s="22" t="s">
        <v>32</v>
      </c>
      <c r="T241" s="15"/>
      <c r="U241" s="15"/>
      <c r="V241" s="15"/>
      <c r="W241" s="15"/>
      <c r="X241" s="15"/>
      <c r="Y241" s="15"/>
    </row>
    <row r="242" spans="1:25" ht="13.5" thickBot="1">
      <c r="A242" s="16">
        <v>45431.607858796298</v>
      </c>
      <c r="B242" s="17">
        <v>530</v>
      </c>
      <c r="C242" s="17">
        <v>150</v>
      </c>
      <c r="D242" s="15" t="s">
        <v>785</v>
      </c>
      <c r="E242" s="15" t="s">
        <v>442</v>
      </c>
      <c r="F242" s="15" t="s">
        <v>786</v>
      </c>
      <c r="G242" s="15"/>
      <c r="H242" s="15"/>
      <c r="I242" s="15"/>
      <c r="J242" s="15">
        <v>684296782</v>
      </c>
      <c r="K242" s="15"/>
      <c r="L242" s="15" t="s">
        <v>274</v>
      </c>
      <c r="M242" s="15"/>
      <c r="N242" s="15"/>
      <c r="O242" s="15" t="s">
        <v>30</v>
      </c>
      <c r="P242" s="15" t="s">
        <v>145</v>
      </c>
      <c r="Q242" s="15" t="s">
        <v>35</v>
      </c>
      <c r="R242" s="15"/>
      <c r="S242" s="15" t="s">
        <v>32</v>
      </c>
      <c r="T242" s="19"/>
      <c r="U242" s="19"/>
      <c r="V242" s="19"/>
      <c r="W242" s="19"/>
      <c r="X242" s="19"/>
      <c r="Y242" s="19"/>
    </row>
    <row r="243" spans="1:25" ht="13.5" thickBot="1">
      <c r="A243" s="16">
        <v>45003.640277777777</v>
      </c>
      <c r="B243" s="17">
        <v>621</v>
      </c>
      <c r="C243" s="17">
        <v>151</v>
      </c>
      <c r="D243" s="15" t="s">
        <v>66</v>
      </c>
      <c r="E243" s="15" t="s">
        <v>788</v>
      </c>
      <c r="F243" s="15" t="s">
        <v>789</v>
      </c>
      <c r="G243" s="15" t="s">
        <v>790</v>
      </c>
      <c r="H243" s="15" t="s">
        <v>26</v>
      </c>
      <c r="I243" s="15" t="s">
        <v>791</v>
      </c>
      <c r="J243" s="15">
        <v>639049138</v>
      </c>
      <c r="K243" s="15"/>
      <c r="L243" s="15" t="s">
        <v>48</v>
      </c>
      <c r="M243" s="20">
        <v>42684</v>
      </c>
      <c r="N243" s="15" t="s">
        <v>49</v>
      </c>
      <c r="O243" s="15" t="s">
        <v>744</v>
      </c>
      <c r="P243" s="15" t="s">
        <v>123</v>
      </c>
      <c r="Q243" s="15" t="s">
        <v>35</v>
      </c>
      <c r="R243" s="20">
        <v>44989</v>
      </c>
      <c r="S243" s="15" t="s">
        <v>32</v>
      </c>
      <c r="T243" s="15"/>
      <c r="U243" s="15"/>
      <c r="V243" s="15"/>
      <c r="W243" s="15"/>
      <c r="X243" s="15"/>
      <c r="Y243" s="15"/>
    </row>
    <row r="244" spans="1:25" ht="13.5" thickBot="1">
      <c r="A244" s="16">
        <v>44975.597986111112</v>
      </c>
      <c r="B244" s="17">
        <v>621</v>
      </c>
      <c r="C244" s="17">
        <v>151</v>
      </c>
      <c r="D244" s="15" t="s">
        <v>97</v>
      </c>
      <c r="E244" s="15" t="s">
        <v>564</v>
      </c>
      <c r="F244" s="15" t="s">
        <v>789</v>
      </c>
      <c r="G244" s="15" t="s">
        <v>790</v>
      </c>
      <c r="H244" s="15" t="s">
        <v>174</v>
      </c>
      <c r="I244" s="15" t="s">
        <v>791</v>
      </c>
      <c r="J244" s="15">
        <v>639049138</v>
      </c>
      <c r="K244" s="15"/>
      <c r="L244" s="15" t="s">
        <v>48</v>
      </c>
      <c r="M244" s="20">
        <v>41461</v>
      </c>
      <c r="N244" s="15" t="s">
        <v>39</v>
      </c>
      <c r="O244" s="15" t="s">
        <v>65</v>
      </c>
      <c r="P244" s="15" t="s">
        <v>41</v>
      </c>
      <c r="Q244" s="15" t="s">
        <v>35</v>
      </c>
      <c r="R244" s="15"/>
      <c r="S244" s="22" t="s">
        <v>32</v>
      </c>
      <c r="T244" s="15"/>
      <c r="U244" s="15"/>
      <c r="V244" s="15"/>
      <c r="W244" s="15"/>
      <c r="X244" s="15"/>
      <c r="Y244" s="15"/>
    </row>
    <row r="245" spans="1:25" ht="13.5" thickBot="1">
      <c r="A245" s="16">
        <v>45444.640277777777</v>
      </c>
      <c r="B245" s="17">
        <v>323</v>
      </c>
      <c r="C245" s="17">
        <v>152</v>
      </c>
      <c r="D245" s="15" t="s">
        <v>792</v>
      </c>
      <c r="E245" s="15" t="s">
        <v>23</v>
      </c>
      <c r="F245" s="15" t="s">
        <v>793</v>
      </c>
      <c r="G245" s="15" t="s">
        <v>794</v>
      </c>
      <c r="H245" s="15" t="s">
        <v>26</v>
      </c>
      <c r="I245" s="15"/>
      <c r="J245" s="15">
        <v>638588869</v>
      </c>
      <c r="K245" s="15"/>
      <c r="L245" s="15" t="s">
        <v>29</v>
      </c>
      <c r="M245" s="20">
        <v>42045</v>
      </c>
      <c r="N245" s="15"/>
      <c r="O245" s="15" t="s">
        <v>30</v>
      </c>
      <c r="P245" s="15"/>
      <c r="Q245" s="15" t="s">
        <v>31</v>
      </c>
      <c r="R245" s="20">
        <v>44506</v>
      </c>
      <c r="S245" s="15" t="s">
        <v>32</v>
      </c>
      <c r="T245" s="15"/>
      <c r="U245" s="15"/>
      <c r="V245" s="15"/>
      <c r="W245" s="15"/>
      <c r="X245" s="15"/>
      <c r="Y245" s="15"/>
    </row>
    <row r="246" spans="1:25" ht="13.5" thickBot="1">
      <c r="A246" s="16">
        <v>45444.640277777777</v>
      </c>
      <c r="B246" s="17">
        <v>323</v>
      </c>
      <c r="C246" s="17">
        <v>152</v>
      </c>
      <c r="D246" s="15" t="s">
        <v>792</v>
      </c>
      <c r="E246" s="15" t="s">
        <v>223</v>
      </c>
      <c r="F246" s="15" t="s">
        <v>793</v>
      </c>
      <c r="G246" s="15" t="s">
        <v>794</v>
      </c>
      <c r="H246" s="15" t="s">
        <v>26</v>
      </c>
      <c r="I246" s="15"/>
      <c r="J246" s="15">
        <v>638588869</v>
      </c>
      <c r="K246" s="15"/>
      <c r="L246" s="15" t="s">
        <v>29</v>
      </c>
      <c r="M246" s="15"/>
      <c r="N246" s="15"/>
      <c r="O246" s="15" t="s">
        <v>30</v>
      </c>
      <c r="P246" s="15"/>
      <c r="Q246" s="15" t="s">
        <v>31</v>
      </c>
      <c r="R246" s="15"/>
      <c r="S246" s="15" t="s">
        <v>32</v>
      </c>
      <c r="T246" s="15"/>
      <c r="U246" s="15"/>
      <c r="V246" s="15"/>
      <c r="W246" s="15"/>
      <c r="X246" s="15"/>
      <c r="Y246" s="15"/>
    </row>
    <row r="247" spans="1:25" ht="13.5" thickBot="1">
      <c r="A247" s="23">
        <v>44927.670497685183</v>
      </c>
      <c r="B247" s="19"/>
      <c r="C247" s="27">
        <v>153</v>
      </c>
      <c r="D247" s="19" t="s">
        <v>796</v>
      </c>
      <c r="E247" s="19" t="s">
        <v>797</v>
      </c>
      <c r="F247" s="19" t="s">
        <v>798</v>
      </c>
      <c r="G247" s="19" t="s">
        <v>799</v>
      </c>
      <c r="H247" s="19" t="s">
        <v>26</v>
      </c>
      <c r="I247" s="19" t="s">
        <v>800</v>
      </c>
      <c r="J247" s="19">
        <v>684998250</v>
      </c>
      <c r="K247" s="19"/>
      <c r="L247" s="19" t="s">
        <v>48</v>
      </c>
      <c r="M247" s="24">
        <v>40723</v>
      </c>
      <c r="N247" s="19" t="s">
        <v>49</v>
      </c>
      <c r="O247" s="19" t="s">
        <v>65</v>
      </c>
      <c r="P247" s="19" t="s">
        <v>58</v>
      </c>
      <c r="Q247" s="19" t="s">
        <v>31</v>
      </c>
      <c r="R247" s="24">
        <v>44625</v>
      </c>
      <c r="S247" s="19" t="s">
        <v>32</v>
      </c>
      <c r="T247" s="19"/>
      <c r="U247" s="19"/>
      <c r="V247" s="19"/>
      <c r="W247" s="19"/>
      <c r="X247" s="19"/>
      <c r="Y247" s="19"/>
    </row>
    <row r="248" spans="1:25" ht="13.5" thickBot="1">
      <c r="A248" s="23">
        <v>44927.671296296299</v>
      </c>
      <c r="B248" s="19"/>
      <c r="C248" s="27">
        <v>153</v>
      </c>
      <c r="D248" s="19" t="s">
        <v>796</v>
      </c>
      <c r="E248" s="19" t="s">
        <v>802</v>
      </c>
      <c r="F248" s="19" t="s">
        <v>798</v>
      </c>
      <c r="G248" s="19" t="s">
        <v>799</v>
      </c>
      <c r="H248" s="19" t="s">
        <v>26</v>
      </c>
      <c r="I248" s="19" t="s">
        <v>800</v>
      </c>
      <c r="J248" s="19">
        <v>684998250</v>
      </c>
      <c r="K248" s="19"/>
      <c r="L248" s="19" t="s">
        <v>29</v>
      </c>
      <c r="M248" s="24">
        <v>39999</v>
      </c>
      <c r="N248" s="19" t="s">
        <v>49</v>
      </c>
      <c r="O248" s="19" t="s">
        <v>65</v>
      </c>
      <c r="P248" s="19" t="s">
        <v>58</v>
      </c>
      <c r="Q248" s="19" t="s">
        <v>31</v>
      </c>
      <c r="R248" s="24">
        <v>44625</v>
      </c>
      <c r="S248" s="19" t="s">
        <v>32</v>
      </c>
      <c r="T248" s="19"/>
      <c r="U248" s="19"/>
      <c r="V248" s="19"/>
      <c r="W248" s="19"/>
      <c r="X248" s="19"/>
      <c r="Y248" s="19"/>
    </row>
    <row r="249" spans="1:25" ht="13.5" thickBot="1">
      <c r="A249" s="16">
        <v>44947.430983796294</v>
      </c>
      <c r="B249" s="17">
        <v>1176</v>
      </c>
      <c r="C249" s="17">
        <v>154</v>
      </c>
      <c r="D249" s="15" t="s">
        <v>400</v>
      </c>
      <c r="E249" s="15" t="s">
        <v>451</v>
      </c>
      <c r="F249" s="15" t="s">
        <v>803</v>
      </c>
      <c r="G249" s="15" t="s">
        <v>804</v>
      </c>
      <c r="H249" s="15" t="s">
        <v>26</v>
      </c>
      <c r="I249" s="15" t="s">
        <v>805</v>
      </c>
      <c r="J249" s="15">
        <v>684784170</v>
      </c>
      <c r="K249" s="15"/>
      <c r="L249" s="15" t="s">
        <v>48</v>
      </c>
      <c r="M249" s="20">
        <v>40069</v>
      </c>
      <c r="N249" s="15" t="s">
        <v>155</v>
      </c>
      <c r="O249" s="15" t="s">
        <v>57</v>
      </c>
      <c r="P249" s="15" t="s">
        <v>58</v>
      </c>
      <c r="Q249" s="15" t="s">
        <v>31</v>
      </c>
      <c r="R249" s="15"/>
      <c r="S249" s="15" t="s">
        <v>32</v>
      </c>
      <c r="T249" s="15"/>
      <c r="U249" s="15"/>
      <c r="V249" s="15"/>
      <c r="W249" s="15"/>
      <c r="X249" s="15"/>
      <c r="Y249" s="15"/>
    </row>
    <row r="250" spans="1:25" ht="13.5" thickBot="1">
      <c r="A250" s="16">
        <v>44947.430983796294</v>
      </c>
      <c r="B250" s="17">
        <v>1176</v>
      </c>
      <c r="C250" s="17">
        <v>154</v>
      </c>
      <c r="D250" s="15" t="s">
        <v>400</v>
      </c>
      <c r="E250" s="15" t="s">
        <v>806</v>
      </c>
      <c r="F250" s="15" t="s">
        <v>803</v>
      </c>
      <c r="G250" s="15" t="s">
        <v>804</v>
      </c>
      <c r="H250" s="15" t="s">
        <v>26</v>
      </c>
      <c r="I250" s="15" t="s">
        <v>805</v>
      </c>
      <c r="J250" s="15">
        <v>684784170</v>
      </c>
      <c r="K250" s="15"/>
      <c r="L250" s="15" t="s">
        <v>48</v>
      </c>
      <c r="M250" s="20">
        <v>40069</v>
      </c>
      <c r="N250" s="15" t="s">
        <v>155</v>
      </c>
      <c r="O250" s="15" t="s">
        <v>57</v>
      </c>
      <c r="P250" s="15" t="s">
        <v>58</v>
      </c>
      <c r="Q250" s="15" t="s">
        <v>31</v>
      </c>
      <c r="R250" s="15"/>
      <c r="S250" s="15" t="s">
        <v>32</v>
      </c>
      <c r="T250" s="15"/>
      <c r="U250" s="15"/>
      <c r="V250" s="15"/>
      <c r="W250" s="15"/>
      <c r="X250" s="15"/>
      <c r="Y250" s="15"/>
    </row>
    <row r="251" spans="1:25" ht="13.5" thickBot="1">
      <c r="A251" s="16">
        <v>44975.636087962965</v>
      </c>
      <c r="B251" s="17">
        <v>622</v>
      </c>
      <c r="C251" s="17">
        <v>155</v>
      </c>
      <c r="D251" s="15" t="s">
        <v>807</v>
      </c>
      <c r="E251" s="15" t="s">
        <v>627</v>
      </c>
      <c r="F251" s="15" t="s">
        <v>808</v>
      </c>
      <c r="G251" s="15" t="s">
        <v>809</v>
      </c>
      <c r="H251" s="15" t="s">
        <v>26</v>
      </c>
      <c r="I251" s="15" t="s">
        <v>583</v>
      </c>
      <c r="J251" s="15">
        <v>642926698</v>
      </c>
      <c r="K251" s="15"/>
      <c r="L251" s="15" t="s">
        <v>48</v>
      </c>
      <c r="M251" s="20">
        <v>41040</v>
      </c>
      <c r="N251" s="15" t="s">
        <v>39</v>
      </c>
      <c r="O251" s="15" t="s">
        <v>57</v>
      </c>
      <c r="P251" s="15" t="s">
        <v>41</v>
      </c>
      <c r="Q251" s="15" t="s">
        <v>78</v>
      </c>
      <c r="R251" s="15"/>
      <c r="S251" s="15" t="s">
        <v>32</v>
      </c>
      <c r="T251" s="15"/>
      <c r="U251" s="15"/>
      <c r="V251" s="15"/>
      <c r="W251" s="15"/>
      <c r="X251" s="15"/>
      <c r="Y251" s="15"/>
    </row>
    <row r="252" spans="1:25" ht="13.5" thickBot="1">
      <c r="A252" s="16">
        <v>45354.541018518517</v>
      </c>
      <c r="B252" s="17">
        <v>643</v>
      </c>
      <c r="C252" s="17">
        <v>156</v>
      </c>
      <c r="D252" s="15" t="s">
        <v>36</v>
      </c>
      <c r="E252" s="15" t="s">
        <v>23</v>
      </c>
      <c r="F252" s="15" t="s">
        <v>810</v>
      </c>
      <c r="G252" s="15" t="s">
        <v>811</v>
      </c>
      <c r="H252" s="15" t="s">
        <v>26</v>
      </c>
      <c r="I252" s="15" t="s">
        <v>398</v>
      </c>
      <c r="J252" s="15">
        <v>624177045</v>
      </c>
      <c r="K252" s="15"/>
      <c r="L252" s="15" t="s">
        <v>29</v>
      </c>
      <c r="M252" s="20">
        <v>41578</v>
      </c>
      <c r="N252" s="15" t="s">
        <v>152</v>
      </c>
      <c r="O252" s="15" t="s">
        <v>90</v>
      </c>
      <c r="P252" s="15" t="s">
        <v>123</v>
      </c>
      <c r="Q252" s="15" t="s">
        <v>78</v>
      </c>
      <c r="R252" s="20">
        <v>45325</v>
      </c>
      <c r="S252" s="15"/>
      <c r="T252" s="15"/>
      <c r="U252" s="15"/>
      <c r="V252" s="15"/>
      <c r="W252" s="15"/>
      <c r="X252" s="15"/>
      <c r="Y252" s="15"/>
    </row>
    <row r="253" spans="1:25" ht="13.5" thickBot="1">
      <c r="A253" s="16">
        <v>45347.655949074076</v>
      </c>
      <c r="B253" s="17">
        <v>643</v>
      </c>
      <c r="C253" s="17">
        <v>156</v>
      </c>
      <c r="D253" s="15" t="s">
        <v>36</v>
      </c>
      <c r="E253" s="15" t="s">
        <v>23</v>
      </c>
      <c r="F253" s="15" t="s">
        <v>810</v>
      </c>
      <c r="G253" s="15" t="s">
        <v>813</v>
      </c>
      <c r="H253" s="15" t="s">
        <v>26</v>
      </c>
      <c r="I253" s="15" t="s">
        <v>398</v>
      </c>
      <c r="J253" s="15">
        <v>624177045</v>
      </c>
      <c r="K253" s="15"/>
      <c r="L253" s="15" t="s">
        <v>29</v>
      </c>
      <c r="M253" s="20">
        <v>41578</v>
      </c>
      <c r="N253" s="15" t="s">
        <v>141</v>
      </c>
      <c r="O253" s="15" t="s">
        <v>114</v>
      </c>
      <c r="P253" s="15" t="s">
        <v>115</v>
      </c>
      <c r="Q253" s="15" t="s">
        <v>78</v>
      </c>
      <c r="R253" s="20">
        <v>45297</v>
      </c>
      <c r="S253" s="15"/>
      <c r="T253" s="15"/>
      <c r="U253" s="15"/>
      <c r="V253" s="15"/>
      <c r="W253" s="15"/>
      <c r="X253" s="15"/>
      <c r="Y253" s="15"/>
    </row>
    <row r="254" spans="1:25" ht="13.5" thickBot="1">
      <c r="A254" s="16">
        <v>45354.538368055553</v>
      </c>
      <c r="B254" s="17">
        <v>192</v>
      </c>
      <c r="C254" s="17">
        <v>157</v>
      </c>
      <c r="D254" s="15" t="s">
        <v>53</v>
      </c>
      <c r="E254" s="15" t="s">
        <v>814</v>
      </c>
      <c r="F254" s="15" t="s">
        <v>815</v>
      </c>
      <c r="G254" s="15" t="s">
        <v>816</v>
      </c>
      <c r="H254" s="15" t="s">
        <v>26</v>
      </c>
      <c r="I254" s="15" t="s">
        <v>817</v>
      </c>
      <c r="J254" s="15" t="s">
        <v>818</v>
      </c>
      <c r="K254" s="15"/>
      <c r="L254" s="15" t="s">
        <v>48</v>
      </c>
      <c r="M254" s="20">
        <v>42370</v>
      </c>
      <c r="N254" s="15" t="s">
        <v>49</v>
      </c>
      <c r="O254" s="15" t="s">
        <v>114</v>
      </c>
      <c r="P254" s="15" t="s">
        <v>41</v>
      </c>
      <c r="Q254" s="15" t="s">
        <v>31</v>
      </c>
      <c r="R254" s="20">
        <v>45325</v>
      </c>
      <c r="S254" s="15" t="s">
        <v>32</v>
      </c>
      <c r="T254" s="15"/>
      <c r="U254" s="15"/>
      <c r="V254" s="15"/>
      <c r="W254" s="15"/>
      <c r="X254" s="15"/>
      <c r="Y254" s="15"/>
    </row>
    <row r="255" spans="1:25" ht="13.5" thickBot="1">
      <c r="A255" s="16">
        <v>45375.550856481481</v>
      </c>
      <c r="B255" s="17">
        <v>564</v>
      </c>
      <c r="C255" s="17">
        <v>158</v>
      </c>
      <c r="D255" s="15" t="s">
        <v>65</v>
      </c>
      <c r="E255" s="15" t="s">
        <v>788</v>
      </c>
      <c r="F255" s="15" t="s">
        <v>819</v>
      </c>
      <c r="G255" s="15" t="s">
        <v>820</v>
      </c>
      <c r="H255" s="15" t="s">
        <v>26</v>
      </c>
      <c r="I255" s="15">
        <v>3822</v>
      </c>
      <c r="J255" s="15">
        <v>638761266</v>
      </c>
      <c r="K255" s="15"/>
      <c r="L255" s="15" t="s">
        <v>48</v>
      </c>
      <c r="M255" s="20">
        <v>42982</v>
      </c>
      <c r="N255" s="15" t="s">
        <v>49</v>
      </c>
      <c r="O255" s="15" t="s">
        <v>114</v>
      </c>
      <c r="P255" s="15" t="s">
        <v>41</v>
      </c>
      <c r="Q255" s="15" t="s">
        <v>31</v>
      </c>
      <c r="R255" s="20">
        <v>45304</v>
      </c>
      <c r="S255" s="15" t="s">
        <v>32</v>
      </c>
      <c r="T255" s="15"/>
      <c r="U255" s="15"/>
      <c r="V255" s="15"/>
      <c r="W255" s="15"/>
      <c r="X255" s="15"/>
      <c r="Y255" s="15"/>
    </row>
    <row r="256" spans="1:25" ht="13.5" thickBot="1">
      <c r="A256" s="16">
        <v>45375.550856481481</v>
      </c>
      <c r="B256" s="17">
        <v>564</v>
      </c>
      <c r="C256" s="17">
        <v>158</v>
      </c>
      <c r="D256" s="15" t="s">
        <v>65</v>
      </c>
      <c r="E256" s="15" t="s">
        <v>1339</v>
      </c>
      <c r="F256" s="15" t="s">
        <v>819</v>
      </c>
      <c r="G256" s="15" t="s">
        <v>820</v>
      </c>
      <c r="H256" s="15" t="s">
        <v>26</v>
      </c>
      <c r="I256" s="15">
        <v>3822</v>
      </c>
      <c r="J256" s="15">
        <v>638761266</v>
      </c>
      <c r="K256" s="15"/>
      <c r="L256" s="15" t="s">
        <v>48</v>
      </c>
      <c r="M256" s="20">
        <v>42982</v>
      </c>
      <c r="N256" s="15" t="s">
        <v>49</v>
      </c>
      <c r="O256" s="15" t="s">
        <v>114</v>
      </c>
      <c r="P256" s="15" t="s">
        <v>41</v>
      </c>
      <c r="Q256" s="15" t="s">
        <v>31</v>
      </c>
      <c r="R256" s="20">
        <v>45304</v>
      </c>
      <c r="S256" s="15" t="s">
        <v>32</v>
      </c>
      <c r="T256" s="15"/>
      <c r="U256" s="15"/>
      <c r="V256" s="15"/>
      <c r="W256" s="15"/>
      <c r="X256" s="15"/>
      <c r="Y256" s="15"/>
    </row>
    <row r="257" spans="1:25" ht="13.5" thickBot="1">
      <c r="A257" s="16">
        <v>45423.621145833335</v>
      </c>
      <c r="B257" s="17">
        <v>481</v>
      </c>
      <c r="C257" s="17">
        <v>159</v>
      </c>
      <c r="D257" s="15" t="s">
        <v>823</v>
      </c>
      <c r="E257" s="15" t="s">
        <v>792</v>
      </c>
      <c r="F257" s="15" t="s">
        <v>824</v>
      </c>
      <c r="G257" s="15" t="s">
        <v>825</v>
      </c>
      <c r="H257" s="15" t="s">
        <v>26</v>
      </c>
      <c r="I257" s="15" t="s">
        <v>826</v>
      </c>
      <c r="J257" s="15">
        <v>619462340</v>
      </c>
      <c r="K257" s="15"/>
      <c r="L257" s="15" t="s">
        <v>29</v>
      </c>
      <c r="M257" s="20">
        <v>41652</v>
      </c>
      <c r="N257" s="15" t="s">
        <v>49</v>
      </c>
      <c r="O257" s="15" t="s">
        <v>114</v>
      </c>
      <c r="P257" s="15" t="s">
        <v>115</v>
      </c>
      <c r="Q257" s="15" t="s">
        <v>78</v>
      </c>
      <c r="R257" s="20">
        <v>45388</v>
      </c>
      <c r="S257" s="15" t="s">
        <v>32</v>
      </c>
      <c r="T257" s="15"/>
      <c r="U257" s="15"/>
      <c r="V257" s="15"/>
      <c r="W257" s="15"/>
      <c r="X257" s="15"/>
      <c r="Y257" s="15"/>
    </row>
    <row r="258" spans="1:25" ht="13.5" thickBot="1">
      <c r="A258" s="16">
        <v>45423.621145833335</v>
      </c>
      <c r="B258" s="17">
        <v>481</v>
      </c>
      <c r="C258" s="17">
        <v>159</v>
      </c>
      <c r="D258" s="15" t="s">
        <v>823</v>
      </c>
      <c r="E258" s="15" t="s">
        <v>828</v>
      </c>
      <c r="F258" s="15" t="s">
        <v>824</v>
      </c>
      <c r="G258" s="15" t="s">
        <v>825</v>
      </c>
      <c r="H258" s="15" t="s">
        <v>26</v>
      </c>
      <c r="I258" s="15" t="s">
        <v>826</v>
      </c>
      <c r="J258" s="15">
        <v>619462340</v>
      </c>
      <c r="K258" s="15"/>
      <c r="L258" s="15" t="s">
        <v>29</v>
      </c>
      <c r="M258" s="20">
        <v>41164</v>
      </c>
      <c r="N258" s="15" t="s">
        <v>49</v>
      </c>
      <c r="O258" s="15" t="s">
        <v>114</v>
      </c>
      <c r="P258" s="15" t="s">
        <v>115</v>
      </c>
      <c r="Q258" s="15" t="s">
        <v>78</v>
      </c>
      <c r="R258" s="20">
        <v>45388</v>
      </c>
      <c r="S258" s="15" t="s">
        <v>32</v>
      </c>
      <c r="T258" s="15"/>
      <c r="U258" s="15"/>
      <c r="V258" s="15"/>
      <c r="W258" s="15"/>
      <c r="X258" s="15"/>
      <c r="Y258" s="15"/>
    </row>
    <row r="259" spans="1:25" ht="13.5" thickBot="1">
      <c r="A259" s="16">
        <v>45444.646967592591</v>
      </c>
      <c r="B259" s="17">
        <v>126</v>
      </c>
      <c r="C259" s="17">
        <v>160</v>
      </c>
      <c r="D259" s="15" t="s">
        <v>194</v>
      </c>
      <c r="E259" s="15" t="s">
        <v>829</v>
      </c>
      <c r="F259" s="15" t="s">
        <v>830</v>
      </c>
      <c r="G259" s="15" t="s">
        <v>831</v>
      </c>
      <c r="H259" s="15" t="s">
        <v>26</v>
      </c>
      <c r="I259" s="15"/>
      <c r="J259" s="15"/>
      <c r="K259" s="15"/>
      <c r="L259" s="15" t="s">
        <v>29</v>
      </c>
      <c r="M259" s="20">
        <v>42246</v>
      </c>
      <c r="N259" s="15"/>
      <c r="O259" s="15" t="s">
        <v>30</v>
      </c>
      <c r="P259" s="15"/>
      <c r="Q259" s="15" t="s">
        <v>31</v>
      </c>
      <c r="R259" s="20">
        <v>44506</v>
      </c>
      <c r="S259" s="15" t="s">
        <v>32</v>
      </c>
      <c r="T259" s="15"/>
      <c r="U259" s="15"/>
      <c r="V259" s="15"/>
      <c r="W259" s="15"/>
      <c r="X259" s="15"/>
      <c r="Y259" s="15"/>
    </row>
    <row r="260" spans="1:25" ht="13.5" thickBot="1">
      <c r="A260" s="16">
        <v>45423.63354166667</v>
      </c>
      <c r="B260" s="17">
        <v>210</v>
      </c>
      <c r="C260" s="17">
        <v>161</v>
      </c>
      <c r="D260" s="15" t="s">
        <v>832</v>
      </c>
      <c r="E260" s="15" t="s">
        <v>600</v>
      </c>
      <c r="F260" s="15" t="s">
        <v>833</v>
      </c>
      <c r="G260" s="15" t="s">
        <v>834</v>
      </c>
      <c r="H260" s="15" t="s">
        <v>26</v>
      </c>
      <c r="I260" s="15" t="s">
        <v>835</v>
      </c>
      <c r="J260" s="15" t="s">
        <v>836</v>
      </c>
      <c r="K260" s="15"/>
      <c r="L260" s="15" t="s">
        <v>48</v>
      </c>
      <c r="M260" s="20">
        <v>42564</v>
      </c>
      <c r="N260" s="15" t="s">
        <v>49</v>
      </c>
      <c r="O260" s="15" t="s">
        <v>114</v>
      </c>
      <c r="P260" s="15" t="s">
        <v>115</v>
      </c>
      <c r="Q260" s="15" t="s">
        <v>78</v>
      </c>
      <c r="R260" s="20">
        <v>45388</v>
      </c>
      <c r="S260" s="15" t="s">
        <v>32</v>
      </c>
      <c r="T260" s="15"/>
      <c r="U260" s="15"/>
      <c r="V260" s="15"/>
      <c r="W260" s="15"/>
      <c r="X260" s="15"/>
      <c r="Y260" s="15"/>
    </row>
    <row r="261" spans="1:25" ht="13.5" thickBot="1">
      <c r="A261" s="16">
        <v>45423.631493055553</v>
      </c>
      <c r="B261" s="17">
        <v>680</v>
      </c>
      <c r="C261" s="17">
        <v>162</v>
      </c>
      <c r="D261" s="15" t="s">
        <v>837</v>
      </c>
      <c r="E261" s="15" t="s">
        <v>91</v>
      </c>
      <c r="F261" s="15" t="s">
        <v>838</v>
      </c>
      <c r="G261" s="15" t="s">
        <v>839</v>
      </c>
      <c r="H261" s="15" t="s">
        <v>26</v>
      </c>
      <c r="I261" s="15" t="s">
        <v>639</v>
      </c>
      <c r="J261" s="15">
        <v>641896763</v>
      </c>
      <c r="K261" s="15"/>
      <c r="L261" s="15" t="s">
        <v>48</v>
      </c>
      <c r="M261" s="20">
        <v>43392</v>
      </c>
      <c r="N261" s="15" t="s">
        <v>49</v>
      </c>
      <c r="O261" s="15" t="s">
        <v>114</v>
      </c>
      <c r="P261" s="15" t="s">
        <v>115</v>
      </c>
      <c r="Q261" s="15" t="s">
        <v>78</v>
      </c>
      <c r="R261" s="20">
        <v>45388</v>
      </c>
      <c r="S261" s="15" t="s">
        <v>32</v>
      </c>
      <c r="T261" s="15"/>
      <c r="U261" s="15"/>
      <c r="V261" s="15"/>
      <c r="W261" s="15"/>
      <c r="X261" s="15"/>
      <c r="Y261" s="15"/>
    </row>
    <row r="262" spans="1:25" ht="13.5" thickBot="1">
      <c r="A262" s="16">
        <v>45423.595671296294</v>
      </c>
      <c r="B262" s="17">
        <v>90</v>
      </c>
      <c r="C262" s="17">
        <v>163</v>
      </c>
      <c r="D262" s="15" t="s">
        <v>33</v>
      </c>
      <c r="E262" s="15" t="s">
        <v>23</v>
      </c>
      <c r="F262" s="15" t="s">
        <v>841</v>
      </c>
      <c r="G262" s="15" t="s">
        <v>842</v>
      </c>
      <c r="H262" s="15" t="s">
        <v>26</v>
      </c>
      <c r="I262" s="15" t="s">
        <v>843</v>
      </c>
      <c r="J262" s="15">
        <v>627205903</v>
      </c>
      <c r="K262" s="15"/>
      <c r="L262" s="15" t="s">
        <v>29</v>
      </c>
      <c r="M262" s="20">
        <v>42311</v>
      </c>
      <c r="N262" s="15" t="s">
        <v>49</v>
      </c>
      <c r="O262" s="15" t="s">
        <v>114</v>
      </c>
      <c r="P262" s="15" t="s">
        <v>115</v>
      </c>
      <c r="Q262" s="15" t="s">
        <v>78</v>
      </c>
      <c r="R262" s="20">
        <v>45388</v>
      </c>
      <c r="S262" s="15" t="s">
        <v>32</v>
      </c>
      <c r="T262" s="15"/>
      <c r="U262" s="15"/>
      <c r="V262" s="15"/>
      <c r="W262" s="15"/>
      <c r="X262" s="15"/>
      <c r="Y262" s="15"/>
    </row>
    <row r="263" spans="1:25" ht="13.5" thickBot="1">
      <c r="A263" s="16">
        <v>45423.595671296294</v>
      </c>
      <c r="B263" s="17">
        <v>90</v>
      </c>
      <c r="C263" s="17">
        <v>163</v>
      </c>
      <c r="D263" s="15" t="s">
        <v>33</v>
      </c>
      <c r="E263" s="15" t="s">
        <v>845</v>
      </c>
      <c r="F263" s="15" t="s">
        <v>841</v>
      </c>
      <c r="G263" s="15" t="s">
        <v>842</v>
      </c>
      <c r="H263" s="15" t="s">
        <v>26</v>
      </c>
      <c r="I263" s="15" t="s">
        <v>843</v>
      </c>
      <c r="J263" s="15">
        <v>627205903</v>
      </c>
      <c r="K263" s="15"/>
      <c r="L263" s="15" t="s">
        <v>48</v>
      </c>
      <c r="M263" s="20">
        <v>41846</v>
      </c>
      <c r="N263" s="15" t="s">
        <v>49</v>
      </c>
      <c r="O263" s="15" t="s">
        <v>114</v>
      </c>
      <c r="P263" s="15" t="s">
        <v>115</v>
      </c>
      <c r="Q263" s="15" t="s">
        <v>78</v>
      </c>
      <c r="R263" s="20">
        <v>45388</v>
      </c>
      <c r="S263" s="15" t="s">
        <v>32</v>
      </c>
      <c r="T263" s="15"/>
      <c r="U263" s="15"/>
      <c r="V263" s="15"/>
      <c r="W263" s="15"/>
      <c r="X263" s="15"/>
      <c r="Y263" s="15"/>
    </row>
    <row r="264" spans="1:25" ht="13.5" thickBot="1">
      <c r="A264" s="16">
        <v>45423.629861111112</v>
      </c>
      <c r="B264" s="17">
        <v>533</v>
      </c>
      <c r="C264" s="17">
        <v>164</v>
      </c>
      <c r="D264" s="15" t="s">
        <v>156</v>
      </c>
      <c r="E264" s="15" t="s">
        <v>846</v>
      </c>
      <c r="F264" s="15" t="s">
        <v>847</v>
      </c>
      <c r="G264" s="15" t="s">
        <v>848</v>
      </c>
      <c r="H264" s="15" t="s">
        <v>26</v>
      </c>
      <c r="I264" s="15" t="s">
        <v>849</v>
      </c>
      <c r="J264" s="15">
        <v>644474445</v>
      </c>
      <c r="K264" s="15"/>
      <c r="L264" s="15" t="s">
        <v>29</v>
      </c>
      <c r="M264" s="20">
        <v>41320</v>
      </c>
      <c r="N264" s="15" t="s">
        <v>49</v>
      </c>
      <c r="O264" s="15" t="s">
        <v>114</v>
      </c>
      <c r="P264" s="15" t="s">
        <v>115</v>
      </c>
      <c r="Q264" s="15" t="s">
        <v>78</v>
      </c>
      <c r="R264" s="20">
        <v>45388</v>
      </c>
      <c r="S264" s="15" t="s">
        <v>32</v>
      </c>
      <c r="T264" s="15"/>
      <c r="U264" s="15"/>
      <c r="V264" s="15"/>
      <c r="W264" s="15"/>
      <c r="X264" s="15"/>
      <c r="Y264" s="15"/>
    </row>
    <row r="265" spans="1:25" ht="13.5" thickBot="1">
      <c r="A265" s="16">
        <v>45423.589502314811</v>
      </c>
      <c r="B265" s="15"/>
      <c r="C265" s="17">
        <v>165</v>
      </c>
      <c r="D265" s="15" t="s">
        <v>851</v>
      </c>
      <c r="E265" s="15" t="s">
        <v>852</v>
      </c>
      <c r="F265" s="15" t="s">
        <v>853</v>
      </c>
      <c r="G265" s="15" t="s">
        <v>854</v>
      </c>
      <c r="H265" s="15" t="s">
        <v>26</v>
      </c>
      <c r="I265" s="15"/>
      <c r="J265" s="15">
        <v>684550586</v>
      </c>
      <c r="K265" s="15"/>
      <c r="L265" s="15" t="s">
        <v>29</v>
      </c>
      <c r="M265" s="20">
        <v>42400</v>
      </c>
      <c r="N265" s="15" t="s">
        <v>49</v>
      </c>
      <c r="O265" s="15" t="s">
        <v>114</v>
      </c>
      <c r="P265" s="15" t="s">
        <v>115</v>
      </c>
      <c r="Q265" s="15" t="s">
        <v>78</v>
      </c>
      <c r="R265" s="20">
        <v>45388</v>
      </c>
      <c r="S265" s="15" t="s">
        <v>32</v>
      </c>
      <c r="T265" s="19"/>
      <c r="U265" s="19"/>
      <c r="V265" s="19"/>
      <c r="W265" s="19"/>
      <c r="X265" s="19"/>
      <c r="Y265" s="19"/>
    </row>
    <row r="266" spans="1:25" ht="13.5" thickBot="1">
      <c r="A266" s="16">
        <v>45423.589502314811</v>
      </c>
      <c r="B266" s="15"/>
      <c r="C266" s="17">
        <v>165</v>
      </c>
      <c r="D266" s="15" t="s">
        <v>851</v>
      </c>
      <c r="E266" s="15" t="s">
        <v>856</v>
      </c>
      <c r="F266" s="15" t="s">
        <v>853</v>
      </c>
      <c r="G266" s="15" t="s">
        <v>854</v>
      </c>
      <c r="H266" s="15" t="s">
        <v>26</v>
      </c>
      <c r="I266" s="15"/>
      <c r="J266" s="15">
        <v>684550586</v>
      </c>
      <c r="K266" s="15"/>
      <c r="L266" s="15" t="s">
        <v>29</v>
      </c>
      <c r="M266" s="20">
        <v>43120</v>
      </c>
      <c r="N266" s="15" t="s">
        <v>49</v>
      </c>
      <c r="O266" s="15" t="s">
        <v>114</v>
      </c>
      <c r="P266" s="15" t="s">
        <v>115</v>
      </c>
      <c r="Q266" s="15" t="s">
        <v>78</v>
      </c>
      <c r="R266" s="20">
        <v>45388</v>
      </c>
      <c r="S266" s="15" t="s">
        <v>32</v>
      </c>
      <c r="T266" s="19"/>
      <c r="U266" s="19"/>
      <c r="V266" s="19"/>
      <c r="W266" s="19"/>
      <c r="X266" s="19"/>
      <c r="Y266" s="19"/>
    </row>
    <row r="267" spans="1:25" ht="13.5" thickBot="1">
      <c r="A267" s="16">
        <v>45423.558148148149</v>
      </c>
      <c r="B267" s="17">
        <v>111</v>
      </c>
      <c r="C267" s="17">
        <v>166</v>
      </c>
      <c r="D267" s="15" t="s">
        <v>857</v>
      </c>
      <c r="E267" s="15" t="s">
        <v>223</v>
      </c>
      <c r="F267" s="15" t="s">
        <v>137</v>
      </c>
      <c r="G267" s="15" t="s">
        <v>858</v>
      </c>
      <c r="H267" s="15" t="s">
        <v>26</v>
      </c>
      <c r="I267" s="15" t="s">
        <v>1374</v>
      </c>
      <c r="J267" s="15">
        <v>616557833</v>
      </c>
      <c r="K267" s="15"/>
      <c r="L267" s="15" t="s">
        <v>29</v>
      </c>
      <c r="M267" s="20">
        <v>42328</v>
      </c>
      <c r="N267" s="15" t="s">
        <v>49</v>
      </c>
      <c r="O267" s="15" t="s">
        <v>114</v>
      </c>
      <c r="P267" s="15" t="s">
        <v>115</v>
      </c>
      <c r="Q267" s="15" t="s">
        <v>78</v>
      </c>
      <c r="R267" s="20">
        <v>45388</v>
      </c>
      <c r="S267" s="15" t="s">
        <v>32</v>
      </c>
      <c r="T267" s="15"/>
      <c r="U267" s="15"/>
      <c r="V267" s="15"/>
      <c r="W267" s="15"/>
      <c r="X267" s="15"/>
      <c r="Y267" s="15"/>
    </row>
    <row r="268" spans="1:25" ht="13.5" thickBot="1">
      <c r="A268" s="16">
        <v>45423.558148148149</v>
      </c>
      <c r="B268" s="17">
        <v>111</v>
      </c>
      <c r="C268" s="17">
        <v>166</v>
      </c>
      <c r="D268" s="15" t="s">
        <v>857</v>
      </c>
      <c r="E268" s="15" t="s">
        <v>862</v>
      </c>
      <c r="F268" s="15" t="s">
        <v>137</v>
      </c>
      <c r="G268" s="15" t="s">
        <v>858</v>
      </c>
      <c r="H268" s="15" t="s">
        <v>26</v>
      </c>
      <c r="I268" s="15" t="s">
        <v>1374</v>
      </c>
      <c r="J268" s="15">
        <v>616557833</v>
      </c>
      <c r="K268" s="15"/>
      <c r="L268" s="15" t="s">
        <v>29</v>
      </c>
      <c r="M268" s="20">
        <v>42328</v>
      </c>
      <c r="N268" s="15" t="s">
        <v>49</v>
      </c>
      <c r="O268" s="15" t="s">
        <v>114</v>
      </c>
      <c r="P268" s="15" t="s">
        <v>115</v>
      </c>
      <c r="Q268" s="15" t="s">
        <v>78</v>
      </c>
      <c r="R268" s="20">
        <v>45388</v>
      </c>
      <c r="S268" s="15" t="s">
        <v>32</v>
      </c>
      <c r="T268" s="15"/>
      <c r="U268" s="15"/>
      <c r="V268" s="15"/>
      <c r="W268" s="15"/>
      <c r="X268" s="15"/>
      <c r="Y268" s="15"/>
    </row>
    <row r="269" spans="1:25" ht="13.5" thickBot="1">
      <c r="A269" s="16">
        <v>44926.642060185186</v>
      </c>
      <c r="B269" s="17">
        <v>435</v>
      </c>
      <c r="C269" s="17">
        <v>167</v>
      </c>
      <c r="D269" s="15" t="s">
        <v>295</v>
      </c>
      <c r="E269" s="15" t="s">
        <v>499</v>
      </c>
      <c r="F269" s="15" t="s">
        <v>1375</v>
      </c>
      <c r="G269" s="15" t="s">
        <v>863</v>
      </c>
      <c r="H269" s="15" t="s">
        <v>26</v>
      </c>
      <c r="I269" s="15" t="s">
        <v>468</v>
      </c>
      <c r="J269" s="15">
        <v>681840270</v>
      </c>
      <c r="K269" s="15"/>
      <c r="L269" s="15" t="s">
        <v>48</v>
      </c>
      <c r="M269" s="20">
        <v>44711</v>
      </c>
      <c r="N269" s="15" t="s">
        <v>49</v>
      </c>
      <c r="O269" s="15" t="s">
        <v>30</v>
      </c>
      <c r="P269" s="15" t="s">
        <v>41</v>
      </c>
      <c r="Q269" s="15" t="s">
        <v>35</v>
      </c>
      <c r="R269" s="20">
        <v>44870</v>
      </c>
      <c r="S269" s="15" t="s">
        <v>32</v>
      </c>
      <c r="T269" s="15"/>
      <c r="U269" s="15"/>
      <c r="V269" s="15"/>
      <c r="W269" s="15"/>
      <c r="X269" s="15"/>
      <c r="Y269" s="15"/>
    </row>
    <row r="270" spans="1:25" ht="13.5" thickBot="1">
      <c r="A270" s="16">
        <v>45444.65253472222</v>
      </c>
      <c r="B270" s="17">
        <v>645</v>
      </c>
      <c r="C270" s="17">
        <v>168</v>
      </c>
      <c r="D270" s="15" t="s">
        <v>865</v>
      </c>
      <c r="E270" s="15" t="s">
        <v>137</v>
      </c>
      <c r="F270" s="15" t="s">
        <v>866</v>
      </c>
      <c r="G270" s="15" t="s">
        <v>867</v>
      </c>
      <c r="H270" s="15" t="s">
        <v>26</v>
      </c>
      <c r="I270" s="15" t="s">
        <v>868</v>
      </c>
      <c r="J270" s="15">
        <v>685289574</v>
      </c>
      <c r="K270" s="15"/>
      <c r="L270" s="15" t="s">
        <v>29</v>
      </c>
      <c r="M270" s="20">
        <v>41319</v>
      </c>
      <c r="N270" s="15"/>
      <c r="O270" s="15"/>
      <c r="P270" s="15"/>
      <c r="Q270" s="15"/>
      <c r="R270" s="20">
        <v>44506</v>
      </c>
      <c r="S270" s="15"/>
      <c r="T270" s="15"/>
      <c r="U270" s="15"/>
      <c r="V270" s="15"/>
      <c r="W270" s="15"/>
      <c r="X270" s="15"/>
      <c r="Y270" s="15"/>
    </row>
    <row r="271" spans="1:25" ht="13.5" thickBot="1">
      <c r="A271" s="16">
        <v>45444.654062499998</v>
      </c>
      <c r="B271" s="17">
        <v>158</v>
      </c>
      <c r="C271" s="17">
        <v>169</v>
      </c>
      <c r="D271" s="15" t="s">
        <v>870</v>
      </c>
      <c r="E271" s="15" t="s">
        <v>310</v>
      </c>
      <c r="F271" s="15" t="s">
        <v>871</v>
      </c>
      <c r="G271" s="15" t="s">
        <v>872</v>
      </c>
      <c r="H271" s="15" t="s">
        <v>26</v>
      </c>
      <c r="I271" s="15" t="s">
        <v>873</v>
      </c>
      <c r="J271" s="15">
        <v>633885997</v>
      </c>
      <c r="K271" s="15"/>
      <c r="L271" s="15" t="s">
        <v>29</v>
      </c>
      <c r="M271" s="20">
        <v>41297</v>
      </c>
      <c r="N271" s="15"/>
      <c r="O271" s="15" t="s">
        <v>65</v>
      </c>
      <c r="P271" s="15" t="s">
        <v>58</v>
      </c>
      <c r="Q271" s="15" t="s">
        <v>35</v>
      </c>
      <c r="R271" s="20">
        <v>44240</v>
      </c>
      <c r="S271" s="22" t="s">
        <v>32</v>
      </c>
      <c r="T271" s="15"/>
      <c r="U271" s="15"/>
      <c r="V271" s="15"/>
      <c r="W271" s="15"/>
      <c r="X271" s="15"/>
      <c r="Y271" s="15"/>
    </row>
    <row r="272" spans="1:25" ht="13.5" thickBot="1">
      <c r="A272" s="16">
        <v>44947.423576388886</v>
      </c>
      <c r="B272" s="17">
        <v>678</v>
      </c>
      <c r="C272" s="17">
        <v>170</v>
      </c>
      <c r="D272" s="15" t="s">
        <v>875</v>
      </c>
      <c r="E272" s="15" t="s">
        <v>876</v>
      </c>
      <c r="F272" s="15" t="s">
        <v>877</v>
      </c>
      <c r="G272" s="15" t="s">
        <v>878</v>
      </c>
      <c r="H272" s="15" t="s">
        <v>26</v>
      </c>
      <c r="I272" s="15" t="s">
        <v>879</v>
      </c>
      <c r="J272" s="15">
        <v>626473808</v>
      </c>
      <c r="K272" s="15"/>
      <c r="L272" s="15" t="s">
        <v>48</v>
      </c>
      <c r="M272" s="20">
        <v>40754</v>
      </c>
      <c r="N272" s="15" t="s">
        <v>155</v>
      </c>
      <c r="O272" s="15" t="s">
        <v>57</v>
      </c>
      <c r="P272" s="15" t="s">
        <v>58</v>
      </c>
      <c r="Q272" s="15" t="s">
        <v>31</v>
      </c>
      <c r="R272" s="15"/>
      <c r="S272" s="15" t="s">
        <v>32</v>
      </c>
      <c r="T272" s="15"/>
      <c r="U272" s="15"/>
      <c r="V272" s="15"/>
      <c r="W272" s="15"/>
      <c r="X272" s="15"/>
      <c r="Y272" s="15"/>
    </row>
    <row r="273" spans="1:25" ht="13.5" thickBot="1">
      <c r="A273" s="16">
        <v>44947.423576388886</v>
      </c>
      <c r="B273" s="17">
        <v>678</v>
      </c>
      <c r="C273" s="17">
        <v>170</v>
      </c>
      <c r="D273" s="15" t="s">
        <v>875</v>
      </c>
      <c r="E273" s="15" t="s">
        <v>489</v>
      </c>
      <c r="F273" s="15" t="s">
        <v>877</v>
      </c>
      <c r="G273" s="15" t="s">
        <v>878</v>
      </c>
      <c r="H273" s="15" t="s">
        <v>26</v>
      </c>
      <c r="I273" s="15" t="s">
        <v>879</v>
      </c>
      <c r="J273" s="15">
        <v>626473808</v>
      </c>
      <c r="K273" s="15"/>
      <c r="L273" s="15" t="s">
        <v>48</v>
      </c>
      <c r="M273" s="20">
        <v>40754</v>
      </c>
      <c r="N273" s="15" t="s">
        <v>155</v>
      </c>
      <c r="O273" s="15" t="s">
        <v>122</v>
      </c>
      <c r="P273" s="15" t="s">
        <v>58</v>
      </c>
      <c r="Q273" s="15" t="s">
        <v>35</v>
      </c>
      <c r="R273" s="15"/>
      <c r="S273" s="15" t="s">
        <v>32</v>
      </c>
      <c r="T273" s="15"/>
      <c r="U273" s="15"/>
      <c r="V273" s="15"/>
      <c r="W273" s="15"/>
      <c r="X273" s="15"/>
      <c r="Y273" s="15"/>
    </row>
    <row r="274" spans="1:25" ht="13.5" thickBot="1">
      <c r="A274" s="16">
        <v>45423.591689814813</v>
      </c>
      <c r="B274" s="17">
        <v>462</v>
      </c>
      <c r="C274" s="17">
        <v>171</v>
      </c>
      <c r="D274" s="15" t="s">
        <v>80</v>
      </c>
      <c r="E274" s="15" t="s">
        <v>881</v>
      </c>
      <c r="F274" s="15" t="s">
        <v>882</v>
      </c>
      <c r="G274" s="15" t="s">
        <v>883</v>
      </c>
      <c r="H274" s="15" t="s">
        <v>26</v>
      </c>
      <c r="I274" s="15" t="s">
        <v>884</v>
      </c>
      <c r="J274" s="15">
        <v>686464116</v>
      </c>
      <c r="K274" s="15"/>
      <c r="L274" s="15" t="s">
        <v>29</v>
      </c>
      <c r="M274" s="20">
        <v>42869</v>
      </c>
      <c r="N274" s="15" t="s">
        <v>49</v>
      </c>
      <c r="O274" s="15" t="s">
        <v>114</v>
      </c>
      <c r="P274" s="15" t="s">
        <v>115</v>
      </c>
      <c r="Q274" s="15" t="s">
        <v>78</v>
      </c>
      <c r="R274" s="20">
        <v>45388</v>
      </c>
      <c r="S274" s="15" t="s">
        <v>32</v>
      </c>
      <c r="T274" s="15"/>
      <c r="U274" s="15"/>
      <c r="V274" s="15"/>
      <c r="W274" s="15"/>
      <c r="X274" s="15"/>
      <c r="Y274" s="15"/>
    </row>
    <row r="275" spans="1:25" ht="13.5" thickBot="1">
      <c r="A275" s="16">
        <v>45423.593842592592</v>
      </c>
      <c r="B275" s="17">
        <v>250</v>
      </c>
      <c r="C275" s="17">
        <v>172</v>
      </c>
      <c r="D275" s="15" t="s">
        <v>852</v>
      </c>
      <c r="E275" s="15" t="s">
        <v>886</v>
      </c>
      <c r="F275" s="15" t="s">
        <v>887</v>
      </c>
      <c r="G275" s="15" t="s">
        <v>888</v>
      </c>
      <c r="H275" s="15" t="s">
        <v>26</v>
      </c>
      <c r="I275" s="15" t="s">
        <v>889</v>
      </c>
      <c r="J275" s="15" t="s">
        <v>890</v>
      </c>
      <c r="K275" s="15"/>
      <c r="L275" s="15" t="s">
        <v>48</v>
      </c>
      <c r="M275" s="20">
        <v>43128</v>
      </c>
      <c r="N275" s="15" t="s">
        <v>49</v>
      </c>
      <c r="O275" s="15" t="s">
        <v>114</v>
      </c>
      <c r="P275" s="15" t="s">
        <v>115</v>
      </c>
      <c r="Q275" s="15" t="s">
        <v>78</v>
      </c>
      <c r="R275" s="20">
        <v>45388</v>
      </c>
      <c r="S275" s="15" t="s">
        <v>32</v>
      </c>
      <c r="T275" s="15"/>
      <c r="U275" s="15"/>
      <c r="V275" s="15"/>
      <c r="W275" s="15"/>
      <c r="X275" s="15"/>
      <c r="Y275" s="15"/>
    </row>
    <row r="276" spans="1:25" ht="13.5" thickBot="1">
      <c r="A276" s="16">
        <v>45423.593842592592</v>
      </c>
      <c r="B276" s="17">
        <v>250</v>
      </c>
      <c r="C276" s="17">
        <v>172</v>
      </c>
      <c r="D276" s="15" t="s">
        <v>852</v>
      </c>
      <c r="E276" s="15" t="s">
        <v>417</v>
      </c>
      <c r="F276" s="15" t="s">
        <v>887</v>
      </c>
      <c r="G276" s="15" t="s">
        <v>888</v>
      </c>
      <c r="H276" s="15" t="s">
        <v>26</v>
      </c>
      <c r="I276" s="15" t="s">
        <v>889</v>
      </c>
      <c r="J276" s="15" t="s">
        <v>890</v>
      </c>
      <c r="K276" s="15"/>
      <c r="L276" s="15" t="s">
        <v>48</v>
      </c>
      <c r="M276" s="20">
        <v>43128</v>
      </c>
      <c r="N276" s="15" t="s">
        <v>49</v>
      </c>
      <c r="O276" s="15" t="s">
        <v>65</v>
      </c>
      <c r="P276" s="15" t="s">
        <v>58</v>
      </c>
      <c r="Q276" s="15" t="s">
        <v>31</v>
      </c>
      <c r="R276" s="20">
        <v>45388</v>
      </c>
      <c r="S276" s="15" t="s">
        <v>32</v>
      </c>
      <c r="T276" s="15"/>
      <c r="U276" s="15"/>
      <c r="V276" s="15"/>
      <c r="W276" s="15"/>
      <c r="X276" s="15"/>
      <c r="Y276" s="15"/>
    </row>
    <row r="277" spans="1:25" ht="13.5" thickBot="1">
      <c r="A277" s="16">
        <v>45423.567881944444</v>
      </c>
      <c r="B277" s="17">
        <v>914</v>
      </c>
      <c r="C277" s="17">
        <v>173</v>
      </c>
      <c r="D277" s="15" t="s">
        <v>236</v>
      </c>
      <c r="E277" s="15" t="s">
        <v>456</v>
      </c>
      <c r="F277" s="15" t="s">
        <v>891</v>
      </c>
      <c r="G277" s="15" t="s">
        <v>892</v>
      </c>
      <c r="H277" s="15" t="s">
        <v>26</v>
      </c>
      <c r="I277" s="15">
        <v>3527</v>
      </c>
      <c r="J277" s="15"/>
      <c r="K277" s="15"/>
      <c r="L277" s="15" t="s">
        <v>48</v>
      </c>
      <c r="M277" s="20">
        <v>43378</v>
      </c>
      <c r="N277" s="15" t="s">
        <v>49</v>
      </c>
      <c r="O277" s="15" t="s">
        <v>114</v>
      </c>
      <c r="P277" s="15" t="s">
        <v>115</v>
      </c>
      <c r="Q277" s="15" t="s">
        <v>78</v>
      </c>
      <c r="R277" s="20">
        <v>45388</v>
      </c>
      <c r="S277" s="15" t="s">
        <v>32</v>
      </c>
      <c r="T277" s="15"/>
      <c r="U277" s="15"/>
      <c r="V277" s="15"/>
      <c r="W277" s="15"/>
      <c r="X277" s="15"/>
      <c r="Y277" s="15"/>
    </row>
    <row r="278" spans="1:25" ht="13.5" thickBot="1">
      <c r="A278" s="16">
        <v>45423.567881944444</v>
      </c>
      <c r="B278" s="17">
        <v>914</v>
      </c>
      <c r="C278" s="17">
        <v>173</v>
      </c>
      <c r="D278" s="15" t="s">
        <v>236</v>
      </c>
      <c r="E278" s="15" t="s">
        <v>33</v>
      </c>
      <c r="F278" s="15" t="s">
        <v>891</v>
      </c>
      <c r="G278" s="15" t="s">
        <v>892</v>
      </c>
      <c r="H278" s="15" t="s">
        <v>26</v>
      </c>
      <c r="I278" s="15">
        <v>3527</v>
      </c>
      <c r="J278" s="15"/>
      <c r="K278" s="15"/>
      <c r="L278" s="15" t="s">
        <v>29</v>
      </c>
      <c r="M278" s="20">
        <v>42674</v>
      </c>
      <c r="N278" s="15" t="s">
        <v>49</v>
      </c>
      <c r="O278" s="15" t="s">
        <v>114</v>
      </c>
      <c r="P278" s="15" t="s">
        <v>115</v>
      </c>
      <c r="Q278" s="15" t="s">
        <v>78</v>
      </c>
      <c r="R278" s="20">
        <v>45388</v>
      </c>
      <c r="S278" s="15" t="s">
        <v>32</v>
      </c>
      <c r="T278" s="15"/>
      <c r="U278" s="15"/>
      <c r="V278" s="15"/>
      <c r="W278" s="15"/>
      <c r="X278" s="15"/>
      <c r="Y278" s="15"/>
    </row>
    <row r="279" spans="1:25" ht="13.5" thickBot="1">
      <c r="A279" s="16">
        <v>45423.635891203703</v>
      </c>
      <c r="B279" s="17">
        <v>884</v>
      </c>
      <c r="C279" s="17">
        <v>174</v>
      </c>
      <c r="D279" s="15" t="s">
        <v>136</v>
      </c>
      <c r="E279" s="15" t="s">
        <v>893</v>
      </c>
      <c r="F279" s="15" t="s">
        <v>894</v>
      </c>
      <c r="G279" s="15" t="s">
        <v>895</v>
      </c>
      <c r="H279" s="15" t="s">
        <v>26</v>
      </c>
      <c r="I279" s="15" t="s">
        <v>896</v>
      </c>
      <c r="J279" s="15">
        <v>611214554</v>
      </c>
      <c r="K279" s="15"/>
      <c r="L279" s="15" t="s">
        <v>29</v>
      </c>
      <c r="M279" s="20">
        <v>41627</v>
      </c>
      <c r="N279" s="15" t="s">
        <v>49</v>
      </c>
      <c r="O279" s="15" t="s">
        <v>114</v>
      </c>
      <c r="P279" s="15" t="s">
        <v>115</v>
      </c>
      <c r="Q279" s="15" t="s">
        <v>78</v>
      </c>
      <c r="R279" s="20">
        <v>45388</v>
      </c>
      <c r="S279" s="15" t="s">
        <v>32</v>
      </c>
      <c r="T279" s="15"/>
      <c r="U279" s="15"/>
      <c r="V279" s="15"/>
      <c r="W279" s="15"/>
      <c r="X279" s="15"/>
      <c r="Y279" s="15"/>
    </row>
    <row r="280" spans="1:25" ht="13.5" thickBot="1">
      <c r="A280" s="16">
        <v>45423.635891203703</v>
      </c>
      <c r="B280" s="17">
        <v>884</v>
      </c>
      <c r="C280" s="17">
        <v>174</v>
      </c>
      <c r="D280" s="15" t="s">
        <v>136</v>
      </c>
      <c r="E280" s="15" t="s">
        <v>600</v>
      </c>
      <c r="F280" s="15" t="s">
        <v>894</v>
      </c>
      <c r="G280" s="15" t="s">
        <v>895</v>
      </c>
      <c r="H280" s="15" t="s">
        <v>26</v>
      </c>
      <c r="I280" s="15" t="s">
        <v>896</v>
      </c>
      <c r="J280" s="15">
        <v>611214554</v>
      </c>
      <c r="K280" s="15"/>
      <c r="L280" s="15" t="s">
        <v>48</v>
      </c>
      <c r="M280" s="20">
        <v>40935</v>
      </c>
      <c r="N280" s="15" t="s">
        <v>49</v>
      </c>
      <c r="O280" s="15" t="s">
        <v>114</v>
      </c>
      <c r="P280" s="15" t="s">
        <v>115</v>
      </c>
      <c r="Q280" s="15" t="s">
        <v>78</v>
      </c>
      <c r="R280" s="20">
        <v>45388</v>
      </c>
      <c r="S280" s="15" t="s">
        <v>32</v>
      </c>
      <c r="T280" s="15"/>
      <c r="U280" s="15"/>
      <c r="V280" s="15"/>
      <c r="W280" s="15"/>
      <c r="X280" s="15"/>
      <c r="Y280" s="15"/>
    </row>
    <row r="281" spans="1:25" ht="13.5" thickBot="1">
      <c r="A281" s="16">
        <v>45423.634791666664</v>
      </c>
      <c r="B281" s="17">
        <v>491</v>
      </c>
      <c r="C281" s="17">
        <v>175</v>
      </c>
      <c r="D281" s="15" t="s">
        <v>898</v>
      </c>
      <c r="E281" s="15" t="s">
        <v>179</v>
      </c>
      <c r="F281" s="15" t="s">
        <v>899</v>
      </c>
      <c r="G281" s="15" t="s">
        <v>900</v>
      </c>
      <c r="H281" s="15" t="s">
        <v>26</v>
      </c>
      <c r="I281" s="15" t="s">
        <v>901</v>
      </c>
      <c r="J281" s="15">
        <v>641825433</v>
      </c>
      <c r="K281" s="15"/>
      <c r="L281" s="15" t="s">
        <v>29</v>
      </c>
      <c r="M281" s="20">
        <v>42285</v>
      </c>
      <c r="N281" s="15" t="s">
        <v>49</v>
      </c>
      <c r="O281" s="15" t="s">
        <v>114</v>
      </c>
      <c r="P281" s="15" t="s">
        <v>115</v>
      </c>
      <c r="Q281" s="15" t="s">
        <v>78</v>
      </c>
      <c r="R281" s="20">
        <v>45388</v>
      </c>
      <c r="S281" s="15" t="s">
        <v>32</v>
      </c>
      <c r="T281" s="15"/>
      <c r="U281" s="15"/>
      <c r="V281" s="15"/>
      <c r="W281" s="15"/>
      <c r="X281" s="15"/>
      <c r="Y281" s="15"/>
    </row>
    <row r="282" spans="1:25" ht="13.5" thickBot="1">
      <c r="A282" s="16">
        <v>45444.657592592594</v>
      </c>
      <c r="B282" s="17">
        <v>105</v>
      </c>
      <c r="C282" s="17">
        <v>176</v>
      </c>
      <c r="D282" s="15" t="s">
        <v>90</v>
      </c>
      <c r="E282" s="15" t="s">
        <v>23</v>
      </c>
      <c r="F282" s="15" t="s">
        <v>903</v>
      </c>
      <c r="G282" s="15"/>
      <c r="H282" s="15"/>
      <c r="I282" s="15"/>
      <c r="J282" s="15">
        <v>620064704</v>
      </c>
      <c r="K282" s="15"/>
      <c r="L282" s="15"/>
      <c r="M282" s="20">
        <v>42998</v>
      </c>
      <c r="N282" s="15" t="s">
        <v>744</v>
      </c>
      <c r="O282" s="15"/>
      <c r="P282" s="21" t="s">
        <v>31</v>
      </c>
      <c r="Q282" s="15"/>
      <c r="R282" s="15" t="s">
        <v>32</v>
      </c>
      <c r="S282" s="15"/>
      <c r="T282" s="15"/>
      <c r="U282" s="15"/>
      <c r="V282" s="15"/>
      <c r="W282" s="15"/>
      <c r="X282" s="15"/>
      <c r="Y282" s="15"/>
    </row>
    <row r="283" spans="1:25" ht="13.5" thickBot="1">
      <c r="A283" s="16">
        <v>45423.627881944441</v>
      </c>
      <c r="B283" s="17">
        <v>521</v>
      </c>
      <c r="C283" s="17">
        <v>177</v>
      </c>
      <c r="D283" s="15" t="s">
        <v>905</v>
      </c>
      <c r="E283" s="15" t="s">
        <v>600</v>
      </c>
      <c r="F283" s="15" t="s">
        <v>906</v>
      </c>
      <c r="G283" s="15" t="s">
        <v>907</v>
      </c>
      <c r="H283" s="15" t="s">
        <v>26</v>
      </c>
      <c r="I283" s="15" t="s">
        <v>908</v>
      </c>
      <c r="J283" s="15">
        <v>618509333</v>
      </c>
      <c r="K283" s="15"/>
      <c r="L283" s="15" t="s">
        <v>48</v>
      </c>
      <c r="M283" s="20">
        <v>43027</v>
      </c>
      <c r="N283" s="15" t="s">
        <v>49</v>
      </c>
      <c r="O283" s="15" t="s">
        <v>114</v>
      </c>
      <c r="P283" s="15" t="s">
        <v>115</v>
      </c>
      <c r="Q283" s="15" t="s">
        <v>78</v>
      </c>
      <c r="R283" s="20">
        <v>45388</v>
      </c>
      <c r="S283" s="15" t="s">
        <v>32</v>
      </c>
      <c r="T283" s="15"/>
      <c r="U283" s="15"/>
      <c r="V283" s="15"/>
      <c r="W283" s="15"/>
      <c r="X283" s="15"/>
      <c r="Y283" s="15"/>
    </row>
    <row r="284" spans="1:25" ht="13.5" thickBot="1">
      <c r="A284" s="15"/>
      <c r="B284" s="15"/>
      <c r="C284" s="17">
        <v>178</v>
      </c>
      <c r="D284" s="15" t="s">
        <v>290</v>
      </c>
      <c r="E284" s="15" t="s">
        <v>194</v>
      </c>
      <c r="F284" s="15" t="s">
        <v>290</v>
      </c>
      <c r="G284" s="15"/>
      <c r="H284" s="15"/>
      <c r="I284" s="15"/>
      <c r="J284" s="15"/>
      <c r="K284" s="15"/>
      <c r="L284" s="15"/>
      <c r="M284" s="15"/>
      <c r="N284" s="15"/>
      <c r="O284" s="28" t="s">
        <v>65</v>
      </c>
      <c r="P284" s="28" t="s">
        <v>58</v>
      </c>
      <c r="Q284" s="28" t="s">
        <v>31</v>
      </c>
      <c r="R284" s="15"/>
      <c r="S284" s="15" t="s">
        <v>32</v>
      </c>
      <c r="T284" s="19"/>
      <c r="U284" s="19"/>
      <c r="V284" s="19"/>
      <c r="W284" s="19"/>
      <c r="X284" s="19"/>
      <c r="Y284" s="19"/>
    </row>
    <row r="285" spans="1:25" ht="13.5" thickBot="1">
      <c r="A285" s="15"/>
      <c r="B285" s="15"/>
      <c r="C285" s="17">
        <v>178</v>
      </c>
      <c r="D285" s="15" t="s">
        <v>290</v>
      </c>
      <c r="E285" s="15" t="s">
        <v>910</v>
      </c>
      <c r="F285" s="15" t="s">
        <v>290</v>
      </c>
      <c r="G285" s="15"/>
      <c r="H285" s="15"/>
      <c r="I285" s="15"/>
      <c r="J285" s="15"/>
      <c r="K285" s="15"/>
      <c r="L285" s="15"/>
      <c r="M285" s="15"/>
      <c r="N285" s="15"/>
      <c r="O285" s="28" t="s">
        <v>65</v>
      </c>
      <c r="P285" s="28" t="s">
        <v>58</v>
      </c>
      <c r="Q285" s="28" t="s">
        <v>31</v>
      </c>
      <c r="R285" s="15"/>
      <c r="S285" s="15" t="s">
        <v>32</v>
      </c>
      <c r="T285" s="19"/>
      <c r="U285" s="19"/>
      <c r="V285" s="19"/>
      <c r="W285" s="19"/>
      <c r="X285" s="19"/>
      <c r="Y285" s="19"/>
    </row>
    <row r="286" spans="1:25" ht="13.5" thickBot="1">
      <c r="A286" s="15"/>
      <c r="B286" s="15"/>
      <c r="C286" s="17">
        <v>178</v>
      </c>
      <c r="D286" s="15" t="s">
        <v>290</v>
      </c>
      <c r="E286" s="15" t="s">
        <v>559</v>
      </c>
      <c r="F286" s="15" t="s">
        <v>290</v>
      </c>
      <c r="G286" s="15"/>
      <c r="H286" s="15"/>
      <c r="I286" s="15"/>
      <c r="J286" s="15"/>
      <c r="K286" s="15"/>
      <c r="L286" s="15"/>
      <c r="M286" s="15"/>
      <c r="N286" s="15"/>
      <c r="O286" s="28" t="s">
        <v>57</v>
      </c>
      <c r="P286" s="28"/>
      <c r="Q286" s="28" t="s">
        <v>59</v>
      </c>
      <c r="R286" s="15"/>
      <c r="S286" s="15" t="s">
        <v>32</v>
      </c>
      <c r="T286" s="19"/>
      <c r="U286" s="19"/>
      <c r="V286" s="19"/>
      <c r="W286" s="19"/>
      <c r="X286" s="19"/>
      <c r="Y286" s="19"/>
    </row>
    <row r="287" spans="1:25" ht="13.5" thickBot="1">
      <c r="A287" s="16">
        <v>44934.835682870369</v>
      </c>
      <c r="B287" s="17">
        <v>1146</v>
      </c>
      <c r="C287" s="17">
        <v>179</v>
      </c>
      <c r="D287" s="15" t="s">
        <v>90</v>
      </c>
      <c r="E287" s="15" t="s">
        <v>881</v>
      </c>
      <c r="F287" s="15" t="s">
        <v>911</v>
      </c>
      <c r="G287" s="15" t="s">
        <v>912</v>
      </c>
      <c r="H287" s="15" t="s">
        <v>26</v>
      </c>
      <c r="I287" s="15" t="s">
        <v>702</v>
      </c>
      <c r="J287" s="15">
        <v>634247276</v>
      </c>
      <c r="K287" s="15"/>
      <c r="L287" s="15" t="s">
        <v>29</v>
      </c>
      <c r="M287" s="20">
        <v>42431</v>
      </c>
      <c r="N287" s="15" t="s">
        <v>39</v>
      </c>
      <c r="O287" s="15" t="s">
        <v>90</v>
      </c>
      <c r="P287" s="15" t="s">
        <v>145</v>
      </c>
      <c r="Q287" s="15" t="s">
        <v>31</v>
      </c>
      <c r="R287" s="15"/>
      <c r="S287" s="15"/>
      <c r="T287" s="15"/>
      <c r="U287" s="15"/>
      <c r="V287" s="15"/>
      <c r="W287" s="15"/>
      <c r="X287" s="15"/>
      <c r="Y287" s="15"/>
    </row>
    <row r="288" spans="1:25" ht="13.5" thickBot="1">
      <c r="A288" s="16">
        <v>44934.835682870369</v>
      </c>
      <c r="B288" s="17">
        <v>1146</v>
      </c>
      <c r="C288" s="17">
        <v>179</v>
      </c>
      <c r="D288" s="15" t="s">
        <v>90</v>
      </c>
      <c r="E288" s="15" t="s">
        <v>136</v>
      </c>
      <c r="F288" s="15" t="s">
        <v>911</v>
      </c>
      <c r="G288" s="15" t="s">
        <v>912</v>
      </c>
      <c r="H288" s="15" t="s">
        <v>26</v>
      </c>
      <c r="I288" s="15" t="s">
        <v>702</v>
      </c>
      <c r="J288" s="15">
        <v>634247276</v>
      </c>
      <c r="K288" s="15"/>
      <c r="L288" s="15" t="s">
        <v>29</v>
      </c>
      <c r="M288" s="20">
        <v>42431</v>
      </c>
      <c r="N288" s="15" t="s">
        <v>39</v>
      </c>
      <c r="O288" s="15" t="s">
        <v>90</v>
      </c>
      <c r="P288" s="15" t="s">
        <v>145</v>
      </c>
      <c r="Q288" s="15" t="s">
        <v>31</v>
      </c>
      <c r="R288" s="15"/>
      <c r="S288" s="25" t="s">
        <v>32</v>
      </c>
      <c r="T288" s="15"/>
      <c r="U288" s="15"/>
      <c r="V288" s="15"/>
      <c r="W288" s="15"/>
      <c r="X288" s="15"/>
      <c r="Y288" s="15"/>
    </row>
    <row r="289" spans="1:25" ht="13.5" thickBot="1">
      <c r="A289" s="16">
        <v>44934.826331018521</v>
      </c>
      <c r="B289" s="17">
        <v>215</v>
      </c>
      <c r="C289" s="17">
        <v>180</v>
      </c>
      <c r="D289" s="15" t="s">
        <v>90</v>
      </c>
      <c r="E289" s="15" t="s">
        <v>456</v>
      </c>
      <c r="F289" s="15" t="s">
        <v>914</v>
      </c>
      <c r="G289" s="15" t="s">
        <v>915</v>
      </c>
      <c r="H289" s="15" t="s">
        <v>26</v>
      </c>
      <c r="I289" s="15" t="s">
        <v>916</v>
      </c>
      <c r="J289" s="15">
        <v>639126560</v>
      </c>
      <c r="K289" s="15"/>
      <c r="L289" s="15" t="s">
        <v>48</v>
      </c>
      <c r="M289" s="20">
        <v>41714</v>
      </c>
      <c r="N289" s="15" t="s">
        <v>39</v>
      </c>
      <c r="O289" s="15" t="s">
        <v>90</v>
      </c>
      <c r="P289" s="15" t="s">
        <v>145</v>
      </c>
      <c r="Q289" s="15" t="s">
        <v>31</v>
      </c>
      <c r="R289" s="15"/>
      <c r="S289" s="25" t="s">
        <v>32</v>
      </c>
      <c r="T289" s="15"/>
      <c r="U289" s="15"/>
      <c r="V289" s="15"/>
      <c r="W289" s="15"/>
      <c r="X289" s="15"/>
      <c r="Y289" s="15"/>
    </row>
    <row r="290" spans="1:25" ht="13.5" thickBot="1">
      <c r="A290" s="16">
        <v>45444.658912037034</v>
      </c>
      <c r="B290" s="17">
        <v>1212</v>
      </c>
      <c r="C290" s="17">
        <v>181</v>
      </c>
      <c r="D290" s="15" t="s">
        <v>875</v>
      </c>
      <c r="E290" s="15" t="s">
        <v>918</v>
      </c>
      <c r="F290" s="15" t="s">
        <v>919</v>
      </c>
      <c r="G290" s="15"/>
      <c r="H290" s="15" t="s">
        <v>26</v>
      </c>
      <c r="I290" s="15"/>
      <c r="J290" s="15">
        <v>616495075</v>
      </c>
      <c r="K290" s="15"/>
      <c r="L290" s="15" t="s">
        <v>48</v>
      </c>
      <c r="M290" s="20">
        <v>41517</v>
      </c>
      <c r="N290" s="15"/>
      <c r="O290" s="15" t="s">
        <v>53</v>
      </c>
      <c r="P290" s="15"/>
      <c r="Q290" s="15" t="s">
        <v>78</v>
      </c>
      <c r="R290" s="20">
        <v>44261</v>
      </c>
      <c r="S290" s="15" t="s">
        <v>32</v>
      </c>
      <c r="T290" s="15"/>
      <c r="U290" s="15"/>
      <c r="V290" s="15"/>
      <c r="W290" s="15"/>
      <c r="X290" s="15"/>
      <c r="Y290" s="15"/>
    </row>
    <row r="291" spans="1:25" ht="13.5" thickBot="1">
      <c r="A291" s="15"/>
      <c r="B291" s="15"/>
      <c r="C291" s="17">
        <v>182</v>
      </c>
      <c r="D291" s="15" t="s">
        <v>136</v>
      </c>
      <c r="E291" s="15" t="s">
        <v>852</v>
      </c>
      <c r="F291" s="15" t="s">
        <v>921</v>
      </c>
      <c r="G291" s="15"/>
      <c r="H291" s="15"/>
      <c r="I291" s="15"/>
      <c r="J291" s="15"/>
      <c r="K291" s="15"/>
      <c r="L291" s="15"/>
      <c r="M291" s="15"/>
      <c r="N291" s="15"/>
      <c r="O291" s="15" t="s">
        <v>90</v>
      </c>
      <c r="P291" s="15" t="s">
        <v>145</v>
      </c>
      <c r="Q291" s="15" t="s">
        <v>78</v>
      </c>
      <c r="R291" s="15"/>
      <c r="S291" s="15" t="s">
        <v>32</v>
      </c>
      <c r="T291" s="19"/>
      <c r="U291" s="19"/>
      <c r="V291" s="19"/>
      <c r="W291" s="19"/>
      <c r="X291" s="19"/>
      <c r="Y291" s="19"/>
    </row>
    <row r="292" spans="1:25" ht="13.5" thickBot="1">
      <c r="A292" s="23">
        <v>44934.77076388889</v>
      </c>
      <c r="B292" s="19"/>
      <c r="C292" s="27">
        <v>183</v>
      </c>
      <c r="D292" s="19" t="s">
        <v>40</v>
      </c>
      <c r="E292" s="19" t="s">
        <v>922</v>
      </c>
      <c r="F292" s="19" t="s">
        <v>923</v>
      </c>
      <c r="G292" s="19" t="s">
        <v>924</v>
      </c>
      <c r="H292" s="19" t="s">
        <v>26</v>
      </c>
      <c r="I292" s="19" t="s">
        <v>320</v>
      </c>
      <c r="J292" s="19">
        <v>615492133</v>
      </c>
      <c r="K292" s="19"/>
      <c r="L292" s="19" t="s">
        <v>29</v>
      </c>
      <c r="M292" s="24">
        <v>40066</v>
      </c>
      <c r="N292" s="19" t="s">
        <v>152</v>
      </c>
      <c r="O292" s="19" t="s">
        <v>90</v>
      </c>
      <c r="P292" s="19" t="s">
        <v>58</v>
      </c>
      <c r="Q292" s="19" t="s">
        <v>78</v>
      </c>
      <c r="R292" s="19"/>
      <c r="S292" s="19" t="s">
        <v>32</v>
      </c>
      <c r="T292" s="19"/>
      <c r="U292" s="19"/>
      <c r="V292" s="19"/>
      <c r="W292" s="19"/>
      <c r="X292" s="19"/>
      <c r="Y292" s="19"/>
    </row>
    <row r="293" spans="1:25" ht="13.5" thickBot="1">
      <c r="A293" s="23">
        <v>44934.77076388889</v>
      </c>
      <c r="B293" s="19"/>
      <c r="C293" s="27">
        <v>183</v>
      </c>
      <c r="D293" s="19" t="s">
        <v>40</v>
      </c>
      <c r="E293" s="19" t="s">
        <v>600</v>
      </c>
      <c r="F293" s="19" t="s">
        <v>923</v>
      </c>
      <c r="G293" s="19" t="s">
        <v>924</v>
      </c>
      <c r="H293" s="19" t="s">
        <v>26</v>
      </c>
      <c r="I293" s="19" t="s">
        <v>320</v>
      </c>
      <c r="J293" s="19">
        <v>615492133</v>
      </c>
      <c r="K293" s="19"/>
      <c r="L293" s="19" t="s">
        <v>29</v>
      </c>
      <c r="M293" s="24">
        <v>40066</v>
      </c>
      <c r="N293" s="19" t="s">
        <v>152</v>
      </c>
      <c r="O293" s="19" t="s">
        <v>40</v>
      </c>
      <c r="P293" s="19" t="s">
        <v>58</v>
      </c>
      <c r="Q293" s="19" t="s">
        <v>31</v>
      </c>
      <c r="R293" s="19"/>
      <c r="S293" s="19" t="s">
        <v>32</v>
      </c>
      <c r="T293" s="19"/>
      <c r="U293" s="19"/>
      <c r="V293" s="19"/>
      <c r="W293" s="19"/>
      <c r="X293" s="19"/>
      <c r="Y293" s="19"/>
    </row>
    <row r="294" spans="1:25" ht="13.5" thickBot="1">
      <c r="A294" s="16">
        <v>44975.585648148146</v>
      </c>
      <c r="B294" s="17">
        <v>262</v>
      </c>
      <c r="C294" s="17">
        <v>184</v>
      </c>
      <c r="D294" s="15" t="s">
        <v>65</v>
      </c>
      <c r="E294" s="15" t="s">
        <v>390</v>
      </c>
      <c r="F294" s="15" t="s">
        <v>926</v>
      </c>
      <c r="G294" s="15" t="s">
        <v>927</v>
      </c>
      <c r="H294" s="15" t="s">
        <v>26</v>
      </c>
      <c r="I294" s="15"/>
      <c r="J294" s="15">
        <v>665504782</v>
      </c>
      <c r="K294" s="15"/>
      <c r="L294" s="15" t="s">
        <v>29</v>
      </c>
      <c r="M294" s="20">
        <v>41258</v>
      </c>
      <c r="N294" s="15" t="s">
        <v>141</v>
      </c>
      <c r="O294" s="15" t="s">
        <v>114</v>
      </c>
      <c r="P294" s="15" t="s">
        <v>115</v>
      </c>
      <c r="Q294" s="15" t="s">
        <v>78</v>
      </c>
      <c r="R294" s="15"/>
      <c r="S294" s="15" t="s">
        <v>32</v>
      </c>
      <c r="T294" s="15"/>
      <c r="U294" s="15"/>
      <c r="V294" s="15"/>
      <c r="W294" s="15"/>
      <c r="X294" s="15"/>
      <c r="Y294" s="15"/>
    </row>
    <row r="295" spans="1:25" ht="13.5" thickBot="1">
      <c r="A295" s="16">
        <v>45444.683680555558</v>
      </c>
      <c r="B295" s="15">
        <v>0</v>
      </c>
      <c r="C295" s="17">
        <v>185</v>
      </c>
      <c r="D295" s="15" t="s">
        <v>470</v>
      </c>
      <c r="E295" s="15" t="s">
        <v>90</v>
      </c>
      <c r="F295" s="15" t="s">
        <v>136</v>
      </c>
      <c r="G295" s="15"/>
      <c r="H295" s="15" t="s">
        <v>26</v>
      </c>
      <c r="I295" s="15"/>
      <c r="J295" s="15">
        <v>684726373</v>
      </c>
      <c r="K295" s="15"/>
      <c r="L295" s="15" t="s">
        <v>29</v>
      </c>
      <c r="M295" s="18">
        <v>41753</v>
      </c>
      <c r="N295" s="15"/>
      <c r="O295" s="19" t="s">
        <v>90</v>
      </c>
      <c r="P295" s="19" t="s">
        <v>58</v>
      </c>
      <c r="Q295" s="19" t="s">
        <v>78</v>
      </c>
      <c r="R295" s="20">
        <v>45306</v>
      </c>
      <c r="S295" s="15" t="s">
        <v>32</v>
      </c>
      <c r="T295" s="29" t="s">
        <v>929</v>
      </c>
      <c r="U295" s="19"/>
      <c r="V295" s="19"/>
      <c r="W295" s="19"/>
      <c r="X295" s="19"/>
      <c r="Y295" s="19"/>
    </row>
    <row r="296" spans="1:25" ht="13.5" thickBot="1">
      <c r="A296" s="16">
        <v>45444.683680555558</v>
      </c>
      <c r="B296" s="15">
        <v>0</v>
      </c>
      <c r="C296" s="17">
        <v>185</v>
      </c>
      <c r="D296" s="15" t="s">
        <v>470</v>
      </c>
      <c r="E296" s="15" t="s">
        <v>930</v>
      </c>
      <c r="F296" s="15" t="s">
        <v>136</v>
      </c>
      <c r="G296" s="15"/>
      <c r="H296" s="15" t="s">
        <v>26</v>
      </c>
      <c r="I296" s="15"/>
      <c r="J296" s="15">
        <v>684726373</v>
      </c>
      <c r="K296" s="15"/>
      <c r="L296" s="15" t="s">
        <v>29</v>
      </c>
      <c r="M296" s="18">
        <v>41753</v>
      </c>
      <c r="N296" s="15"/>
      <c r="O296" s="19" t="s">
        <v>40</v>
      </c>
      <c r="P296" s="19" t="s">
        <v>58</v>
      </c>
      <c r="Q296" s="15" t="s">
        <v>35</v>
      </c>
      <c r="R296" s="19"/>
      <c r="S296" s="19" t="s">
        <v>32</v>
      </c>
      <c r="T296" s="19"/>
      <c r="U296" s="19"/>
      <c r="V296" s="19"/>
      <c r="W296" s="19"/>
      <c r="X296" s="19"/>
      <c r="Y296" s="19"/>
    </row>
    <row r="297" spans="1:25" ht="13.5" thickBot="1">
      <c r="A297" s="15"/>
      <c r="B297" s="17">
        <v>0</v>
      </c>
      <c r="C297" s="17">
        <v>187</v>
      </c>
      <c r="D297" s="15" t="s">
        <v>90</v>
      </c>
      <c r="E297" s="15" t="s">
        <v>931</v>
      </c>
      <c r="F297" s="15" t="s">
        <v>932</v>
      </c>
      <c r="G297" s="15"/>
      <c r="H297" s="15"/>
      <c r="I297" s="15"/>
      <c r="J297" s="15"/>
      <c r="K297" s="15"/>
      <c r="L297" s="15"/>
      <c r="M297" s="15"/>
      <c r="N297" s="15"/>
      <c r="O297" s="15" t="s">
        <v>122</v>
      </c>
      <c r="P297" s="15" t="s">
        <v>123</v>
      </c>
      <c r="Q297" s="15" t="s">
        <v>35</v>
      </c>
      <c r="R297" s="15"/>
      <c r="S297" s="15" t="s">
        <v>32</v>
      </c>
      <c r="T297" s="15"/>
      <c r="U297" s="15"/>
      <c r="V297" s="15"/>
      <c r="W297" s="15"/>
      <c r="X297" s="15"/>
      <c r="Y297" s="15"/>
    </row>
    <row r="298" spans="1:25" ht="13.5" thickBot="1">
      <c r="A298" s="15"/>
      <c r="B298" s="17">
        <v>0</v>
      </c>
      <c r="C298" s="17">
        <v>187</v>
      </c>
      <c r="D298" s="15" t="s">
        <v>90</v>
      </c>
      <c r="E298" s="15" t="s">
        <v>933</v>
      </c>
      <c r="F298" s="15" t="s">
        <v>932</v>
      </c>
      <c r="G298" s="15"/>
      <c r="H298" s="15"/>
      <c r="I298" s="15"/>
      <c r="J298" s="15"/>
      <c r="K298" s="15"/>
      <c r="L298" s="15"/>
      <c r="M298" s="15"/>
      <c r="N298" s="15"/>
      <c r="O298" s="15" t="s">
        <v>122</v>
      </c>
      <c r="P298" s="15" t="s">
        <v>123</v>
      </c>
      <c r="Q298" s="15" t="s">
        <v>35</v>
      </c>
      <c r="R298" s="15"/>
      <c r="S298" s="15" t="s">
        <v>32</v>
      </c>
      <c r="T298" s="15"/>
      <c r="U298" s="15"/>
      <c r="V298" s="15"/>
      <c r="W298" s="15"/>
      <c r="X298" s="15"/>
      <c r="Y298" s="15"/>
    </row>
    <row r="299" spans="1:25" ht="13.5" thickBot="1">
      <c r="A299" s="15"/>
      <c r="B299" s="15"/>
      <c r="C299" s="17">
        <v>188</v>
      </c>
      <c r="D299" s="15" t="s">
        <v>30</v>
      </c>
      <c r="E299" s="15" t="s">
        <v>417</v>
      </c>
      <c r="F299" s="15" t="s">
        <v>934</v>
      </c>
      <c r="G299" s="15"/>
      <c r="H299" s="15"/>
      <c r="I299" s="15"/>
      <c r="J299" s="15"/>
      <c r="K299" s="15"/>
      <c r="L299" s="15"/>
      <c r="M299" s="15"/>
      <c r="N299" s="15"/>
      <c r="O299" s="15" t="s">
        <v>935</v>
      </c>
      <c r="P299" s="15"/>
      <c r="Q299" s="19" t="s">
        <v>31</v>
      </c>
      <c r="R299" s="15"/>
      <c r="S299" s="15" t="s">
        <v>32</v>
      </c>
      <c r="T299" s="15"/>
      <c r="U299" s="15"/>
      <c r="V299" s="15"/>
      <c r="W299" s="15"/>
      <c r="X299" s="15"/>
      <c r="Y299" s="15"/>
    </row>
    <row r="300" spans="1:25" ht="13.5" thickBot="1">
      <c r="A300" s="16">
        <v>44975.609872685185</v>
      </c>
      <c r="B300" s="17">
        <v>666</v>
      </c>
      <c r="C300" s="17">
        <v>199</v>
      </c>
      <c r="D300" s="15" t="s">
        <v>170</v>
      </c>
      <c r="E300" s="15" t="s">
        <v>936</v>
      </c>
      <c r="F300" s="15" t="s">
        <v>272</v>
      </c>
      <c r="G300" s="15"/>
      <c r="H300" s="15"/>
      <c r="I300" s="15"/>
      <c r="J300" s="15">
        <v>639049138</v>
      </c>
      <c r="K300" s="15"/>
      <c r="L300" s="15" t="s">
        <v>48</v>
      </c>
      <c r="M300" s="15"/>
      <c r="N300" s="15" t="s">
        <v>39</v>
      </c>
      <c r="O300" s="15" t="s">
        <v>53</v>
      </c>
      <c r="P300" s="15" t="s">
        <v>41</v>
      </c>
      <c r="Q300" s="15" t="s">
        <v>78</v>
      </c>
      <c r="R300" s="15"/>
      <c r="S300" s="15" t="s">
        <v>32</v>
      </c>
      <c r="T300" s="15"/>
      <c r="U300" s="15"/>
      <c r="V300" s="15"/>
      <c r="W300" s="15"/>
      <c r="X300" s="15"/>
      <c r="Y300" s="15"/>
    </row>
    <row r="301" spans="1:25" ht="13.5" thickBot="1">
      <c r="A301" s="16">
        <v>44947.421574074076</v>
      </c>
      <c r="B301" s="17">
        <v>666</v>
      </c>
      <c r="C301" s="17">
        <v>199</v>
      </c>
      <c r="D301" s="15" t="s">
        <v>170</v>
      </c>
      <c r="E301" s="15" t="s">
        <v>937</v>
      </c>
      <c r="F301" s="15" t="s">
        <v>272</v>
      </c>
      <c r="G301" s="15" t="s">
        <v>938</v>
      </c>
      <c r="H301" s="15" t="s">
        <v>26</v>
      </c>
      <c r="I301" s="15" t="s">
        <v>939</v>
      </c>
      <c r="J301" s="15">
        <v>639049138</v>
      </c>
      <c r="K301" s="15"/>
      <c r="L301" s="15" t="s">
        <v>48</v>
      </c>
      <c r="M301" s="20">
        <v>40689</v>
      </c>
      <c r="N301" s="15" t="s">
        <v>155</v>
      </c>
      <c r="O301" s="15" t="s">
        <v>65</v>
      </c>
      <c r="P301" s="15" t="s">
        <v>58</v>
      </c>
      <c r="Q301" s="15" t="s">
        <v>31</v>
      </c>
      <c r="R301" s="15"/>
      <c r="S301" s="15"/>
      <c r="T301" s="15"/>
      <c r="U301" s="15"/>
      <c r="V301" s="15"/>
      <c r="W301" s="15"/>
      <c r="X301" s="15"/>
      <c r="Y301" s="15"/>
    </row>
    <row r="302" spans="1:25" ht="13.5" thickBot="1">
      <c r="A302" s="16">
        <v>44934.81349537037</v>
      </c>
      <c r="B302" s="17">
        <v>467</v>
      </c>
      <c r="C302" s="17">
        <v>200</v>
      </c>
      <c r="D302" s="15" t="s">
        <v>136</v>
      </c>
      <c r="E302" s="15" t="s">
        <v>940</v>
      </c>
      <c r="F302" s="15" t="s">
        <v>242</v>
      </c>
      <c r="G302" s="15" t="s">
        <v>941</v>
      </c>
      <c r="H302" s="15" t="s">
        <v>26</v>
      </c>
      <c r="I302" s="15" t="s">
        <v>942</v>
      </c>
      <c r="J302" s="15">
        <v>614537168</v>
      </c>
      <c r="K302" s="15"/>
      <c r="L302" s="15" t="s">
        <v>48</v>
      </c>
      <c r="M302" s="20">
        <v>42774</v>
      </c>
      <c r="N302" s="15" t="s">
        <v>49</v>
      </c>
      <c r="O302" s="15" t="s">
        <v>40</v>
      </c>
      <c r="P302" s="15" t="s">
        <v>145</v>
      </c>
      <c r="Q302" s="15" t="s">
        <v>35</v>
      </c>
      <c r="R302" s="20">
        <v>44989</v>
      </c>
      <c r="S302" s="15" t="s">
        <v>32</v>
      </c>
      <c r="T302" s="15"/>
      <c r="U302" s="15"/>
      <c r="V302" s="15"/>
      <c r="W302" s="15"/>
      <c r="X302" s="15"/>
      <c r="Y302" s="15"/>
    </row>
    <row r="303" spans="1:25" ht="13.5" thickBot="1">
      <c r="A303" s="16">
        <v>44934.81486111111</v>
      </c>
      <c r="B303" s="17">
        <v>467</v>
      </c>
      <c r="C303" s="17">
        <v>200</v>
      </c>
      <c r="D303" s="15" t="s">
        <v>136</v>
      </c>
      <c r="E303" s="15" t="s">
        <v>943</v>
      </c>
      <c r="F303" s="15" t="s">
        <v>242</v>
      </c>
      <c r="G303" s="15" t="s">
        <v>941</v>
      </c>
      <c r="H303" s="15" t="s">
        <v>26</v>
      </c>
      <c r="I303" s="15" t="s">
        <v>942</v>
      </c>
      <c r="J303" s="15">
        <v>614537168</v>
      </c>
      <c r="K303" s="15"/>
      <c r="L303" s="15" t="s">
        <v>48</v>
      </c>
      <c r="M303" s="20">
        <v>40325</v>
      </c>
      <c r="N303" s="15" t="s">
        <v>152</v>
      </c>
      <c r="O303" s="15" t="s">
        <v>57</v>
      </c>
      <c r="P303" s="15" t="s">
        <v>58</v>
      </c>
      <c r="Q303" s="15" t="s">
        <v>35</v>
      </c>
      <c r="R303" s="15"/>
      <c r="S303" s="15" t="s">
        <v>32</v>
      </c>
      <c r="T303" s="15"/>
      <c r="U303" s="15"/>
      <c r="V303" s="15"/>
      <c r="W303" s="15"/>
      <c r="X303" s="15"/>
      <c r="Y303" s="15"/>
    </row>
    <row r="304" spans="1:25" ht="13.5" thickBot="1">
      <c r="A304" s="16">
        <v>44937.758414351854</v>
      </c>
      <c r="B304" s="17">
        <v>467</v>
      </c>
      <c r="C304" s="17">
        <v>200</v>
      </c>
      <c r="D304" s="15" t="s">
        <v>136</v>
      </c>
      <c r="E304" s="15" t="s">
        <v>944</v>
      </c>
      <c r="F304" s="15" t="s">
        <v>242</v>
      </c>
      <c r="G304" s="15">
        <v>145</v>
      </c>
      <c r="H304" s="15" t="s">
        <v>26</v>
      </c>
      <c r="I304" s="15"/>
      <c r="J304" s="15">
        <v>614537168</v>
      </c>
      <c r="K304" s="15"/>
      <c r="L304" s="15" t="s">
        <v>48</v>
      </c>
      <c r="M304" s="20">
        <v>41945</v>
      </c>
      <c r="N304" s="15" t="s">
        <v>39</v>
      </c>
      <c r="O304" s="15" t="s">
        <v>65</v>
      </c>
      <c r="P304" s="15" t="s">
        <v>145</v>
      </c>
      <c r="Q304" s="15" t="s">
        <v>35</v>
      </c>
      <c r="R304" s="15"/>
      <c r="S304" s="22" t="s">
        <v>32</v>
      </c>
      <c r="T304" s="15"/>
      <c r="U304" s="15"/>
      <c r="V304" s="15"/>
      <c r="W304" s="15"/>
      <c r="X304" s="15"/>
      <c r="Y304" s="15"/>
    </row>
    <row r="305" spans="1:25" ht="13.5" thickBot="1">
      <c r="A305" s="23">
        <v>44947.449166666665</v>
      </c>
      <c r="B305" s="17">
        <v>732</v>
      </c>
      <c r="C305" s="17">
        <v>203</v>
      </c>
      <c r="D305" s="19" t="s">
        <v>136</v>
      </c>
      <c r="E305" s="19" t="s">
        <v>945</v>
      </c>
      <c r="F305" s="19" t="s">
        <v>946</v>
      </c>
      <c r="G305" s="19" t="s">
        <v>947</v>
      </c>
      <c r="H305" s="19" t="s">
        <v>26</v>
      </c>
      <c r="I305" s="19" t="s">
        <v>948</v>
      </c>
      <c r="J305" s="19"/>
      <c r="K305" s="19"/>
      <c r="L305" s="19" t="s">
        <v>48</v>
      </c>
      <c r="M305" s="24">
        <v>39409</v>
      </c>
      <c r="N305" s="19" t="s">
        <v>155</v>
      </c>
      <c r="O305" s="19" t="s">
        <v>57</v>
      </c>
      <c r="P305" s="19" t="s">
        <v>58</v>
      </c>
      <c r="Q305" s="19" t="s">
        <v>31</v>
      </c>
      <c r="R305" s="19"/>
      <c r="S305" s="19" t="s">
        <v>32</v>
      </c>
      <c r="T305" s="15"/>
      <c r="U305" s="15"/>
      <c r="V305" s="15"/>
      <c r="W305" s="15"/>
      <c r="X305" s="15"/>
      <c r="Y305" s="15"/>
    </row>
    <row r="306" spans="1:25" ht="13.5" thickBot="1">
      <c r="A306" s="16">
        <v>44975.613680555558</v>
      </c>
      <c r="B306" s="17">
        <v>732</v>
      </c>
      <c r="C306" s="17">
        <v>203</v>
      </c>
      <c r="D306" s="15" t="s">
        <v>136</v>
      </c>
      <c r="E306" s="15" t="s">
        <v>23</v>
      </c>
      <c r="F306" s="15" t="s">
        <v>949</v>
      </c>
      <c r="G306" s="15" t="s">
        <v>947</v>
      </c>
      <c r="H306" s="15" t="s">
        <v>26</v>
      </c>
      <c r="I306" s="15" t="s">
        <v>948</v>
      </c>
      <c r="J306" s="15">
        <v>642385676</v>
      </c>
      <c r="K306" s="15"/>
      <c r="L306" s="15" t="s">
        <v>29</v>
      </c>
      <c r="M306" s="20">
        <v>41982</v>
      </c>
      <c r="N306" s="15" t="s">
        <v>39</v>
      </c>
      <c r="O306" s="15" t="s">
        <v>65</v>
      </c>
      <c r="P306" s="15" t="s">
        <v>41</v>
      </c>
      <c r="Q306" s="15" t="s">
        <v>31</v>
      </c>
      <c r="R306" s="15"/>
      <c r="S306" s="15" t="s">
        <v>32</v>
      </c>
      <c r="T306" s="15"/>
      <c r="U306" s="15"/>
      <c r="V306" s="15"/>
      <c r="W306" s="15"/>
      <c r="X306" s="15"/>
      <c r="Y306" s="15"/>
    </row>
    <row r="307" spans="1:25" ht="13.5" thickBot="1">
      <c r="A307" s="16">
        <v>45319.605578703704</v>
      </c>
      <c r="B307" s="17">
        <v>534</v>
      </c>
      <c r="C307" s="17">
        <v>208</v>
      </c>
      <c r="D307" s="15" t="s">
        <v>236</v>
      </c>
      <c r="E307" s="15" t="s">
        <v>774</v>
      </c>
      <c r="F307" s="15" t="s">
        <v>396</v>
      </c>
      <c r="G307" s="15" t="s">
        <v>950</v>
      </c>
      <c r="H307" s="15" t="s">
        <v>174</v>
      </c>
      <c r="I307" s="15" t="s">
        <v>951</v>
      </c>
      <c r="J307" s="15">
        <v>624471124</v>
      </c>
      <c r="K307" s="15"/>
      <c r="L307" s="15" t="s">
        <v>29</v>
      </c>
      <c r="M307" s="20">
        <v>42551</v>
      </c>
      <c r="N307" s="15" t="s">
        <v>49</v>
      </c>
      <c r="O307" s="15" t="s">
        <v>114</v>
      </c>
      <c r="P307" s="15" t="s">
        <v>41</v>
      </c>
      <c r="Q307" s="15" t="s">
        <v>31</v>
      </c>
      <c r="R307" s="20">
        <v>45304</v>
      </c>
      <c r="S307" s="15" t="s">
        <v>32</v>
      </c>
      <c r="T307" s="15"/>
      <c r="U307" s="15"/>
      <c r="V307" s="15"/>
      <c r="W307" s="15"/>
      <c r="X307" s="15"/>
      <c r="Y307" s="15"/>
    </row>
    <row r="308" spans="1:25" ht="13.5" thickBot="1">
      <c r="A308" s="16">
        <v>44934.829282407409</v>
      </c>
      <c r="B308" s="17">
        <v>553</v>
      </c>
      <c r="C308" s="17">
        <v>212</v>
      </c>
      <c r="D308" s="15" t="s">
        <v>136</v>
      </c>
      <c r="E308" s="15" t="s">
        <v>953</v>
      </c>
      <c r="F308" s="15" t="s">
        <v>954</v>
      </c>
      <c r="G308" s="15" t="s">
        <v>955</v>
      </c>
      <c r="H308" s="15" t="s">
        <v>26</v>
      </c>
      <c r="I308" s="15" t="s">
        <v>956</v>
      </c>
      <c r="J308" s="15">
        <v>613201599</v>
      </c>
      <c r="K308" s="15"/>
      <c r="L308" s="15" t="s">
        <v>48</v>
      </c>
      <c r="M308" s="20">
        <v>41290</v>
      </c>
      <c r="N308" s="15" t="s">
        <v>39</v>
      </c>
      <c r="O308" s="15" t="s">
        <v>90</v>
      </c>
      <c r="P308" s="15" t="s">
        <v>145</v>
      </c>
      <c r="Q308" s="15" t="s">
        <v>31</v>
      </c>
      <c r="R308" s="15"/>
      <c r="S308" s="25" t="s">
        <v>32</v>
      </c>
      <c r="T308" s="15"/>
      <c r="U308" s="15"/>
      <c r="V308" s="15"/>
      <c r="W308" s="15"/>
      <c r="X308" s="15"/>
      <c r="Y308" s="15"/>
    </row>
    <row r="309" spans="1:25" ht="13.5" thickBot="1">
      <c r="A309" s="16">
        <v>44927.677789351852</v>
      </c>
      <c r="B309" s="17">
        <v>985</v>
      </c>
      <c r="C309" s="17">
        <v>217</v>
      </c>
      <c r="D309" s="15" t="s">
        <v>156</v>
      </c>
      <c r="E309" s="15" t="s">
        <v>137</v>
      </c>
      <c r="F309" s="15" t="s">
        <v>958</v>
      </c>
      <c r="G309" s="15" t="s">
        <v>959</v>
      </c>
      <c r="H309" s="15" t="s">
        <v>26</v>
      </c>
      <c r="I309" s="15" t="s">
        <v>756</v>
      </c>
      <c r="J309" s="15">
        <v>647828516</v>
      </c>
      <c r="K309" s="15"/>
      <c r="L309" s="15" t="s">
        <v>29</v>
      </c>
      <c r="M309" s="20">
        <v>41915</v>
      </c>
      <c r="N309" s="15" t="s">
        <v>49</v>
      </c>
      <c r="O309" s="15" t="s">
        <v>30</v>
      </c>
      <c r="P309" s="15" t="s">
        <v>41</v>
      </c>
      <c r="Q309" s="15" t="s">
        <v>35</v>
      </c>
      <c r="R309" s="15"/>
      <c r="S309" s="15" t="s">
        <v>32</v>
      </c>
      <c r="T309" s="15"/>
      <c r="U309" s="15"/>
      <c r="V309" s="15"/>
      <c r="W309" s="15"/>
      <c r="X309" s="15"/>
      <c r="Y309" s="15"/>
    </row>
    <row r="310" spans="1:25" ht="13.5" thickBot="1">
      <c r="A310" s="16">
        <v>44927.593657407408</v>
      </c>
      <c r="B310" s="17">
        <v>831</v>
      </c>
      <c r="C310" s="17">
        <v>228</v>
      </c>
      <c r="D310" s="15" t="s">
        <v>345</v>
      </c>
      <c r="E310" s="15" t="s">
        <v>961</v>
      </c>
      <c r="F310" s="15" t="s">
        <v>962</v>
      </c>
      <c r="G310" s="15" t="s">
        <v>963</v>
      </c>
      <c r="H310" s="15" t="s">
        <v>26</v>
      </c>
      <c r="I310" s="15" t="s">
        <v>964</v>
      </c>
      <c r="J310" s="15">
        <v>614523635</v>
      </c>
      <c r="K310" s="15"/>
      <c r="L310" s="15" t="s">
        <v>29</v>
      </c>
      <c r="M310" s="20">
        <v>42648</v>
      </c>
      <c r="N310" s="15" t="s">
        <v>49</v>
      </c>
      <c r="O310" s="15" t="s">
        <v>30</v>
      </c>
      <c r="P310" s="15" t="s">
        <v>41</v>
      </c>
      <c r="Q310" s="15" t="s">
        <v>35</v>
      </c>
      <c r="R310" s="20">
        <v>44870</v>
      </c>
      <c r="S310" s="15" t="s">
        <v>32</v>
      </c>
      <c r="T310" s="15"/>
      <c r="U310" s="15"/>
      <c r="V310" s="15"/>
      <c r="W310" s="15"/>
      <c r="X310" s="15"/>
      <c r="Y310" s="15"/>
    </row>
    <row r="311" spans="1:25" ht="13.5" thickBot="1">
      <c r="A311" s="16">
        <v>44927.593657407408</v>
      </c>
      <c r="B311" s="17">
        <v>831</v>
      </c>
      <c r="C311" s="17">
        <v>228</v>
      </c>
      <c r="D311" s="15" t="s">
        <v>345</v>
      </c>
      <c r="E311" s="15" t="s">
        <v>966</v>
      </c>
      <c r="F311" s="15" t="s">
        <v>962</v>
      </c>
      <c r="G311" s="15" t="s">
        <v>963</v>
      </c>
      <c r="H311" s="15" t="s">
        <v>26</v>
      </c>
      <c r="I311" s="15" t="s">
        <v>964</v>
      </c>
      <c r="J311" s="15">
        <v>614523635</v>
      </c>
      <c r="K311" s="15"/>
      <c r="L311" s="15" t="s">
        <v>29</v>
      </c>
      <c r="M311" s="20">
        <v>42648</v>
      </c>
      <c r="N311" s="15" t="s">
        <v>49</v>
      </c>
      <c r="O311" s="15" t="s">
        <v>30</v>
      </c>
      <c r="P311" s="15" t="s">
        <v>41</v>
      </c>
      <c r="Q311" s="15" t="s">
        <v>35</v>
      </c>
      <c r="R311" s="20">
        <v>44870</v>
      </c>
      <c r="S311" s="15" t="s">
        <v>32</v>
      </c>
      <c r="T311" s="15"/>
      <c r="U311" s="15"/>
      <c r="V311" s="15"/>
      <c r="W311" s="15"/>
      <c r="X311" s="15"/>
      <c r="Y311" s="15"/>
    </row>
    <row r="312" spans="1:25" ht="13.5" thickBot="1">
      <c r="A312" s="16">
        <v>44975.572997685187</v>
      </c>
      <c r="B312" s="17">
        <v>459</v>
      </c>
      <c r="C312" s="17">
        <v>229</v>
      </c>
      <c r="D312" s="15" t="s">
        <v>90</v>
      </c>
      <c r="E312" s="15" t="s">
        <v>406</v>
      </c>
      <c r="F312" s="15" t="s">
        <v>967</v>
      </c>
      <c r="G312" s="15" t="s">
        <v>968</v>
      </c>
      <c r="H312" s="15" t="s">
        <v>26</v>
      </c>
      <c r="I312" s="15"/>
      <c r="J312" s="15">
        <v>619949828</v>
      </c>
      <c r="K312" s="15"/>
      <c r="L312" s="15" t="s">
        <v>48</v>
      </c>
      <c r="M312" s="20">
        <v>41671</v>
      </c>
      <c r="N312" s="15" t="s">
        <v>141</v>
      </c>
      <c r="O312" s="15" t="s">
        <v>90</v>
      </c>
      <c r="P312" s="15" t="s">
        <v>123</v>
      </c>
      <c r="Q312" s="15" t="s">
        <v>78</v>
      </c>
      <c r="R312" s="15"/>
      <c r="S312" s="15" t="s">
        <v>32</v>
      </c>
      <c r="T312" s="15"/>
      <c r="U312" s="15"/>
      <c r="V312" s="15"/>
      <c r="W312" s="15"/>
      <c r="X312" s="15"/>
      <c r="Y312" s="15"/>
    </row>
    <row r="313" spans="1:25" ht="13.5" thickBot="1">
      <c r="A313" s="16">
        <v>44975.574942129628</v>
      </c>
      <c r="B313" s="17">
        <v>459</v>
      </c>
      <c r="C313" s="17">
        <v>229</v>
      </c>
      <c r="D313" s="15" t="s">
        <v>90</v>
      </c>
      <c r="E313" s="15" t="s">
        <v>969</v>
      </c>
      <c r="F313" s="15" t="s">
        <v>967</v>
      </c>
      <c r="G313" s="15" t="s">
        <v>968</v>
      </c>
      <c r="H313" s="15" t="s">
        <v>26</v>
      </c>
      <c r="I313" s="15"/>
      <c r="J313" s="15">
        <v>619949828</v>
      </c>
      <c r="K313" s="15"/>
      <c r="L313" s="15" t="s">
        <v>48</v>
      </c>
      <c r="M313" s="20">
        <v>41055</v>
      </c>
      <c r="N313" s="15" t="s">
        <v>141</v>
      </c>
      <c r="O313" s="15" t="s">
        <v>90</v>
      </c>
      <c r="P313" s="15" t="s">
        <v>123</v>
      </c>
      <c r="Q313" s="15" t="s">
        <v>78</v>
      </c>
      <c r="R313" s="15"/>
      <c r="S313" s="15" t="s">
        <v>32</v>
      </c>
      <c r="T313" s="15"/>
      <c r="U313" s="15"/>
      <c r="V313" s="15"/>
      <c r="W313" s="15"/>
      <c r="X313" s="15"/>
      <c r="Y313" s="15"/>
    </row>
    <row r="314" spans="1:25" ht="13.5" thickBot="1">
      <c r="A314" s="16">
        <v>45319.592210648145</v>
      </c>
      <c r="B314" s="17">
        <v>859</v>
      </c>
      <c r="C314" s="17">
        <v>235</v>
      </c>
      <c r="D314" s="15" t="s">
        <v>970</v>
      </c>
      <c r="E314" s="15" t="s">
        <v>971</v>
      </c>
      <c r="F314" s="15" t="s">
        <v>972</v>
      </c>
      <c r="G314" s="15" t="s">
        <v>973</v>
      </c>
      <c r="H314" s="15" t="s">
        <v>26</v>
      </c>
      <c r="I314" s="15" t="s">
        <v>974</v>
      </c>
      <c r="J314" s="15">
        <v>631130084</v>
      </c>
      <c r="K314" s="15"/>
      <c r="L314" s="15" t="s">
        <v>48</v>
      </c>
      <c r="M314" s="20">
        <v>42726</v>
      </c>
      <c r="N314" s="15" t="s">
        <v>49</v>
      </c>
      <c r="O314" s="15" t="s">
        <v>114</v>
      </c>
      <c r="P314" s="15" t="s">
        <v>41</v>
      </c>
      <c r="Q314" s="15" t="s">
        <v>31</v>
      </c>
      <c r="R314" s="20">
        <v>45304</v>
      </c>
      <c r="S314" s="15" t="s">
        <v>32</v>
      </c>
      <c r="T314" s="15"/>
      <c r="U314" s="15"/>
      <c r="V314" s="15"/>
      <c r="W314" s="15"/>
      <c r="X314" s="15"/>
      <c r="Y314" s="15"/>
    </row>
    <row r="315" spans="1:25" ht="13.5" thickBot="1">
      <c r="A315" s="16">
        <v>44975.605243055557</v>
      </c>
      <c r="B315" s="17">
        <v>691</v>
      </c>
      <c r="C315" s="17">
        <v>243</v>
      </c>
      <c r="D315" s="15" t="s">
        <v>615</v>
      </c>
      <c r="E315" s="15" t="s">
        <v>784</v>
      </c>
      <c r="F315" s="19" t="s">
        <v>976</v>
      </c>
      <c r="G315" s="15"/>
      <c r="H315" s="15"/>
      <c r="I315" s="15"/>
      <c r="J315" s="15">
        <v>628704671</v>
      </c>
      <c r="K315" s="15"/>
      <c r="L315" s="15" t="s">
        <v>48</v>
      </c>
      <c r="M315" s="20">
        <v>41747</v>
      </c>
      <c r="N315" s="15" t="s">
        <v>39</v>
      </c>
      <c r="O315" s="15" t="s">
        <v>30</v>
      </c>
      <c r="P315" s="15" t="s">
        <v>41</v>
      </c>
      <c r="Q315" s="15" t="s">
        <v>31</v>
      </c>
      <c r="R315" s="15"/>
      <c r="S315" s="15" t="s">
        <v>32</v>
      </c>
      <c r="T315" s="15"/>
      <c r="U315" s="15"/>
      <c r="V315" s="15"/>
      <c r="W315" s="15"/>
      <c r="X315" s="15"/>
      <c r="Y315" s="15"/>
    </row>
    <row r="316" spans="1:25" ht="13.5" thickBot="1">
      <c r="A316" s="16">
        <v>44975.605243055557</v>
      </c>
      <c r="B316" s="17">
        <v>691</v>
      </c>
      <c r="C316" s="17">
        <v>243</v>
      </c>
      <c r="D316" s="15" t="s">
        <v>615</v>
      </c>
      <c r="E316" s="15" t="s">
        <v>91</v>
      </c>
      <c r="F316" s="19" t="s">
        <v>976</v>
      </c>
      <c r="G316" s="15"/>
      <c r="H316" s="15"/>
      <c r="I316" s="15"/>
      <c r="J316" s="15">
        <v>628704671</v>
      </c>
      <c r="K316" s="15"/>
      <c r="L316" s="15" t="s">
        <v>48</v>
      </c>
      <c r="M316" s="20">
        <v>41747</v>
      </c>
      <c r="N316" s="15" t="s">
        <v>39</v>
      </c>
      <c r="O316" s="15" t="s">
        <v>40</v>
      </c>
      <c r="P316" s="15" t="s">
        <v>41</v>
      </c>
      <c r="Q316" s="15" t="s">
        <v>31</v>
      </c>
      <c r="R316" s="15"/>
      <c r="S316" s="15" t="s">
        <v>32</v>
      </c>
      <c r="T316" s="15"/>
      <c r="U316" s="15"/>
      <c r="V316" s="15"/>
      <c r="W316" s="15"/>
      <c r="X316" s="15"/>
      <c r="Y316" s="15"/>
    </row>
    <row r="317" spans="1:25" ht="13.5" thickBot="1">
      <c r="A317" s="23">
        <v>44947.452002314814</v>
      </c>
      <c r="B317" s="17">
        <v>691</v>
      </c>
      <c r="C317" s="17">
        <v>243</v>
      </c>
      <c r="D317" s="19" t="s">
        <v>615</v>
      </c>
      <c r="E317" s="19" t="s">
        <v>146</v>
      </c>
      <c r="F317" s="19" t="s">
        <v>976</v>
      </c>
      <c r="G317" s="19" t="s">
        <v>977</v>
      </c>
      <c r="H317" s="19" t="s">
        <v>26</v>
      </c>
      <c r="I317" s="19" t="s">
        <v>299</v>
      </c>
      <c r="J317" s="19"/>
      <c r="K317" s="19"/>
      <c r="L317" s="19" t="s">
        <v>48</v>
      </c>
      <c r="M317" s="24">
        <v>39081</v>
      </c>
      <c r="N317" s="19" t="s">
        <v>155</v>
      </c>
      <c r="O317" s="19" t="s">
        <v>57</v>
      </c>
      <c r="P317" s="19" t="s">
        <v>58</v>
      </c>
      <c r="Q317" s="19"/>
      <c r="R317" s="19"/>
      <c r="S317" s="19" t="s">
        <v>32</v>
      </c>
      <c r="T317" s="15"/>
      <c r="U317" s="15"/>
      <c r="V317" s="15"/>
      <c r="W317" s="15"/>
      <c r="X317" s="15"/>
      <c r="Y317" s="15"/>
    </row>
    <row r="318" spans="1:25" ht="13.5" thickBot="1">
      <c r="A318" s="16">
        <v>45319.662083333336</v>
      </c>
      <c r="B318" s="17">
        <v>1156</v>
      </c>
      <c r="C318" s="17">
        <v>245</v>
      </c>
      <c r="D318" s="15" t="s">
        <v>978</v>
      </c>
      <c r="E318" s="15" t="s">
        <v>388</v>
      </c>
      <c r="F318" s="15" t="s">
        <v>979</v>
      </c>
      <c r="G318" s="15" t="s">
        <v>980</v>
      </c>
      <c r="H318" s="15" t="s">
        <v>26</v>
      </c>
      <c r="I318" s="15" t="s">
        <v>211</v>
      </c>
      <c r="J318" s="15">
        <v>652882278</v>
      </c>
      <c r="K318" s="15"/>
      <c r="L318" s="15" t="s">
        <v>48</v>
      </c>
      <c r="M318" s="20">
        <v>42462</v>
      </c>
      <c r="N318" s="15" t="s">
        <v>49</v>
      </c>
      <c r="O318" s="15" t="s">
        <v>114</v>
      </c>
      <c r="P318" s="15" t="s">
        <v>41</v>
      </c>
      <c r="Q318" s="15" t="s">
        <v>31</v>
      </c>
      <c r="R318" s="20">
        <v>45304</v>
      </c>
      <c r="S318" s="15" t="s">
        <v>32</v>
      </c>
      <c r="T318" s="15"/>
      <c r="U318" s="15"/>
      <c r="V318" s="15"/>
      <c r="W318" s="15"/>
      <c r="X318" s="15"/>
      <c r="Y318" s="15"/>
    </row>
    <row r="319" spans="1:25" ht="13.5" thickBot="1">
      <c r="A319" s="16">
        <v>44927.603819444441</v>
      </c>
      <c r="B319" s="17">
        <v>1156</v>
      </c>
      <c r="C319" s="17">
        <v>245</v>
      </c>
      <c r="D319" s="15" t="s">
        <v>978</v>
      </c>
      <c r="E319" s="15" t="s">
        <v>982</v>
      </c>
      <c r="F319" s="15" t="s">
        <v>979</v>
      </c>
      <c r="G319" s="15" t="s">
        <v>1376</v>
      </c>
      <c r="H319" s="15" t="s">
        <v>26</v>
      </c>
      <c r="I319" s="15" t="s">
        <v>984</v>
      </c>
      <c r="J319" s="15">
        <v>652882278</v>
      </c>
      <c r="K319" s="15"/>
      <c r="L319" s="15" t="s">
        <v>29</v>
      </c>
      <c r="M319" s="20">
        <v>42591</v>
      </c>
      <c r="N319" s="15" t="s">
        <v>49</v>
      </c>
      <c r="O319" s="15" t="s">
        <v>30</v>
      </c>
      <c r="P319" s="15" t="s">
        <v>41</v>
      </c>
      <c r="Q319" s="15" t="s">
        <v>35</v>
      </c>
      <c r="R319" s="20">
        <v>44870</v>
      </c>
      <c r="S319" s="15" t="s">
        <v>32</v>
      </c>
      <c r="T319" s="15"/>
      <c r="U319" s="15"/>
      <c r="V319" s="15"/>
      <c r="W319" s="15"/>
      <c r="X319" s="15"/>
      <c r="Y319" s="15"/>
    </row>
    <row r="320" spans="1:25" ht="13.5" thickBot="1">
      <c r="A320" s="16">
        <v>45444.664629629631</v>
      </c>
      <c r="B320" s="17">
        <v>667</v>
      </c>
      <c r="C320" s="17">
        <v>251</v>
      </c>
      <c r="D320" s="15" t="s">
        <v>985</v>
      </c>
      <c r="E320" s="15" t="s">
        <v>986</v>
      </c>
      <c r="F320" s="15" t="s">
        <v>987</v>
      </c>
      <c r="G320" s="15"/>
      <c r="H320" s="15"/>
      <c r="I320" s="15"/>
      <c r="J320" s="15">
        <v>641048916</v>
      </c>
      <c r="K320" s="15"/>
      <c r="L320" s="15"/>
      <c r="M320" s="15"/>
      <c r="N320" s="15"/>
      <c r="O320" s="15" t="s">
        <v>40</v>
      </c>
      <c r="P320" s="15" t="s">
        <v>41</v>
      </c>
      <c r="Q320" s="15" t="s">
        <v>31</v>
      </c>
      <c r="R320" s="15"/>
      <c r="S320" s="15" t="s">
        <v>32</v>
      </c>
      <c r="T320" s="15"/>
      <c r="U320" s="15"/>
      <c r="V320" s="15"/>
      <c r="W320" s="15"/>
      <c r="X320" s="15"/>
      <c r="Y320" s="15"/>
    </row>
    <row r="321" spans="1:25" ht="13.5" thickBot="1">
      <c r="A321" s="16">
        <v>44947.430150462962</v>
      </c>
      <c r="B321" s="17">
        <v>37</v>
      </c>
      <c r="C321" s="17">
        <v>261</v>
      </c>
      <c r="D321" s="15" t="s">
        <v>53</v>
      </c>
      <c r="E321" s="15" t="s">
        <v>407</v>
      </c>
      <c r="F321" s="15" t="s">
        <v>989</v>
      </c>
      <c r="G321" s="15" t="s">
        <v>990</v>
      </c>
      <c r="H321" s="15"/>
      <c r="I321" s="15"/>
      <c r="J321" s="15">
        <v>611311643</v>
      </c>
      <c r="K321" s="15"/>
      <c r="L321" s="15" t="s">
        <v>48</v>
      </c>
      <c r="M321" s="20">
        <v>39528</v>
      </c>
      <c r="N321" s="15" t="s">
        <v>155</v>
      </c>
      <c r="O321" s="15" t="s">
        <v>122</v>
      </c>
      <c r="P321" s="15" t="s">
        <v>145</v>
      </c>
      <c r="Q321" s="15" t="s">
        <v>35</v>
      </c>
      <c r="R321" s="15"/>
      <c r="S321" s="15" t="s">
        <v>32</v>
      </c>
      <c r="T321" s="19"/>
      <c r="U321" s="19"/>
      <c r="V321" s="19"/>
      <c r="W321" s="19"/>
      <c r="X321" s="19"/>
      <c r="Y321" s="19"/>
    </row>
    <row r="322" spans="1:25" ht="13.5" thickBot="1">
      <c r="A322" s="30">
        <v>45538.886956018519</v>
      </c>
      <c r="B322" s="17">
        <v>240</v>
      </c>
      <c r="C322" s="17">
        <v>264</v>
      </c>
      <c r="D322" s="15" t="s">
        <v>991</v>
      </c>
      <c r="E322" s="15" t="s">
        <v>992</v>
      </c>
      <c r="F322" s="15" t="s">
        <v>466</v>
      </c>
      <c r="G322" s="15" t="s">
        <v>993</v>
      </c>
      <c r="H322" s="15" t="s">
        <v>26</v>
      </c>
      <c r="I322" s="15"/>
      <c r="J322" s="15" t="s">
        <v>994</v>
      </c>
      <c r="K322" s="15"/>
      <c r="L322" s="15" t="s">
        <v>48</v>
      </c>
      <c r="M322" s="18">
        <v>41153</v>
      </c>
      <c r="N322" s="15" t="s">
        <v>39</v>
      </c>
      <c r="O322" s="15" t="s">
        <v>122</v>
      </c>
      <c r="P322" s="15" t="s">
        <v>123</v>
      </c>
      <c r="Q322" s="15" t="s">
        <v>35</v>
      </c>
      <c r="R322" s="15"/>
      <c r="S322" s="15" t="s">
        <v>32</v>
      </c>
      <c r="T322" s="15"/>
      <c r="U322" s="15"/>
      <c r="V322" s="15"/>
      <c r="W322" s="15"/>
      <c r="X322" s="15"/>
      <c r="Y322" s="15"/>
    </row>
    <row r="323" spans="1:25" ht="13.5" thickBot="1">
      <c r="A323" s="30">
        <v>45538.886956018519</v>
      </c>
      <c r="B323" s="17">
        <v>240</v>
      </c>
      <c r="C323" s="17">
        <v>264</v>
      </c>
      <c r="D323" s="15" t="s">
        <v>991</v>
      </c>
      <c r="E323" s="15" t="s">
        <v>456</v>
      </c>
      <c r="F323" s="15" t="s">
        <v>466</v>
      </c>
      <c r="G323" s="15" t="s">
        <v>993</v>
      </c>
      <c r="H323" s="15" t="s">
        <v>26</v>
      </c>
      <c r="I323" s="15"/>
      <c r="J323" s="15" t="s">
        <v>994</v>
      </c>
      <c r="K323" s="15"/>
      <c r="L323" s="15" t="s">
        <v>48</v>
      </c>
      <c r="M323" s="15"/>
      <c r="N323" s="15" t="s">
        <v>39</v>
      </c>
      <c r="O323" s="15" t="s">
        <v>122</v>
      </c>
      <c r="P323" s="15" t="s">
        <v>123</v>
      </c>
      <c r="Q323" s="15" t="s">
        <v>35</v>
      </c>
      <c r="R323" s="15"/>
      <c r="S323" s="15" t="s">
        <v>32</v>
      </c>
      <c r="T323" s="15"/>
      <c r="U323" s="15"/>
      <c r="V323" s="15"/>
      <c r="W323" s="15"/>
      <c r="X323" s="15"/>
      <c r="Y323" s="15"/>
    </row>
    <row r="324" spans="1:25" ht="13.5" thickBot="1">
      <c r="A324" s="16">
        <v>45319.608518518522</v>
      </c>
      <c r="B324" s="17">
        <v>727</v>
      </c>
      <c r="C324" s="17">
        <v>274</v>
      </c>
      <c r="D324" s="15" t="s">
        <v>136</v>
      </c>
      <c r="E324" s="15" t="s">
        <v>995</v>
      </c>
      <c r="F324" s="15" t="s">
        <v>996</v>
      </c>
      <c r="G324" s="15" t="s">
        <v>997</v>
      </c>
      <c r="H324" s="15" t="s">
        <v>26</v>
      </c>
      <c r="I324" s="15" t="s">
        <v>998</v>
      </c>
      <c r="J324" s="15">
        <v>654748582</v>
      </c>
      <c r="K324" s="15"/>
      <c r="L324" s="15" t="s">
        <v>48</v>
      </c>
      <c r="M324" s="20">
        <v>43044</v>
      </c>
      <c r="N324" s="15" t="s">
        <v>49</v>
      </c>
      <c r="O324" s="15" t="s">
        <v>114</v>
      </c>
      <c r="P324" s="15" t="s">
        <v>41</v>
      </c>
      <c r="Q324" s="15" t="s">
        <v>31</v>
      </c>
      <c r="R324" s="20">
        <v>45304</v>
      </c>
      <c r="S324" s="15" t="s">
        <v>32</v>
      </c>
      <c r="T324" s="15"/>
      <c r="U324" s="15"/>
      <c r="V324" s="15"/>
      <c r="W324" s="15"/>
      <c r="X324" s="15"/>
      <c r="Y324" s="15"/>
    </row>
    <row r="325" spans="1:25" ht="13.5" thickBot="1">
      <c r="A325" s="16">
        <v>45003.657546296294</v>
      </c>
      <c r="B325" s="17">
        <v>536</v>
      </c>
      <c r="C325" s="17">
        <v>275</v>
      </c>
      <c r="D325" s="15" t="s">
        <v>1000</v>
      </c>
      <c r="E325" s="15" t="s">
        <v>1001</v>
      </c>
      <c r="F325" s="15" t="s">
        <v>242</v>
      </c>
      <c r="G325" s="15" t="s">
        <v>1002</v>
      </c>
      <c r="H325" s="15" t="s">
        <v>26</v>
      </c>
      <c r="I325" s="15" t="s">
        <v>1003</v>
      </c>
      <c r="J325" s="15">
        <v>644341789</v>
      </c>
      <c r="K325" s="15"/>
      <c r="L325" s="15" t="s">
        <v>29</v>
      </c>
      <c r="M325" s="20">
        <v>43079</v>
      </c>
      <c r="N325" s="15" t="s">
        <v>49</v>
      </c>
      <c r="O325" s="15" t="s">
        <v>40</v>
      </c>
      <c r="P325" s="15" t="s">
        <v>123</v>
      </c>
      <c r="Q325" s="15" t="s">
        <v>35</v>
      </c>
      <c r="R325" s="20">
        <v>44989</v>
      </c>
      <c r="S325" s="15" t="s">
        <v>32</v>
      </c>
      <c r="T325" s="15"/>
      <c r="U325" s="15"/>
      <c r="V325" s="15"/>
      <c r="W325" s="15"/>
      <c r="X325" s="15"/>
      <c r="Y325" s="15"/>
    </row>
    <row r="326" spans="1:25" ht="13.5" thickBot="1">
      <c r="A326" s="16">
        <v>44934.812511574077</v>
      </c>
      <c r="B326" s="17">
        <v>536</v>
      </c>
      <c r="C326" s="17">
        <v>275</v>
      </c>
      <c r="D326" s="15" t="s">
        <v>785</v>
      </c>
      <c r="E326" s="15" t="s">
        <v>263</v>
      </c>
      <c r="F326" s="15" t="s">
        <v>242</v>
      </c>
      <c r="G326" s="15" t="s">
        <v>1002</v>
      </c>
      <c r="H326" s="15" t="s">
        <v>26</v>
      </c>
      <c r="I326" s="15" t="s">
        <v>868</v>
      </c>
      <c r="J326" s="15">
        <v>644341789</v>
      </c>
      <c r="K326" s="15"/>
      <c r="L326" s="15" t="s">
        <v>48</v>
      </c>
      <c r="M326" s="20">
        <v>40840</v>
      </c>
      <c r="N326" s="15" t="s">
        <v>152</v>
      </c>
      <c r="O326" s="15" t="s">
        <v>57</v>
      </c>
      <c r="P326" s="15" t="s">
        <v>58</v>
      </c>
      <c r="Q326" s="15" t="s">
        <v>35</v>
      </c>
      <c r="R326" s="15"/>
      <c r="S326" s="15" t="s">
        <v>32</v>
      </c>
      <c r="T326" s="15"/>
      <c r="U326" s="15"/>
      <c r="V326" s="15"/>
      <c r="W326" s="15"/>
      <c r="X326" s="15"/>
      <c r="Y326" s="15"/>
    </row>
    <row r="327" spans="1:25" ht="13.5" thickBot="1">
      <c r="A327" s="16">
        <v>44934.818981481483</v>
      </c>
      <c r="B327" s="17">
        <v>536</v>
      </c>
      <c r="C327" s="17">
        <v>275</v>
      </c>
      <c r="D327" s="15" t="s">
        <v>1005</v>
      </c>
      <c r="E327" s="15" t="s">
        <v>1377</v>
      </c>
      <c r="F327" s="15" t="s">
        <v>242</v>
      </c>
      <c r="G327" s="15" t="s">
        <v>1002</v>
      </c>
      <c r="H327" s="15" t="s">
        <v>26</v>
      </c>
      <c r="I327" s="15" t="s">
        <v>868</v>
      </c>
      <c r="J327" s="15">
        <v>644341789</v>
      </c>
      <c r="K327" s="15"/>
      <c r="L327" s="15" t="s">
        <v>48</v>
      </c>
      <c r="M327" s="20">
        <v>40290</v>
      </c>
      <c r="N327" s="15" t="s">
        <v>152</v>
      </c>
      <c r="O327" s="15" t="s">
        <v>40</v>
      </c>
      <c r="P327" s="15" t="s">
        <v>58</v>
      </c>
      <c r="Q327" s="15" t="s">
        <v>35</v>
      </c>
      <c r="R327" s="15"/>
      <c r="S327" s="15" t="s">
        <v>32</v>
      </c>
      <c r="T327" s="15"/>
      <c r="U327" s="15"/>
      <c r="V327" s="15"/>
      <c r="W327" s="15"/>
      <c r="X327" s="15"/>
      <c r="Y327" s="15"/>
    </row>
    <row r="328" spans="1:25" ht="13.5" thickBot="1">
      <c r="A328" s="16">
        <v>44934.818981481483</v>
      </c>
      <c r="B328" s="17">
        <v>536</v>
      </c>
      <c r="C328" s="17">
        <v>275</v>
      </c>
      <c r="D328" s="15" t="s">
        <v>1005</v>
      </c>
      <c r="E328" s="15" t="s">
        <v>1006</v>
      </c>
      <c r="F328" s="15" t="s">
        <v>242</v>
      </c>
      <c r="G328" s="15" t="s">
        <v>1002</v>
      </c>
      <c r="H328" s="15" t="s">
        <v>26</v>
      </c>
      <c r="I328" s="15" t="s">
        <v>868</v>
      </c>
      <c r="J328" s="15">
        <v>644341789</v>
      </c>
      <c r="K328" s="15"/>
      <c r="L328" s="15" t="s">
        <v>48</v>
      </c>
      <c r="M328" s="20">
        <v>40290</v>
      </c>
      <c r="N328" s="15" t="s">
        <v>152</v>
      </c>
      <c r="O328" s="15" t="s">
        <v>57</v>
      </c>
      <c r="P328" s="15" t="s">
        <v>58</v>
      </c>
      <c r="Q328" s="15" t="s">
        <v>35</v>
      </c>
      <c r="R328" s="15"/>
      <c r="S328" s="15" t="s">
        <v>32</v>
      </c>
      <c r="T328" s="15"/>
      <c r="U328" s="15"/>
      <c r="V328" s="15"/>
      <c r="W328" s="15"/>
      <c r="X328" s="15"/>
      <c r="Y328" s="15"/>
    </row>
    <row r="329" spans="1:25" ht="13.5" thickBot="1">
      <c r="A329" s="16">
        <v>45444.666134259256</v>
      </c>
      <c r="B329" s="17">
        <v>414</v>
      </c>
      <c r="C329" s="17">
        <v>291</v>
      </c>
      <c r="D329" s="15" t="s">
        <v>136</v>
      </c>
      <c r="E329" s="15" t="s">
        <v>1007</v>
      </c>
      <c r="F329" s="15" t="s">
        <v>1008</v>
      </c>
      <c r="G329" s="15" t="s">
        <v>1009</v>
      </c>
      <c r="H329" s="15" t="s">
        <v>26</v>
      </c>
      <c r="I329" s="15" t="s">
        <v>1010</v>
      </c>
      <c r="J329" s="15">
        <v>684371674</v>
      </c>
      <c r="K329" s="15"/>
      <c r="L329" s="15" t="s">
        <v>29</v>
      </c>
      <c r="M329" s="18">
        <v>42011</v>
      </c>
      <c r="N329" s="15"/>
      <c r="O329" s="15" t="s">
        <v>40</v>
      </c>
      <c r="P329" s="15"/>
      <c r="Q329" s="15" t="s">
        <v>35</v>
      </c>
      <c r="R329" s="20">
        <v>44289</v>
      </c>
      <c r="S329" s="15" t="s">
        <v>32</v>
      </c>
      <c r="T329" s="15"/>
      <c r="U329" s="15"/>
      <c r="V329" s="15"/>
      <c r="W329" s="15"/>
      <c r="X329" s="15"/>
      <c r="Y329" s="15"/>
    </row>
    <row r="330" spans="1:25" ht="13.5" thickBot="1">
      <c r="A330" s="16">
        <v>44937.748518518521</v>
      </c>
      <c r="B330" s="17">
        <v>98</v>
      </c>
      <c r="C330" s="17">
        <v>296</v>
      </c>
      <c r="D330" s="15" t="s">
        <v>1012</v>
      </c>
      <c r="E330" s="15" t="s">
        <v>1013</v>
      </c>
      <c r="F330" s="15" t="s">
        <v>396</v>
      </c>
      <c r="G330" s="15" t="s">
        <v>1014</v>
      </c>
      <c r="H330" s="15" t="s">
        <v>26</v>
      </c>
      <c r="I330" s="15" t="s">
        <v>244</v>
      </c>
      <c r="J330" s="15">
        <v>685864627</v>
      </c>
      <c r="K330" s="15"/>
      <c r="L330" s="15" t="s">
        <v>29</v>
      </c>
      <c r="M330" s="20">
        <v>42431</v>
      </c>
      <c r="N330" s="15" t="s">
        <v>39</v>
      </c>
      <c r="O330" s="15" t="s">
        <v>65</v>
      </c>
      <c r="P330" s="15" t="s">
        <v>58</v>
      </c>
      <c r="Q330" s="15" t="s">
        <v>35</v>
      </c>
      <c r="R330" s="15"/>
      <c r="S330" s="22" t="s">
        <v>32</v>
      </c>
      <c r="T330" s="15"/>
      <c r="U330" s="15"/>
      <c r="V330" s="15"/>
      <c r="W330" s="15"/>
      <c r="X330" s="15"/>
      <c r="Y330" s="15"/>
    </row>
    <row r="331" spans="1:25" ht="13.5" thickBot="1">
      <c r="A331" s="16">
        <v>44927.700520833336</v>
      </c>
      <c r="B331" s="17">
        <v>98</v>
      </c>
      <c r="C331" s="17">
        <v>296</v>
      </c>
      <c r="D331" s="15" t="s">
        <v>1012</v>
      </c>
      <c r="E331" s="15" t="s">
        <v>1016</v>
      </c>
      <c r="F331" s="15" t="s">
        <v>396</v>
      </c>
      <c r="G331" s="15" t="s">
        <v>1014</v>
      </c>
      <c r="H331" s="15" t="s">
        <v>26</v>
      </c>
      <c r="I331" s="15" t="s">
        <v>244</v>
      </c>
      <c r="J331" s="15">
        <v>685864627</v>
      </c>
      <c r="K331" s="15"/>
      <c r="L331" s="15" t="s">
        <v>29</v>
      </c>
      <c r="M331" s="20">
        <v>43311</v>
      </c>
      <c r="N331" s="15" t="s">
        <v>49</v>
      </c>
      <c r="O331" s="15" t="s">
        <v>114</v>
      </c>
      <c r="P331" s="15" t="s">
        <v>115</v>
      </c>
      <c r="Q331" s="15" t="s">
        <v>78</v>
      </c>
      <c r="R331" s="20">
        <v>44625</v>
      </c>
      <c r="S331" s="15" t="s">
        <v>32</v>
      </c>
      <c r="T331" s="15"/>
      <c r="U331" s="15"/>
      <c r="V331" s="15"/>
      <c r="W331" s="15"/>
      <c r="X331" s="15"/>
      <c r="Y331" s="15"/>
    </row>
    <row r="332" spans="1:25" ht="13.5" thickBot="1">
      <c r="A332" s="16">
        <v>45444.673356481479</v>
      </c>
      <c r="B332" s="17">
        <v>143</v>
      </c>
      <c r="C332" s="17">
        <v>297</v>
      </c>
      <c r="D332" s="15" t="s">
        <v>136</v>
      </c>
      <c r="E332" s="15" t="s">
        <v>1017</v>
      </c>
      <c r="F332" s="15" t="s">
        <v>1018</v>
      </c>
      <c r="G332" s="15"/>
      <c r="H332" s="15"/>
      <c r="I332" s="15"/>
      <c r="J332" s="15">
        <v>684126402</v>
      </c>
      <c r="K332" s="15"/>
      <c r="L332" s="15" t="s">
        <v>48</v>
      </c>
      <c r="M332" s="18">
        <v>40494</v>
      </c>
      <c r="N332" s="15"/>
      <c r="O332" s="15" t="s">
        <v>65</v>
      </c>
      <c r="P332" s="15" t="s">
        <v>58</v>
      </c>
      <c r="Q332" s="15" t="s">
        <v>31</v>
      </c>
      <c r="R332" s="20">
        <v>43905</v>
      </c>
      <c r="S332" s="15" t="s">
        <v>32</v>
      </c>
      <c r="T332" s="15"/>
      <c r="U332" s="15"/>
      <c r="V332" s="15"/>
      <c r="W332" s="15"/>
      <c r="X332" s="15"/>
      <c r="Y332" s="15"/>
    </row>
    <row r="333" spans="1:25" ht="13.5" thickBot="1">
      <c r="A333" s="16">
        <v>45444.673356481479</v>
      </c>
      <c r="B333" s="17">
        <v>143</v>
      </c>
      <c r="C333" s="17">
        <v>297</v>
      </c>
      <c r="D333" s="15" t="s">
        <v>136</v>
      </c>
      <c r="E333" s="15" t="s">
        <v>564</v>
      </c>
      <c r="F333" s="15" t="s">
        <v>1018</v>
      </c>
      <c r="G333" s="15"/>
      <c r="H333" s="15"/>
      <c r="I333" s="15"/>
      <c r="J333" s="15">
        <v>684126402</v>
      </c>
      <c r="K333" s="15"/>
      <c r="L333" s="15" t="s">
        <v>48</v>
      </c>
      <c r="M333" s="18">
        <v>41349</v>
      </c>
      <c r="N333" s="15"/>
      <c r="O333" s="15" t="s">
        <v>65</v>
      </c>
      <c r="P333" s="15" t="s">
        <v>58</v>
      </c>
      <c r="Q333" s="15" t="s">
        <v>31</v>
      </c>
      <c r="R333" s="15"/>
      <c r="S333" s="15" t="s">
        <v>32</v>
      </c>
      <c r="T333" s="15"/>
      <c r="U333" s="15"/>
      <c r="V333" s="15"/>
      <c r="W333" s="15"/>
      <c r="X333" s="15"/>
      <c r="Y333" s="15"/>
    </row>
    <row r="334" spans="1:25" ht="13.5" thickBot="1">
      <c r="A334" s="16">
        <v>45444.673356481479</v>
      </c>
      <c r="B334" s="17">
        <v>143</v>
      </c>
      <c r="C334" s="17">
        <v>297</v>
      </c>
      <c r="D334" s="15" t="s">
        <v>136</v>
      </c>
      <c r="E334" s="15" t="s">
        <v>508</v>
      </c>
      <c r="F334" s="15" t="s">
        <v>1018</v>
      </c>
      <c r="G334" s="15"/>
      <c r="H334" s="15"/>
      <c r="I334" s="15"/>
      <c r="J334" s="15">
        <v>684126402</v>
      </c>
      <c r="K334" s="15"/>
      <c r="L334" s="15" t="s">
        <v>274</v>
      </c>
      <c r="M334" s="18">
        <v>42302</v>
      </c>
      <c r="N334" s="15"/>
      <c r="O334" s="15" t="s">
        <v>65</v>
      </c>
      <c r="P334" s="15" t="s">
        <v>58</v>
      </c>
      <c r="Q334" s="15" t="s">
        <v>31</v>
      </c>
      <c r="R334" s="20">
        <v>44625</v>
      </c>
      <c r="S334" s="15" t="s">
        <v>32</v>
      </c>
      <c r="T334" s="15" t="s">
        <v>704</v>
      </c>
      <c r="U334" s="15"/>
      <c r="V334" s="20">
        <v>45534</v>
      </c>
      <c r="W334" s="15"/>
      <c r="X334" s="15"/>
      <c r="Y334" s="15"/>
    </row>
    <row r="335" spans="1:25" ht="13.5" thickBot="1">
      <c r="A335" s="16">
        <v>44927.655833333331</v>
      </c>
      <c r="B335" s="17">
        <v>279</v>
      </c>
      <c r="C335" s="17">
        <v>300</v>
      </c>
      <c r="D335" s="15" t="s">
        <v>36</v>
      </c>
      <c r="E335" s="15" t="s">
        <v>65</v>
      </c>
      <c r="F335" s="15" t="s">
        <v>1020</v>
      </c>
      <c r="G335" s="15" t="s">
        <v>1378</v>
      </c>
      <c r="H335" s="15" t="s">
        <v>26</v>
      </c>
      <c r="I335" s="15" t="s">
        <v>1022</v>
      </c>
      <c r="J335" s="15">
        <v>647629144</v>
      </c>
      <c r="K335" s="15"/>
      <c r="L335" s="15" t="s">
        <v>29</v>
      </c>
      <c r="M335" s="20">
        <v>42406</v>
      </c>
      <c r="N335" s="15" t="s">
        <v>49</v>
      </c>
      <c r="O335" s="15" t="s">
        <v>65</v>
      </c>
      <c r="P335" s="15" t="s">
        <v>58</v>
      </c>
      <c r="Q335" s="15" t="s">
        <v>31</v>
      </c>
      <c r="R335" s="20">
        <v>44625</v>
      </c>
      <c r="S335" s="15" t="s">
        <v>32</v>
      </c>
      <c r="T335" s="15"/>
      <c r="U335" s="15"/>
      <c r="V335" s="15"/>
      <c r="W335" s="15"/>
      <c r="X335" s="15"/>
      <c r="Y335" s="15"/>
    </row>
    <row r="336" spans="1:25" ht="13.5" thickBot="1">
      <c r="A336" s="16">
        <v>45444.677731481483</v>
      </c>
      <c r="B336" s="17">
        <v>663</v>
      </c>
      <c r="C336" s="17">
        <v>301</v>
      </c>
      <c r="D336" s="15" t="s">
        <v>1023</v>
      </c>
      <c r="E336" s="15" t="s">
        <v>1007</v>
      </c>
      <c r="F336" s="15" t="s">
        <v>1024</v>
      </c>
      <c r="G336" s="15"/>
      <c r="H336" s="15"/>
      <c r="I336" s="15"/>
      <c r="J336" s="15">
        <v>638926678</v>
      </c>
      <c r="K336" s="15"/>
      <c r="L336" s="15" t="s">
        <v>29</v>
      </c>
      <c r="M336" s="18">
        <v>42644</v>
      </c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</row>
    <row r="337" spans="1:25" ht="13.5" thickBot="1">
      <c r="A337" s="16">
        <v>44927.591678240744</v>
      </c>
      <c r="B337" s="17">
        <v>1082</v>
      </c>
      <c r="C337" s="17">
        <v>305</v>
      </c>
      <c r="D337" s="15" t="s">
        <v>107</v>
      </c>
      <c r="E337" s="15" t="s">
        <v>1026</v>
      </c>
      <c r="F337" s="15" t="s">
        <v>1027</v>
      </c>
      <c r="G337" s="15" t="s">
        <v>1028</v>
      </c>
      <c r="H337" s="15" t="s">
        <v>26</v>
      </c>
      <c r="I337" s="15" t="s">
        <v>1379</v>
      </c>
      <c r="J337" s="15">
        <v>638365585</v>
      </c>
      <c r="K337" s="15"/>
      <c r="L337" s="15" t="s">
        <v>29</v>
      </c>
      <c r="M337" s="20">
        <v>42852</v>
      </c>
      <c r="N337" s="15" t="s">
        <v>49</v>
      </c>
      <c r="O337" s="15" t="s">
        <v>30</v>
      </c>
      <c r="P337" s="15" t="s">
        <v>41</v>
      </c>
      <c r="Q337" s="15" t="s">
        <v>35</v>
      </c>
      <c r="R337" s="20">
        <v>44870</v>
      </c>
      <c r="S337" s="15" t="s">
        <v>32</v>
      </c>
      <c r="T337" s="15"/>
      <c r="U337" s="15"/>
      <c r="V337" s="15"/>
      <c r="W337" s="15"/>
      <c r="X337" s="15"/>
      <c r="Y337" s="15"/>
    </row>
    <row r="338" spans="1:25" ht="13.5" thickBot="1">
      <c r="A338" s="16">
        <v>44975.624212962961</v>
      </c>
      <c r="B338" s="17">
        <v>1082</v>
      </c>
      <c r="C338" s="17">
        <v>305</v>
      </c>
      <c r="D338" s="15" t="s">
        <v>107</v>
      </c>
      <c r="E338" s="15" t="s">
        <v>229</v>
      </c>
      <c r="F338" s="15" t="s">
        <v>1027</v>
      </c>
      <c r="G338" s="15" t="s">
        <v>1028</v>
      </c>
      <c r="H338" s="15" t="s">
        <v>26</v>
      </c>
      <c r="I338" s="15" t="s">
        <v>1010</v>
      </c>
      <c r="J338" s="15">
        <v>638365585</v>
      </c>
      <c r="K338" s="15"/>
      <c r="L338" s="15" t="s">
        <v>29</v>
      </c>
      <c r="M338" s="20">
        <v>41437</v>
      </c>
      <c r="N338" s="15" t="s">
        <v>39</v>
      </c>
      <c r="O338" s="15" t="s">
        <v>40</v>
      </c>
      <c r="P338" s="15" t="s">
        <v>41</v>
      </c>
      <c r="Q338" s="15" t="s">
        <v>31</v>
      </c>
      <c r="R338" s="15"/>
      <c r="S338" s="15" t="s">
        <v>32</v>
      </c>
      <c r="T338" s="15"/>
      <c r="U338" s="15"/>
      <c r="V338" s="15"/>
      <c r="W338" s="15"/>
      <c r="X338" s="15"/>
      <c r="Y338" s="15"/>
    </row>
    <row r="339" spans="1:25" ht="13.5" thickBot="1">
      <c r="A339" s="16">
        <v>44975.607754629629</v>
      </c>
      <c r="B339" s="17">
        <v>296</v>
      </c>
      <c r="C339" s="17">
        <v>307</v>
      </c>
      <c r="D339" s="15" t="s">
        <v>1031</v>
      </c>
      <c r="E339" s="15" t="s">
        <v>1032</v>
      </c>
      <c r="F339" s="15" t="s">
        <v>1031</v>
      </c>
      <c r="G339" s="15" t="s">
        <v>1033</v>
      </c>
      <c r="H339" s="15" t="s">
        <v>26</v>
      </c>
      <c r="I339" s="15" t="s">
        <v>1034</v>
      </c>
      <c r="J339" s="15">
        <v>610477782</v>
      </c>
      <c r="K339" s="15"/>
      <c r="L339" s="15" t="s">
        <v>48</v>
      </c>
      <c r="M339" s="20">
        <v>41120</v>
      </c>
      <c r="N339" s="15" t="s">
        <v>39</v>
      </c>
      <c r="O339" s="15" t="s">
        <v>40</v>
      </c>
      <c r="P339" s="15" t="s">
        <v>41</v>
      </c>
      <c r="Q339" s="15" t="s">
        <v>31</v>
      </c>
      <c r="R339" s="15"/>
      <c r="S339" s="15" t="s">
        <v>32</v>
      </c>
      <c r="T339" s="15"/>
      <c r="U339" s="15"/>
      <c r="V339" s="15"/>
      <c r="W339" s="15"/>
      <c r="X339" s="15"/>
      <c r="Y339" s="15"/>
    </row>
    <row r="340" spans="1:25" ht="13.5" thickBot="1">
      <c r="A340" s="16">
        <v>44927.578356481485</v>
      </c>
      <c r="B340" s="17">
        <v>824</v>
      </c>
      <c r="C340" s="17">
        <v>309</v>
      </c>
      <c r="D340" s="15" t="s">
        <v>1035</v>
      </c>
      <c r="E340" s="15" t="s">
        <v>1036</v>
      </c>
      <c r="F340" s="15" t="s">
        <v>1037</v>
      </c>
      <c r="G340" s="15" t="s">
        <v>1038</v>
      </c>
      <c r="H340" s="15" t="s">
        <v>26</v>
      </c>
      <c r="I340" s="15" t="s">
        <v>1039</v>
      </c>
      <c r="J340" s="15">
        <v>641951478</v>
      </c>
      <c r="K340" s="15"/>
      <c r="L340" s="15" t="s">
        <v>48</v>
      </c>
      <c r="M340" s="20">
        <v>42619</v>
      </c>
      <c r="N340" s="15" t="s">
        <v>49</v>
      </c>
      <c r="O340" s="19" t="s">
        <v>57</v>
      </c>
      <c r="P340" s="19" t="s">
        <v>58</v>
      </c>
      <c r="Q340" s="19"/>
      <c r="R340" s="19"/>
      <c r="S340" s="19" t="s">
        <v>32</v>
      </c>
      <c r="T340" s="15"/>
      <c r="U340" s="15"/>
      <c r="V340" s="15"/>
      <c r="W340" s="15"/>
      <c r="X340" s="15"/>
      <c r="Y340" s="15"/>
    </row>
    <row r="341" spans="1:25" ht="13.5" thickBot="1">
      <c r="A341" s="16">
        <v>44975.584305555552</v>
      </c>
      <c r="B341" s="17">
        <v>1012</v>
      </c>
      <c r="C341" s="17">
        <v>311</v>
      </c>
      <c r="D341" s="15" t="s">
        <v>466</v>
      </c>
      <c r="E341" s="15" t="s">
        <v>65</v>
      </c>
      <c r="F341" s="15" t="s">
        <v>1041</v>
      </c>
      <c r="G341" s="15" t="s">
        <v>1042</v>
      </c>
      <c r="H341" s="15" t="s">
        <v>26</v>
      </c>
      <c r="I341" s="15" t="s">
        <v>1043</v>
      </c>
      <c r="J341" s="15">
        <v>644224490</v>
      </c>
      <c r="K341" s="15"/>
      <c r="L341" s="15" t="s">
        <v>29</v>
      </c>
      <c r="M341" s="20">
        <v>40942</v>
      </c>
      <c r="N341" s="15" t="s">
        <v>141</v>
      </c>
      <c r="O341" s="15" t="s">
        <v>114</v>
      </c>
      <c r="P341" s="15" t="s">
        <v>123</v>
      </c>
      <c r="Q341" s="15" t="s">
        <v>78</v>
      </c>
      <c r="R341" s="15"/>
      <c r="S341" s="15"/>
      <c r="T341" s="19"/>
      <c r="U341" s="19"/>
      <c r="V341" s="19"/>
      <c r="W341" s="19"/>
      <c r="X341" s="19"/>
      <c r="Y341" s="19"/>
    </row>
    <row r="342" spans="1:25" ht="13.5" thickBot="1">
      <c r="A342" s="16">
        <v>44975.628321759257</v>
      </c>
      <c r="B342" s="17">
        <v>387</v>
      </c>
      <c r="C342" s="17">
        <v>315</v>
      </c>
      <c r="D342" s="15" t="s">
        <v>156</v>
      </c>
      <c r="E342" s="15" t="s">
        <v>774</v>
      </c>
      <c r="F342" s="15" t="s">
        <v>466</v>
      </c>
      <c r="G342" s="15" t="s">
        <v>1044</v>
      </c>
      <c r="H342" s="15" t="s">
        <v>26</v>
      </c>
      <c r="I342" s="15" t="s">
        <v>1045</v>
      </c>
      <c r="J342" s="15">
        <v>685675506</v>
      </c>
      <c r="K342" s="15"/>
      <c r="L342" s="15" t="s">
        <v>29</v>
      </c>
      <c r="M342" s="20">
        <v>40437</v>
      </c>
      <c r="N342" s="15" t="s">
        <v>39</v>
      </c>
      <c r="O342" s="15" t="s">
        <v>53</v>
      </c>
      <c r="P342" s="15" t="s">
        <v>41</v>
      </c>
      <c r="Q342" s="15" t="s">
        <v>78</v>
      </c>
      <c r="R342" s="15"/>
      <c r="S342" s="15" t="s">
        <v>32</v>
      </c>
      <c r="T342" s="15"/>
      <c r="U342" s="15"/>
      <c r="V342" s="15"/>
      <c r="W342" s="15"/>
      <c r="X342" s="15"/>
      <c r="Y342" s="15"/>
    </row>
    <row r="343" spans="1:25" ht="13.5" thickBot="1">
      <c r="A343" s="16">
        <v>44975.629259259258</v>
      </c>
      <c r="B343" s="17">
        <v>387</v>
      </c>
      <c r="C343" s="17">
        <v>315</v>
      </c>
      <c r="D343" s="15" t="s">
        <v>156</v>
      </c>
      <c r="E343" s="15" t="s">
        <v>37</v>
      </c>
      <c r="F343" s="15" t="s">
        <v>466</v>
      </c>
      <c r="G343" s="15" t="s">
        <v>1044</v>
      </c>
      <c r="H343" s="15" t="s">
        <v>26</v>
      </c>
      <c r="I343" s="15" t="s">
        <v>1046</v>
      </c>
      <c r="J343" s="15">
        <v>685675506</v>
      </c>
      <c r="K343" s="15"/>
      <c r="L343" s="15" t="s">
        <v>29</v>
      </c>
      <c r="M343" s="20">
        <v>41533</v>
      </c>
      <c r="N343" s="15" t="s">
        <v>39</v>
      </c>
      <c r="O343" s="15" t="s">
        <v>40</v>
      </c>
      <c r="P343" s="15" t="s">
        <v>41</v>
      </c>
      <c r="Q343" s="15" t="s">
        <v>31</v>
      </c>
      <c r="R343" s="15"/>
      <c r="S343" s="15" t="s">
        <v>32</v>
      </c>
      <c r="T343" s="15"/>
      <c r="U343" s="15"/>
      <c r="V343" s="15"/>
      <c r="W343" s="15"/>
      <c r="X343" s="15"/>
      <c r="Y343" s="15"/>
    </row>
    <row r="344" spans="1:25" ht="13.5" thickBot="1">
      <c r="A344" s="16">
        <v>44927.663043981483</v>
      </c>
      <c r="B344" s="17">
        <v>575</v>
      </c>
      <c r="C344" s="17">
        <v>318</v>
      </c>
      <c r="D344" s="15" t="s">
        <v>40</v>
      </c>
      <c r="E344" s="15" t="s">
        <v>1047</v>
      </c>
      <c r="F344" s="15" t="s">
        <v>1048</v>
      </c>
      <c r="G344" s="15" t="s">
        <v>1049</v>
      </c>
      <c r="H344" s="15" t="s">
        <v>26</v>
      </c>
      <c r="I344" s="15" t="s">
        <v>873</v>
      </c>
      <c r="J344" s="15">
        <v>618088417</v>
      </c>
      <c r="K344" s="15"/>
      <c r="L344" s="15" t="s">
        <v>48</v>
      </c>
      <c r="M344" s="20">
        <v>41485</v>
      </c>
      <c r="N344" s="15" t="s">
        <v>49</v>
      </c>
      <c r="O344" s="15" t="s">
        <v>65</v>
      </c>
      <c r="P344" s="15" t="s">
        <v>58</v>
      </c>
      <c r="Q344" s="15" t="s">
        <v>31</v>
      </c>
      <c r="R344" s="20">
        <v>44625</v>
      </c>
      <c r="S344" s="15" t="s">
        <v>32</v>
      </c>
      <c r="T344" s="15"/>
      <c r="U344" s="15"/>
      <c r="V344" s="15"/>
      <c r="W344" s="15"/>
      <c r="X344" s="15"/>
      <c r="Y344" s="15"/>
    </row>
    <row r="345" spans="1:25" ht="13.5" thickBot="1">
      <c r="A345" s="16">
        <v>45003.664247685185</v>
      </c>
      <c r="B345" s="17">
        <v>343</v>
      </c>
      <c r="C345" s="17">
        <v>319</v>
      </c>
      <c r="D345" s="15" t="s">
        <v>65</v>
      </c>
      <c r="E345" s="15" t="s">
        <v>66</v>
      </c>
      <c r="F345" s="15" t="s">
        <v>1366</v>
      </c>
      <c r="G345" s="15" t="s">
        <v>1051</v>
      </c>
      <c r="H345" s="15" t="s">
        <v>26</v>
      </c>
      <c r="I345" s="15" t="s">
        <v>1052</v>
      </c>
      <c r="J345" s="15">
        <v>641978025</v>
      </c>
      <c r="K345" s="15"/>
      <c r="L345" s="15" t="s">
        <v>29</v>
      </c>
      <c r="M345" s="20">
        <v>42895</v>
      </c>
      <c r="N345" s="15" t="s">
        <v>49</v>
      </c>
      <c r="O345" s="15" t="s">
        <v>114</v>
      </c>
      <c r="P345" s="15" t="s">
        <v>123</v>
      </c>
      <c r="Q345" s="15" t="s">
        <v>31</v>
      </c>
      <c r="R345" s="20">
        <v>44989</v>
      </c>
      <c r="S345" s="15" t="s">
        <v>32</v>
      </c>
      <c r="T345" s="15"/>
      <c r="U345" s="15"/>
      <c r="V345" s="15"/>
      <c r="W345" s="15"/>
      <c r="X345" s="15"/>
      <c r="Y345" s="15"/>
    </row>
    <row r="346" spans="1:25" ht="13.5" thickBot="1">
      <c r="A346" s="16">
        <v>45003.664247685185</v>
      </c>
      <c r="B346" s="17">
        <v>343</v>
      </c>
      <c r="C346" s="17">
        <v>319</v>
      </c>
      <c r="D346" s="15" t="s">
        <v>65</v>
      </c>
      <c r="E346" s="15" t="s">
        <v>65</v>
      </c>
      <c r="F346" s="15" t="s">
        <v>1366</v>
      </c>
      <c r="G346" s="15" t="s">
        <v>1051</v>
      </c>
      <c r="H346" s="15" t="s">
        <v>26</v>
      </c>
      <c r="I346" s="15" t="s">
        <v>1052</v>
      </c>
      <c r="J346" s="15">
        <v>641978025</v>
      </c>
      <c r="K346" s="15"/>
      <c r="L346" s="15" t="s">
        <v>29</v>
      </c>
      <c r="M346" s="20">
        <v>42895</v>
      </c>
      <c r="N346" s="15" t="s">
        <v>49</v>
      </c>
      <c r="O346" s="15" t="s">
        <v>90</v>
      </c>
      <c r="P346" s="15" t="s">
        <v>145</v>
      </c>
      <c r="Q346" s="15" t="s">
        <v>31</v>
      </c>
      <c r="R346" s="20">
        <v>44989</v>
      </c>
      <c r="S346" s="25" t="s">
        <v>32</v>
      </c>
      <c r="T346" s="15"/>
      <c r="U346" s="15"/>
      <c r="V346" s="15"/>
      <c r="W346" s="15"/>
      <c r="X346" s="15"/>
      <c r="Y346" s="15"/>
    </row>
    <row r="347" spans="1:25" ht="13.5" thickBot="1">
      <c r="A347" s="16">
        <v>45003.664247685185</v>
      </c>
      <c r="B347" s="17">
        <v>343</v>
      </c>
      <c r="C347" s="17">
        <v>319</v>
      </c>
      <c r="D347" s="15" t="s">
        <v>65</v>
      </c>
      <c r="E347" s="15" t="s">
        <v>727</v>
      </c>
      <c r="F347" s="15" t="s">
        <v>1366</v>
      </c>
      <c r="G347" s="15" t="s">
        <v>1051</v>
      </c>
      <c r="H347" s="15" t="s">
        <v>26</v>
      </c>
      <c r="I347" s="15" t="s">
        <v>1052</v>
      </c>
      <c r="J347" s="15">
        <v>641978025</v>
      </c>
      <c r="K347" s="15"/>
      <c r="L347" s="15" t="s">
        <v>29</v>
      </c>
      <c r="M347" s="20">
        <v>42895</v>
      </c>
      <c r="N347" s="15" t="s">
        <v>49</v>
      </c>
      <c r="O347" s="15" t="s">
        <v>90</v>
      </c>
      <c r="P347" s="15" t="s">
        <v>145</v>
      </c>
      <c r="Q347" s="15" t="s">
        <v>31</v>
      </c>
      <c r="R347" s="20">
        <v>44989</v>
      </c>
      <c r="S347" s="25" t="s">
        <v>32</v>
      </c>
      <c r="T347" s="15"/>
      <c r="U347" s="15"/>
      <c r="V347" s="15"/>
      <c r="W347" s="15"/>
      <c r="X347" s="15"/>
      <c r="Y347" s="15"/>
    </row>
    <row r="348" spans="1:25" ht="13.5" thickBot="1">
      <c r="A348" s="16">
        <v>44934.777939814812</v>
      </c>
      <c r="B348" s="17">
        <v>56</v>
      </c>
      <c r="C348" s="17">
        <v>322</v>
      </c>
      <c r="D348" s="15" t="s">
        <v>194</v>
      </c>
      <c r="E348" s="15" t="s">
        <v>136</v>
      </c>
      <c r="F348" s="15" t="s">
        <v>1054</v>
      </c>
      <c r="G348" s="15" t="s">
        <v>1055</v>
      </c>
      <c r="H348" s="15" t="s">
        <v>26</v>
      </c>
      <c r="I348" s="15" t="s">
        <v>1056</v>
      </c>
      <c r="J348" s="15">
        <v>640841651</v>
      </c>
      <c r="K348" s="15"/>
      <c r="L348" s="15" t="s">
        <v>29</v>
      </c>
      <c r="M348" s="20">
        <v>40438</v>
      </c>
      <c r="N348" s="15" t="s">
        <v>152</v>
      </c>
      <c r="O348" s="15" t="s">
        <v>90</v>
      </c>
      <c r="P348" s="15" t="s">
        <v>58</v>
      </c>
      <c r="Q348" s="15" t="s">
        <v>78</v>
      </c>
      <c r="R348" s="15"/>
      <c r="S348" s="15" t="s">
        <v>32</v>
      </c>
      <c r="T348" s="15"/>
      <c r="U348" s="15"/>
      <c r="V348" s="15"/>
      <c r="W348" s="15"/>
      <c r="X348" s="15"/>
      <c r="Y348" s="15"/>
    </row>
    <row r="349" spans="1:25" ht="13.5" thickBot="1">
      <c r="A349" s="16">
        <v>45319.598796296297</v>
      </c>
      <c r="B349" s="17">
        <v>725</v>
      </c>
      <c r="C349" s="17">
        <v>324</v>
      </c>
      <c r="D349" s="15" t="s">
        <v>136</v>
      </c>
      <c r="E349" s="15" t="s">
        <v>886</v>
      </c>
      <c r="F349" s="15" t="s">
        <v>1058</v>
      </c>
      <c r="G349" s="15" t="s">
        <v>1059</v>
      </c>
      <c r="H349" s="15" t="s">
        <v>26</v>
      </c>
      <c r="I349" s="15" t="s">
        <v>570</v>
      </c>
      <c r="J349" s="15">
        <v>640004467</v>
      </c>
      <c r="K349" s="15"/>
      <c r="L349" s="15" t="s">
        <v>48</v>
      </c>
      <c r="M349" s="20">
        <v>42700</v>
      </c>
      <c r="N349" s="15" t="s">
        <v>49</v>
      </c>
      <c r="O349" s="15" t="s">
        <v>114</v>
      </c>
      <c r="P349" s="15" t="s">
        <v>41</v>
      </c>
      <c r="Q349" s="15" t="s">
        <v>31</v>
      </c>
      <c r="R349" s="20">
        <v>45304</v>
      </c>
      <c r="S349" s="15" t="s">
        <v>32</v>
      </c>
      <c r="T349" s="15"/>
      <c r="U349" s="15"/>
      <c r="V349" s="15"/>
      <c r="W349" s="15"/>
      <c r="X349" s="15"/>
      <c r="Y349" s="15"/>
    </row>
    <row r="350" spans="1:25" ht="13.5" thickBot="1">
      <c r="A350" s="16">
        <v>45319.598796296297</v>
      </c>
      <c r="B350" s="17">
        <v>725</v>
      </c>
      <c r="C350" s="17">
        <v>324</v>
      </c>
      <c r="D350" s="15" t="s">
        <v>136</v>
      </c>
      <c r="E350" s="15" t="s">
        <v>1380</v>
      </c>
      <c r="F350" s="15" t="s">
        <v>1058</v>
      </c>
      <c r="G350" s="15" t="s">
        <v>1059</v>
      </c>
      <c r="H350" s="15" t="s">
        <v>26</v>
      </c>
      <c r="I350" s="15" t="s">
        <v>570</v>
      </c>
      <c r="J350" s="15">
        <v>640004467</v>
      </c>
      <c r="K350" s="15"/>
      <c r="L350" s="15" t="s">
        <v>48</v>
      </c>
      <c r="M350" s="20">
        <v>42700</v>
      </c>
      <c r="N350" s="15" t="s">
        <v>49</v>
      </c>
      <c r="O350" s="15" t="s">
        <v>40</v>
      </c>
      <c r="P350" s="15" t="s">
        <v>41</v>
      </c>
      <c r="Q350" s="15" t="s">
        <v>31</v>
      </c>
      <c r="R350" s="15"/>
      <c r="S350" s="15" t="s">
        <v>32</v>
      </c>
      <c r="T350" s="15"/>
      <c r="U350" s="15"/>
      <c r="V350" s="15"/>
      <c r="W350" s="15"/>
      <c r="X350" s="15"/>
      <c r="Y350" s="15"/>
    </row>
    <row r="351" spans="1:25" ht="13.5" thickBot="1">
      <c r="A351" s="16">
        <v>45319.598796296297</v>
      </c>
      <c r="B351" s="17">
        <v>725</v>
      </c>
      <c r="C351" s="17">
        <v>324</v>
      </c>
      <c r="D351" s="15" t="s">
        <v>136</v>
      </c>
      <c r="E351" s="15" t="s">
        <v>1381</v>
      </c>
      <c r="F351" s="15" t="s">
        <v>1058</v>
      </c>
      <c r="G351" s="15" t="s">
        <v>1059</v>
      </c>
      <c r="H351" s="15" t="s">
        <v>26</v>
      </c>
      <c r="I351" s="15" t="s">
        <v>570</v>
      </c>
      <c r="J351" s="15">
        <v>640004467</v>
      </c>
      <c r="K351" s="15"/>
      <c r="L351" s="15" t="s">
        <v>48</v>
      </c>
      <c r="M351" s="20">
        <v>42700</v>
      </c>
      <c r="N351" s="15" t="s">
        <v>49</v>
      </c>
      <c r="O351" s="15" t="s">
        <v>40</v>
      </c>
      <c r="P351" s="15" t="s">
        <v>41</v>
      </c>
      <c r="Q351" s="15" t="s">
        <v>31</v>
      </c>
      <c r="R351" s="15"/>
      <c r="S351" s="15" t="s">
        <v>32</v>
      </c>
      <c r="T351" s="15"/>
      <c r="U351" s="15"/>
      <c r="V351" s="15"/>
      <c r="W351" s="15"/>
      <c r="X351" s="15"/>
      <c r="Y351" s="15"/>
    </row>
    <row r="352" spans="1:25" ht="13.5" thickBot="1">
      <c r="A352" s="16">
        <v>45319.587106481478</v>
      </c>
      <c r="B352" s="17">
        <v>476</v>
      </c>
      <c r="C352" s="17">
        <v>328</v>
      </c>
      <c r="D352" s="15" t="s">
        <v>1061</v>
      </c>
      <c r="E352" s="15" t="s">
        <v>91</v>
      </c>
      <c r="F352" s="15" t="s">
        <v>1062</v>
      </c>
      <c r="G352" s="15" t="s">
        <v>1063</v>
      </c>
      <c r="H352" s="15" t="s">
        <v>26</v>
      </c>
      <c r="I352" s="15" t="s">
        <v>1064</v>
      </c>
      <c r="J352" s="15">
        <v>625683980</v>
      </c>
      <c r="K352" s="15"/>
      <c r="L352" s="15" t="s">
        <v>29</v>
      </c>
      <c r="M352" s="15"/>
      <c r="N352" s="15" t="s">
        <v>49</v>
      </c>
      <c r="O352" s="15" t="s">
        <v>114</v>
      </c>
      <c r="P352" s="15" t="s">
        <v>115</v>
      </c>
      <c r="Q352" s="15" t="s">
        <v>78</v>
      </c>
      <c r="R352" s="15"/>
      <c r="S352" s="15"/>
      <c r="T352" s="15"/>
      <c r="U352" s="15"/>
      <c r="V352" s="15"/>
      <c r="W352" s="15"/>
      <c r="X352" s="15"/>
      <c r="Y352" s="15"/>
    </row>
    <row r="353" spans="1:25" ht="13.5" thickBot="1">
      <c r="A353" s="16">
        <v>44927.61787037037</v>
      </c>
      <c r="B353" s="17">
        <v>1</v>
      </c>
      <c r="C353" s="17">
        <v>329</v>
      </c>
      <c r="D353" s="15" t="s">
        <v>1066</v>
      </c>
      <c r="E353" s="15" t="s">
        <v>1067</v>
      </c>
      <c r="F353" s="15" t="s">
        <v>1068</v>
      </c>
      <c r="G353" s="15" t="s">
        <v>1069</v>
      </c>
      <c r="H353" s="15" t="s">
        <v>26</v>
      </c>
      <c r="I353" s="15" t="s">
        <v>1070</v>
      </c>
      <c r="J353" s="15">
        <v>614021318</v>
      </c>
      <c r="K353" s="15"/>
      <c r="L353" s="15" t="s">
        <v>48</v>
      </c>
      <c r="M353" s="20">
        <v>42030</v>
      </c>
      <c r="N353" s="15" t="s">
        <v>49</v>
      </c>
      <c r="O353" s="15" t="s">
        <v>30</v>
      </c>
      <c r="P353" s="15" t="s">
        <v>41</v>
      </c>
      <c r="Q353" s="15" t="s">
        <v>31</v>
      </c>
      <c r="R353" s="20">
        <v>44870</v>
      </c>
      <c r="S353" s="15" t="s">
        <v>32</v>
      </c>
      <c r="T353" s="15"/>
      <c r="U353" s="15"/>
      <c r="V353" s="15"/>
      <c r="W353" s="15"/>
      <c r="X353" s="15"/>
      <c r="Y353" s="15"/>
    </row>
    <row r="354" spans="1:25" ht="13.5" thickBot="1">
      <c r="A354" s="16">
        <v>44975.609351851854</v>
      </c>
      <c r="B354" s="17">
        <v>1</v>
      </c>
      <c r="C354" s="17">
        <v>329</v>
      </c>
      <c r="D354" s="15" t="s">
        <v>1071</v>
      </c>
      <c r="E354" s="15" t="s">
        <v>108</v>
      </c>
      <c r="F354" s="15" t="s">
        <v>1072</v>
      </c>
      <c r="G354" s="15" t="s">
        <v>1073</v>
      </c>
      <c r="H354" s="15" t="s">
        <v>26</v>
      </c>
      <c r="I354" s="15" t="s">
        <v>639</v>
      </c>
      <c r="J354" s="15">
        <v>614021318</v>
      </c>
      <c r="K354" s="15"/>
      <c r="L354" s="15" t="s">
        <v>29</v>
      </c>
      <c r="M354" s="20">
        <v>41041</v>
      </c>
      <c r="N354" s="15" t="s">
        <v>39</v>
      </c>
      <c r="O354" s="15" t="s">
        <v>40</v>
      </c>
      <c r="P354" s="15" t="s">
        <v>41</v>
      </c>
      <c r="Q354" s="15" t="s">
        <v>31</v>
      </c>
      <c r="R354" s="15"/>
      <c r="S354" s="15" t="s">
        <v>32</v>
      </c>
      <c r="T354" s="15"/>
      <c r="U354" s="15"/>
      <c r="V354" s="15"/>
      <c r="W354" s="15"/>
      <c r="X354" s="15"/>
      <c r="Y354" s="15"/>
    </row>
    <row r="355" spans="1:25" ht="13.5" thickBot="1">
      <c r="A355" s="16">
        <v>45319.589733796296</v>
      </c>
      <c r="B355" s="17">
        <v>658</v>
      </c>
      <c r="C355" s="17">
        <v>332</v>
      </c>
      <c r="D355" s="15" t="s">
        <v>347</v>
      </c>
      <c r="E355" s="15" t="s">
        <v>714</v>
      </c>
      <c r="F355" s="15" t="s">
        <v>1074</v>
      </c>
      <c r="G355" s="15" t="s">
        <v>1075</v>
      </c>
      <c r="H355" s="15" t="s">
        <v>26</v>
      </c>
      <c r="I355" s="15" t="s">
        <v>1076</v>
      </c>
      <c r="J355" s="15" t="s">
        <v>1077</v>
      </c>
      <c r="K355" s="15"/>
      <c r="L355" s="15" t="s">
        <v>29</v>
      </c>
      <c r="M355" s="20">
        <v>42518</v>
      </c>
      <c r="N355" s="15" t="s">
        <v>49</v>
      </c>
      <c r="O355" s="15" t="s">
        <v>114</v>
      </c>
      <c r="P355" s="15" t="s">
        <v>41</v>
      </c>
      <c r="Q355" s="15" t="s">
        <v>31</v>
      </c>
      <c r="R355" s="20">
        <v>45304</v>
      </c>
      <c r="S355" s="15" t="s">
        <v>32</v>
      </c>
      <c r="T355" s="15"/>
      <c r="U355" s="15"/>
      <c r="V355" s="15"/>
      <c r="W355" s="15"/>
      <c r="X355" s="15"/>
      <c r="Y355" s="15"/>
    </row>
    <row r="356" spans="1:25" ht="13.5" thickBot="1">
      <c r="A356" s="16">
        <v>44927.595393518517</v>
      </c>
      <c r="B356" s="17">
        <v>1008</v>
      </c>
      <c r="C356" s="17">
        <v>338</v>
      </c>
      <c r="D356" s="15" t="s">
        <v>90</v>
      </c>
      <c r="E356" s="15" t="s">
        <v>774</v>
      </c>
      <c r="F356" s="15" t="s">
        <v>1078</v>
      </c>
      <c r="G356" s="15" t="s">
        <v>1079</v>
      </c>
      <c r="H356" s="15" t="s">
        <v>26</v>
      </c>
      <c r="I356" s="15" t="s">
        <v>1081</v>
      </c>
      <c r="J356" s="15">
        <v>640649755</v>
      </c>
      <c r="K356" s="15"/>
      <c r="L356" s="15" t="s">
        <v>29</v>
      </c>
      <c r="M356" s="20">
        <v>42730</v>
      </c>
      <c r="N356" s="15" t="s">
        <v>49</v>
      </c>
      <c r="O356" s="15" t="s">
        <v>30</v>
      </c>
      <c r="P356" s="15" t="s">
        <v>41</v>
      </c>
      <c r="Q356" s="15" t="s">
        <v>35</v>
      </c>
      <c r="R356" s="20">
        <v>44870</v>
      </c>
      <c r="S356" s="15" t="s">
        <v>32</v>
      </c>
      <c r="T356" s="15"/>
      <c r="U356" s="15"/>
      <c r="V356" s="15"/>
      <c r="W356" s="15"/>
      <c r="X356" s="15"/>
      <c r="Y356" s="15"/>
    </row>
    <row r="357" spans="1:25" ht="13.5" thickBot="1">
      <c r="A357" s="16">
        <v>44947.45003472222</v>
      </c>
      <c r="B357" s="17">
        <v>1008</v>
      </c>
      <c r="C357" s="17">
        <v>338</v>
      </c>
      <c r="D357" s="15" t="s">
        <v>90</v>
      </c>
      <c r="E357" s="15" t="s">
        <v>161</v>
      </c>
      <c r="F357" s="15" t="s">
        <v>1078</v>
      </c>
      <c r="G357" s="15" t="s">
        <v>1083</v>
      </c>
      <c r="H357" s="15" t="s">
        <v>26</v>
      </c>
      <c r="I357" s="15" t="s">
        <v>1084</v>
      </c>
      <c r="J357" s="15">
        <v>640649755</v>
      </c>
      <c r="K357" s="15"/>
      <c r="L357" s="15" t="s">
        <v>48</v>
      </c>
      <c r="M357" s="15"/>
      <c r="N357" s="15" t="s">
        <v>155</v>
      </c>
      <c r="O357" s="15" t="s">
        <v>40</v>
      </c>
      <c r="P357" s="15" t="s">
        <v>41</v>
      </c>
      <c r="Q357" s="15" t="s">
        <v>31</v>
      </c>
      <c r="R357" s="15"/>
      <c r="S357" s="15" t="s">
        <v>32</v>
      </c>
      <c r="T357" s="15"/>
      <c r="U357" s="15"/>
      <c r="V357" s="15"/>
      <c r="W357" s="15"/>
      <c r="X357" s="15"/>
      <c r="Y357" s="15"/>
    </row>
    <row r="358" spans="1:25" ht="13.5" thickBot="1">
      <c r="A358" s="16">
        <v>44947.45003472222</v>
      </c>
      <c r="B358" s="17">
        <v>1008</v>
      </c>
      <c r="C358" s="17">
        <v>338</v>
      </c>
      <c r="D358" s="15" t="s">
        <v>90</v>
      </c>
      <c r="E358" s="15" t="s">
        <v>886</v>
      </c>
      <c r="F358" s="15" t="s">
        <v>1078</v>
      </c>
      <c r="G358" s="15" t="s">
        <v>1083</v>
      </c>
      <c r="H358" s="15" t="s">
        <v>26</v>
      </c>
      <c r="I358" s="15" t="s">
        <v>1084</v>
      </c>
      <c r="J358" s="15">
        <v>640649755</v>
      </c>
      <c r="K358" s="15"/>
      <c r="L358" s="15" t="s">
        <v>48</v>
      </c>
      <c r="M358" s="20">
        <v>40614</v>
      </c>
      <c r="N358" s="15" t="s">
        <v>155</v>
      </c>
      <c r="O358" s="15" t="s">
        <v>57</v>
      </c>
      <c r="P358" s="15" t="s">
        <v>58</v>
      </c>
      <c r="Q358" s="15" t="s">
        <v>31</v>
      </c>
      <c r="R358" s="15"/>
      <c r="S358" s="15" t="s">
        <v>32</v>
      </c>
      <c r="T358" s="15"/>
      <c r="U358" s="15"/>
      <c r="V358" s="15"/>
      <c r="W358" s="15"/>
      <c r="X358" s="15"/>
      <c r="Y358" s="15"/>
    </row>
    <row r="359" spans="1:25" ht="13.5" thickBot="1">
      <c r="A359" s="23">
        <v>45319.665196759262</v>
      </c>
      <c r="B359" s="27">
        <v>300</v>
      </c>
      <c r="C359" s="27" t="s">
        <v>1085</v>
      </c>
      <c r="D359" s="19" t="s">
        <v>1086</v>
      </c>
      <c r="E359" s="19" t="s">
        <v>1087</v>
      </c>
      <c r="F359" s="19" t="s">
        <v>1382</v>
      </c>
      <c r="G359" s="19" t="s">
        <v>1089</v>
      </c>
      <c r="H359" s="19" t="s">
        <v>26</v>
      </c>
      <c r="I359" s="19" t="s">
        <v>1090</v>
      </c>
      <c r="J359" s="19">
        <v>640726781</v>
      </c>
      <c r="K359" s="19"/>
      <c r="L359" s="19" t="s">
        <v>29</v>
      </c>
      <c r="M359" s="24">
        <v>43276</v>
      </c>
      <c r="N359" s="19" t="s">
        <v>49</v>
      </c>
      <c r="O359" s="19" t="s">
        <v>65</v>
      </c>
      <c r="P359" s="19" t="s">
        <v>58</v>
      </c>
      <c r="Q359" s="19" t="s">
        <v>31</v>
      </c>
      <c r="R359" s="24">
        <v>45304</v>
      </c>
      <c r="S359" s="19" t="s">
        <v>32</v>
      </c>
      <c r="T359" s="15"/>
      <c r="U359" s="15"/>
      <c r="V359" s="15"/>
      <c r="W359" s="15"/>
      <c r="X359" s="15"/>
      <c r="Y359" s="15"/>
    </row>
    <row r="360" spans="1:25" ht="13.5" thickBot="1">
      <c r="A360" s="23">
        <v>45319.665196759262</v>
      </c>
      <c r="B360" s="27">
        <v>300</v>
      </c>
      <c r="C360" s="27" t="s">
        <v>1085</v>
      </c>
      <c r="D360" s="19" t="s">
        <v>1086</v>
      </c>
      <c r="E360" s="19" t="s">
        <v>1092</v>
      </c>
      <c r="F360" s="19" t="s">
        <v>1382</v>
      </c>
      <c r="G360" s="19" t="s">
        <v>1089</v>
      </c>
      <c r="H360" s="19" t="s">
        <v>26</v>
      </c>
      <c r="I360" s="19" t="s">
        <v>1090</v>
      </c>
      <c r="J360" s="19">
        <v>640726781</v>
      </c>
      <c r="K360" s="19"/>
      <c r="L360" s="19" t="s">
        <v>29</v>
      </c>
      <c r="M360" s="24">
        <v>43276</v>
      </c>
      <c r="N360" s="19" t="s">
        <v>49</v>
      </c>
      <c r="O360" s="19" t="s">
        <v>65</v>
      </c>
      <c r="P360" s="19" t="s">
        <v>58</v>
      </c>
      <c r="Q360" s="19" t="s">
        <v>31</v>
      </c>
      <c r="R360" s="24">
        <v>45304</v>
      </c>
      <c r="S360" s="19" t="s">
        <v>32</v>
      </c>
      <c r="T360" s="15"/>
      <c r="U360" s="15"/>
      <c r="V360" s="15"/>
      <c r="W360" s="15"/>
      <c r="X360" s="15"/>
      <c r="Y360" s="15"/>
    </row>
    <row r="361" spans="1:25" ht="13.5" thickBot="1">
      <c r="A361" s="16">
        <v>44934.831331018519</v>
      </c>
      <c r="B361" s="17">
        <v>62</v>
      </c>
      <c r="C361" s="15"/>
      <c r="D361" s="15" t="s">
        <v>300</v>
      </c>
      <c r="E361" s="15" t="s">
        <v>571</v>
      </c>
      <c r="F361" s="15" t="s">
        <v>1093</v>
      </c>
      <c r="G361" s="15" t="s">
        <v>1094</v>
      </c>
      <c r="H361" s="15" t="s">
        <v>26</v>
      </c>
      <c r="I361" s="15" t="s">
        <v>1095</v>
      </c>
      <c r="J361" s="15">
        <v>684751040</v>
      </c>
      <c r="K361" s="15"/>
      <c r="L361" s="15" t="s">
        <v>48</v>
      </c>
      <c r="M361" s="20">
        <v>41750</v>
      </c>
      <c r="N361" s="15" t="s">
        <v>39</v>
      </c>
      <c r="O361" s="15" t="s">
        <v>1096</v>
      </c>
      <c r="P361" s="15" t="s">
        <v>1096</v>
      </c>
      <c r="Q361" s="15" t="s">
        <v>1096</v>
      </c>
      <c r="R361" s="15" t="s">
        <v>1096</v>
      </c>
      <c r="S361" s="15" t="s">
        <v>1096</v>
      </c>
      <c r="T361" s="15"/>
      <c r="U361" s="15"/>
      <c r="V361" s="15"/>
      <c r="W361" s="15"/>
      <c r="X361" s="15"/>
      <c r="Y361" s="15"/>
    </row>
    <row r="362" spans="1:25" ht="13.5" thickBot="1">
      <c r="A362" s="23">
        <v>44927.696400462963</v>
      </c>
      <c r="B362" s="27">
        <v>130</v>
      </c>
      <c r="C362" s="19"/>
      <c r="D362" s="19" t="s">
        <v>22</v>
      </c>
      <c r="E362" s="19" t="s">
        <v>23</v>
      </c>
      <c r="F362" s="19" t="s">
        <v>1097</v>
      </c>
      <c r="G362" s="19" t="s">
        <v>25</v>
      </c>
      <c r="H362" s="19" t="s">
        <v>26</v>
      </c>
      <c r="I362" s="19" t="s">
        <v>27</v>
      </c>
      <c r="J362" s="19">
        <v>687586009</v>
      </c>
      <c r="K362" s="19"/>
      <c r="L362" s="19" t="s">
        <v>29</v>
      </c>
      <c r="M362" s="24">
        <v>42052</v>
      </c>
      <c r="N362" s="19" t="s">
        <v>49</v>
      </c>
      <c r="O362" s="19" t="s">
        <v>65</v>
      </c>
      <c r="P362" s="19" t="s">
        <v>58</v>
      </c>
      <c r="Q362" s="19"/>
      <c r="R362" s="24">
        <v>44625</v>
      </c>
      <c r="S362" s="19"/>
      <c r="T362" s="15"/>
      <c r="U362" s="15"/>
      <c r="V362" s="15"/>
      <c r="W362" s="15"/>
      <c r="X362" s="15"/>
      <c r="Y362" s="15"/>
    </row>
    <row r="363" spans="1:25" ht="13.5" thickBot="1">
      <c r="A363" s="23">
        <v>44927.650347222225</v>
      </c>
      <c r="B363" s="27">
        <v>278</v>
      </c>
      <c r="C363" s="19"/>
      <c r="D363" s="19" t="s">
        <v>107</v>
      </c>
      <c r="E363" s="19" t="s">
        <v>1098</v>
      </c>
      <c r="F363" s="19" t="s">
        <v>1099</v>
      </c>
      <c r="G363" s="19" t="s">
        <v>1100</v>
      </c>
      <c r="H363" s="19" t="s">
        <v>26</v>
      </c>
      <c r="I363" s="19" t="s">
        <v>1101</v>
      </c>
      <c r="J363" s="19">
        <v>684143131</v>
      </c>
      <c r="K363" s="19"/>
      <c r="L363" s="19" t="s">
        <v>48</v>
      </c>
      <c r="M363" s="24">
        <v>40318</v>
      </c>
      <c r="N363" s="19" t="s">
        <v>39</v>
      </c>
      <c r="O363" s="19" t="s">
        <v>114</v>
      </c>
      <c r="P363" s="19" t="s">
        <v>123</v>
      </c>
      <c r="Q363" s="19" t="s">
        <v>35</v>
      </c>
      <c r="R363" s="19"/>
      <c r="S363" s="19"/>
      <c r="T363" s="15"/>
      <c r="U363" s="15"/>
      <c r="V363" s="15"/>
      <c r="W363" s="15"/>
      <c r="X363" s="15"/>
      <c r="Y363" s="15"/>
    </row>
    <row r="364" spans="1:25" ht="13.5" thickBot="1">
      <c r="A364" s="23">
        <v>44927.651006944441</v>
      </c>
      <c r="B364" s="27">
        <v>278</v>
      </c>
      <c r="C364" s="19"/>
      <c r="D364" s="19" t="s">
        <v>107</v>
      </c>
      <c r="E364" s="19" t="s">
        <v>1103</v>
      </c>
      <c r="F364" s="19" t="s">
        <v>1099</v>
      </c>
      <c r="G364" s="19" t="s">
        <v>1100</v>
      </c>
      <c r="H364" s="19" t="s">
        <v>26</v>
      </c>
      <c r="I364" s="19" t="s">
        <v>1101</v>
      </c>
      <c r="J364" s="19">
        <v>684143131</v>
      </c>
      <c r="K364" s="19"/>
      <c r="L364" s="19" t="s">
        <v>48</v>
      </c>
      <c r="M364" s="24">
        <v>41958</v>
      </c>
      <c r="N364" s="19" t="s">
        <v>39</v>
      </c>
      <c r="O364" s="19" t="s">
        <v>114</v>
      </c>
      <c r="P364" s="19" t="s">
        <v>123</v>
      </c>
      <c r="Q364" s="19" t="s">
        <v>35</v>
      </c>
      <c r="R364" s="19"/>
      <c r="S364" s="19"/>
      <c r="T364" s="15"/>
      <c r="U364" s="15"/>
      <c r="V364" s="15"/>
      <c r="W364" s="15"/>
      <c r="X364" s="15"/>
      <c r="Y364" s="15"/>
    </row>
    <row r="365" spans="1:25" ht="13.5" thickBot="1">
      <c r="A365" s="23">
        <v>44927.690879629627</v>
      </c>
      <c r="B365" s="27">
        <v>318</v>
      </c>
      <c r="C365" s="19"/>
      <c r="D365" s="19" t="s">
        <v>364</v>
      </c>
      <c r="E365" s="19" t="s">
        <v>156</v>
      </c>
      <c r="F365" s="19" t="s">
        <v>1104</v>
      </c>
      <c r="G365" s="19" t="s">
        <v>1105</v>
      </c>
      <c r="H365" s="19" t="s">
        <v>26</v>
      </c>
      <c r="I365" s="19" t="s">
        <v>1106</v>
      </c>
      <c r="J365" s="19">
        <v>641111390</v>
      </c>
      <c r="K365" s="19"/>
      <c r="L365" s="19" t="s">
        <v>29</v>
      </c>
      <c r="M365" s="24">
        <v>41796</v>
      </c>
      <c r="N365" s="19" t="s">
        <v>49</v>
      </c>
      <c r="O365" s="19" t="s">
        <v>1096</v>
      </c>
      <c r="P365" s="19" t="s">
        <v>1096</v>
      </c>
      <c r="Q365" s="19" t="s">
        <v>1096</v>
      </c>
      <c r="R365" s="19" t="s">
        <v>1096</v>
      </c>
      <c r="S365" s="19" t="s">
        <v>1096</v>
      </c>
      <c r="T365" s="15"/>
      <c r="U365" s="15"/>
      <c r="V365" s="15"/>
      <c r="W365" s="15"/>
      <c r="X365" s="15"/>
      <c r="Y365" s="15"/>
    </row>
    <row r="366" spans="1:25" ht="13.5" thickBot="1">
      <c r="A366" s="23">
        <v>44927.68891203704</v>
      </c>
      <c r="B366" s="27">
        <v>318</v>
      </c>
      <c r="C366" s="19"/>
      <c r="D366" s="19" t="s">
        <v>364</v>
      </c>
      <c r="E366" s="19" t="s">
        <v>1108</v>
      </c>
      <c r="F366" s="19" t="s">
        <v>1104</v>
      </c>
      <c r="G366" s="19" t="s">
        <v>1105</v>
      </c>
      <c r="H366" s="19" t="s">
        <v>26</v>
      </c>
      <c r="I366" s="19" t="s">
        <v>1106</v>
      </c>
      <c r="J366" s="19">
        <v>641111390</v>
      </c>
      <c r="K366" s="19"/>
      <c r="L366" s="19" t="s">
        <v>48</v>
      </c>
      <c r="M366" s="24">
        <v>40267</v>
      </c>
      <c r="N366" s="19" t="s">
        <v>49</v>
      </c>
      <c r="O366" s="19" t="s">
        <v>1096</v>
      </c>
      <c r="P366" s="19" t="s">
        <v>1096</v>
      </c>
      <c r="Q366" s="19" t="s">
        <v>1096</v>
      </c>
      <c r="R366" s="19" t="s">
        <v>1096</v>
      </c>
      <c r="S366" s="19" t="s">
        <v>1096</v>
      </c>
      <c r="T366" s="15"/>
      <c r="U366" s="15"/>
      <c r="V366" s="15"/>
      <c r="W366" s="15"/>
      <c r="X366" s="15"/>
      <c r="Y366" s="15"/>
    </row>
    <row r="367" spans="1:25" ht="13.5" thickBot="1">
      <c r="A367" s="23">
        <v>44927.691469907404</v>
      </c>
      <c r="B367" s="27">
        <v>318</v>
      </c>
      <c r="C367" s="19"/>
      <c r="D367" s="19" t="s">
        <v>364</v>
      </c>
      <c r="E367" s="19" t="s">
        <v>1109</v>
      </c>
      <c r="F367" s="19" t="s">
        <v>1104</v>
      </c>
      <c r="G367" s="19" t="s">
        <v>1105</v>
      </c>
      <c r="H367" s="19" t="s">
        <v>26</v>
      </c>
      <c r="I367" s="19" t="s">
        <v>1106</v>
      </c>
      <c r="J367" s="19">
        <v>641111390</v>
      </c>
      <c r="K367" s="19"/>
      <c r="L367" s="19" t="s">
        <v>48</v>
      </c>
      <c r="M367" s="24">
        <v>41066</v>
      </c>
      <c r="N367" s="19" t="s">
        <v>49</v>
      </c>
      <c r="O367" s="19" t="s">
        <v>1096</v>
      </c>
      <c r="P367" s="19" t="s">
        <v>1096</v>
      </c>
      <c r="Q367" s="19" t="s">
        <v>1096</v>
      </c>
      <c r="R367" s="19" t="s">
        <v>1096</v>
      </c>
      <c r="S367" s="19" t="s">
        <v>1096</v>
      </c>
      <c r="T367" s="15"/>
      <c r="U367" s="15"/>
      <c r="V367" s="15"/>
      <c r="W367" s="15"/>
      <c r="X367" s="15"/>
      <c r="Y367" s="15"/>
    </row>
    <row r="368" spans="1:25" ht="13.5" thickBot="1">
      <c r="A368" s="23">
        <v>44927.689942129633</v>
      </c>
      <c r="B368" s="27">
        <v>318</v>
      </c>
      <c r="C368" s="19"/>
      <c r="D368" s="19" t="s">
        <v>364</v>
      </c>
      <c r="E368" s="19" t="s">
        <v>61</v>
      </c>
      <c r="F368" s="19" t="s">
        <v>1104</v>
      </c>
      <c r="G368" s="19" t="s">
        <v>1105</v>
      </c>
      <c r="H368" s="19" t="s">
        <v>26</v>
      </c>
      <c r="I368" s="19" t="s">
        <v>1106</v>
      </c>
      <c r="J368" s="19">
        <v>641111390</v>
      </c>
      <c r="K368" s="19"/>
      <c r="L368" s="19" t="s">
        <v>29</v>
      </c>
      <c r="M368" s="24">
        <v>41796</v>
      </c>
      <c r="N368" s="19" t="s">
        <v>49</v>
      </c>
      <c r="O368" s="19" t="s">
        <v>1096</v>
      </c>
      <c r="P368" s="19" t="s">
        <v>1096</v>
      </c>
      <c r="Q368" s="19" t="s">
        <v>1096</v>
      </c>
      <c r="R368" s="19" t="s">
        <v>1096</v>
      </c>
      <c r="S368" s="19" t="s">
        <v>1096</v>
      </c>
      <c r="T368" s="15"/>
      <c r="U368" s="15"/>
      <c r="V368" s="15"/>
      <c r="W368" s="15"/>
      <c r="X368" s="15"/>
      <c r="Y368" s="15"/>
    </row>
    <row r="369" spans="1:25" ht="13.5" thickBot="1">
      <c r="A369" s="23">
        <v>45003.66269675926</v>
      </c>
      <c r="B369" s="27">
        <v>337</v>
      </c>
      <c r="C369" s="19"/>
      <c r="D369" s="19" t="s">
        <v>675</v>
      </c>
      <c r="E369" s="19" t="s">
        <v>216</v>
      </c>
      <c r="F369" s="19" t="s">
        <v>253</v>
      </c>
      <c r="G369" s="19"/>
      <c r="H369" s="19" t="s">
        <v>26</v>
      </c>
      <c r="I369" s="19"/>
      <c r="J369" s="19">
        <v>648321547</v>
      </c>
      <c r="K369" s="19"/>
      <c r="L369" s="19" t="s">
        <v>48</v>
      </c>
      <c r="M369" s="24">
        <v>42904</v>
      </c>
      <c r="N369" s="19" t="s">
        <v>49</v>
      </c>
      <c r="O369" s="19" t="s">
        <v>40</v>
      </c>
      <c r="P369" s="19" t="s">
        <v>123</v>
      </c>
      <c r="Q369" s="19" t="s">
        <v>35</v>
      </c>
      <c r="R369" s="24">
        <v>44989</v>
      </c>
      <c r="S369" s="19" t="s">
        <v>32</v>
      </c>
      <c r="T369" s="15"/>
      <c r="U369" s="15"/>
      <c r="V369" s="15"/>
      <c r="W369" s="15"/>
      <c r="X369" s="15"/>
      <c r="Y369" s="15"/>
    </row>
    <row r="370" spans="1:25" ht="13.5" thickBot="1">
      <c r="A370" s="16">
        <v>45403.546354166669</v>
      </c>
      <c r="B370" s="17">
        <v>361</v>
      </c>
      <c r="C370" s="15"/>
      <c r="D370" s="15" t="s">
        <v>1110</v>
      </c>
      <c r="E370" s="15" t="s">
        <v>1111</v>
      </c>
      <c r="F370" s="15" t="s">
        <v>1112</v>
      </c>
      <c r="G370" s="15" t="s">
        <v>1113</v>
      </c>
      <c r="H370" s="15" t="s">
        <v>26</v>
      </c>
      <c r="I370" s="15" t="s">
        <v>1114</v>
      </c>
      <c r="J370" s="15">
        <v>683500397</v>
      </c>
      <c r="K370" s="15"/>
      <c r="L370" s="15" t="s">
        <v>48</v>
      </c>
      <c r="M370" s="20">
        <v>41479</v>
      </c>
      <c r="N370" s="15"/>
      <c r="O370" s="15" t="s">
        <v>1096</v>
      </c>
      <c r="P370" s="15" t="s">
        <v>1096</v>
      </c>
      <c r="Q370" s="15" t="s">
        <v>1096</v>
      </c>
      <c r="R370" s="15" t="s">
        <v>1096</v>
      </c>
      <c r="S370" s="22" t="s">
        <v>1096</v>
      </c>
      <c r="T370" s="15"/>
      <c r="U370" s="15"/>
      <c r="V370" s="15"/>
      <c r="W370" s="15"/>
      <c r="X370" s="15"/>
      <c r="Y370" s="15"/>
    </row>
    <row r="371" spans="1:25" ht="13.5" thickBot="1">
      <c r="A371" s="23">
        <v>44927.582951388889</v>
      </c>
      <c r="B371" s="27">
        <v>397</v>
      </c>
      <c r="C371" s="19"/>
      <c r="D371" s="19" t="s">
        <v>170</v>
      </c>
      <c r="E371" s="19" t="s">
        <v>1116</v>
      </c>
      <c r="F371" s="15" t="s">
        <v>1018</v>
      </c>
      <c r="G371" s="19" t="s">
        <v>1117</v>
      </c>
      <c r="H371" s="19" t="s">
        <v>26</v>
      </c>
      <c r="I371" s="19" t="s">
        <v>1118</v>
      </c>
      <c r="J371" s="19">
        <v>619940023</v>
      </c>
      <c r="K371" s="19"/>
      <c r="L371" s="19" t="s">
        <v>48</v>
      </c>
      <c r="M371" s="24">
        <v>41892</v>
      </c>
      <c r="N371" s="19" t="s">
        <v>49</v>
      </c>
      <c r="O371" s="19" t="s">
        <v>30</v>
      </c>
      <c r="P371" s="19" t="s">
        <v>41</v>
      </c>
      <c r="Q371" s="19" t="s">
        <v>35</v>
      </c>
      <c r="R371" s="24">
        <v>44870</v>
      </c>
      <c r="S371" s="19"/>
      <c r="T371" s="15"/>
      <c r="U371" s="15"/>
      <c r="V371" s="15"/>
      <c r="W371" s="15"/>
      <c r="X371" s="15"/>
      <c r="Y371" s="15"/>
    </row>
    <row r="372" spans="1:25" ht="13.5" thickBot="1">
      <c r="A372" s="23">
        <v>44934.833993055552</v>
      </c>
      <c r="B372" s="27">
        <v>571</v>
      </c>
      <c r="C372" s="19"/>
      <c r="D372" s="19" t="s">
        <v>90</v>
      </c>
      <c r="E372" s="19" t="s">
        <v>1120</v>
      </c>
      <c r="F372" s="19" t="s">
        <v>386</v>
      </c>
      <c r="G372" s="19" t="s">
        <v>1121</v>
      </c>
      <c r="H372" s="19" t="s">
        <v>26</v>
      </c>
      <c r="I372" s="19" t="s">
        <v>1122</v>
      </c>
      <c r="J372" s="19"/>
      <c r="K372" s="19"/>
      <c r="L372" s="19" t="s">
        <v>29</v>
      </c>
      <c r="M372" s="24">
        <v>40945</v>
      </c>
      <c r="N372" s="19" t="s">
        <v>39</v>
      </c>
      <c r="O372" s="19" t="s">
        <v>1123</v>
      </c>
      <c r="P372" s="19" t="s">
        <v>1123</v>
      </c>
      <c r="Q372" s="19" t="s">
        <v>1123</v>
      </c>
      <c r="R372" s="19" t="s">
        <v>1123</v>
      </c>
      <c r="S372" s="19" t="s">
        <v>1123</v>
      </c>
      <c r="T372" s="15"/>
      <c r="U372" s="15"/>
      <c r="V372" s="15"/>
      <c r="W372" s="15"/>
      <c r="X372" s="15"/>
      <c r="Y372" s="15"/>
    </row>
    <row r="373" spans="1:25" ht="13.5" thickBot="1">
      <c r="A373" s="23">
        <v>44927.683067129627</v>
      </c>
      <c r="B373" s="27">
        <v>656</v>
      </c>
      <c r="C373" s="19"/>
      <c r="D373" s="19" t="s">
        <v>1124</v>
      </c>
      <c r="E373" s="19" t="s">
        <v>442</v>
      </c>
      <c r="F373" s="19" t="s">
        <v>1125</v>
      </c>
      <c r="G373" s="19" t="s">
        <v>1126</v>
      </c>
      <c r="H373" s="19" t="s">
        <v>26</v>
      </c>
      <c r="I373" s="19" t="s">
        <v>1127</v>
      </c>
      <c r="J373" s="19">
        <v>642215507</v>
      </c>
      <c r="K373" s="19"/>
      <c r="L373" s="19" t="s">
        <v>29</v>
      </c>
      <c r="M373" s="24">
        <v>42377</v>
      </c>
      <c r="N373" s="19" t="s">
        <v>49</v>
      </c>
      <c r="O373" s="19" t="s">
        <v>65</v>
      </c>
      <c r="P373" s="19" t="s">
        <v>58</v>
      </c>
      <c r="Q373" s="19"/>
      <c r="R373" s="24">
        <v>44625</v>
      </c>
      <c r="S373" s="19"/>
      <c r="T373" s="15"/>
      <c r="U373" s="15"/>
      <c r="V373" s="15"/>
      <c r="W373" s="15"/>
      <c r="X373" s="15"/>
      <c r="Y373" s="15"/>
    </row>
    <row r="374" spans="1:25" ht="13.5" thickBot="1">
      <c r="A374" s="16">
        <v>45375.586956018517</v>
      </c>
      <c r="B374" s="17">
        <v>762</v>
      </c>
      <c r="C374" s="15"/>
      <c r="D374" s="15" t="s">
        <v>1128</v>
      </c>
      <c r="E374" s="15" t="s">
        <v>23</v>
      </c>
      <c r="F374" s="15" t="s">
        <v>1129</v>
      </c>
      <c r="G374" s="15" t="s">
        <v>1130</v>
      </c>
      <c r="H374" s="15" t="s">
        <v>26</v>
      </c>
      <c r="I374" s="15"/>
      <c r="J374" s="15">
        <v>687187806</v>
      </c>
      <c r="K374" s="15" t="s">
        <v>1132</v>
      </c>
      <c r="L374" s="15" t="s">
        <v>29</v>
      </c>
      <c r="M374" s="20">
        <v>42360</v>
      </c>
      <c r="N374" s="15"/>
      <c r="O374" s="15" t="s">
        <v>1096</v>
      </c>
      <c r="P374" s="15" t="s">
        <v>1096</v>
      </c>
      <c r="Q374" s="15" t="s">
        <v>1096</v>
      </c>
      <c r="R374" s="15" t="s">
        <v>1096</v>
      </c>
      <c r="S374" s="15" t="s">
        <v>1096</v>
      </c>
      <c r="T374" s="15"/>
      <c r="U374" s="15"/>
      <c r="V374" s="15"/>
      <c r="W374" s="15"/>
      <c r="X374" s="15"/>
      <c r="Y374" s="15"/>
    </row>
    <row r="375" spans="1:25" ht="13.5" thickBot="1">
      <c r="A375" s="16">
        <v>45375.586956018517</v>
      </c>
      <c r="B375" s="17">
        <v>762</v>
      </c>
      <c r="C375" s="15"/>
      <c r="D375" s="15" t="s">
        <v>1128</v>
      </c>
      <c r="E375" s="15" t="s">
        <v>1133</v>
      </c>
      <c r="F375" s="15" t="s">
        <v>1129</v>
      </c>
      <c r="G375" s="15" t="s">
        <v>1130</v>
      </c>
      <c r="H375" s="15" t="s">
        <v>26</v>
      </c>
      <c r="I375" s="15"/>
      <c r="J375" s="15">
        <v>687187806</v>
      </c>
      <c r="K375" s="15" t="s">
        <v>1132</v>
      </c>
      <c r="L375" s="15" t="s">
        <v>48</v>
      </c>
      <c r="M375" s="20">
        <v>41891</v>
      </c>
      <c r="N375" s="15"/>
      <c r="O375" s="15" t="s">
        <v>1096</v>
      </c>
      <c r="P375" s="15" t="s">
        <v>1096</v>
      </c>
      <c r="Q375" s="15" t="s">
        <v>1096</v>
      </c>
      <c r="R375" s="15" t="s">
        <v>1096</v>
      </c>
      <c r="S375" s="15" t="s">
        <v>1096</v>
      </c>
      <c r="T375" s="15"/>
      <c r="U375" s="15"/>
      <c r="V375" s="15"/>
      <c r="W375" s="15"/>
      <c r="X375" s="15"/>
      <c r="Y375" s="15"/>
    </row>
    <row r="376" spans="1:25" ht="13.5" thickBot="1">
      <c r="A376" s="23">
        <v>44926.668749999997</v>
      </c>
      <c r="B376" s="27">
        <v>811</v>
      </c>
      <c r="C376" s="19"/>
      <c r="D376" s="19" t="s">
        <v>1134</v>
      </c>
      <c r="E376" s="19" t="s">
        <v>23</v>
      </c>
      <c r="F376" s="19" t="s">
        <v>1135</v>
      </c>
      <c r="G376" s="19" t="s">
        <v>1136</v>
      </c>
      <c r="H376" s="19" t="s">
        <v>26</v>
      </c>
      <c r="I376" s="19" t="s">
        <v>1137</v>
      </c>
      <c r="J376" s="19">
        <v>685728254</v>
      </c>
      <c r="K376" s="19"/>
      <c r="L376" s="19" t="s">
        <v>29</v>
      </c>
      <c r="M376" s="24">
        <v>41676</v>
      </c>
      <c r="N376" s="19" t="s">
        <v>49</v>
      </c>
      <c r="O376" s="19" t="s">
        <v>30</v>
      </c>
      <c r="P376" s="19" t="s">
        <v>41</v>
      </c>
      <c r="Q376" s="19" t="s">
        <v>35</v>
      </c>
      <c r="R376" s="24">
        <v>44870</v>
      </c>
      <c r="S376" s="19"/>
      <c r="T376" s="15"/>
      <c r="U376" s="15"/>
      <c r="V376" s="15"/>
      <c r="W376" s="15"/>
      <c r="X376" s="15"/>
      <c r="Y376" s="15"/>
    </row>
    <row r="377" spans="1:25" ht="13.5" thickBot="1">
      <c r="A377" s="16">
        <v>44975.614907407406</v>
      </c>
      <c r="B377" s="17">
        <v>962</v>
      </c>
      <c r="C377" s="15"/>
      <c r="D377" s="15" t="s">
        <v>97</v>
      </c>
      <c r="E377" s="15" t="s">
        <v>246</v>
      </c>
      <c r="F377" s="15" t="s">
        <v>1139</v>
      </c>
      <c r="G377" s="15" t="s">
        <v>1140</v>
      </c>
      <c r="H377" s="15" t="s">
        <v>26</v>
      </c>
      <c r="I377" s="15" t="s">
        <v>1141</v>
      </c>
      <c r="J377" s="15">
        <v>616601155</v>
      </c>
      <c r="K377" s="15"/>
      <c r="L377" s="15" t="s">
        <v>48</v>
      </c>
      <c r="M377" s="20">
        <v>42220</v>
      </c>
      <c r="N377" s="15" t="s">
        <v>39</v>
      </c>
      <c r="O377" s="15" t="s">
        <v>1096</v>
      </c>
      <c r="P377" s="15" t="s">
        <v>1096</v>
      </c>
      <c r="Q377" s="15" t="s">
        <v>1096</v>
      </c>
      <c r="R377" s="15" t="s">
        <v>1096</v>
      </c>
      <c r="S377" s="15" t="s">
        <v>1096</v>
      </c>
      <c r="T377" s="19"/>
      <c r="U377" s="19"/>
      <c r="V377" s="19"/>
      <c r="W377" s="19"/>
      <c r="X377" s="19"/>
      <c r="Y377" s="19"/>
    </row>
    <row r="378" spans="1:25" ht="13.5" thickBot="1">
      <c r="A378" s="23">
        <v>45003.66134259259</v>
      </c>
      <c r="B378" s="27">
        <v>1027</v>
      </c>
      <c r="C378" s="19"/>
      <c r="D378" s="19" t="s">
        <v>97</v>
      </c>
      <c r="E378" s="19" t="s">
        <v>426</v>
      </c>
      <c r="F378" s="19" t="s">
        <v>1142</v>
      </c>
      <c r="G378" s="19" t="s">
        <v>1143</v>
      </c>
      <c r="H378" s="19" t="s">
        <v>26</v>
      </c>
      <c r="I378" s="19" t="s">
        <v>1144</v>
      </c>
      <c r="J378" s="19">
        <v>611024442</v>
      </c>
      <c r="K378" s="19"/>
      <c r="L378" s="19" t="s">
        <v>48</v>
      </c>
      <c r="M378" s="24">
        <v>42623</v>
      </c>
      <c r="N378" s="19" t="s">
        <v>49</v>
      </c>
      <c r="O378" s="19" t="s">
        <v>122</v>
      </c>
      <c r="P378" s="19" t="s">
        <v>123</v>
      </c>
      <c r="Q378" s="19" t="s">
        <v>35</v>
      </c>
      <c r="R378" s="24">
        <v>44989</v>
      </c>
      <c r="S378" s="19"/>
      <c r="T378" s="15"/>
      <c r="U378" s="15"/>
      <c r="V378" s="15"/>
      <c r="W378" s="15"/>
      <c r="X378" s="15"/>
      <c r="Y378" s="15"/>
    </row>
    <row r="379" spans="1:25" ht="13.5" thickBot="1">
      <c r="A379" s="23">
        <v>45003.655740740738</v>
      </c>
      <c r="B379" s="27">
        <v>1164</v>
      </c>
      <c r="C379" s="19"/>
      <c r="D379" s="19" t="s">
        <v>1146</v>
      </c>
      <c r="E379" s="19" t="s">
        <v>922</v>
      </c>
      <c r="F379" s="19" t="s">
        <v>1147</v>
      </c>
      <c r="G379" s="19" t="s">
        <v>167</v>
      </c>
      <c r="H379" s="19" t="s">
        <v>26</v>
      </c>
      <c r="I379" s="19" t="s">
        <v>1148</v>
      </c>
      <c r="J379" s="19">
        <v>684787228</v>
      </c>
      <c r="K379" s="19"/>
      <c r="L379" s="19" t="s">
        <v>29</v>
      </c>
      <c r="M379" s="24">
        <v>43092</v>
      </c>
      <c r="N379" s="19" t="s">
        <v>49</v>
      </c>
      <c r="O379" s="19" t="s">
        <v>122</v>
      </c>
      <c r="P379" s="19" t="s">
        <v>123</v>
      </c>
      <c r="Q379" s="19" t="s">
        <v>35</v>
      </c>
      <c r="R379" s="24">
        <v>44989</v>
      </c>
      <c r="S379" s="19"/>
      <c r="T379" s="15"/>
      <c r="U379" s="15"/>
      <c r="V379" s="15"/>
      <c r="W379" s="15"/>
      <c r="X379" s="15"/>
      <c r="Y379" s="15"/>
    </row>
    <row r="380" spans="1:25" ht="13.5" thickBot="1">
      <c r="A380" s="23">
        <v>44975.571597222224</v>
      </c>
      <c r="B380" s="19"/>
      <c r="C380" s="19"/>
      <c r="D380" s="19" t="s">
        <v>1149</v>
      </c>
      <c r="E380" s="19" t="s">
        <v>1150</v>
      </c>
      <c r="F380" s="19" t="s">
        <v>1151</v>
      </c>
      <c r="G380" s="19" t="s">
        <v>1152</v>
      </c>
      <c r="H380" s="19" t="s">
        <v>26</v>
      </c>
      <c r="I380" s="19" t="s">
        <v>1153</v>
      </c>
      <c r="J380" s="19"/>
      <c r="K380" s="19"/>
      <c r="L380" s="19" t="s">
        <v>48</v>
      </c>
      <c r="M380" s="24">
        <v>40934</v>
      </c>
      <c r="N380" s="19" t="s">
        <v>141</v>
      </c>
      <c r="O380" s="19" t="s">
        <v>114</v>
      </c>
      <c r="P380" s="19" t="s">
        <v>123</v>
      </c>
      <c r="Q380" s="19" t="s">
        <v>78</v>
      </c>
      <c r="R380" s="19"/>
      <c r="S380" s="19"/>
      <c r="T380" s="19"/>
      <c r="U380" s="19"/>
      <c r="V380" s="19"/>
      <c r="W380" s="19"/>
      <c r="X380" s="19"/>
      <c r="Y380" s="19"/>
    </row>
    <row r="381" spans="1:25" ht="13.5" thickBot="1">
      <c r="A381" s="23">
        <v>44947.4530787037</v>
      </c>
      <c r="B381" s="19"/>
      <c r="C381" s="19"/>
      <c r="D381" s="19" t="s">
        <v>1154</v>
      </c>
      <c r="E381" s="19" t="s">
        <v>1155</v>
      </c>
      <c r="F381" s="19" t="s">
        <v>1151</v>
      </c>
      <c r="G381" s="19" t="s">
        <v>1152</v>
      </c>
      <c r="H381" s="19" t="s">
        <v>26</v>
      </c>
      <c r="I381" s="19" t="s">
        <v>1156</v>
      </c>
      <c r="J381" s="19">
        <v>681814844</v>
      </c>
      <c r="K381" s="19"/>
      <c r="L381" s="19" t="s">
        <v>29</v>
      </c>
      <c r="M381" s="24">
        <v>39220</v>
      </c>
      <c r="N381" s="19" t="s">
        <v>155</v>
      </c>
      <c r="O381" s="19" t="s">
        <v>65</v>
      </c>
      <c r="P381" s="19" t="s">
        <v>58</v>
      </c>
      <c r="Q381" s="19" t="s">
        <v>31</v>
      </c>
      <c r="R381" s="19"/>
      <c r="S381" s="19"/>
      <c r="T381" s="19"/>
      <c r="U381" s="19"/>
      <c r="V381" s="19"/>
      <c r="W381" s="19"/>
      <c r="X381" s="19"/>
      <c r="Y381" s="19"/>
    </row>
    <row r="382" spans="1:25" ht="13.5" thickBot="1">
      <c r="A382" s="23">
        <v>44947.44023148148</v>
      </c>
      <c r="B382" s="19"/>
      <c r="C382" s="19"/>
      <c r="D382" s="19" t="s">
        <v>136</v>
      </c>
      <c r="E382" s="19" t="s">
        <v>1007</v>
      </c>
      <c r="F382" s="19" t="s">
        <v>1158</v>
      </c>
      <c r="G382" s="19" t="s">
        <v>1159</v>
      </c>
      <c r="H382" s="19" t="s">
        <v>26</v>
      </c>
      <c r="I382" s="19"/>
      <c r="J382" s="19">
        <v>686469767</v>
      </c>
      <c r="K382" s="19"/>
      <c r="L382" s="19" t="s">
        <v>29</v>
      </c>
      <c r="M382" s="24">
        <v>40141</v>
      </c>
      <c r="N382" s="19" t="s">
        <v>155</v>
      </c>
      <c r="O382" s="19" t="s">
        <v>90</v>
      </c>
      <c r="P382" s="19" t="s">
        <v>58</v>
      </c>
      <c r="Q382" s="15" t="s">
        <v>78</v>
      </c>
      <c r="R382" s="19"/>
      <c r="S382" s="19" t="s">
        <v>1161</v>
      </c>
      <c r="T382" s="19"/>
      <c r="U382" s="19"/>
      <c r="V382" s="19"/>
      <c r="W382" s="19"/>
      <c r="X382" s="19"/>
      <c r="Y382" s="19"/>
    </row>
    <row r="383" spans="1:25" ht="13.5" thickBot="1">
      <c r="A383" s="23">
        <v>44975.641064814816</v>
      </c>
      <c r="B383" s="19"/>
      <c r="C383" s="19"/>
      <c r="D383" s="19" t="s">
        <v>84</v>
      </c>
      <c r="E383" s="19" t="s">
        <v>532</v>
      </c>
      <c r="F383" s="19" t="s">
        <v>1162</v>
      </c>
      <c r="G383" s="19" t="s">
        <v>1163</v>
      </c>
      <c r="H383" s="19" t="s">
        <v>26</v>
      </c>
      <c r="I383" s="19" t="s">
        <v>1164</v>
      </c>
      <c r="J383" s="19"/>
      <c r="K383" s="19"/>
      <c r="L383" s="19" t="s">
        <v>48</v>
      </c>
      <c r="M383" s="24">
        <v>41132</v>
      </c>
      <c r="N383" s="19" t="s">
        <v>39</v>
      </c>
      <c r="O383" s="19" t="s">
        <v>53</v>
      </c>
      <c r="P383" s="19" t="s">
        <v>41</v>
      </c>
      <c r="Q383" s="19" t="s">
        <v>78</v>
      </c>
      <c r="R383" s="19"/>
      <c r="S383" s="19"/>
      <c r="T383" s="15"/>
      <c r="U383" s="15"/>
      <c r="V383" s="15"/>
      <c r="W383" s="15"/>
      <c r="X383" s="15"/>
      <c r="Y383" s="15"/>
    </row>
    <row r="384" spans="1:25" ht="13.5" thickBot="1">
      <c r="A384" s="23">
        <v>44975.576006944444</v>
      </c>
      <c r="B384" s="19"/>
      <c r="C384" s="19"/>
      <c r="D384" s="19" t="s">
        <v>84</v>
      </c>
      <c r="E384" s="19" t="s">
        <v>1165</v>
      </c>
      <c r="F384" s="19" t="s">
        <v>1162</v>
      </c>
      <c r="G384" s="19" t="s">
        <v>1163</v>
      </c>
      <c r="H384" s="19" t="s">
        <v>26</v>
      </c>
      <c r="I384" s="19" t="s">
        <v>1164</v>
      </c>
      <c r="J384" s="19"/>
      <c r="K384" s="19"/>
      <c r="L384" s="19" t="s">
        <v>48</v>
      </c>
      <c r="M384" s="24">
        <v>39177</v>
      </c>
      <c r="N384" s="19" t="s">
        <v>141</v>
      </c>
      <c r="O384" s="19" t="s">
        <v>114</v>
      </c>
      <c r="P384" s="19" t="s">
        <v>123</v>
      </c>
      <c r="Q384" s="19" t="s">
        <v>78</v>
      </c>
      <c r="R384" s="19"/>
      <c r="S384" s="19"/>
      <c r="T384" s="19"/>
      <c r="U384" s="19"/>
      <c r="V384" s="19"/>
      <c r="W384" s="19"/>
      <c r="X384" s="19"/>
      <c r="Y384" s="19"/>
    </row>
    <row r="385" spans="1:25" ht="13.5" thickBot="1">
      <c r="A385" s="23">
        <v>44927.698391203703</v>
      </c>
      <c r="B385" s="19"/>
      <c r="C385" s="19"/>
      <c r="D385" s="19" t="s">
        <v>90</v>
      </c>
      <c r="E385" s="19" t="s">
        <v>1166</v>
      </c>
      <c r="F385" s="19" t="s">
        <v>409</v>
      </c>
      <c r="G385" s="19" t="s">
        <v>1167</v>
      </c>
      <c r="H385" s="19" t="s">
        <v>1168</v>
      </c>
      <c r="I385" s="19" t="s">
        <v>1169</v>
      </c>
      <c r="J385" s="19">
        <v>643079136</v>
      </c>
      <c r="K385" s="19"/>
      <c r="L385" s="19" t="s">
        <v>29</v>
      </c>
      <c r="M385" s="24">
        <v>42189</v>
      </c>
      <c r="N385" s="19" t="s">
        <v>49</v>
      </c>
      <c r="O385" s="19" t="s">
        <v>65</v>
      </c>
      <c r="P385" s="19" t="s">
        <v>58</v>
      </c>
      <c r="Q385" s="19"/>
      <c r="R385" s="24">
        <v>44625</v>
      </c>
      <c r="S385" s="19"/>
      <c r="T385" s="19"/>
      <c r="U385" s="19"/>
      <c r="V385" s="19"/>
      <c r="W385" s="19"/>
      <c r="X385" s="19"/>
      <c r="Y385" s="19"/>
    </row>
    <row r="386" spans="1:25" ht="13.5" thickBot="1">
      <c r="A386" s="23">
        <v>44975.594988425924</v>
      </c>
      <c r="B386" s="19"/>
      <c r="C386" s="19"/>
      <c r="D386" s="19" t="s">
        <v>136</v>
      </c>
      <c r="E386" s="19" t="s">
        <v>1171</v>
      </c>
      <c r="F386" s="19" t="s">
        <v>1172</v>
      </c>
      <c r="G386" s="19" t="s">
        <v>1173</v>
      </c>
      <c r="H386" s="19" t="s">
        <v>26</v>
      </c>
      <c r="I386" s="19" t="s">
        <v>609</v>
      </c>
      <c r="J386" s="19">
        <v>615313577</v>
      </c>
      <c r="K386" s="19"/>
      <c r="L386" s="19" t="s">
        <v>29</v>
      </c>
      <c r="M386" s="24">
        <v>41249</v>
      </c>
      <c r="N386" s="19" t="s">
        <v>39</v>
      </c>
      <c r="O386" s="19" t="s">
        <v>53</v>
      </c>
      <c r="P386" s="19" t="s">
        <v>41</v>
      </c>
      <c r="Q386" s="19" t="s">
        <v>31</v>
      </c>
      <c r="R386" s="19"/>
      <c r="S386" s="19"/>
      <c r="T386" s="19"/>
      <c r="U386" s="19"/>
      <c r="V386" s="19"/>
      <c r="W386" s="19"/>
      <c r="X386" s="19"/>
      <c r="Y386" s="19"/>
    </row>
    <row r="387" spans="1:25" ht="13.5" thickBot="1">
      <c r="A387" s="23">
        <v>44975.595972222225</v>
      </c>
      <c r="B387" s="19"/>
      <c r="C387" s="19"/>
      <c r="D387" s="19" t="s">
        <v>136</v>
      </c>
      <c r="E387" s="19" t="s">
        <v>224</v>
      </c>
      <c r="F387" s="19" t="s">
        <v>1172</v>
      </c>
      <c r="G387" s="19" t="s">
        <v>1173</v>
      </c>
      <c r="H387" s="19" t="s">
        <v>26</v>
      </c>
      <c r="I387" s="19" t="s">
        <v>609</v>
      </c>
      <c r="J387" s="19">
        <v>615313577</v>
      </c>
      <c r="K387" s="19"/>
      <c r="L387" s="19" t="s">
        <v>29</v>
      </c>
      <c r="M387" s="19"/>
      <c r="N387" s="19" t="s">
        <v>39</v>
      </c>
      <c r="O387" s="19" t="s">
        <v>53</v>
      </c>
      <c r="P387" s="19" t="s">
        <v>41</v>
      </c>
      <c r="Q387" s="19" t="s">
        <v>31</v>
      </c>
      <c r="R387" s="19"/>
      <c r="S387" s="19"/>
      <c r="T387" s="19"/>
      <c r="U387" s="19"/>
      <c r="V387" s="19"/>
      <c r="W387" s="19"/>
      <c r="X387" s="19"/>
      <c r="Y387" s="19"/>
    </row>
    <row r="388" spans="1:25" ht="13.5" thickBot="1">
      <c r="A388" s="23">
        <v>44975.591238425928</v>
      </c>
      <c r="B388" s="19"/>
      <c r="C388" s="19"/>
      <c r="D388" s="19" t="s">
        <v>1124</v>
      </c>
      <c r="E388" s="19" t="s">
        <v>301</v>
      </c>
      <c r="F388" s="19" t="s">
        <v>242</v>
      </c>
      <c r="G388" s="19" t="s">
        <v>1175</v>
      </c>
      <c r="H388" s="19" t="s">
        <v>1176</v>
      </c>
      <c r="I388" s="19"/>
      <c r="J388" s="19"/>
      <c r="K388" s="19"/>
      <c r="L388" s="19" t="s">
        <v>29</v>
      </c>
      <c r="M388" s="24">
        <v>40503</v>
      </c>
      <c r="N388" s="19" t="s">
        <v>141</v>
      </c>
      <c r="O388" s="19" t="s">
        <v>114</v>
      </c>
      <c r="P388" s="19" t="s">
        <v>123</v>
      </c>
      <c r="Q388" s="19" t="s">
        <v>78</v>
      </c>
      <c r="R388" s="19"/>
      <c r="S388" s="19"/>
      <c r="T388" s="19"/>
      <c r="U388" s="19"/>
      <c r="V388" s="19"/>
      <c r="W388" s="19"/>
      <c r="X388" s="19"/>
      <c r="Y388" s="19"/>
    </row>
    <row r="389" spans="1:25" ht="13.5" thickBot="1">
      <c r="A389" s="23">
        <v>44947.454814814817</v>
      </c>
      <c r="B389" s="19"/>
      <c r="C389" s="19"/>
      <c r="D389" s="19"/>
      <c r="E389" s="19" t="s">
        <v>1177</v>
      </c>
      <c r="F389" s="19" t="s">
        <v>1178</v>
      </c>
      <c r="G389" s="19"/>
      <c r="H389" s="19"/>
      <c r="I389" s="19"/>
      <c r="J389" s="19"/>
      <c r="K389" s="19"/>
      <c r="L389" s="19" t="s">
        <v>48</v>
      </c>
      <c r="M389" s="19"/>
      <c r="N389" s="19" t="s">
        <v>155</v>
      </c>
      <c r="O389" s="19" t="s">
        <v>57</v>
      </c>
      <c r="P389" s="19" t="s">
        <v>58</v>
      </c>
      <c r="Q389" s="19" t="s">
        <v>31</v>
      </c>
      <c r="R389" s="19"/>
      <c r="S389" s="19" t="s">
        <v>1179</v>
      </c>
      <c r="T389" s="19"/>
      <c r="U389" s="19"/>
      <c r="V389" s="19"/>
      <c r="W389" s="19"/>
      <c r="X389" s="19"/>
      <c r="Y389" s="19"/>
    </row>
    <row r="390" spans="1:25" ht="13.5" thickBot="1">
      <c r="A390" s="23">
        <v>44934.822997685187</v>
      </c>
      <c r="B390" s="19"/>
      <c r="C390" s="19"/>
      <c r="D390" s="19" t="s">
        <v>97</v>
      </c>
      <c r="E390" s="19" t="s">
        <v>1180</v>
      </c>
      <c r="F390" s="19" t="s">
        <v>1181</v>
      </c>
      <c r="G390" s="19" t="s">
        <v>1182</v>
      </c>
      <c r="H390" s="19" t="s">
        <v>26</v>
      </c>
      <c r="I390" s="19" t="s">
        <v>1383</v>
      </c>
      <c r="J390" s="19">
        <v>646890227</v>
      </c>
      <c r="K390" s="19"/>
      <c r="L390" s="19" t="s">
        <v>29</v>
      </c>
      <c r="M390" s="24">
        <v>40369</v>
      </c>
      <c r="N390" s="19" t="s">
        <v>152</v>
      </c>
      <c r="O390" s="19" t="s">
        <v>90</v>
      </c>
      <c r="P390" s="19" t="s">
        <v>58</v>
      </c>
      <c r="Q390" s="19" t="s">
        <v>35</v>
      </c>
      <c r="R390" s="19"/>
      <c r="S390" s="19"/>
      <c r="T390" s="19"/>
      <c r="U390" s="19"/>
      <c r="V390" s="19"/>
      <c r="W390" s="19"/>
      <c r="X390" s="19"/>
      <c r="Y390" s="19"/>
    </row>
    <row r="391" spans="1:25" ht="13.5" thickBot="1">
      <c r="A391" s="16">
        <v>44975.58258101852</v>
      </c>
      <c r="B391" s="15"/>
      <c r="C391" s="15"/>
      <c r="D391" s="15" t="s">
        <v>67</v>
      </c>
      <c r="E391" s="15" t="s">
        <v>1185</v>
      </c>
      <c r="F391" s="15" t="s">
        <v>1186</v>
      </c>
      <c r="G391" s="15" t="s">
        <v>1187</v>
      </c>
      <c r="H391" s="15" t="s">
        <v>1188</v>
      </c>
      <c r="I391" s="15" t="s">
        <v>1189</v>
      </c>
      <c r="J391" s="15">
        <v>640607871</v>
      </c>
      <c r="K391" s="15"/>
      <c r="L391" s="15" t="s">
        <v>29</v>
      </c>
      <c r="M391" s="20">
        <v>40951</v>
      </c>
      <c r="N391" s="15" t="s">
        <v>141</v>
      </c>
      <c r="O391" s="15" t="s">
        <v>1096</v>
      </c>
      <c r="P391" s="15" t="s">
        <v>1096</v>
      </c>
      <c r="Q391" s="15" t="s">
        <v>1096</v>
      </c>
      <c r="R391" s="15" t="s">
        <v>1096</v>
      </c>
      <c r="S391" s="15" t="s">
        <v>1096</v>
      </c>
      <c r="T391" s="19"/>
      <c r="U391" s="19"/>
      <c r="V391" s="19"/>
      <c r="W391" s="19"/>
      <c r="X391" s="19"/>
      <c r="Y391" s="19"/>
    </row>
    <row r="392" spans="1:25" ht="13.5" thickBot="1">
      <c r="A392" s="23">
        <v>44947.437199074076</v>
      </c>
      <c r="B392" s="19"/>
      <c r="C392" s="19"/>
      <c r="D392" s="19" t="s">
        <v>505</v>
      </c>
      <c r="E392" s="19" t="s">
        <v>1190</v>
      </c>
      <c r="F392" s="19" t="s">
        <v>1191</v>
      </c>
      <c r="G392" s="19" t="s">
        <v>1384</v>
      </c>
      <c r="H392" s="19" t="s">
        <v>26</v>
      </c>
      <c r="I392" s="19"/>
      <c r="J392" s="19"/>
      <c r="K392" s="19"/>
      <c r="L392" s="19" t="s">
        <v>29</v>
      </c>
      <c r="M392" s="24">
        <v>41149</v>
      </c>
      <c r="N392" s="19" t="s">
        <v>155</v>
      </c>
      <c r="O392" s="19" t="s">
        <v>65</v>
      </c>
      <c r="P392" s="19" t="s">
        <v>115</v>
      </c>
      <c r="Q392" s="19" t="s">
        <v>31</v>
      </c>
      <c r="R392" s="19"/>
      <c r="S392" s="19"/>
      <c r="T392" s="19"/>
      <c r="U392" s="19"/>
      <c r="V392" s="19"/>
      <c r="W392" s="19"/>
      <c r="X392" s="19"/>
      <c r="Y392" s="19"/>
    </row>
    <row r="393" spans="1:25" ht="13.5" thickBot="1">
      <c r="A393" s="23">
        <v>44934.827280092592</v>
      </c>
      <c r="B393" s="19"/>
      <c r="C393" s="19"/>
      <c r="D393" s="19" t="s">
        <v>61</v>
      </c>
      <c r="E393" s="19" t="s">
        <v>1193</v>
      </c>
      <c r="F393" s="19" t="s">
        <v>1194</v>
      </c>
      <c r="G393" s="19" t="s">
        <v>1195</v>
      </c>
      <c r="H393" s="19" t="s">
        <v>26</v>
      </c>
      <c r="I393" s="19" t="s">
        <v>690</v>
      </c>
      <c r="J393" s="19">
        <v>626787742</v>
      </c>
      <c r="K393" s="19"/>
      <c r="L393" s="19" t="s">
        <v>48</v>
      </c>
      <c r="M393" s="24">
        <v>42055</v>
      </c>
      <c r="N393" s="19" t="s">
        <v>39</v>
      </c>
      <c r="O393" s="19" t="s">
        <v>90</v>
      </c>
      <c r="P393" s="19" t="s">
        <v>145</v>
      </c>
      <c r="Q393" s="19" t="s">
        <v>31</v>
      </c>
      <c r="R393" s="19"/>
      <c r="S393" s="19"/>
      <c r="T393" s="19"/>
      <c r="U393" s="19"/>
      <c r="V393" s="19"/>
      <c r="W393" s="19"/>
      <c r="X393" s="19"/>
      <c r="Y393" s="19"/>
    </row>
    <row r="394" spans="1:25" ht="13.5" thickBot="1">
      <c r="A394" s="23">
        <v>44934.781504629631</v>
      </c>
      <c r="B394" s="19"/>
      <c r="C394" s="19"/>
      <c r="D394" s="19" t="s">
        <v>727</v>
      </c>
      <c r="E394" s="19" t="s">
        <v>1197</v>
      </c>
      <c r="F394" s="19" t="s">
        <v>1194</v>
      </c>
      <c r="G394" s="19" t="s">
        <v>1198</v>
      </c>
      <c r="H394" s="19" t="s">
        <v>26</v>
      </c>
      <c r="I394" s="19" t="s">
        <v>570</v>
      </c>
      <c r="J394" s="19">
        <v>634372841</v>
      </c>
      <c r="K394" s="19"/>
      <c r="L394" s="19" t="s">
        <v>29</v>
      </c>
      <c r="M394" s="24">
        <v>40611</v>
      </c>
      <c r="N394" s="19" t="s">
        <v>152</v>
      </c>
      <c r="O394" s="19" t="s">
        <v>90</v>
      </c>
      <c r="P394" s="19" t="s">
        <v>58</v>
      </c>
      <c r="Q394" s="19" t="s">
        <v>35</v>
      </c>
      <c r="R394" s="19"/>
      <c r="S394" s="19"/>
      <c r="T394" s="19"/>
      <c r="U394" s="19"/>
      <c r="V394" s="19"/>
      <c r="W394" s="19"/>
      <c r="X394" s="19"/>
      <c r="Y394" s="19"/>
    </row>
    <row r="395" spans="1:25" ht="13.5" thickBot="1">
      <c r="A395" s="23">
        <v>44975.61142361111</v>
      </c>
      <c r="B395" s="19"/>
      <c r="C395" s="19"/>
      <c r="D395" s="19" t="s">
        <v>400</v>
      </c>
      <c r="E395" s="19" t="s">
        <v>161</v>
      </c>
      <c r="F395" s="19" t="s">
        <v>1201</v>
      </c>
      <c r="G395" s="19" t="s">
        <v>1202</v>
      </c>
      <c r="H395" s="19" t="s">
        <v>26</v>
      </c>
      <c r="I395" s="19" t="s">
        <v>1101</v>
      </c>
      <c r="J395" s="19"/>
      <c r="K395" s="19"/>
      <c r="L395" s="19" t="s">
        <v>48</v>
      </c>
      <c r="M395" s="24">
        <v>41281</v>
      </c>
      <c r="N395" s="19" t="s">
        <v>39</v>
      </c>
      <c r="O395" s="19" t="s">
        <v>122</v>
      </c>
      <c r="P395" s="19" t="s">
        <v>41</v>
      </c>
      <c r="Q395" s="19" t="s">
        <v>31</v>
      </c>
      <c r="R395" s="19"/>
      <c r="S395" s="19" t="s">
        <v>1203</v>
      </c>
      <c r="T395" s="19"/>
      <c r="U395" s="19"/>
      <c r="V395" s="19"/>
      <c r="W395" s="19"/>
      <c r="X395" s="19"/>
      <c r="Y395" s="19"/>
    </row>
    <row r="396" spans="1:25" ht="13.5" thickBot="1">
      <c r="A396" s="23">
        <v>44975.610775462963</v>
      </c>
      <c r="B396" s="19"/>
      <c r="C396" s="19"/>
      <c r="D396" s="19" t="s">
        <v>400</v>
      </c>
      <c r="E396" s="19" t="s">
        <v>1204</v>
      </c>
      <c r="F396" s="19" t="s">
        <v>1201</v>
      </c>
      <c r="G396" s="19" t="s">
        <v>1202</v>
      </c>
      <c r="H396" s="19" t="s">
        <v>26</v>
      </c>
      <c r="I396" s="19" t="s">
        <v>1101</v>
      </c>
      <c r="J396" s="19"/>
      <c r="K396" s="19"/>
      <c r="L396" s="19" t="s">
        <v>48</v>
      </c>
      <c r="M396" s="24">
        <v>41214</v>
      </c>
      <c r="N396" s="19" t="s">
        <v>39</v>
      </c>
      <c r="O396" s="19" t="s">
        <v>53</v>
      </c>
      <c r="P396" s="19" t="s">
        <v>41</v>
      </c>
      <c r="Q396" s="19" t="s">
        <v>31</v>
      </c>
      <c r="R396" s="19"/>
      <c r="S396" s="19"/>
      <c r="T396" s="19"/>
      <c r="U396" s="19"/>
      <c r="V396" s="19"/>
      <c r="W396" s="19"/>
      <c r="X396" s="19"/>
      <c r="Y396" s="19"/>
    </row>
    <row r="397" spans="1:25" ht="13.5" thickBot="1">
      <c r="A397" s="23">
        <v>44934.67114583333</v>
      </c>
      <c r="B397" s="19"/>
      <c r="C397" s="19"/>
      <c r="D397" s="19" t="s">
        <v>295</v>
      </c>
      <c r="E397" s="19" t="s">
        <v>161</v>
      </c>
      <c r="F397" s="19" t="s">
        <v>1205</v>
      </c>
      <c r="G397" s="19" t="s">
        <v>863</v>
      </c>
      <c r="H397" s="19" t="s">
        <v>26</v>
      </c>
      <c r="I397" s="19"/>
      <c r="J397" s="19"/>
      <c r="K397" s="19"/>
      <c r="L397" s="19" t="s">
        <v>48</v>
      </c>
      <c r="M397" s="24">
        <v>40707</v>
      </c>
      <c r="N397" s="19" t="s">
        <v>39</v>
      </c>
      <c r="O397" s="19" t="s">
        <v>65</v>
      </c>
      <c r="P397" s="19" t="s">
        <v>145</v>
      </c>
      <c r="Q397" s="19"/>
      <c r="R397" s="19"/>
      <c r="S397" s="19"/>
      <c r="T397" s="15"/>
      <c r="U397" s="15"/>
      <c r="V397" s="15"/>
      <c r="W397" s="15"/>
      <c r="X397" s="15"/>
      <c r="Y397" s="15"/>
    </row>
    <row r="398" spans="1:25" ht="13.5" thickBot="1">
      <c r="A398" s="23">
        <v>44934.834780092591</v>
      </c>
      <c r="B398" s="19"/>
      <c r="C398" s="19"/>
      <c r="D398" s="19" t="s">
        <v>136</v>
      </c>
      <c r="E398" s="19" t="s">
        <v>136</v>
      </c>
      <c r="F398" s="19" t="s">
        <v>1206</v>
      </c>
      <c r="G398" s="19" t="s">
        <v>552</v>
      </c>
      <c r="H398" s="19" t="s">
        <v>26</v>
      </c>
      <c r="I398" s="19" t="s">
        <v>1207</v>
      </c>
      <c r="J398" s="19">
        <v>638683164</v>
      </c>
      <c r="K398" s="19"/>
      <c r="L398" s="19" t="s">
        <v>29</v>
      </c>
      <c r="M398" s="24">
        <v>40873</v>
      </c>
      <c r="N398" s="19" t="s">
        <v>39</v>
      </c>
      <c r="O398" s="19" t="s">
        <v>90</v>
      </c>
      <c r="P398" s="19" t="s">
        <v>145</v>
      </c>
      <c r="Q398" s="19" t="s">
        <v>31</v>
      </c>
      <c r="R398" s="19"/>
      <c r="S398" s="19"/>
      <c r="T398" s="19"/>
      <c r="U398" s="19"/>
      <c r="V398" s="19"/>
      <c r="W398" s="19"/>
      <c r="X398" s="19"/>
      <c r="Y398" s="19"/>
    </row>
    <row r="399" spans="1:25" ht="13.5" thickBot="1">
      <c r="A399" s="19"/>
      <c r="B399" s="19"/>
      <c r="C399" s="19"/>
      <c r="D399" s="19" t="s">
        <v>334</v>
      </c>
      <c r="E399" s="19" t="s">
        <v>1210</v>
      </c>
      <c r="F399" s="19" t="s">
        <v>1211</v>
      </c>
      <c r="G399" s="19"/>
      <c r="H399" s="19" t="s">
        <v>26</v>
      </c>
      <c r="I399" s="19" t="s">
        <v>1212</v>
      </c>
      <c r="J399" s="19"/>
      <c r="K399" s="19"/>
      <c r="L399" s="19" t="s">
        <v>48</v>
      </c>
      <c r="M399" s="24">
        <v>39804</v>
      </c>
      <c r="N399" s="19" t="s">
        <v>155</v>
      </c>
      <c r="O399" s="19" t="s">
        <v>65</v>
      </c>
      <c r="P399" s="19" t="s">
        <v>58</v>
      </c>
      <c r="Q399" s="19" t="s">
        <v>31</v>
      </c>
      <c r="R399" s="19"/>
      <c r="S399" s="19"/>
      <c r="T399" s="19"/>
      <c r="U399" s="19"/>
      <c r="V399" s="19"/>
      <c r="W399" s="19"/>
      <c r="X399" s="19"/>
      <c r="Y399" s="19"/>
    </row>
    <row r="400" spans="1:25" ht="13.5" thickBot="1">
      <c r="A400" s="23">
        <v>44975.640196759261</v>
      </c>
      <c r="B400" s="19"/>
      <c r="C400" s="19"/>
      <c r="D400" s="19" t="s">
        <v>103</v>
      </c>
      <c r="E400" s="19" t="s">
        <v>104</v>
      </c>
      <c r="F400" s="19" t="s">
        <v>1213</v>
      </c>
      <c r="G400" s="19" t="s">
        <v>1214</v>
      </c>
      <c r="H400" s="19" t="s">
        <v>26</v>
      </c>
      <c r="I400" s="19" t="s">
        <v>1215</v>
      </c>
      <c r="J400" s="19"/>
      <c r="K400" s="19"/>
      <c r="L400" s="19" t="s">
        <v>48</v>
      </c>
      <c r="M400" s="24">
        <v>41657</v>
      </c>
      <c r="N400" s="19" t="s">
        <v>39</v>
      </c>
      <c r="O400" s="19" t="s">
        <v>53</v>
      </c>
      <c r="P400" s="19" t="s">
        <v>41</v>
      </c>
      <c r="Q400" s="19" t="s">
        <v>78</v>
      </c>
      <c r="R400" s="19"/>
      <c r="S400" s="19"/>
      <c r="T400" s="19"/>
      <c r="U400" s="19"/>
      <c r="V400" s="19"/>
      <c r="W400" s="19"/>
      <c r="X400" s="19"/>
      <c r="Y400" s="19"/>
    </row>
    <row r="401" spans="1:25" ht="13.5" thickBot="1">
      <c r="A401" s="23">
        <v>44937.76048611111</v>
      </c>
      <c r="B401" s="19"/>
      <c r="C401" s="19"/>
      <c r="D401" s="19" t="s">
        <v>727</v>
      </c>
      <c r="E401" s="19" t="s">
        <v>1216</v>
      </c>
      <c r="F401" s="19" t="s">
        <v>1217</v>
      </c>
      <c r="G401" s="19" t="s">
        <v>1198</v>
      </c>
      <c r="H401" s="19" t="s">
        <v>26</v>
      </c>
      <c r="I401" s="19" t="s">
        <v>570</v>
      </c>
      <c r="J401" s="19"/>
      <c r="K401" s="19"/>
      <c r="L401" s="19" t="s">
        <v>29</v>
      </c>
      <c r="M401" s="24">
        <v>41185</v>
      </c>
      <c r="N401" s="19" t="s">
        <v>39</v>
      </c>
      <c r="O401" s="19" t="s">
        <v>65</v>
      </c>
      <c r="P401" s="19" t="s">
        <v>145</v>
      </c>
      <c r="Q401" s="19"/>
      <c r="R401" s="19"/>
      <c r="S401" s="19"/>
      <c r="T401" s="19"/>
      <c r="U401" s="19"/>
      <c r="V401" s="19"/>
      <c r="W401" s="19"/>
      <c r="X401" s="19"/>
      <c r="Y401" s="19"/>
    </row>
    <row r="402" spans="1:25" ht="13.5" thickBot="1">
      <c r="A402" s="23">
        <v>44975.64271990741</v>
      </c>
      <c r="B402" s="19"/>
      <c r="C402" s="19"/>
      <c r="D402" s="19" t="s">
        <v>498</v>
      </c>
      <c r="E402" s="19" t="s">
        <v>1218</v>
      </c>
      <c r="F402" s="19" t="s">
        <v>1219</v>
      </c>
      <c r="G402" s="19" t="s">
        <v>1220</v>
      </c>
      <c r="H402" s="19" t="s">
        <v>26</v>
      </c>
      <c r="I402" s="19" t="s">
        <v>1221</v>
      </c>
      <c r="J402" s="19"/>
      <c r="K402" s="19"/>
      <c r="L402" s="19" t="s">
        <v>29</v>
      </c>
      <c r="M402" s="24">
        <v>41150</v>
      </c>
      <c r="N402" s="19" t="s">
        <v>39</v>
      </c>
      <c r="O402" s="19" t="s">
        <v>53</v>
      </c>
      <c r="P402" s="19" t="s">
        <v>41</v>
      </c>
      <c r="Q402" s="19" t="s">
        <v>78</v>
      </c>
      <c r="R402" s="19"/>
      <c r="S402" s="19"/>
      <c r="T402" s="19"/>
      <c r="U402" s="19"/>
      <c r="V402" s="19"/>
      <c r="W402" s="19"/>
      <c r="X402" s="19"/>
      <c r="Y402" s="19"/>
    </row>
    <row r="403" spans="1:25" ht="13.5" thickBot="1">
      <c r="A403" s="23">
        <v>44947.454317129632</v>
      </c>
      <c r="B403" s="19"/>
      <c r="C403" s="19"/>
      <c r="D403" s="19" t="s">
        <v>136</v>
      </c>
      <c r="E403" s="19" t="s">
        <v>581</v>
      </c>
      <c r="F403" s="19" t="s">
        <v>105</v>
      </c>
      <c r="G403" s="19" t="s">
        <v>1222</v>
      </c>
      <c r="H403" s="19" t="s">
        <v>26</v>
      </c>
      <c r="I403" s="19"/>
      <c r="J403" s="19"/>
      <c r="K403" s="19"/>
      <c r="L403" s="19" t="s">
        <v>48</v>
      </c>
      <c r="M403" s="24">
        <v>40599</v>
      </c>
      <c r="N403" s="19" t="s">
        <v>155</v>
      </c>
      <c r="O403" s="19" t="s">
        <v>65</v>
      </c>
      <c r="P403" s="19" t="s">
        <v>58</v>
      </c>
      <c r="Q403" s="19" t="s">
        <v>31</v>
      </c>
      <c r="R403" s="19"/>
      <c r="S403" s="19"/>
      <c r="T403" s="19"/>
      <c r="U403" s="19"/>
      <c r="V403" s="19"/>
      <c r="W403" s="19"/>
      <c r="X403" s="19"/>
      <c r="Y403" s="19"/>
    </row>
    <row r="404" spans="1:25" ht="13.5" thickBot="1">
      <c r="A404" s="23">
        <v>44975.601018518515</v>
      </c>
      <c r="B404" s="19"/>
      <c r="C404" s="19"/>
      <c r="D404" s="19" t="s">
        <v>40</v>
      </c>
      <c r="E404" s="19" t="s">
        <v>1223</v>
      </c>
      <c r="F404" s="19" t="s">
        <v>1224</v>
      </c>
      <c r="G404" s="19" t="s">
        <v>1225</v>
      </c>
      <c r="H404" s="19" t="s">
        <v>26</v>
      </c>
      <c r="I404" s="19" t="s">
        <v>873</v>
      </c>
      <c r="J404" s="19">
        <v>618088427</v>
      </c>
      <c r="K404" s="19"/>
      <c r="L404" s="19" t="s">
        <v>48</v>
      </c>
      <c r="M404" s="24">
        <v>41485</v>
      </c>
      <c r="N404" s="19" t="s">
        <v>39</v>
      </c>
      <c r="O404" s="19" t="s">
        <v>53</v>
      </c>
      <c r="P404" s="19" t="s">
        <v>41</v>
      </c>
      <c r="Q404" s="19" t="s">
        <v>31</v>
      </c>
      <c r="R404" s="19"/>
      <c r="S404" s="19"/>
      <c r="T404" s="19"/>
      <c r="U404" s="19"/>
      <c r="V404" s="19"/>
      <c r="W404" s="19"/>
      <c r="X404" s="19"/>
      <c r="Y404" s="19"/>
    </row>
    <row r="405" spans="1:25" ht="13.5" thickBot="1">
      <c r="A405" s="23">
        <v>44975.634560185186</v>
      </c>
      <c r="B405" s="19"/>
      <c r="C405" s="19"/>
      <c r="D405" s="19" t="s">
        <v>1227</v>
      </c>
      <c r="E405" s="19" t="s">
        <v>170</v>
      </c>
      <c r="F405" s="19" t="s">
        <v>1228</v>
      </c>
      <c r="G405" s="19" t="s">
        <v>1229</v>
      </c>
      <c r="H405" s="19" t="s">
        <v>26</v>
      </c>
      <c r="I405" s="19" t="s">
        <v>1230</v>
      </c>
      <c r="J405" s="19"/>
      <c r="K405" s="19"/>
      <c r="L405" s="19" t="s">
        <v>29</v>
      </c>
      <c r="M405" s="24">
        <v>40460</v>
      </c>
      <c r="N405" s="19" t="s">
        <v>39</v>
      </c>
      <c r="O405" s="19" t="s">
        <v>53</v>
      </c>
      <c r="P405" s="19" t="s">
        <v>41</v>
      </c>
      <c r="Q405" s="19" t="s">
        <v>78</v>
      </c>
      <c r="R405" s="19"/>
      <c r="S405" s="19"/>
      <c r="T405" s="19"/>
      <c r="U405" s="19"/>
      <c r="V405" s="19"/>
      <c r="W405" s="19"/>
      <c r="X405" s="19"/>
      <c r="Y405" s="19"/>
    </row>
    <row r="406" spans="1:25" ht="13.5" thickBot="1">
      <c r="A406" s="23">
        <v>44975.637326388889</v>
      </c>
      <c r="B406" s="19"/>
      <c r="C406" s="19"/>
      <c r="D406" s="19" t="s">
        <v>1231</v>
      </c>
      <c r="E406" s="19" t="s">
        <v>1232</v>
      </c>
      <c r="F406" s="19" t="s">
        <v>1135</v>
      </c>
      <c r="G406" s="19" t="s">
        <v>1233</v>
      </c>
      <c r="H406" s="19" t="s">
        <v>26</v>
      </c>
      <c r="I406" s="19" t="s">
        <v>826</v>
      </c>
      <c r="J406" s="19"/>
      <c r="K406" s="19"/>
      <c r="L406" s="19" t="s">
        <v>48</v>
      </c>
      <c r="M406" s="24">
        <v>41160</v>
      </c>
      <c r="N406" s="19" t="s">
        <v>39</v>
      </c>
      <c r="O406" s="19" t="s">
        <v>53</v>
      </c>
      <c r="P406" s="19" t="s">
        <v>41</v>
      </c>
      <c r="Q406" s="19" t="s">
        <v>78</v>
      </c>
      <c r="R406" s="19"/>
      <c r="S406" s="19"/>
      <c r="T406" s="19"/>
      <c r="U406" s="19"/>
      <c r="V406" s="19"/>
      <c r="W406" s="19"/>
      <c r="X406" s="19"/>
      <c r="Y406" s="19"/>
    </row>
    <row r="407" spans="1:25" ht="13.5" thickBot="1">
      <c r="A407" s="23">
        <v>44947.432384259257</v>
      </c>
      <c r="B407" s="19"/>
      <c r="C407" s="19"/>
      <c r="D407" s="19" t="s">
        <v>80</v>
      </c>
      <c r="E407" s="19" t="s">
        <v>615</v>
      </c>
      <c r="F407" s="19" t="s">
        <v>1234</v>
      </c>
      <c r="G407" s="19" t="s">
        <v>1235</v>
      </c>
      <c r="H407" s="19" t="s">
        <v>26</v>
      </c>
      <c r="I407" s="19" t="s">
        <v>1236</v>
      </c>
      <c r="J407" s="19">
        <v>628296532</v>
      </c>
      <c r="K407" s="19"/>
      <c r="L407" s="19" t="s">
        <v>29</v>
      </c>
      <c r="M407" s="24">
        <v>39963</v>
      </c>
      <c r="N407" s="19" t="s">
        <v>155</v>
      </c>
      <c r="O407" s="19" t="s">
        <v>65</v>
      </c>
      <c r="P407" s="19" t="s">
        <v>58</v>
      </c>
      <c r="Q407" s="19" t="s">
        <v>31</v>
      </c>
      <c r="R407" s="19"/>
      <c r="S407" s="19"/>
      <c r="T407" s="19"/>
      <c r="U407" s="19"/>
      <c r="V407" s="19"/>
      <c r="W407" s="19"/>
      <c r="X407" s="19"/>
      <c r="Y407" s="19"/>
    </row>
    <row r="408" spans="1:25" ht="13.5" thickBot="1">
      <c r="A408" s="15"/>
      <c r="B408" s="15"/>
      <c r="C408" s="15"/>
      <c r="D408" s="15"/>
      <c r="E408" s="15" t="s">
        <v>231</v>
      </c>
      <c r="F408" s="15" t="s">
        <v>1238</v>
      </c>
      <c r="G408" s="15"/>
      <c r="H408" s="15"/>
      <c r="I408" s="15"/>
      <c r="J408" s="15"/>
      <c r="K408" s="15"/>
      <c r="L408" s="15"/>
      <c r="M408" s="15"/>
      <c r="N408" s="15"/>
      <c r="O408" s="19" t="s">
        <v>90</v>
      </c>
      <c r="P408" s="15"/>
      <c r="Q408" s="19" t="s">
        <v>78</v>
      </c>
      <c r="R408" s="15"/>
      <c r="S408" s="15" t="s">
        <v>1239</v>
      </c>
      <c r="T408" s="15"/>
      <c r="U408" s="15"/>
      <c r="V408" s="15"/>
      <c r="W408" s="15"/>
      <c r="X408" s="15"/>
      <c r="Y408" s="15"/>
    </row>
    <row r="409" spans="1:25" ht="13.5" thickBot="1">
      <c r="A409" s="23">
        <v>44975.576898148145</v>
      </c>
      <c r="B409" s="19"/>
      <c r="C409" s="19"/>
      <c r="D409" s="19" t="s">
        <v>1240</v>
      </c>
      <c r="E409" s="19" t="s">
        <v>23</v>
      </c>
      <c r="F409" s="19" t="s">
        <v>1241</v>
      </c>
      <c r="G409" s="19" t="s">
        <v>1242</v>
      </c>
      <c r="H409" s="19" t="s">
        <v>26</v>
      </c>
      <c r="I409" s="19" t="s">
        <v>1243</v>
      </c>
      <c r="J409" s="19"/>
      <c r="K409" s="19"/>
      <c r="L409" s="19" t="s">
        <v>29</v>
      </c>
      <c r="M409" s="24">
        <v>39731</v>
      </c>
      <c r="N409" s="19" t="s">
        <v>141</v>
      </c>
      <c r="O409" s="19" t="s">
        <v>114</v>
      </c>
      <c r="P409" s="19" t="s">
        <v>123</v>
      </c>
      <c r="Q409" s="19" t="s">
        <v>78</v>
      </c>
      <c r="R409" s="19"/>
      <c r="S409" s="19"/>
      <c r="T409" s="15"/>
      <c r="U409" s="15"/>
      <c r="V409" s="15"/>
      <c r="W409" s="15"/>
      <c r="X409" s="15"/>
      <c r="Y409" s="15"/>
    </row>
    <row r="410" spans="1:25" ht="13.5" thickBot="1">
      <c r="A410" s="23">
        <v>44975.577731481484</v>
      </c>
      <c r="B410" s="19"/>
      <c r="C410" s="19"/>
      <c r="D410" s="19" t="s">
        <v>1240</v>
      </c>
      <c r="E410" s="19" t="s">
        <v>442</v>
      </c>
      <c r="F410" s="19" t="s">
        <v>1241</v>
      </c>
      <c r="G410" s="19" t="s">
        <v>1242</v>
      </c>
      <c r="H410" s="19" t="s">
        <v>26</v>
      </c>
      <c r="I410" s="19" t="s">
        <v>1243</v>
      </c>
      <c r="J410" s="19"/>
      <c r="K410" s="19"/>
      <c r="L410" s="19" t="s">
        <v>29</v>
      </c>
      <c r="M410" s="24">
        <v>41145</v>
      </c>
      <c r="N410" s="19" t="s">
        <v>141</v>
      </c>
      <c r="O410" s="19" t="s">
        <v>114</v>
      </c>
      <c r="P410" s="19" t="s">
        <v>123</v>
      </c>
      <c r="Q410" s="19" t="s">
        <v>78</v>
      </c>
      <c r="R410" s="19"/>
      <c r="S410" s="19"/>
      <c r="T410" s="15"/>
      <c r="U410" s="15"/>
      <c r="V410" s="15"/>
      <c r="W410" s="15"/>
      <c r="X410" s="15"/>
      <c r="Y410" s="15"/>
    </row>
    <row r="411" spans="1:25" ht="13.5" thickBot="1">
      <c r="A411" s="23">
        <v>44975.570671296293</v>
      </c>
      <c r="B411" s="19"/>
      <c r="C411" s="19"/>
      <c r="D411" s="19" t="s">
        <v>1240</v>
      </c>
      <c r="E411" s="19" t="s">
        <v>1244</v>
      </c>
      <c r="F411" s="19" t="s">
        <v>1241</v>
      </c>
      <c r="G411" s="19" t="s">
        <v>1242</v>
      </c>
      <c r="H411" s="19" t="s">
        <v>26</v>
      </c>
      <c r="I411" s="19" t="s">
        <v>1243</v>
      </c>
      <c r="J411" s="19"/>
      <c r="K411" s="19"/>
      <c r="L411" s="19" t="s">
        <v>48</v>
      </c>
      <c r="M411" s="24">
        <v>40705</v>
      </c>
      <c r="N411" s="19" t="s">
        <v>141</v>
      </c>
      <c r="O411" s="19" t="s">
        <v>114</v>
      </c>
      <c r="P411" s="19" t="s">
        <v>123</v>
      </c>
      <c r="Q411" s="19" t="s">
        <v>78</v>
      </c>
      <c r="R411" s="19"/>
      <c r="S411" s="19"/>
      <c r="T411" s="19"/>
      <c r="U411" s="19"/>
      <c r="V411" s="19"/>
      <c r="W411" s="19"/>
      <c r="X411" s="19"/>
      <c r="Y411" s="19"/>
    </row>
    <row r="412" spans="1:25" ht="13.5" thickBot="1">
      <c r="A412" s="23">
        <v>44934.838923611111</v>
      </c>
      <c r="B412" s="19"/>
      <c r="C412" s="19"/>
      <c r="D412" s="19" t="s">
        <v>136</v>
      </c>
      <c r="E412" s="19" t="s">
        <v>1245</v>
      </c>
      <c r="F412" s="19" t="s">
        <v>962</v>
      </c>
      <c r="G412" s="19" t="s">
        <v>1246</v>
      </c>
      <c r="H412" s="19" t="s">
        <v>26</v>
      </c>
      <c r="I412" s="19" t="s">
        <v>434</v>
      </c>
      <c r="J412" s="19">
        <v>687831590</v>
      </c>
      <c r="K412" s="19"/>
      <c r="L412" s="19" t="s">
        <v>29</v>
      </c>
      <c r="M412" s="24">
        <v>40744</v>
      </c>
      <c r="N412" s="19" t="s">
        <v>39</v>
      </c>
      <c r="O412" s="19" t="s">
        <v>90</v>
      </c>
      <c r="P412" s="19" t="s">
        <v>145</v>
      </c>
      <c r="Q412" s="19" t="s">
        <v>31</v>
      </c>
      <c r="R412" s="19"/>
      <c r="S412" s="19"/>
      <c r="T412" s="15"/>
      <c r="U412" s="15"/>
      <c r="V412" s="15"/>
      <c r="W412" s="15"/>
      <c r="X412" s="15"/>
      <c r="Y412" s="15"/>
    </row>
    <row r="413" spans="1:25" ht="13.5" thickBot="1">
      <c r="A413" s="23">
        <v>44927.66034722222</v>
      </c>
      <c r="B413" s="19"/>
      <c r="C413" s="19"/>
      <c r="D413" s="19" t="s">
        <v>1248</v>
      </c>
      <c r="E413" s="19" t="s">
        <v>65</v>
      </c>
      <c r="F413" s="19" t="s">
        <v>1249</v>
      </c>
      <c r="G413" s="19" t="s">
        <v>1250</v>
      </c>
      <c r="H413" s="19" t="s">
        <v>26</v>
      </c>
      <c r="I413" s="19" t="s">
        <v>1251</v>
      </c>
      <c r="J413" s="19">
        <v>612363007</v>
      </c>
      <c r="K413" s="19"/>
      <c r="L413" s="19" t="s">
        <v>29</v>
      </c>
      <c r="M413" s="24">
        <v>42305</v>
      </c>
      <c r="N413" s="19" t="s">
        <v>49</v>
      </c>
      <c r="O413" s="19" t="s">
        <v>65</v>
      </c>
      <c r="P413" s="19" t="s">
        <v>58</v>
      </c>
      <c r="Q413" s="19"/>
      <c r="R413" s="24">
        <v>44625</v>
      </c>
      <c r="S413" s="19"/>
      <c r="T413" s="19"/>
      <c r="U413" s="19"/>
      <c r="V413" s="19"/>
      <c r="W413" s="19"/>
      <c r="X413" s="19"/>
      <c r="Y413" s="19"/>
    </row>
    <row r="414" spans="1:25" ht="13.5" thickBot="1">
      <c r="A414" s="23">
        <v>44947.435150462959</v>
      </c>
      <c r="B414" s="19"/>
      <c r="C414" s="19"/>
      <c r="D414" s="19" t="s">
        <v>252</v>
      </c>
      <c r="E414" s="19" t="s">
        <v>774</v>
      </c>
      <c r="F414" s="19" t="s">
        <v>1253</v>
      </c>
      <c r="G414" s="19" t="s">
        <v>1385</v>
      </c>
      <c r="H414" s="19" t="s">
        <v>26</v>
      </c>
      <c r="I414" s="19"/>
      <c r="J414" s="19"/>
      <c r="K414" s="19"/>
      <c r="L414" s="19" t="s">
        <v>29</v>
      </c>
      <c r="M414" s="24">
        <v>39873</v>
      </c>
      <c r="N414" s="19" t="s">
        <v>155</v>
      </c>
      <c r="O414" s="19" t="s">
        <v>65</v>
      </c>
      <c r="P414" s="19" t="s">
        <v>58</v>
      </c>
      <c r="Q414" s="19" t="s">
        <v>31</v>
      </c>
      <c r="R414" s="19"/>
      <c r="S414" s="19"/>
      <c r="T414" s="19"/>
      <c r="U414" s="19"/>
      <c r="V414" s="19"/>
      <c r="W414" s="19"/>
      <c r="X414" s="19"/>
      <c r="Y414" s="19"/>
    </row>
    <row r="415" spans="1:25" ht="13.5" thickBot="1">
      <c r="A415" s="23">
        <v>44975.617094907408</v>
      </c>
      <c r="B415" s="19"/>
      <c r="C415" s="19"/>
      <c r="D415" s="19" t="s">
        <v>90</v>
      </c>
      <c r="E415" s="19" t="s">
        <v>161</v>
      </c>
      <c r="F415" s="19" t="s">
        <v>1255</v>
      </c>
      <c r="G415" s="19" t="s">
        <v>1256</v>
      </c>
      <c r="H415" s="19" t="s">
        <v>26</v>
      </c>
      <c r="I415" s="19" t="s">
        <v>1257</v>
      </c>
      <c r="J415" s="19"/>
      <c r="K415" s="19"/>
      <c r="L415" s="19" t="s">
        <v>48</v>
      </c>
      <c r="M415" s="24">
        <v>42208</v>
      </c>
      <c r="N415" s="19" t="s">
        <v>39</v>
      </c>
      <c r="O415" s="19" t="s">
        <v>53</v>
      </c>
      <c r="P415" s="19" t="s">
        <v>41</v>
      </c>
      <c r="Q415" s="19" t="s">
        <v>31</v>
      </c>
      <c r="R415" s="19"/>
      <c r="S415" s="19"/>
      <c r="T415" s="19"/>
      <c r="U415" s="19"/>
      <c r="V415" s="19"/>
      <c r="W415" s="19"/>
      <c r="X415" s="19"/>
      <c r="Y415" s="19"/>
    </row>
    <row r="416" spans="1:25" ht="13.5" thickBot="1">
      <c r="A416" s="23">
        <v>44934.824803240743</v>
      </c>
      <c r="B416" s="19"/>
      <c r="C416" s="19"/>
      <c r="D416" s="19" t="s">
        <v>36</v>
      </c>
      <c r="E416" s="19" t="s">
        <v>431</v>
      </c>
      <c r="F416" s="19" t="s">
        <v>1258</v>
      </c>
      <c r="G416" s="19" t="s">
        <v>1259</v>
      </c>
      <c r="H416" s="19" t="s">
        <v>26</v>
      </c>
      <c r="I416" s="19" t="s">
        <v>826</v>
      </c>
      <c r="J416" s="19">
        <v>643556610</v>
      </c>
      <c r="K416" s="19"/>
      <c r="L416" s="19" t="s">
        <v>48</v>
      </c>
      <c r="M416" s="24">
        <v>41435</v>
      </c>
      <c r="N416" s="19" t="s">
        <v>39</v>
      </c>
      <c r="O416" s="19" t="s">
        <v>90</v>
      </c>
      <c r="P416" s="19" t="s">
        <v>145</v>
      </c>
      <c r="Q416" s="19" t="s">
        <v>31</v>
      </c>
      <c r="R416" s="19"/>
      <c r="S416" s="19"/>
      <c r="T416" s="19"/>
      <c r="U416" s="19"/>
      <c r="V416" s="19"/>
      <c r="W416" s="19"/>
      <c r="X416" s="19"/>
      <c r="Y416" s="19"/>
    </row>
    <row r="417" spans="1:25" ht="13.5" thickBot="1">
      <c r="A417" s="23">
        <v>44975.580046296294</v>
      </c>
      <c r="B417" s="19"/>
      <c r="C417" s="19"/>
      <c r="D417" s="19" t="s">
        <v>1261</v>
      </c>
      <c r="E417" s="19" t="s">
        <v>184</v>
      </c>
      <c r="F417" s="19" t="s">
        <v>1262</v>
      </c>
      <c r="G417" s="19" t="s">
        <v>1263</v>
      </c>
      <c r="H417" s="19" t="s">
        <v>26</v>
      </c>
      <c r="I417" s="19" t="s">
        <v>1264</v>
      </c>
      <c r="J417" s="19"/>
      <c r="K417" s="19"/>
      <c r="L417" s="19" t="s">
        <v>29</v>
      </c>
      <c r="M417" s="24">
        <v>41192</v>
      </c>
      <c r="N417" s="19" t="s">
        <v>141</v>
      </c>
      <c r="O417" s="19" t="s">
        <v>114</v>
      </c>
      <c r="P417" s="19" t="s">
        <v>123</v>
      </c>
      <c r="Q417" s="19" t="s">
        <v>78</v>
      </c>
      <c r="R417" s="19"/>
      <c r="S417" s="19"/>
      <c r="T417" s="19"/>
      <c r="U417" s="19"/>
      <c r="V417" s="19"/>
      <c r="W417" s="19"/>
      <c r="X417" s="19"/>
      <c r="Y417" s="19"/>
    </row>
    <row r="418" spans="1:25" ht="13.5" thickBot="1">
      <c r="A418" s="23">
        <v>44975.581099537034</v>
      </c>
      <c r="B418" s="19"/>
      <c r="C418" s="19"/>
      <c r="D418" s="19" t="s">
        <v>1261</v>
      </c>
      <c r="E418" s="19" t="s">
        <v>61</v>
      </c>
      <c r="F418" s="19" t="s">
        <v>1265</v>
      </c>
      <c r="G418" s="19" t="s">
        <v>1266</v>
      </c>
      <c r="H418" s="19" t="s">
        <v>26</v>
      </c>
      <c r="I418" s="19" t="s">
        <v>1264</v>
      </c>
      <c r="J418" s="19"/>
      <c r="K418" s="19"/>
      <c r="L418" s="19" t="s">
        <v>29</v>
      </c>
      <c r="M418" s="24">
        <v>41640</v>
      </c>
      <c r="N418" s="19" t="s">
        <v>141</v>
      </c>
      <c r="O418" s="19" t="s">
        <v>114</v>
      </c>
      <c r="P418" s="19" t="s">
        <v>123</v>
      </c>
      <c r="Q418" s="19" t="s">
        <v>78</v>
      </c>
      <c r="R418" s="19"/>
      <c r="S418" s="19"/>
      <c r="T418" s="19"/>
      <c r="U418" s="19"/>
      <c r="V418" s="19"/>
      <c r="W418" s="19"/>
      <c r="X418" s="19"/>
      <c r="Y418" s="19"/>
    </row>
    <row r="419" spans="1:25" ht="13.5" thickBot="1">
      <c r="A419" s="23">
        <v>44937.750347222223</v>
      </c>
      <c r="B419" s="19"/>
      <c r="C419" s="19"/>
      <c r="D419" s="19" t="s">
        <v>364</v>
      </c>
      <c r="E419" s="19" t="s">
        <v>156</v>
      </c>
      <c r="F419" s="19" t="s">
        <v>1267</v>
      </c>
      <c r="G419" s="19" t="s">
        <v>1268</v>
      </c>
      <c r="H419" s="19" t="s">
        <v>26</v>
      </c>
      <c r="I419" s="19" t="s">
        <v>1269</v>
      </c>
      <c r="J419" s="19"/>
      <c r="K419" s="19"/>
      <c r="L419" s="19" t="s">
        <v>29</v>
      </c>
      <c r="M419" s="24">
        <v>41796</v>
      </c>
      <c r="N419" s="19" t="s">
        <v>39</v>
      </c>
      <c r="O419" s="19" t="s">
        <v>65</v>
      </c>
      <c r="P419" s="19" t="s">
        <v>145</v>
      </c>
      <c r="Q419" s="19"/>
      <c r="R419" s="19"/>
      <c r="S419" s="19"/>
      <c r="T419" s="19"/>
      <c r="U419" s="19"/>
      <c r="V419" s="19"/>
      <c r="W419" s="19"/>
      <c r="X419" s="19"/>
      <c r="Y419" s="19"/>
    </row>
    <row r="420" spans="1:25" ht="13.5" thickBot="1">
      <c r="A420" s="23">
        <v>44937.751168981478</v>
      </c>
      <c r="B420" s="19"/>
      <c r="C420" s="19"/>
      <c r="D420" s="19" t="s">
        <v>364</v>
      </c>
      <c r="E420" s="19" t="s">
        <v>1109</v>
      </c>
      <c r="F420" s="19" t="s">
        <v>1267</v>
      </c>
      <c r="G420" s="19" t="s">
        <v>1270</v>
      </c>
      <c r="H420" s="19" t="s">
        <v>26</v>
      </c>
      <c r="I420" s="19" t="s">
        <v>1269</v>
      </c>
      <c r="J420" s="19"/>
      <c r="K420" s="19"/>
      <c r="L420" s="19" t="s">
        <v>48</v>
      </c>
      <c r="M420" s="24">
        <v>40909</v>
      </c>
      <c r="N420" s="19" t="s">
        <v>39</v>
      </c>
      <c r="O420" s="19" t="s">
        <v>65</v>
      </c>
      <c r="P420" s="19" t="s">
        <v>145</v>
      </c>
      <c r="Q420" s="19"/>
      <c r="R420" s="19"/>
      <c r="S420" s="19"/>
      <c r="T420" s="19"/>
      <c r="U420" s="19"/>
      <c r="V420" s="19"/>
      <c r="W420" s="19"/>
      <c r="X420" s="19"/>
      <c r="Y420" s="19"/>
    </row>
    <row r="421" spans="1:25" ht="13.5" thickBot="1">
      <c r="A421" s="23">
        <v>44937.74962962963</v>
      </c>
      <c r="B421" s="19"/>
      <c r="C421" s="19"/>
      <c r="D421" s="19" t="s">
        <v>364</v>
      </c>
      <c r="E421" s="19" t="s">
        <v>61</v>
      </c>
      <c r="F421" s="19" t="s">
        <v>1267</v>
      </c>
      <c r="G421" s="19" t="s">
        <v>1268</v>
      </c>
      <c r="H421" s="19" t="s">
        <v>26</v>
      </c>
      <c r="I421" s="19" t="s">
        <v>1269</v>
      </c>
      <c r="J421" s="19"/>
      <c r="K421" s="19"/>
      <c r="L421" s="19" t="s">
        <v>29</v>
      </c>
      <c r="M421" s="24">
        <v>41796</v>
      </c>
      <c r="N421" s="19" t="s">
        <v>39</v>
      </c>
      <c r="O421" s="19" t="s">
        <v>65</v>
      </c>
      <c r="P421" s="19" t="s">
        <v>145</v>
      </c>
      <c r="Q421" s="19"/>
      <c r="R421" s="19"/>
      <c r="S421" s="19"/>
      <c r="T421" s="19"/>
      <c r="U421" s="19"/>
      <c r="V421" s="19"/>
      <c r="W421" s="19"/>
      <c r="X421" s="19"/>
      <c r="Y421" s="19"/>
    </row>
    <row r="422" spans="1:25" ht="13.5" thickBot="1">
      <c r="A422" s="23">
        <v>44934.775289351855</v>
      </c>
      <c r="B422" s="19"/>
      <c r="C422" s="19"/>
      <c r="D422" s="19" t="s">
        <v>90</v>
      </c>
      <c r="E422" s="19" t="s">
        <v>1271</v>
      </c>
      <c r="F422" s="19" t="s">
        <v>958</v>
      </c>
      <c r="G422" s="19" t="s">
        <v>1272</v>
      </c>
      <c r="H422" s="19" t="s">
        <v>26</v>
      </c>
      <c r="I422" s="19" t="s">
        <v>1273</v>
      </c>
      <c r="J422" s="19">
        <v>687348811</v>
      </c>
      <c r="K422" s="19"/>
      <c r="L422" s="19" t="s">
        <v>29</v>
      </c>
      <c r="M422" s="24">
        <v>39710</v>
      </c>
      <c r="N422" s="19" t="s">
        <v>152</v>
      </c>
      <c r="O422" s="19" t="s">
        <v>90</v>
      </c>
      <c r="P422" s="19" t="s">
        <v>58</v>
      </c>
      <c r="Q422" s="19" t="s">
        <v>35</v>
      </c>
      <c r="R422" s="19"/>
      <c r="S422" s="19"/>
      <c r="T422" s="19"/>
      <c r="U422" s="19"/>
      <c r="V422" s="19"/>
      <c r="W422" s="19"/>
      <c r="X422" s="19"/>
      <c r="Y422" s="19"/>
    </row>
    <row r="423" spans="1:25" ht="13.5" thickBot="1">
      <c r="A423" s="23">
        <v>44975.617662037039</v>
      </c>
      <c r="B423" s="19"/>
      <c r="C423" s="19"/>
      <c r="D423" s="19" t="s">
        <v>505</v>
      </c>
      <c r="E423" s="19" t="s">
        <v>1007</v>
      </c>
      <c r="F423" s="19" t="s">
        <v>707</v>
      </c>
      <c r="G423" s="19"/>
      <c r="H423" s="19"/>
      <c r="I423" s="19"/>
      <c r="J423" s="19"/>
      <c r="K423" s="19"/>
      <c r="L423" s="19" t="s">
        <v>29</v>
      </c>
      <c r="M423" s="24">
        <v>40906</v>
      </c>
      <c r="N423" s="19" t="s">
        <v>39</v>
      </c>
      <c r="O423" s="19"/>
      <c r="P423" s="19" t="s">
        <v>41</v>
      </c>
      <c r="Q423" s="19" t="s">
        <v>31</v>
      </c>
      <c r="R423" s="19"/>
      <c r="S423" s="19"/>
      <c r="T423" s="19"/>
      <c r="U423" s="19"/>
      <c r="V423" s="19"/>
      <c r="W423" s="19"/>
      <c r="X423" s="19"/>
      <c r="Y423" s="19"/>
    </row>
    <row r="424" spans="1:25" ht="13.5" thickBot="1">
      <c r="A424" s="23">
        <v>44947.428969907407</v>
      </c>
      <c r="B424" s="19"/>
      <c r="C424" s="19"/>
      <c r="D424" s="19" t="s">
        <v>1275</v>
      </c>
      <c r="E424" s="19" t="s">
        <v>668</v>
      </c>
      <c r="F424" s="19" t="s">
        <v>1276</v>
      </c>
      <c r="G424" s="19" t="s">
        <v>1277</v>
      </c>
      <c r="H424" s="19" t="s">
        <v>26</v>
      </c>
      <c r="I424" s="19" t="s">
        <v>1278</v>
      </c>
      <c r="J424" s="19"/>
      <c r="K424" s="19"/>
      <c r="L424" s="19" t="s">
        <v>48</v>
      </c>
      <c r="M424" s="24">
        <v>40602</v>
      </c>
      <c r="N424" s="19" t="s">
        <v>155</v>
      </c>
      <c r="O424" s="19" t="s">
        <v>1096</v>
      </c>
      <c r="P424" s="19" t="s">
        <v>1096</v>
      </c>
      <c r="Q424" s="19" t="s">
        <v>1096</v>
      </c>
      <c r="R424" s="19" t="s">
        <v>1096</v>
      </c>
      <c r="S424" s="19"/>
      <c r="T424" s="19"/>
      <c r="U424" s="19"/>
      <c r="V424" s="19"/>
      <c r="W424" s="19"/>
      <c r="X424" s="19"/>
      <c r="Y424" s="19"/>
    </row>
    <row r="425" spans="1:25" ht="13.5" thickBot="1">
      <c r="A425" s="23">
        <v>44975.638090277775</v>
      </c>
      <c r="B425" s="19"/>
      <c r="C425" s="19"/>
      <c r="D425" s="19" t="s">
        <v>1275</v>
      </c>
      <c r="E425" s="19" t="s">
        <v>383</v>
      </c>
      <c r="F425" s="19" t="s">
        <v>1276</v>
      </c>
      <c r="G425" s="19" t="s">
        <v>1279</v>
      </c>
      <c r="H425" s="19" t="s">
        <v>26</v>
      </c>
      <c r="I425" s="19" t="s">
        <v>1280</v>
      </c>
      <c r="J425" s="19"/>
      <c r="K425" s="19"/>
      <c r="L425" s="19" t="s">
        <v>48</v>
      </c>
      <c r="M425" s="24">
        <v>40215</v>
      </c>
      <c r="N425" s="19" t="s">
        <v>39</v>
      </c>
      <c r="O425" s="19"/>
      <c r="P425" s="19" t="s">
        <v>41</v>
      </c>
      <c r="Q425" s="19" t="s">
        <v>78</v>
      </c>
      <c r="R425" s="19"/>
      <c r="S425" s="19"/>
      <c r="T425" s="19"/>
      <c r="U425" s="19"/>
      <c r="V425" s="19"/>
      <c r="W425" s="19"/>
      <c r="X425" s="19"/>
      <c r="Y425" s="19"/>
    </row>
    <row r="426" spans="1:25" ht="13.5" thickBo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</row>
    <row r="427" spans="1:25" ht="13.5" thickBo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</row>
    <row r="428" spans="1:25" ht="13.5" thickBo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</row>
    <row r="429" spans="1:25" ht="13.5" thickBo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</row>
    <row r="430" spans="1:25" ht="13.5" thickBo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</row>
    <row r="431" spans="1:25" ht="13.5" thickBo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</row>
    <row r="432" spans="1:25" ht="13.5" thickBo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</row>
    <row r="433" spans="1:25" ht="13.5" thickBo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</row>
    <row r="434" spans="1:25" ht="13.5" thickBo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</row>
    <row r="435" spans="1:25" ht="13.5" thickBo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</row>
    <row r="436" spans="1:25" ht="13.5" thickBo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</row>
    <row r="437" spans="1:25" ht="13.5" thickBo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</row>
    <row r="438" spans="1:25" ht="13.5" thickBo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</row>
    <row r="439" spans="1:25" ht="13.5" thickBo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</row>
    <row r="440" spans="1:25" ht="13.5" thickBo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</row>
    <row r="441" spans="1:25" ht="13.5" thickBo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</row>
    <row r="442" spans="1:25" ht="13.5" thickBo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</row>
    <row r="443" spans="1:25" ht="13.5" thickBo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</row>
    <row r="444" spans="1:25" ht="13.5" thickBo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</row>
    <row r="445" spans="1:25" ht="13.5" thickBo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</row>
    <row r="446" spans="1:25" ht="13.5" thickBo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</row>
    <row r="447" spans="1:25" ht="13.5" thickBo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</row>
    <row r="448" spans="1:25" ht="13.5" thickBo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</row>
    <row r="449" spans="1:25" ht="13.5" thickBo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</row>
    <row r="450" spans="1:25" ht="13.5" thickBo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</row>
    <row r="451" spans="1:25" ht="13.5" thickBo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</row>
    <row r="452" spans="1:25" ht="13.5" thickBo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</row>
    <row r="453" spans="1:25" ht="13.5" thickBo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</row>
    <row r="454" spans="1:25" ht="13.5" thickBo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</row>
    <row r="455" spans="1:25" ht="13.5" thickBo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</row>
    <row r="456" spans="1:25" ht="13.5" thickBo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</row>
    <row r="457" spans="1:25" ht="13.5" thickBo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</row>
    <row r="458" spans="1:25" ht="13.5" thickBo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</row>
    <row r="459" spans="1:25" ht="13.5" thickBo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</row>
    <row r="460" spans="1:25" ht="13.5" thickBo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</row>
    <row r="461" spans="1:25" ht="13.5" thickBo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</row>
    <row r="462" spans="1:25" ht="13.5" thickBo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</row>
    <row r="463" spans="1:25" ht="13.5" thickBo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</row>
    <row r="464" spans="1:25" ht="13.5" thickBo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</row>
    <row r="465" spans="1:25" ht="13.5" thickBo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</row>
    <row r="466" spans="1:25" ht="13.5" thickBo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</row>
    <row r="467" spans="1:25" ht="13.5" thickBo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</row>
    <row r="468" spans="1:25" ht="13.5" thickBo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</row>
    <row r="469" spans="1:25" ht="13.5" thickBo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</row>
    <row r="470" spans="1:25" ht="13.5" thickBo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</row>
  </sheetData>
  <pageMargins left="0.7" right="0.7" top="0.75" bottom="0.75" header="0.3" footer="0.3"/>
  <headerFooter>
    <oddHeader>&amp;R&amp;"arial"&amp;8&amp;K000000 KONE Internal&amp;1#_x000D_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DF38-A4BB-45A1-817A-DD837C5F69AB}">
  <sheetPr codeName="Sheet10"/>
  <dimension ref="A1:K26"/>
  <sheetViews>
    <sheetView workbookViewId="0">
      <selection activeCell="N26" sqref="N26"/>
    </sheetView>
  </sheetViews>
  <sheetFormatPr defaultColWidth="15.7109375" defaultRowHeight="12.75"/>
  <cols>
    <col min="1" max="1" width="15.5703125" bestFit="1" customWidth="1"/>
    <col min="2" max="2" width="10.42578125" bestFit="1" customWidth="1"/>
    <col min="3" max="3" width="15.7109375" bestFit="1" customWidth="1"/>
    <col min="4" max="4" width="13.140625" bestFit="1" customWidth="1"/>
    <col min="5" max="5" width="19.85546875" bestFit="1" customWidth="1"/>
    <col min="6" max="6" width="9.140625" bestFit="1" customWidth="1"/>
    <col min="7" max="7" width="10.5703125" bestFit="1" customWidth="1"/>
    <col min="8" max="8" width="5.5703125" bestFit="1" customWidth="1"/>
    <col min="9" max="9" width="5.7109375" bestFit="1" customWidth="1"/>
    <col min="10" max="10" width="9.28515625" bestFit="1" customWidth="1"/>
    <col min="11" max="11" width="17" bestFit="1" customWidth="1"/>
  </cols>
  <sheetData>
    <row r="1" spans="1:11" ht="20.100000000000001" customHeight="1">
      <c r="A1" s="54" t="s">
        <v>2</v>
      </c>
      <c r="B1" s="55"/>
      <c r="C1" s="55" t="s">
        <v>5</v>
      </c>
      <c r="D1" s="56" t="s">
        <v>1395</v>
      </c>
      <c r="E1" s="55" t="s">
        <v>3</v>
      </c>
      <c r="F1" s="57" t="s">
        <v>14</v>
      </c>
      <c r="G1" s="55"/>
      <c r="H1" s="58" t="s">
        <v>19</v>
      </c>
      <c r="I1" s="58" t="s">
        <v>20</v>
      </c>
      <c r="J1" s="58" t="s">
        <v>21</v>
      </c>
      <c r="K1" s="58" t="s">
        <v>1363</v>
      </c>
    </row>
    <row r="2" spans="1:11" ht="18.75" customHeigh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</row>
    <row r="3" spans="1:11" ht="18.75" customHeigh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</row>
    <row r="4" spans="1:11" ht="18.7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</row>
    <row r="5" spans="1:11" ht="18.75" customHeight="1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</row>
    <row r="6" spans="1:11" ht="18.75" customHeight="1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</row>
    <row r="7" spans="1:11" ht="18.75" customHeight="1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</row>
    <row r="8" spans="1:11" ht="18.75" customHeight="1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</row>
    <row r="9" spans="1:11" ht="18.75" customHeight="1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</row>
    <row r="10" spans="1:11" ht="18.75" customHeight="1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</row>
    <row r="11" spans="1:11" ht="18.75" customHeight="1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</row>
    <row r="12" spans="1:11" ht="18.75" customHeight="1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</row>
    <row r="13" spans="1:11" ht="18.75" customHeight="1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</row>
    <row r="14" spans="1:11" ht="18.75" customHeight="1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</row>
    <row r="15" spans="1:11" ht="18.75" customHeight="1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</row>
    <row r="16" spans="1:11" ht="18.75" customHeight="1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spans="1:11" ht="18.75" customHeight="1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</row>
    <row r="18" spans="1:11" ht="18.75" customHeight="1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</row>
    <row r="19" spans="1:11" ht="18.75" customHeight="1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</row>
    <row r="20" spans="1:11" ht="18.75" customHeight="1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</row>
    <row r="21" spans="1:11" ht="18.75" customHeight="1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</row>
    <row r="22" spans="1:11" ht="18.75" customHeight="1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</row>
    <row r="23" spans="1:11" ht="18.75" customHeight="1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</row>
    <row r="24" spans="1:11" ht="18.75" customHeight="1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</row>
    <row r="25" spans="1:11" ht="18.75" customHeight="1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</row>
    <row r="26" spans="1:11" ht="18.75" customHeight="1"/>
  </sheetData>
  <pageMargins left="0.7" right="0.7" top="0.75" bottom="0.75" header="0.3" footer="0.3"/>
  <pageSetup paperSize="9" orientation="landscape" r:id="rId1"/>
  <headerFooter>
    <oddHeader>&amp;R&amp;"arial"&amp;8&amp;K000000 KONE Internal&amp;1#_x000D_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 summaryRight="0"/>
  </sheetPr>
  <dimension ref="A1:X444"/>
  <sheetViews>
    <sheetView workbookViewId="0">
      <pane ySplit="1" topLeftCell="A2" activePane="bottomLeft" state="frozen"/>
      <selection pane="bottomLeft" activeCell="F23" sqref="F23"/>
    </sheetView>
  </sheetViews>
  <sheetFormatPr defaultColWidth="12.5703125" defaultRowHeight="15.75" customHeight="1"/>
  <cols>
    <col min="1" max="1" width="18.85546875" customWidth="1"/>
    <col min="2" max="2" width="8.28515625" customWidth="1"/>
    <col min="3" max="3" width="9.28515625" customWidth="1"/>
    <col min="4" max="4" width="14.42578125" customWidth="1"/>
    <col min="5" max="5" width="18.140625" customWidth="1"/>
    <col min="6" max="6" width="20" customWidth="1"/>
    <col min="7" max="7" width="24.140625" customWidth="1"/>
    <col min="8" max="8" width="18.85546875" customWidth="1"/>
    <col min="9" max="9" width="9.7109375" customWidth="1"/>
    <col min="10" max="10" width="25.42578125" customWidth="1"/>
    <col min="11" max="11" width="20.85546875" customWidth="1"/>
    <col min="12" max="12" width="8.42578125" customWidth="1"/>
    <col min="13" max="13" width="10.5703125" customWidth="1"/>
    <col min="14" max="14" width="9.28515625" customWidth="1"/>
    <col min="15" max="15" width="13.7109375" customWidth="1"/>
    <col min="16" max="16" width="10.28515625" customWidth="1"/>
    <col min="17" max="17" width="18.85546875" customWidth="1"/>
    <col min="18" max="18" width="15.42578125" customWidth="1"/>
    <col min="19" max="24" width="18.85546875" customWidth="1"/>
  </cols>
  <sheetData>
    <row r="1" spans="1:24" ht="15.75" customHeight="1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1281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/>
      <c r="T1" s="1"/>
      <c r="U1" s="1"/>
      <c r="V1" s="1"/>
      <c r="W1" s="1"/>
      <c r="X1" s="1"/>
    </row>
    <row r="2" spans="1:24" ht="15.75" customHeight="1">
      <c r="A2" s="4">
        <v>44975.627510324077</v>
      </c>
      <c r="B2" s="2">
        <v>829</v>
      </c>
      <c r="C2" s="2">
        <v>2</v>
      </c>
      <c r="D2" s="1" t="s">
        <v>36</v>
      </c>
      <c r="E2" s="1" t="s">
        <v>37</v>
      </c>
      <c r="F2" s="1" t="s">
        <v>1282</v>
      </c>
      <c r="G2" s="1"/>
      <c r="H2" s="1"/>
      <c r="I2" s="1"/>
      <c r="J2" s="1">
        <v>645652866</v>
      </c>
      <c r="K2" s="1"/>
      <c r="L2" s="1" t="s">
        <v>29</v>
      </c>
      <c r="M2" s="3">
        <v>41100</v>
      </c>
      <c r="N2" s="1" t="s">
        <v>39</v>
      </c>
      <c r="O2" s="1" t="s">
        <v>53</v>
      </c>
      <c r="P2" s="1" t="s">
        <v>41</v>
      </c>
      <c r="Q2" s="1" t="s">
        <v>78</v>
      </c>
      <c r="R2" s="1"/>
      <c r="S2" s="1"/>
      <c r="T2" s="1"/>
      <c r="U2" s="1"/>
      <c r="V2" s="1"/>
      <c r="W2" s="1"/>
      <c r="X2" s="1"/>
    </row>
    <row r="3" spans="1:24" ht="15.75" customHeight="1">
      <c r="A3" s="4">
        <v>44926.695374328701</v>
      </c>
      <c r="B3" s="2">
        <v>600</v>
      </c>
      <c r="C3" s="2">
        <v>3</v>
      </c>
      <c r="D3" s="1" t="s">
        <v>42</v>
      </c>
      <c r="E3" s="1" t="s">
        <v>43</v>
      </c>
      <c r="F3" s="1" t="s">
        <v>44</v>
      </c>
      <c r="G3" s="1" t="s">
        <v>45</v>
      </c>
      <c r="H3" s="1" t="s">
        <v>26</v>
      </c>
      <c r="I3" s="1" t="s">
        <v>46</v>
      </c>
      <c r="J3" s="8" t="s">
        <v>47</v>
      </c>
      <c r="K3" s="1"/>
      <c r="L3" s="1" t="s">
        <v>48</v>
      </c>
      <c r="M3" s="3">
        <v>41940</v>
      </c>
      <c r="N3" s="1" t="s">
        <v>49</v>
      </c>
      <c r="O3" s="1" t="s">
        <v>30</v>
      </c>
      <c r="P3" s="1" t="s">
        <v>41</v>
      </c>
      <c r="Q3" s="1" t="s">
        <v>35</v>
      </c>
      <c r="R3" s="3">
        <v>44870</v>
      </c>
      <c r="S3" s="1"/>
      <c r="T3" s="1"/>
      <c r="U3" s="1"/>
      <c r="V3" s="1"/>
      <c r="W3" s="1"/>
      <c r="X3" s="1"/>
    </row>
    <row r="4" spans="1:24" ht="15.75" customHeight="1">
      <c r="A4" s="4">
        <v>45375.575227858797</v>
      </c>
      <c r="B4" s="9" t="s">
        <v>50</v>
      </c>
      <c r="C4" s="2">
        <v>4</v>
      </c>
      <c r="D4" s="1" t="s">
        <v>51</v>
      </c>
      <c r="E4" s="1" t="s">
        <v>52</v>
      </c>
      <c r="F4" s="1" t="s">
        <v>53</v>
      </c>
      <c r="G4" s="1"/>
      <c r="H4" s="1" t="s">
        <v>54</v>
      </c>
      <c r="I4" s="1"/>
      <c r="J4" s="8" t="s">
        <v>55</v>
      </c>
      <c r="K4" s="1"/>
      <c r="L4" s="1" t="s">
        <v>48</v>
      </c>
      <c r="M4" s="1"/>
      <c r="N4" s="1" t="s">
        <v>56</v>
      </c>
      <c r="O4" s="1" t="s">
        <v>1283</v>
      </c>
      <c r="P4" s="1" t="s">
        <v>58</v>
      </c>
      <c r="Q4" s="1" t="s">
        <v>78</v>
      </c>
      <c r="R4" s="3">
        <v>44464</v>
      </c>
      <c r="S4" s="1"/>
      <c r="T4" s="1"/>
      <c r="U4" s="1"/>
      <c r="V4" s="1"/>
      <c r="W4" s="1"/>
      <c r="X4" s="1"/>
    </row>
    <row r="5" spans="1:24" ht="15.75" customHeight="1">
      <c r="A5" s="4">
        <v>45375.586959120366</v>
      </c>
      <c r="B5" s="2">
        <v>762</v>
      </c>
      <c r="C5" s="2">
        <v>5</v>
      </c>
      <c r="D5" s="1" t="s">
        <v>1128</v>
      </c>
      <c r="E5" s="1" t="s">
        <v>1133</v>
      </c>
      <c r="F5" s="1" t="s">
        <v>1129</v>
      </c>
      <c r="G5" s="1" t="s">
        <v>1130</v>
      </c>
      <c r="H5" s="1" t="s">
        <v>26</v>
      </c>
      <c r="I5" s="1"/>
      <c r="J5" s="8" t="s">
        <v>1131</v>
      </c>
      <c r="K5" s="1" t="s">
        <v>1132</v>
      </c>
      <c r="L5" s="1" t="s">
        <v>48</v>
      </c>
      <c r="M5" s="3">
        <v>41891</v>
      </c>
      <c r="N5" s="1"/>
      <c r="O5" s="1"/>
      <c r="P5" s="1"/>
      <c r="Q5" s="1"/>
      <c r="R5" s="3">
        <v>44261</v>
      </c>
      <c r="S5" s="1"/>
      <c r="T5" s="1"/>
      <c r="U5" s="1"/>
      <c r="V5" s="1"/>
      <c r="W5" s="1"/>
      <c r="X5" s="1"/>
    </row>
    <row r="6" spans="1:24" ht="15.75" customHeight="1">
      <c r="A6" s="4">
        <v>45375.586959120366</v>
      </c>
      <c r="B6" s="2">
        <v>762</v>
      </c>
      <c r="C6" s="2">
        <v>5</v>
      </c>
      <c r="D6" s="1" t="s">
        <v>1128</v>
      </c>
      <c r="E6" s="1" t="s">
        <v>23</v>
      </c>
      <c r="F6" s="1" t="s">
        <v>1129</v>
      </c>
      <c r="G6" s="1" t="s">
        <v>1130</v>
      </c>
      <c r="H6" s="1" t="s">
        <v>26</v>
      </c>
      <c r="I6" s="1"/>
      <c r="J6" s="8" t="s">
        <v>1131</v>
      </c>
      <c r="K6" s="1" t="s">
        <v>1132</v>
      </c>
      <c r="L6" s="1" t="s">
        <v>29</v>
      </c>
      <c r="M6" s="3">
        <v>42360</v>
      </c>
      <c r="N6" s="1"/>
      <c r="O6" s="1"/>
      <c r="P6" s="1"/>
      <c r="Q6" s="1"/>
      <c r="R6" s="3">
        <v>44261</v>
      </c>
      <c r="S6" s="1"/>
      <c r="T6" s="1"/>
      <c r="U6" s="1"/>
      <c r="V6" s="1"/>
      <c r="W6" s="1"/>
      <c r="X6" s="1"/>
    </row>
    <row r="7" spans="1:24" ht="15.75" customHeight="1">
      <c r="A7" s="4">
        <v>45375.591682881946</v>
      </c>
      <c r="B7" s="2">
        <v>393</v>
      </c>
      <c r="C7" s="2">
        <v>6</v>
      </c>
      <c r="D7" s="1" t="s">
        <v>60</v>
      </c>
      <c r="E7" s="1" t="s">
        <v>64</v>
      </c>
      <c r="F7" s="1" t="s">
        <v>62</v>
      </c>
      <c r="G7" s="1"/>
      <c r="H7" s="1" t="s">
        <v>26</v>
      </c>
      <c r="I7" s="1"/>
      <c r="J7" s="8" t="s">
        <v>63</v>
      </c>
      <c r="K7" s="1"/>
      <c r="L7" s="1" t="s">
        <v>29</v>
      </c>
      <c r="M7" s="1"/>
      <c r="N7" s="1"/>
      <c r="O7" s="1"/>
      <c r="P7" s="1"/>
      <c r="Q7" s="1"/>
      <c r="R7" s="3">
        <v>44240</v>
      </c>
      <c r="S7" s="1"/>
      <c r="T7" s="1"/>
      <c r="U7" s="1"/>
      <c r="V7" s="1"/>
      <c r="W7" s="1"/>
      <c r="X7" s="1"/>
    </row>
    <row r="8" spans="1:24" ht="15.75" customHeight="1">
      <c r="A8" s="4">
        <v>45375.591682881946</v>
      </c>
      <c r="B8" s="2">
        <v>393</v>
      </c>
      <c r="C8" s="2">
        <v>6</v>
      </c>
      <c r="D8" s="1" t="s">
        <v>60</v>
      </c>
      <c r="E8" s="1" t="s">
        <v>61</v>
      </c>
      <c r="F8" s="1" t="s">
        <v>62</v>
      </c>
      <c r="G8" s="1"/>
      <c r="H8" s="1" t="s">
        <v>26</v>
      </c>
      <c r="I8" s="1"/>
      <c r="J8" s="8" t="s">
        <v>63</v>
      </c>
      <c r="K8" s="1"/>
      <c r="L8" s="1" t="s">
        <v>29</v>
      </c>
      <c r="M8" s="10">
        <v>41876</v>
      </c>
      <c r="N8" s="1"/>
      <c r="O8" s="1"/>
      <c r="P8" s="1"/>
      <c r="Q8" s="1"/>
      <c r="R8" s="3">
        <v>44240</v>
      </c>
      <c r="S8" s="1"/>
      <c r="T8" s="1"/>
      <c r="U8" s="1"/>
      <c r="V8" s="1"/>
      <c r="W8" s="1"/>
      <c r="X8" s="1"/>
    </row>
    <row r="9" spans="1:24" ht="15.75" customHeight="1">
      <c r="A9" s="4">
        <v>45375.59591822917</v>
      </c>
      <c r="B9" s="2">
        <v>858</v>
      </c>
      <c r="C9" s="2">
        <v>7</v>
      </c>
      <c r="D9" s="1" t="s">
        <v>66</v>
      </c>
      <c r="E9" s="1" t="s">
        <v>67</v>
      </c>
      <c r="F9" s="1" t="s">
        <v>68</v>
      </c>
      <c r="G9" s="1" t="s">
        <v>69</v>
      </c>
      <c r="H9" s="1" t="s">
        <v>26</v>
      </c>
      <c r="I9" s="1" t="s">
        <v>70</v>
      </c>
      <c r="J9" s="8" t="s">
        <v>71</v>
      </c>
      <c r="K9" s="1"/>
      <c r="L9" s="1" t="s">
        <v>29</v>
      </c>
      <c r="M9" s="3">
        <v>41414</v>
      </c>
      <c r="N9" s="1"/>
      <c r="O9" s="1"/>
      <c r="P9" s="1"/>
      <c r="Q9" s="1"/>
      <c r="R9" s="3">
        <v>45214</v>
      </c>
      <c r="S9" s="1"/>
      <c r="T9" s="1"/>
      <c r="U9" s="1"/>
      <c r="V9" s="1"/>
      <c r="W9" s="1"/>
      <c r="X9" s="1"/>
    </row>
    <row r="10" spans="1:24" ht="15.75" customHeight="1">
      <c r="A10" s="4">
        <v>44948.658479479171</v>
      </c>
      <c r="B10" s="2">
        <v>327</v>
      </c>
      <c r="C10" s="2">
        <v>8</v>
      </c>
      <c r="D10" s="1" t="s">
        <v>72</v>
      </c>
      <c r="E10" s="1" t="s">
        <v>73</v>
      </c>
      <c r="F10" s="1" t="s">
        <v>74</v>
      </c>
      <c r="G10" s="1" t="s">
        <v>75</v>
      </c>
      <c r="H10" s="1" t="s">
        <v>26</v>
      </c>
      <c r="I10" s="1" t="s">
        <v>76</v>
      </c>
      <c r="J10" s="8" t="s">
        <v>77</v>
      </c>
      <c r="K10" s="1"/>
      <c r="L10" s="1" t="s">
        <v>48</v>
      </c>
      <c r="M10" s="3">
        <v>39571</v>
      </c>
      <c r="N10" s="1" t="s">
        <v>39</v>
      </c>
      <c r="O10" s="1" t="s">
        <v>65</v>
      </c>
      <c r="P10" s="1" t="s">
        <v>58</v>
      </c>
      <c r="Q10" s="1" t="s">
        <v>78</v>
      </c>
      <c r="R10" s="3">
        <v>44948</v>
      </c>
      <c r="S10" s="1"/>
      <c r="T10" s="1"/>
      <c r="U10" s="1"/>
      <c r="V10" s="1"/>
      <c r="W10" s="1"/>
      <c r="X10" s="1"/>
    </row>
    <row r="11" spans="1:24" ht="15.75" customHeight="1">
      <c r="A11" s="4">
        <v>44948.659709965279</v>
      </c>
      <c r="B11" s="2">
        <v>327</v>
      </c>
      <c r="C11" s="2">
        <v>8</v>
      </c>
      <c r="D11" s="1" t="s">
        <v>72</v>
      </c>
      <c r="E11" s="1" t="s">
        <v>1284</v>
      </c>
      <c r="F11" s="1" t="s">
        <v>74</v>
      </c>
      <c r="G11" s="1" t="s">
        <v>75</v>
      </c>
      <c r="H11" s="1" t="s">
        <v>26</v>
      </c>
      <c r="I11" s="1" t="s">
        <v>76</v>
      </c>
      <c r="J11" s="8" t="s">
        <v>77</v>
      </c>
      <c r="K11" s="1"/>
      <c r="L11" s="1" t="s">
        <v>48</v>
      </c>
      <c r="M11" s="3">
        <v>41240</v>
      </c>
      <c r="N11" s="1" t="s">
        <v>39</v>
      </c>
      <c r="O11" s="1" t="s">
        <v>65</v>
      </c>
      <c r="P11" s="1" t="s">
        <v>58</v>
      </c>
      <c r="Q11" s="1" t="s">
        <v>78</v>
      </c>
      <c r="R11" s="3">
        <v>44948</v>
      </c>
      <c r="S11" s="1"/>
      <c r="T11" s="1"/>
      <c r="U11" s="1"/>
      <c r="V11" s="1"/>
      <c r="W11" s="1"/>
      <c r="X11" s="1"/>
    </row>
    <row r="12" spans="1:24" ht="15.75" customHeight="1">
      <c r="A12" s="4">
        <v>44948.65914476852</v>
      </c>
      <c r="B12" s="2">
        <v>327</v>
      </c>
      <c r="C12" s="2">
        <v>8</v>
      </c>
      <c r="D12" s="1" t="s">
        <v>72</v>
      </c>
      <c r="E12" s="1" t="s">
        <v>80</v>
      </c>
      <c r="F12" s="1" t="s">
        <v>74</v>
      </c>
      <c r="G12" s="1" t="s">
        <v>75</v>
      </c>
      <c r="H12" s="1" t="s">
        <v>26</v>
      </c>
      <c r="I12" s="1" t="s">
        <v>76</v>
      </c>
      <c r="J12" s="8" t="s">
        <v>77</v>
      </c>
      <c r="K12" s="1"/>
      <c r="L12" s="1" t="s">
        <v>29</v>
      </c>
      <c r="M12" s="3">
        <v>40523</v>
      </c>
      <c r="N12" s="1" t="s">
        <v>39</v>
      </c>
      <c r="O12" s="1" t="s">
        <v>65</v>
      </c>
      <c r="P12" s="1" t="s">
        <v>58</v>
      </c>
      <c r="Q12" s="1" t="s">
        <v>78</v>
      </c>
      <c r="R12" s="3">
        <v>44948</v>
      </c>
      <c r="S12" s="1"/>
      <c r="T12" s="1"/>
      <c r="U12" s="1"/>
      <c r="V12" s="1"/>
      <c r="W12" s="1"/>
      <c r="X12" s="1"/>
    </row>
    <row r="13" spans="1:24" ht="15.75" customHeight="1">
      <c r="A13" s="4">
        <v>45375.599415127319</v>
      </c>
      <c r="B13" s="2">
        <v>249</v>
      </c>
      <c r="C13" s="2">
        <v>9</v>
      </c>
      <c r="D13" s="1" t="s">
        <v>40</v>
      </c>
      <c r="E13" s="1" t="s">
        <v>67</v>
      </c>
      <c r="F13" s="1" t="s">
        <v>81</v>
      </c>
      <c r="G13" s="1" t="s">
        <v>82</v>
      </c>
      <c r="H13" s="1" t="s">
        <v>26</v>
      </c>
      <c r="I13" s="1">
        <v>3526</v>
      </c>
      <c r="J13" s="8" t="s">
        <v>83</v>
      </c>
      <c r="K13" s="1"/>
      <c r="L13" s="1" t="s">
        <v>29</v>
      </c>
      <c r="M13" s="3">
        <v>41046</v>
      </c>
      <c r="N13" s="1"/>
      <c r="O13" s="1"/>
      <c r="P13" s="1"/>
      <c r="Q13" s="1"/>
      <c r="R13" s="3">
        <v>45235</v>
      </c>
      <c r="S13" s="1"/>
      <c r="T13" s="1"/>
      <c r="U13" s="1"/>
      <c r="V13" s="1"/>
      <c r="W13" s="1"/>
      <c r="X13" s="1"/>
    </row>
    <row r="14" spans="1:24" ht="15.75" customHeight="1">
      <c r="A14" s="4">
        <v>45375.601608761572</v>
      </c>
      <c r="B14" s="2">
        <v>782</v>
      </c>
      <c r="C14" s="2">
        <v>10</v>
      </c>
      <c r="D14" s="1" t="s">
        <v>1285</v>
      </c>
      <c r="E14" s="1" t="s">
        <v>1286</v>
      </c>
      <c r="F14" s="1" t="s">
        <v>86</v>
      </c>
      <c r="G14" s="1" t="s">
        <v>1287</v>
      </c>
      <c r="H14" s="1" t="s">
        <v>1288</v>
      </c>
      <c r="I14" s="1" t="s">
        <v>1289</v>
      </c>
      <c r="J14" s="8" t="s">
        <v>89</v>
      </c>
      <c r="K14" s="1"/>
      <c r="L14" s="1" t="s">
        <v>29</v>
      </c>
      <c r="M14" s="10">
        <v>41786</v>
      </c>
      <c r="N14" s="1"/>
      <c r="O14" s="1"/>
      <c r="P14" s="1"/>
      <c r="Q14" s="1"/>
      <c r="R14" s="3">
        <v>44479</v>
      </c>
      <c r="S14" s="1"/>
      <c r="T14" s="1"/>
      <c r="U14" s="1"/>
      <c r="V14" s="1"/>
      <c r="W14" s="1"/>
      <c r="X14" s="1"/>
    </row>
    <row r="15" spans="1:24" ht="15.75" customHeight="1">
      <c r="A15" s="4">
        <v>44989.637679513893</v>
      </c>
      <c r="B15" s="2">
        <v>109</v>
      </c>
      <c r="C15" s="2">
        <v>11</v>
      </c>
      <c r="D15" s="1" t="s">
        <v>53</v>
      </c>
      <c r="E15" s="1" t="s">
        <v>91</v>
      </c>
      <c r="F15" s="1" t="s">
        <v>92</v>
      </c>
      <c r="G15" s="1" t="s">
        <v>93</v>
      </c>
      <c r="H15" s="1" t="s">
        <v>94</v>
      </c>
      <c r="I15" s="1" t="s">
        <v>95</v>
      </c>
      <c r="J15" s="8" t="s">
        <v>96</v>
      </c>
      <c r="K15" s="1"/>
      <c r="L15" s="1" t="s">
        <v>48</v>
      </c>
      <c r="M15" s="3">
        <v>41579</v>
      </c>
      <c r="N15" s="1" t="s">
        <v>39</v>
      </c>
      <c r="O15" s="1" t="s">
        <v>65</v>
      </c>
      <c r="P15" s="1" t="s">
        <v>58</v>
      </c>
      <c r="Q15" s="1" t="s">
        <v>35</v>
      </c>
      <c r="R15" s="3">
        <v>44961</v>
      </c>
      <c r="S15" s="1"/>
      <c r="T15" s="1"/>
      <c r="U15" s="1"/>
      <c r="V15" s="1"/>
      <c r="W15" s="1"/>
      <c r="X15" s="1"/>
    </row>
    <row r="16" spans="1:24" ht="15.75" customHeight="1">
      <c r="A16" s="4">
        <v>45032.645863587968</v>
      </c>
      <c r="B16" s="2">
        <v>814</v>
      </c>
      <c r="C16" s="2">
        <v>12</v>
      </c>
      <c r="D16" s="1" t="s">
        <v>97</v>
      </c>
      <c r="E16" s="1" t="s">
        <v>98</v>
      </c>
      <c r="F16" s="1" t="s">
        <v>99</v>
      </c>
      <c r="G16" s="1" t="s">
        <v>100</v>
      </c>
      <c r="H16" s="1" t="s">
        <v>26</v>
      </c>
      <c r="I16" s="1" t="s">
        <v>101</v>
      </c>
      <c r="J16" s="8" t="s">
        <v>102</v>
      </c>
      <c r="K16" s="1"/>
      <c r="L16" s="1" t="s">
        <v>48</v>
      </c>
      <c r="M16" s="3">
        <v>41430</v>
      </c>
      <c r="N16" s="1" t="s">
        <v>56</v>
      </c>
      <c r="O16" s="1" t="s">
        <v>90</v>
      </c>
      <c r="P16" s="1" t="s">
        <v>58</v>
      </c>
      <c r="Q16" s="1" t="s">
        <v>35</v>
      </c>
      <c r="R16" s="3">
        <v>44961</v>
      </c>
      <c r="S16" s="1"/>
      <c r="T16" s="1"/>
      <c r="U16" s="1"/>
      <c r="V16" s="1"/>
      <c r="W16" s="1"/>
      <c r="X16" s="1"/>
    </row>
    <row r="17" spans="1:24" ht="15.75" customHeight="1">
      <c r="A17" s="4">
        <v>45375.605183182866</v>
      </c>
      <c r="B17" s="2">
        <v>566</v>
      </c>
      <c r="C17" s="2">
        <v>13</v>
      </c>
      <c r="D17" s="1" t="s">
        <v>105</v>
      </c>
      <c r="E17" s="1" t="s">
        <v>104</v>
      </c>
      <c r="F17" s="1" t="s">
        <v>103</v>
      </c>
      <c r="G17" s="1"/>
      <c r="H17" s="1" t="s">
        <v>26</v>
      </c>
      <c r="I17" s="1"/>
      <c r="J17" s="8" t="s">
        <v>106</v>
      </c>
      <c r="K17" s="1"/>
      <c r="L17" s="1" t="s">
        <v>48</v>
      </c>
      <c r="M17" s="1"/>
      <c r="N17" s="1"/>
      <c r="O17" s="1" t="s">
        <v>53</v>
      </c>
      <c r="P17" s="1" t="s">
        <v>41</v>
      </c>
      <c r="Q17" s="1" t="s">
        <v>78</v>
      </c>
      <c r="R17" s="3">
        <v>44485</v>
      </c>
      <c r="S17" s="1"/>
      <c r="T17" s="1"/>
      <c r="U17" s="1"/>
      <c r="V17" s="1"/>
      <c r="W17" s="1"/>
      <c r="X17" s="1"/>
    </row>
    <row r="18" spans="1:24" ht="15.75" customHeight="1">
      <c r="A18" s="4">
        <v>44927.58097703704</v>
      </c>
      <c r="B18" s="2">
        <v>806</v>
      </c>
      <c r="C18" s="2">
        <v>14</v>
      </c>
      <c r="D18" s="1" t="s">
        <v>107</v>
      </c>
      <c r="E18" s="1" t="s">
        <v>113</v>
      </c>
      <c r="F18" s="1" t="s">
        <v>109</v>
      </c>
      <c r="G18" s="1" t="s">
        <v>110</v>
      </c>
      <c r="H18" s="1" t="s">
        <v>54</v>
      </c>
      <c r="I18" s="1" t="s">
        <v>111</v>
      </c>
      <c r="J18" s="8" t="s">
        <v>112</v>
      </c>
      <c r="K18" s="1"/>
      <c r="L18" s="1" t="s">
        <v>48</v>
      </c>
      <c r="M18" s="3">
        <v>42306</v>
      </c>
      <c r="N18" s="1" t="s">
        <v>49</v>
      </c>
      <c r="O18" s="1" t="s">
        <v>114</v>
      </c>
      <c r="P18" s="1" t="s">
        <v>115</v>
      </c>
      <c r="Q18" s="1" t="s">
        <v>78</v>
      </c>
      <c r="R18" s="3">
        <v>44870</v>
      </c>
      <c r="S18" s="1"/>
      <c r="T18" s="1"/>
      <c r="U18" s="1"/>
      <c r="V18" s="1"/>
      <c r="W18" s="1"/>
      <c r="X18" s="1"/>
    </row>
    <row r="19" spans="1:24" ht="15.75" customHeight="1">
      <c r="A19" s="4">
        <v>44975.622231921297</v>
      </c>
      <c r="B19" s="2">
        <v>806</v>
      </c>
      <c r="C19" s="2">
        <v>14</v>
      </c>
      <c r="D19" s="1" t="s">
        <v>107</v>
      </c>
      <c r="E19" s="1" t="s">
        <v>108</v>
      </c>
      <c r="F19" s="1" t="s">
        <v>109</v>
      </c>
      <c r="G19" s="1" t="s">
        <v>110</v>
      </c>
      <c r="H19" s="1" t="s">
        <v>54</v>
      </c>
      <c r="I19" s="1" t="s">
        <v>111</v>
      </c>
      <c r="J19" s="8" t="s">
        <v>112</v>
      </c>
      <c r="K19" s="1"/>
      <c r="L19" s="1" t="s">
        <v>29</v>
      </c>
      <c r="M19" s="3">
        <v>41250</v>
      </c>
      <c r="N19" s="1" t="s">
        <v>39</v>
      </c>
      <c r="O19" s="1" t="s">
        <v>53</v>
      </c>
      <c r="P19" s="1" t="s">
        <v>41</v>
      </c>
      <c r="Q19" s="1" t="s">
        <v>78</v>
      </c>
      <c r="R19" s="1"/>
      <c r="S19" s="1"/>
      <c r="T19" s="1"/>
      <c r="U19" s="1"/>
      <c r="V19" s="1"/>
      <c r="W19" s="1"/>
      <c r="X19" s="1"/>
    </row>
    <row r="20" spans="1:24" ht="15.75" customHeight="1">
      <c r="A20" s="4">
        <v>45003.653300405094</v>
      </c>
      <c r="B20" s="2">
        <v>82</v>
      </c>
      <c r="C20" s="2">
        <v>15</v>
      </c>
      <c r="D20" s="1" t="s">
        <v>116</v>
      </c>
      <c r="E20" s="1" t="s">
        <v>117</v>
      </c>
      <c r="F20" s="1" t="s">
        <v>118</v>
      </c>
      <c r="G20" s="1" t="s">
        <v>119</v>
      </c>
      <c r="H20" s="1" t="s">
        <v>26</v>
      </c>
      <c r="I20" s="1" t="s">
        <v>120</v>
      </c>
      <c r="J20" s="8" t="s">
        <v>121</v>
      </c>
      <c r="K20" s="1"/>
      <c r="L20" s="1" t="s">
        <v>48</v>
      </c>
      <c r="M20" s="3">
        <v>42651</v>
      </c>
      <c r="N20" s="1" t="s">
        <v>49</v>
      </c>
      <c r="O20" s="1" t="s">
        <v>122</v>
      </c>
      <c r="P20" s="1" t="s">
        <v>123</v>
      </c>
      <c r="Q20" s="1" t="s">
        <v>35</v>
      </c>
      <c r="R20" s="3">
        <v>44989</v>
      </c>
      <c r="S20" s="1"/>
      <c r="T20" s="1"/>
      <c r="U20" s="1"/>
      <c r="V20" s="1"/>
      <c r="W20" s="1"/>
      <c r="X20" s="1"/>
    </row>
    <row r="21" spans="1:24" ht="15.75" customHeight="1">
      <c r="A21" s="4">
        <v>44927.599642210647</v>
      </c>
      <c r="B21" s="2">
        <v>1123</v>
      </c>
      <c r="C21" s="2">
        <v>16</v>
      </c>
      <c r="D21" s="1" t="s">
        <v>107</v>
      </c>
      <c r="E21" s="1" t="s">
        <v>124</v>
      </c>
      <c r="F21" s="1" t="s">
        <v>125</v>
      </c>
      <c r="G21" s="1" t="s">
        <v>126</v>
      </c>
      <c r="H21" s="1" t="s">
        <v>127</v>
      </c>
      <c r="I21" s="1" t="s">
        <v>128</v>
      </c>
      <c r="J21" s="8" t="s">
        <v>129</v>
      </c>
      <c r="K21" s="1"/>
      <c r="L21" s="1" t="s">
        <v>48</v>
      </c>
      <c r="M21" s="3">
        <v>42462</v>
      </c>
      <c r="N21" s="1" t="s">
        <v>49</v>
      </c>
      <c r="O21" s="1" t="s">
        <v>30</v>
      </c>
      <c r="P21" s="1" t="s">
        <v>41</v>
      </c>
      <c r="Q21" s="1" t="s">
        <v>35</v>
      </c>
      <c r="R21" s="3">
        <v>44870</v>
      </c>
      <c r="S21" s="1"/>
      <c r="T21" s="1"/>
      <c r="U21" s="1"/>
      <c r="V21" s="1"/>
      <c r="W21" s="1"/>
      <c r="X21" s="1"/>
    </row>
    <row r="22" spans="1:24" ht="15.75" customHeight="1">
      <c r="A22" s="4">
        <v>45003.651263784719</v>
      </c>
      <c r="B22" s="9" t="s">
        <v>50</v>
      </c>
      <c r="C22" s="2">
        <v>17</v>
      </c>
      <c r="D22" s="1" t="s">
        <v>130</v>
      </c>
      <c r="E22" s="1" t="s">
        <v>131</v>
      </c>
      <c r="F22" s="1" t="s">
        <v>132</v>
      </c>
      <c r="G22" s="1" t="s">
        <v>133</v>
      </c>
      <c r="H22" s="1" t="s">
        <v>26</v>
      </c>
      <c r="I22" s="1" t="s">
        <v>134</v>
      </c>
      <c r="J22" s="8" t="s">
        <v>135</v>
      </c>
      <c r="K22" s="1"/>
      <c r="L22" s="1" t="s">
        <v>48</v>
      </c>
      <c r="M22" s="1"/>
      <c r="N22" s="1" t="s">
        <v>49</v>
      </c>
      <c r="O22" s="1" t="s">
        <v>122</v>
      </c>
      <c r="P22" s="1" t="s">
        <v>123</v>
      </c>
      <c r="Q22" s="1" t="s">
        <v>35</v>
      </c>
      <c r="R22" s="3">
        <v>44989</v>
      </c>
      <c r="S22" s="1"/>
      <c r="T22" s="1"/>
      <c r="U22" s="1"/>
      <c r="V22" s="1"/>
      <c r="W22" s="1"/>
      <c r="X22" s="1"/>
    </row>
    <row r="23" spans="1:24" ht="15.75" customHeight="1">
      <c r="A23" s="4">
        <v>44975.590444884263</v>
      </c>
      <c r="B23" s="2">
        <v>156</v>
      </c>
      <c r="C23" s="2">
        <v>18</v>
      </c>
      <c r="D23" s="1" t="s">
        <v>136</v>
      </c>
      <c r="E23" s="1" t="s">
        <v>137</v>
      </c>
      <c r="F23" s="1" t="s">
        <v>138</v>
      </c>
      <c r="G23" s="1" t="s">
        <v>139</v>
      </c>
      <c r="H23" s="1" t="s">
        <v>26</v>
      </c>
      <c r="I23" s="1" t="s">
        <v>140</v>
      </c>
      <c r="J23" s="1">
        <v>641210518</v>
      </c>
      <c r="K23" s="1"/>
      <c r="L23" s="1" t="s">
        <v>29</v>
      </c>
      <c r="M23" s="3">
        <v>40687</v>
      </c>
      <c r="N23" s="1" t="s">
        <v>141</v>
      </c>
      <c r="O23" s="1" t="s">
        <v>114</v>
      </c>
      <c r="P23" s="1" t="s">
        <v>123</v>
      </c>
      <c r="Q23" s="1" t="s">
        <v>78</v>
      </c>
      <c r="R23" s="1"/>
      <c r="S23" s="1"/>
      <c r="T23" s="1"/>
      <c r="U23" s="1"/>
      <c r="V23" s="1"/>
      <c r="W23" s="1"/>
      <c r="X23" s="1"/>
    </row>
    <row r="24" spans="1:24" ht="15.75" customHeight="1">
      <c r="A24" s="4">
        <v>45375.619274490746</v>
      </c>
      <c r="B24" s="2">
        <v>359</v>
      </c>
      <c r="C24" s="2">
        <v>19</v>
      </c>
      <c r="D24" s="1" t="s">
        <v>142</v>
      </c>
      <c r="E24" s="1" t="s">
        <v>23</v>
      </c>
      <c r="F24" s="1" t="s">
        <v>143</v>
      </c>
      <c r="G24" s="1"/>
      <c r="H24" s="1" t="s">
        <v>26</v>
      </c>
      <c r="I24" s="1"/>
      <c r="J24" s="8" t="s">
        <v>144</v>
      </c>
      <c r="K24" s="1"/>
      <c r="L24" s="1" t="s">
        <v>29</v>
      </c>
      <c r="M24" s="1"/>
      <c r="N24" s="1"/>
      <c r="O24" s="1"/>
      <c r="P24" s="1"/>
      <c r="Q24" s="1"/>
      <c r="R24" s="3">
        <v>44458</v>
      </c>
      <c r="S24" s="1"/>
      <c r="T24" s="1"/>
      <c r="U24" s="1"/>
      <c r="V24" s="1"/>
      <c r="W24" s="1"/>
      <c r="X24" s="1"/>
    </row>
    <row r="25" spans="1:24" ht="15.75" customHeight="1">
      <c r="A25" s="4">
        <v>45375.619274490746</v>
      </c>
      <c r="B25" s="2">
        <v>359</v>
      </c>
      <c r="C25" s="2">
        <v>19</v>
      </c>
      <c r="D25" s="1" t="s">
        <v>142</v>
      </c>
      <c r="E25" s="1" t="s">
        <v>146</v>
      </c>
      <c r="F25" s="1" t="s">
        <v>143</v>
      </c>
      <c r="G25" s="1"/>
      <c r="H25" s="1" t="s">
        <v>26</v>
      </c>
      <c r="I25" s="1"/>
      <c r="J25" s="8" t="s">
        <v>144</v>
      </c>
      <c r="K25" s="1"/>
      <c r="L25" s="1" t="s">
        <v>48</v>
      </c>
      <c r="M25" s="10">
        <v>42311</v>
      </c>
      <c r="N25" s="1"/>
      <c r="O25" s="1"/>
      <c r="P25" s="1"/>
      <c r="Q25" s="1"/>
      <c r="R25" s="3">
        <v>44458</v>
      </c>
      <c r="S25" s="1"/>
      <c r="T25" s="1"/>
      <c r="U25" s="1"/>
      <c r="V25" s="1"/>
      <c r="W25" s="1"/>
      <c r="X25" s="1"/>
    </row>
    <row r="26" spans="1:24" ht="15.75" customHeight="1">
      <c r="A26" s="4">
        <v>44934.782820451393</v>
      </c>
      <c r="B26" s="2">
        <v>206</v>
      </c>
      <c r="C26" s="2">
        <v>20</v>
      </c>
      <c r="D26" s="1" t="s">
        <v>22</v>
      </c>
      <c r="E26" s="1" t="s">
        <v>147</v>
      </c>
      <c r="F26" s="1" t="s">
        <v>148</v>
      </c>
      <c r="G26" s="1" t="s">
        <v>149</v>
      </c>
      <c r="H26" s="1" t="s">
        <v>26</v>
      </c>
      <c r="I26" s="1" t="s">
        <v>150</v>
      </c>
      <c r="J26" s="8" t="s">
        <v>151</v>
      </c>
      <c r="K26" s="1"/>
      <c r="L26" s="1" t="s">
        <v>29</v>
      </c>
      <c r="M26" s="3">
        <v>40034</v>
      </c>
      <c r="N26" s="1" t="s">
        <v>152</v>
      </c>
      <c r="O26" s="1" t="s">
        <v>90</v>
      </c>
      <c r="P26" s="1" t="s">
        <v>58</v>
      </c>
      <c r="Q26" s="1" t="s">
        <v>35</v>
      </c>
      <c r="R26" s="1"/>
      <c r="S26" s="1"/>
      <c r="T26" s="1"/>
      <c r="U26" s="1"/>
      <c r="V26" s="1"/>
      <c r="W26" s="1"/>
      <c r="X26" s="1"/>
    </row>
    <row r="27" spans="1:24" ht="12.75">
      <c r="A27" s="4">
        <v>44934.842165289352</v>
      </c>
      <c r="B27" s="2">
        <v>206</v>
      </c>
      <c r="C27" s="2">
        <v>20</v>
      </c>
      <c r="D27" s="1" t="s">
        <v>22</v>
      </c>
      <c r="E27" s="1" t="s">
        <v>136</v>
      </c>
      <c r="F27" s="1" t="s">
        <v>1290</v>
      </c>
      <c r="G27" s="1" t="s">
        <v>153</v>
      </c>
      <c r="H27" s="1" t="s">
        <v>26</v>
      </c>
      <c r="I27" s="1" t="s">
        <v>150</v>
      </c>
      <c r="J27" s="8" t="s">
        <v>151</v>
      </c>
      <c r="K27" s="1"/>
      <c r="L27" s="1" t="s">
        <v>29</v>
      </c>
      <c r="M27" s="3">
        <v>42237</v>
      </c>
      <c r="N27" s="1" t="s">
        <v>39</v>
      </c>
      <c r="O27" s="1" t="s">
        <v>90</v>
      </c>
      <c r="P27" s="1" t="s">
        <v>145</v>
      </c>
      <c r="Q27" s="1" t="s">
        <v>31</v>
      </c>
      <c r="R27" s="1"/>
      <c r="S27" s="1"/>
      <c r="T27" s="1"/>
      <c r="U27" s="1"/>
      <c r="V27" s="1"/>
      <c r="W27" s="1"/>
      <c r="X27" s="1"/>
    </row>
    <row r="28" spans="1:24" ht="12.75">
      <c r="A28" s="4">
        <v>44947.42444091435</v>
      </c>
      <c r="B28" s="2">
        <v>206</v>
      </c>
      <c r="C28" s="2">
        <v>20</v>
      </c>
      <c r="D28" s="1" t="s">
        <v>22</v>
      </c>
      <c r="E28" s="1" t="s">
        <v>154</v>
      </c>
      <c r="F28" s="1" t="s">
        <v>1291</v>
      </c>
      <c r="G28" s="1" t="s">
        <v>149</v>
      </c>
      <c r="H28" s="1" t="s">
        <v>26</v>
      </c>
      <c r="I28" s="1"/>
      <c r="J28" s="8" t="s">
        <v>151</v>
      </c>
      <c r="K28" s="1"/>
      <c r="L28" s="1" t="s">
        <v>48</v>
      </c>
      <c r="M28" s="3">
        <v>40751</v>
      </c>
      <c r="N28" s="1" t="s">
        <v>155</v>
      </c>
      <c r="O28" s="1" t="s">
        <v>65</v>
      </c>
      <c r="P28" s="1" t="s">
        <v>115</v>
      </c>
      <c r="Q28" s="1" t="s">
        <v>31</v>
      </c>
      <c r="R28" s="1"/>
      <c r="S28" s="1"/>
      <c r="T28" s="1"/>
      <c r="U28" s="1"/>
      <c r="V28" s="1"/>
      <c r="W28" s="1"/>
      <c r="X28" s="1"/>
    </row>
    <row r="29" spans="1:24" ht="12.75">
      <c r="A29" s="4">
        <v>44975.626504004627</v>
      </c>
      <c r="B29" s="2">
        <v>952</v>
      </c>
      <c r="C29" s="2">
        <v>21</v>
      </c>
      <c r="D29" s="1" t="s">
        <v>156</v>
      </c>
      <c r="E29" s="1" t="s">
        <v>157</v>
      </c>
      <c r="F29" s="1" t="s">
        <v>158</v>
      </c>
      <c r="G29" s="1" t="s">
        <v>159</v>
      </c>
      <c r="H29" s="1" t="s">
        <v>26</v>
      </c>
      <c r="I29" s="1"/>
      <c r="J29" s="1">
        <v>628061369</v>
      </c>
      <c r="K29" s="1"/>
      <c r="L29" s="1" t="s">
        <v>29</v>
      </c>
      <c r="M29" s="3">
        <v>40666</v>
      </c>
      <c r="N29" s="1" t="s">
        <v>39</v>
      </c>
      <c r="O29" s="1" t="s">
        <v>53</v>
      </c>
      <c r="P29" s="1" t="s">
        <v>41</v>
      </c>
      <c r="Q29" s="1" t="s">
        <v>78</v>
      </c>
      <c r="R29" s="1"/>
      <c r="S29" s="1"/>
      <c r="T29" s="1"/>
      <c r="U29" s="1"/>
      <c r="V29" s="1"/>
      <c r="W29" s="1"/>
      <c r="X29" s="1"/>
    </row>
    <row r="30" spans="1:24" ht="12.75">
      <c r="A30" s="4">
        <v>45382.640494201391</v>
      </c>
      <c r="B30" s="2">
        <v>30</v>
      </c>
      <c r="C30" s="2">
        <v>22</v>
      </c>
      <c r="D30" s="1" t="s">
        <v>160</v>
      </c>
      <c r="E30" s="1" t="s">
        <v>161</v>
      </c>
      <c r="F30" s="1" t="s">
        <v>162</v>
      </c>
      <c r="G30" s="1" t="s">
        <v>163</v>
      </c>
      <c r="H30" s="1" t="s">
        <v>26</v>
      </c>
      <c r="I30" s="1">
        <v>35</v>
      </c>
      <c r="J30" s="1" t="s">
        <v>164</v>
      </c>
      <c r="K30" s="1"/>
      <c r="L30" s="1" t="s">
        <v>48</v>
      </c>
      <c r="M30" s="3">
        <v>42187</v>
      </c>
      <c r="N30" s="1"/>
      <c r="O30" s="1"/>
      <c r="P30" s="1"/>
      <c r="Q30" s="1"/>
      <c r="R30" s="3">
        <v>44506</v>
      </c>
      <c r="S30" s="1"/>
      <c r="T30" s="1"/>
      <c r="U30" s="1"/>
      <c r="V30" s="1"/>
      <c r="W30" s="1"/>
      <c r="X30" s="1"/>
    </row>
    <row r="31" spans="1:24" ht="12.75">
      <c r="A31" s="4">
        <v>45403.555006342591</v>
      </c>
      <c r="B31" s="2">
        <v>101</v>
      </c>
      <c r="C31" s="2">
        <v>23</v>
      </c>
      <c r="D31" s="1" t="s">
        <v>580</v>
      </c>
      <c r="E31" s="1" t="s">
        <v>1292</v>
      </c>
      <c r="F31" s="1" t="s">
        <v>466</v>
      </c>
      <c r="G31" s="1" t="s">
        <v>582</v>
      </c>
      <c r="H31" s="1" t="s">
        <v>26</v>
      </c>
      <c r="I31" s="1" t="s">
        <v>1293</v>
      </c>
      <c r="J31" s="8" t="s">
        <v>584</v>
      </c>
      <c r="K31" s="1"/>
      <c r="L31" s="1" t="s">
        <v>48</v>
      </c>
      <c r="M31" s="3">
        <v>42958</v>
      </c>
      <c r="N31" s="1"/>
      <c r="O31" s="1"/>
      <c r="P31" s="1"/>
      <c r="Q31" s="1"/>
      <c r="R31" s="3">
        <v>45213</v>
      </c>
      <c r="S31" s="1"/>
      <c r="T31" s="1"/>
      <c r="U31" s="1"/>
      <c r="V31" s="1"/>
      <c r="W31" s="1"/>
      <c r="X31" s="1"/>
    </row>
    <row r="32" spans="1:24" ht="12.75">
      <c r="A32" s="4">
        <v>45003.649415891203</v>
      </c>
      <c r="B32" s="2">
        <v>1164</v>
      </c>
      <c r="C32" s="2">
        <v>23</v>
      </c>
      <c r="D32" s="1" t="s">
        <v>165</v>
      </c>
      <c r="E32" s="1" t="s">
        <v>98</v>
      </c>
      <c r="F32" s="1" t="s">
        <v>166</v>
      </c>
      <c r="G32" s="1" t="s">
        <v>167</v>
      </c>
      <c r="H32" s="1" t="s">
        <v>26</v>
      </c>
      <c r="I32" s="1" t="s">
        <v>168</v>
      </c>
      <c r="J32" s="8" t="s">
        <v>169</v>
      </c>
      <c r="K32" s="1"/>
      <c r="L32" s="1" t="s">
        <v>48</v>
      </c>
      <c r="M32" s="3">
        <v>43092</v>
      </c>
      <c r="N32" s="1" t="s">
        <v>49</v>
      </c>
      <c r="O32" s="1" t="s">
        <v>122</v>
      </c>
      <c r="P32" s="1" t="s">
        <v>123</v>
      </c>
      <c r="Q32" s="1" t="s">
        <v>35</v>
      </c>
      <c r="R32" s="3">
        <v>44989</v>
      </c>
      <c r="S32" s="1"/>
      <c r="T32" s="1"/>
      <c r="U32" s="1"/>
      <c r="V32" s="1"/>
      <c r="W32" s="1"/>
      <c r="X32" s="1"/>
    </row>
    <row r="33" spans="1:24" ht="12.75">
      <c r="A33" s="4">
        <v>44975.612583287038</v>
      </c>
      <c r="B33" s="2">
        <v>694</v>
      </c>
      <c r="C33" s="2">
        <v>24</v>
      </c>
      <c r="D33" s="1" t="s">
        <v>170</v>
      </c>
      <c r="E33" s="1" t="s">
        <v>171</v>
      </c>
      <c r="F33" s="1" t="s">
        <v>172</v>
      </c>
      <c r="G33" s="1" t="s">
        <v>173</v>
      </c>
      <c r="H33" s="1" t="s">
        <v>174</v>
      </c>
      <c r="I33" s="1" t="s">
        <v>175</v>
      </c>
      <c r="J33" s="1">
        <v>611249067</v>
      </c>
      <c r="K33" s="1"/>
      <c r="L33" s="1" t="s">
        <v>29</v>
      </c>
      <c r="M33" s="3">
        <v>41281</v>
      </c>
      <c r="N33" s="1" t="s">
        <v>39</v>
      </c>
      <c r="O33" s="1" t="s">
        <v>53</v>
      </c>
      <c r="P33" s="1" t="s">
        <v>41</v>
      </c>
      <c r="Q33" s="1" t="s">
        <v>31</v>
      </c>
      <c r="R33" s="1"/>
      <c r="S33" s="1"/>
      <c r="T33" s="1"/>
      <c r="U33" s="1"/>
      <c r="V33" s="1"/>
      <c r="W33" s="1"/>
      <c r="X33" s="1"/>
    </row>
    <row r="34" spans="1:24" ht="12.75">
      <c r="A34" s="4">
        <v>45382.646651030096</v>
      </c>
      <c r="B34" s="2">
        <v>510</v>
      </c>
      <c r="C34" s="2">
        <v>25</v>
      </c>
      <c r="D34" s="1" t="s">
        <v>176</v>
      </c>
      <c r="E34" s="1" t="s">
        <v>431</v>
      </c>
      <c r="F34" s="1" t="s">
        <v>1294</v>
      </c>
      <c r="G34" s="1"/>
      <c r="H34" s="1" t="s">
        <v>26</v>
      </c>
      <c r="I34" s="1"/>
      <c r="J34" s="8" t="s">
        <v>178</v>
      </c>
      <c r="K34" s="1"/>
      <c r="L34" s="1" t="s">
        <v>48</v>
      </c>
      <c r="M34" s="1"/>
      <c r="N34" s="1"/>
      <c r="O34" s="1"/>
      <c r="P34" s="1"/>
      <c r="Q34" s="1"/>
      <c r="R34" s="3">
        <v>44458</v>
      </c>
      <c r="S34" s="1"/>
      <c r="T34" s="1"/>
      <c r="U34" s="1"/>
      <c r="V34" s="1"/>
      <c r="W34" s="1"/>
      <c r="X34" s="1"/>
    </row>
    <row r="35" spans="1:24" ht="12.75">
      <c r="A35" s="4">
        <v>45382.646651030096</v>
      </c>
      <c r="B35" s="2">
        <v>510</v>
      </c>
      <c r="C35" s="2">
        <v>25</v>
      </c>
      <c r="D35" s="1" t="s">
        <v>176</v>
      </c>
      <c r="E35" s="1" t="s">
        <v>1295</v>
      </c>
      <c r="F35" s="1" t="s">
        <v>1294</v>
      </c>
      <c r="G35" s="1"/>
      <c r="H35" s="1" t="s">
        <v>26</v>
      </c>
      <c r="I35" s="1"/>
      <c r="J35" s="8" t="s">
        <v>178</v>
      </c>
      <c r="K35" s="1"/>
      <c r="L35" s="1" t="s">
        <v>29</v>
      </c>
      <c r="M35" s="10">
        <v>42417</v>
      </c>
      <c r="N35" s="1"/>
      <c r="O35" s="1"/>
      <c r="P35" s="1"/>
      <c r="Q35" s="1"/>
      <c r="R35" s="3">
        <v>44625</v>
      </c>
      <c r="S35" s="1"/>
      <c r="T35" s="1"/>
      <c r="U35" s="1"/>
      <c r="V35" s="1"/>
      <c r="W35" s="1"/>
      <c r="X35" s="1"/>
    </row>
    <row r="36" spans="1:24" ht="12.75">
      <c r="A36" s="4">
        <v>45003.647713379629</v>
      </c>
      <c r="B36" s="2">
        <v>937</v>
      </c>
      <c r="C36" s="2">
        <v>26</v>
      </c>
      <c r="D36" s="1" t="s">
        <v>65</v>
      </c>
      <c r="E36" s="1" t="s">
        <v>146</v>
      </c>
      <c r="F36" s="1" t="s">
        <v>180</v>
      </c>
      <c r="G36" s="1" t="s">
        <v>181</v>
      </c>
      <c r="H36" s="1" t="s">
        <v>26</v>
      </c>
      <c r="I36" s="1" t="s">
        <v>182</v>
      </c>
      <c r="J36" s="8" t="s">
        <v>183</v>
      </c>
      <c r="K36" s="1"/>
      <c r="L36" s="1" t="s">
        <v>48</v>
      </c>
      <c r="M36" s="3">
        <v>42595</v>
      </c>
      <c r="N36" s="1" t="s">
        <v>49</v>
      </c>
      <c r="O36" s="1" t="s">
        <v>122</v>
      </c>
      <c r="P36" s="1" t="s">
        <v>123</v>
      </c>
      <c r="Q36" s="1" t="s">
        <v>35</v>
      </c>
      <c r="R36" s="3">
        <v>44989</v>
      </c>
      <c r="S36" s="1"/>
      <c r="T36" s="1"/>
      <c r="U36" s="1"/>
      <c r="V36" s="1"/>
      <c r="W36" s="1"/>
      <c r="X36" s="1"/>
    </row>
    <row r="37" spans="1:24" ht="12.75">
      <c r="A37" s="4">
        <v>45003.604789976853</v>
      </c>
      <c r="B37" s="2">
        <v>535</v>
      </c>
      <c r="C37" s="2">
        <v>27</v>
      </c>
      <c r="D37" s="1" t="s">
        <v>97</v>
      </c>
      <c r="E37" s="1" t="s">
        <v>184</v>
      </c>
      <c r="F37" s="1" t="s">
        <v>185</v>
      </c>
      <c r="G37" s="1" t="s">
        <v>186</v>
      </c>
      <c r="H37" s="1" t="s">
        <v>26</v>
      </c>
      <c r="I37" s="1" t="s">
        <v>187</v>
      </c>
      <c r="J37" s="1">
        <v>647873401</v>
      </c>
      <c r="K37" s="1"/>
      <c r="L37" s="1" t="s">
        <v>29</v>
      </c>
      <c r="M37" s="3">
        <v>42879</v>
      </c>
      <c r="N37" s="1" t="s">
        <v>49</v>
      </c>
      <c r="O37" s="1" t="s">
        <v>122</v>
      </c>
      <c r="P37" s="1" t="s">
        <v>123</v>
      </c>
      <c r="Q37" s="1" t="s">
        <v>35</v>
      </c>
      <c r="R37" s="3">
        <v>44989</v>
      </c>
      <c r="S37" s="1"/>
      <c r="T37" s="1"/>
      <c r="U37" s="1"/>
      <c r="V37" s="1"/>
      <c r="W37" s="1"/>
      <c r="X37" s="1"/>
    </row>
    <row r="38" spans="1:24" ht="12.75">
      <c r="A38" s="4">
        <v>45003.619285578709</v>
      </c>
      <c r="B38" s="2">
        <v>382</v>
      </c>
      <c r="C38" s="2">
        <v>28</v>
      </c>
      <c r="D38" s="1" t="s">
        <v>194</v>
      </c>
      <c r="E38" s="1" t="s">
        <v>195</v>
      </c>
      <c r="F38" s="1" t="s">
        <v>196</v>
      </c>
      <c r="G38" s="1" t="s">
        <v>197</v>
      </c>
      <c r="H38" s="1" t="s">
        <v>94</v>
      </c>
      <c r="I38" s="1" t="s">
        <v>198</v>
      </c>
      <c r="J38" s="8" t="s">
        <v>199</v>
      </c>
      <c r="K38" s="1"/>
      <c r="L38" s="1" t="s">
        <v>29</v>
      </c>
      <c r="M38" s="3">
        <v>42722</v>
      </c>
      <c r="N38" s="1" t="s">
        <v>49</v>
      </c>
      <c r="O38" s="1" t="s">
        <v>122</v>
      </c>
      <c r="P38" s="1" t="s">
        <v>123</v>
      </c>
      <c r="Q38" s="1" t="s">
        <v>35</v>
      </c>
      <c r="R38" s="3">
        <v>44989</v>
      </c>
      <c r="S38" s="1"/>
      <c r="T38" s="1"/>
      <c r="U38" s="1"/>
      <c r="V38" s="1"/>
      <c r="W38" s="1"/>
      <c r="X38" s="1"/>
    </row>
    <row r="39" spans="1:24" ht="12.75">
      <c r="A39" s="4">
        <v>45003.613966076387</v>
      </c>
      <c r="B39" s="2">
        <v>373</v>
      </c>
      <c r="C39" s="2">
        <v>29</v>
      </c>
      <c r="D39" s="1" t="s">
        <v>200</v>
      </c>
      <c r="E39" s="1" t="s">
        <v>146</v>
      </c>
      <c r="F39" s="1" t="s">
        <v>201</v>
      </c>
      <c r="G39" s="1" t="s">
        <v>202</v>
      </c>
      <c r="H39" s="1" t="s">
        <v>26</v>
      </c>
      <c r="I39" s="1">
        <v>3527</v>
      </c>
      <c r="J39" s="1" t="s">
        <v>1296</v>
      </c>
      <c r="K39" s="1"/>
      <c r="L39" s="1" t="s">
        <v>48</v>
      </c>
      <c r="M39" s="3">
        <v>41544</v>
      </c>
      <c r="N39" s="1" t="s">
        <v>49</v>
      </c>
      <c r="O39" s="1" t="s">
        <v>122</v>
      </c>
      <c r="P39" s="1" t="s">
        <v>123</v>
      </c>
      <c r="Q39" s="1" t="s">
        <v>35</v>
      </c>
      <c r="R39" s="3">
        <v>44989</v>
      </c>
      <c r="S39" s="1"/>
      <c r="T39" s="1"/>
      <c r="U39" s="1"/>
      <c r="V39" s="1"/>
      <c r="W39" s="1"/>
      <c r="X39" s="1"/>
    </row>
    <row r="40" spans="1:24" ht="12.75">
      <c r="A40" s="4">
        <v>44934.837207199074</v>
      </c>
      <c r="B40" s="2">
        <v>99</v>
      </c>
      <c r="C40" s="2">
        <v>30</v>
      </c>
      <c r="D40" s="1" t="s">
        <v>204</v>
      </c>
      <c r="E40" s="1" t="s">
        <v>136</v>
      </c>
      <c r="F40" s="1" t="s">
        <v>205</v>
      </c>
      <c r="G40" s="1" t="s">
        <v>206</v>
      </c>
      <c r="H40" s="1" t="s">
        <v>26</v>
      </c>
      <c r="I40" s="1" t="s">
        <v>207</v>
      </c>
      <c r="J40" s="8" t="s">
        <v>208</v>
      </c>
      <c r="K40" s="1"/>
      <c r="L40" s="1" t="s">
        <v>29</v>
      </c>
      <c r="M40" s="3">
        <v>41966</v>
      </c>
      <c r="N40" s="1" t="s">
        <v>39</v>
      </c>
      <c r="O40" s="1" t="s">
        <v>90</v>
      </c>
      <c r="P40" s="1" t="s">
        <v>145</v>
      </c>
      <c r="Q40" s="1" t="s">
        <v>31</v>
      </c>
      <c r="R40" s="1"/>
      <c r="S40" s="1"/>
      <c r="T40" s="1"/>
      <c r="U40" s="1"/>
      <c r="V40" s="1"/>
      <c r="W40" s="1"/>
      <c r="X40" s="1"/>
    </row>
    <row r="41" spans="1:24" ht="12.75">
      <c r="A41" s="4">
        <v>45319.648533553242</v>
      </c>
      <c r="B41" s="2">
        <v>99</v>
      </c>
      <c r="C41" s="2">
        <v>30</v>
      </c>
      <c r="D41" s="1" t="s">
        <v>210</v>
      </c>
      <c r="E41" s="1" t="s">
        <v>23</v>
      </c>
      <c r="F41" s="1" t="s">
        <v>1297</v>
      </c>
      <c r="G41" s="1" t="s">
        <v>206</v>
      </c>
      <c r="H41" s="1" t="s">
        <v>26</v>
      </c>
      <c r="I41" s="1" t="s">
        <v>211</v>
      </c>
      <c r="J41" s="8" t="s">
        <v>208</v>
      </c>
      <c r="K41" s="1"/>
      <c r="L41" s="1" t="s">
        <v>29</v>
      </c>
      <c r="M41" s="3">
        <v>42896</v>
      </c>
      <c r="N41" s="1" t="s">
        <v>49</v>
      </c>
      <c r="O41" s="1" t="s">
        <v>114</v>
      </c>
      <c r="P41" s="1" t="s">
        <v>41</v>
      </c>
      <c r="Q41" s="1" t="s">
        <v>31</v>
      </c>
      <c r="R41" s="3">
        <v>45304</v>
      </c>
      <c r="S41" s="1"/>
      <c r="T41" s="1"/>
      <c r="U41" s="1"/>
      <c r="V41" s="1"/>
      <c r="W41" s="1"/>
      <c r="X41" s="1"/>
    </row>
    <row r="42" spans="1:24" ht="12.75">
      <c r="A42" s="4">
        <v>45003.621873599535</v>
      </c>
      <c r="B42" s="2">
        <v>567</v>
      </c>
      <c r="C42" s="2">
        <v>31</v>
      </c>
      <c r="D42" s="1" t="s">
        <v>212</v>
      </c>
      <c r="E42" s="1" t="s">
        <v>91</v>
      </c>
      <c r="F42" s="1" t="s">
        <v>99</v>
      </c>
      <c r="G42" s="1" t="s">
        <v>213</v>
      </c>
      <c r="H42" s="1" t="s">
        <v>26</v>
      </c>
      <c r="I42" s="1" t="s">
        <v>214</v>
      </c>
      <c r="J42" s="8" t="s">
        <v>215</v>
      </c>
      <c r="K42" s="1"/>
      <c r="L42" s="1" t="s">
        <v>48</v>
      </c>
      <c r="M42" s="3">
        <v>42834</v>
      </c>
      <c r="N42" s="1" t="s">
        <v>49</v>
      </c>
      <c r="O42" s="1" t="s">
        <v>122</v>
      </c>
      <c r="P42" s="1" t="s">
        <v>123</v>
      </c>
      <c r="Q42" s="1" t="s">
        <v>35</v>
      </c>
      <c r="R42" s="3">
        <v>44989</v>
      </c>
      <c r="S42" s="1"/>
      <c r="T42" s="1"/>
      <c r="U42" s="1"/>
      <c r="V42" s="1"/>
      <c r="W42" s="1"/>
      <c r="X42" s="1"/>
    </row>
    <row r="43" spans="1:24" ht="12.75">
      <c r="A43" s="4">
        <v>44975.608547534721</v>
      </c>
      <c r="B43" s="2">
        <v>567</v>
      </c>
      <c r="C43" s="2">
        <v>31</v>
      </c>
      <c r="D43" s="12" t="s">
        <v>212</v>
      </c>
      <c r="E43" s="1" t="s">
        <v>216</v>
      </c>
      <c r="F43" s="1" t="s">
        <v>99</v>
      </c>
      <c r="G43" s="1" t="s">
        <v>213</v>
      </c>
      <c r="H43" s="1" t="s">
        <v>26</v>
      </c>
      <c r="I43" s="1" t="s">
        <v>217</v>
      </c>
      <c r="J43" s="8" t="s">
        <v>215</v>
      </c>
      <c r="K43" s="1"/>
      <c r="L43" s="1" t="s">
        <v>48</v>
      </c>
      <c r="M43" s="1"/>
      <c r="N43" s="1" t="s">
        <v>39</v>
      </c>
      <c r="O43" s="1" t="s">
        <v>53</v>
      </c>
      <c r="P43" s="1" t="s">
        <v>41</v>
      </c>
      <c r="Q43" s="1" t="s">
        <v>31</v>
      </c>
      <c r="R43" s="1"/>
      <c r="S43" s="1"/>
      <c r="T43" s="1"/>
      <c r="U43" s="1"/>
      <c r="V43" s="1"/>
      <c r="W43" s="1"/>
      <c r="X43" s="1"/>
    </row>
    <row r="44" spans="1:24" ht="12.75">
      <c r="A44" s="4">
        <v>45388.57325538194</v>
      </c>
      <c r="B44" s="2">
        <v>1217</v>
      </c>
      <c r="C44" s="2">
        <v>32</v>
      </c>
      <c r="D44" s="1" t="s">
        <v>61</v>
      </c>
      <c r="E44" s="1" t="s">
        <v>218</v>
      </c>
      <c r="F44" s="1" t="s">
        <v>219</v>
      </c>
      <c r="G44" s="1" t="s">
        <v>220</v>
      </c>
      <c r="H44" s="1" t="s">
        <v>26</v>
      </c>
      <c r="I44" s="1" t="s">
        <v>221</v>
      </c>
      <c r="J44" s="8" t="s">
        <v>222</v>
      </c>
      <c r="K44" s="1"/>
      <c r="L44" s="1" t="s">
        <v>48</v>
      </c>
      <c r="M44" s="3">
        <v>41068</v>
      </c>
      <c r="N44" s="1"/>
      <c r="O44" s="1"/>
      <c r="P44" s="1"/>
      <c r="Q44" s="1"/>
      <c r="R44" s="3">
        <v>44350</v>
      </c>
      <c r="S44" s="1"/>
      <c r="T44" s="1"/>
      <c r="U44" s="1"/>
      <c r="V44" s="1"/>
      <c r="W44" s="1"/>
      <c r="X44" s="1"/>
    </row>
    <row r="45" spans="1:24" ht="12.75">
      <c r="A45" s="4">
        <v>44934.817889375001</v>
      </c>
      <c r="B45" s="2">
        <v>983</v>
      </c>
      <c r="C45" s="2">
        <v>33</v>
      </c>
      <c r="D45" s="1" t="s">
        <v>223</v>
      </c>
      <c r="E45" s="1" t="s">
        <v>945</v>
      </c>
      <c r="F45" s="1" t="s">
        <v>225</v>
      </c>
      <c r="G45" s="1" t="s">
        <v>226</v>
      </c>
      <c r="H45" s="1" t="s">
        <v>26</v>
      </c>
      <c r="I45" s="1" t="s">
        <v>227</v>
      </c>
      <c r="J45" s="8" t="s">
        <v>228</v>
      </c>
      <c r="K45" s="1"/>
      <c r="L45" s="1" t="s">
        <v>48</v>
      </c>
      <c r="M45" s="3">
        <v>39428</v>
      </c>
      <c r="N45" s="1" t="s">
        <v>152</v>
      </c>
      <c r="O45" s="1" t="s">
        <v>90</v>
      </c>
      <c r="P45" s="1" t="s">
        <v>58</v>
      </c>
      <c r="Q45" s="1" t="s">
        <v>35</v>
      </c>
      <c r="R45" s="1"/>
      <c r="S45" s="1"/>
      <c r="T45" s="1"/>
      <c r="U45" s="1"/>
      <c r="V45" s="1"/>
      <c r="W45" s="1"/>
      <c r="X45" s="1"/>
    </row>
    <row r="46" spans="1:24" ht="12.75">
      <c r="A46" s="4">
        <v>44934.843002638889</v>
      </c>
      <c r="B46" s="2">
        <v>67</v>
      </c>
      <c r="C46" s="2">
        <v>34</v>
      </c>
      <c r="D46" s="1" t="s">
        <v>230</v>
      </c>
      <c r="E46" s="1" t="s">
        <v>231</v>
      </c>
      <c r="F46" s="1" t="s">
        <v>232</v>
      </c>
      <c r="G46" s="1" t="s">
        <v>233</v>
      </c>
      <c r="H46" s="1" t="s">
        <v>26</v>
      </c>
      <c r="I46" s="1" t="s">
        <v>234</v>
      </c>
      <c r="J46" s="8" t="s">
        <v>235</v>
      </c>
      <c r="K46" s="1"/>
      <c r="L46" s="1" t="s">
        <v>48</v>
      </c>
      <c r="M46" s="3">
        <v>42127</v>
      </c>
      <c r="N46" s="1" t="s">
        <v>39</v>
      </c>
      <c r="O46" s="1" t="s">
        <v>90</v>
      </c>
      <c r="P46" s="1" t="s">
        <v>145</v>
      </c>
      <c r="Q46" s="1" t="s">
        <v>31</v>
      </c>
      <c r="R46" s="1"/>
      <c r="S46" s="1"/>
      <c r="T46" s="1"/>
      <c r="U46" s="1"/>
      <c r="V46" s="1"/>
      <c r="W46" s="1"/>
      <c r="X46" s="1"/>
    </row>
    <row r="47" spans="1:24" ht="12.75">
      <c r="A47" s="4">
        <v>45003.60944482639</v>
      </c>
      <c r="B47" s="2">
        <v>390</v>
      </c>
      <c r="C47" s="2">
        <v>35</v>
      </c>
      <c r="D47" s="1" t="s">
        <v>236</v>
      </c>
      <c r="E47" s="1" t="s">
        <v>91</v>
      </c>
      <c r="F47" s="1" t="s">
        <v>237</v>
      </c>
      <c r="G47" s="1" t="s">
        <v>238</v>
      </c>
      <c r="H47" s="1"/>
      <c r="I47" s="1" t="s">
        <v>239</v>
      </c>
      <c r="J47" s="8" t="s">
        <v>240</v>
      </c>
      <c r="K47" s="1"/>
      <c r="L47" s="1" t="s">
        <v>29</v>
      </c>
      <c r="M47" s="3">
        <v>42970</v>
      </c>
      <c r="N47" s="1" t="s">
        <v>49</v>
      </c>
      <c r="O47" s="1" t="s">
        <v>122</v>
      </c>
      <c r="P47" s="1" t="s">
        <v>123</v>
      </c>
      <c r="Q47" s="1" t="s">
        <v>35</v>
      </c>
      <c r="R47" s="3">
        <v>44989</v>
      </c>
      <c r="S47" s="1"/>
      <c r="T47" s="1"/>
      <c r="U47" s="1"/>
      <c r="V47" s="1"/>
      <c r="W47" s="1"/>
      <c r="X47" s="1"/>
    </row>
    <row r="48" spans="1:24" ht="12.75">
      <c r="A48" s="4">
        <v>44927.574086666667</v>
      </c>
      <c r="B48" s="2">
        <v>892</v>
      </c>
      <c r="C48" s="2">
        <v>36</v>
      </c>
      <c r="D48" s="1" t="s">
        <v>107</v>
      </c>
      <c r="E48" s="1" t="s">
        <v>241</v>
      </c>
      <c r="F48" s="1" t="s">
        <v>242</v>
      </c>
      <c r="G48" s="1" t="s">
        <v>243</v>
      </c>
      <c r="H48" s="1" t="s">
        <v>26</v>
      </c>
      <c r="I48" s="1" t="s">
        <v>244</v>
      </c>
      <c r="J48" s="1" t="s">
        <v>245</v>
      </c>
      <c r="K48" s="1"/>
      <c r="L48" s="1" t="s">
        <v>29</v>
      </c>
      <c r="M48" s="3">
        <v>42255</v>
      </c>
      <c r="N48" s="1" t="s">
        <v>49</v>
      </c>
      <c r="O48" s="1" t="s">
        <v>30</v>
      </c>
      <c r="P48" s="1" t="s">
        <v>41</v>
      </c>
      <c r="Q48" s="1" t="s">
        <v>35</v>
      </c>
      <c r="R48" s="3">
        <v>44870</v>
      </c>
      <c r="S48" s="1"/>
      <c r="T48" s="1"/>
      <c r="U48" s="1"/>
      <c r="V48" s="1"/>
      <c r="W48" s="1"/>
      <c r="X48" s="1"/>
    </row>
    <row r="49" spans="1:24" ht="12.75">
      <c r="A49" s="4">
        <v>44927.573157974533</v>
      </c>
      <c r="B49" s="2">
        <v>892</v>
      </c>
      <c r="C49" s="2">
        <v>36</v>
      </c>
      <c r="D49" s="1" t="s">
        <v>107</v>
      </c>
      <c r="E49" s="1" t="s">
        <v>246</v>
      </c>
      <c r="F49" s="1" t="s">
        <v>242</v>
      </c>
      <c r="G49" s="1" t="s">
        <v>243</v>
      </c>
      <c r="H49" s="1" t="s">
        <v>26</v>
      </c>
      <c r="I49" s="1" t="s">
        <v>244</v>
      </c>
      <c r="J49" s="1" t="s">
        <v>245</v>
      </c>
      <c r="K49" s="1"/>
      <c r="L49" s="1" t="s">
        <v>48</v>
      </c>
      <c r="M49" s="3">
        <v>42717</v>
      </c>
      <c r="N49" s="1" t="s">
        <v>49</v>
      </c>
      <c r="O49" s="1" t="s">
        <v>30</v>
      </c>
      <c r="P49" s="1" t="s">
        <v>41</v>
      </c>
      <c r="Q49" s="1" t="s">
        <v>35</v>
      </c>
      <c r="R49" s="3">
        <v>44870</v>
      </c>
      <c r="S49" s="1"/>
      <c r="T49" s="1"/>
      <c r="U49" s="1"/>
      <c r="V49" s="1"/>
      <c r="W49" s="1"/>
      <c r="X49" s="1"/>
    </row>
    <row r="50" spans="1:24" ht="12.75">
      <c r="A50" s="4">
        <v>45388.561801701391</v>
      </c>
      <c r="B50" s="2">
        <v>951</v>
      </c>
      <c r="C50" s="2">
        <v>37</v>
      </c>
      <c r="D50" s="1" t="s">
        <v>247</v>
      </c>
      <c r="E50" s="1" t="s">
        <v>248</v>
      </c>
      <c r="F50" s="1" t="s">
        <v>249</v>
      </c>
      <c r="G50" s="1"/>
      <c r="H50" s="1" t="s">
        <v>26</v>
      </c>
      <c r="I50" s="1"/>
      <c r="J50" s="8" t="s">
        <v>250</v>
      </c>
      <c r="K50" s="1"/>
      <c r="L50" s="1" t="s">
        <v>48</v>
      </c>
      <c r="M50" s="3">
        <v>41829</v>
      </c>
      <c r="N50" s="1"/>
      <c r="O50" s="1"/>
      <c r="P50" s="1"/>
      <c r="Q50" s="1"/>
      <c r="R50" s="3">
        <v>44414</v>
      </c>
      <c r="S50" s="1"/>
      <c r="T50" s="1"/>
      <c r="U50" s="1"/>
      <c r="V50" s="1"/>
      <c r="W50" s="1"/>
      <c r="X50" s="1"/>
    </row>
    <row r="51" spans="1:24" ht="12.75">
      <c r="A51" s="4">
        <v>44975.625036134261</v>
      </c>
      <c r="B51" s="2">
        <v>48</v>
      </c>
      <c r="C51" s="2">
        <v>38</v>
      </c>
      <c r="D51" s="1" t="s">
        <v>251</v>
      </c>
      <c r="E51" s="1" t="s">
        <v>252</v>
      </c>
      <c r="F51" s="1" t="s">
        <v>253</v>
      </c>
      <c r="G51" s="1" t="s">
        <v>254</v>
      </c>
      <c r="H51" s="1" t="s">
        <v>26</v>
      </c>
      <c r="I51" s="1" t="s">
        <v>255</v>
      </c>
      <c r="J51" s="8" t="s">
        <v>256</v>
      </c>
      <c r="K51" s="1"/>
      <c r="L51" s="1" t="s">
        <v>29</v>
      </c>
      <c r="M51" s="3">
        <v>41325</v>
      </c>
      <c r="N51" s="1" t="s">
        <v>39</v>
      </c>
      <c r="O51" s="1" t="s">
        <v>53</v>
      </c>
      <c r="P51" s="1" t="s">
        <v>41</v>
      </c>
      <c r="Q51" s="1" t="s">
        <v>78</v>
      </c>
      <c r="R51" s="1"/>
      <c r="S51" s="1"/>
      <c r="T51" s="1"/>
      <c r="U51" s="1"/>
      <c r="V51" s="1"/>
      <c r="W51" s="1"/>
      <c r="X51" s="1"/>
    </row>
    <row r="52" spans="1:24" ht="12.75">
      <c r="A52" s="4">
        <v>44975.6213278125</v>
      </c>
      <c r="B52" s="2">
        <v>286</v>
      </c>
      <c r="C52" s="2">
        <v>39</v>
      </c>
      <c r="D52" s="1" t="s">
        <v>257</v>
      </c>
      <c r="E52" s="1" t="s">
        <v>23</v>
      </c>
      <c r="F52" s="1" t="s">
        <v>258</v>
      </c>
      <c r="G52" s="1" t="s">
        <v>259</v>
      </c>
      <c r="H52" s="1" t="s">
        <v>26</v>
      </c>
      <c r="I52" s="1" t="s">
        <v>260</v>
      </c>
      <c r="J52" s="8" t="s">
        <v>261</v>
      </c>
      <c r="K52" s="1"/>
      <c r="L52" s="1" t="s">
        <v>29</v>
      </c>
      <c r="M52" s="3">
        <v>41769</v>
      </c>
      <c r="N52" s="1" t="s">
        <v>39</v>
      </c>
      <c r="O52" s="1" t="s">
        <v>53</v>
      </c>
      <c r="P52" s="1" t="s">
        <v>41</v>
      </c>
      <c r="Q52" s="1" t="s">
        <v>78</v>
      </c>
      <c r="R52" s="1"/>
      <c r="S52" s="1"/>
      <c r="T52" s="1"/>
      <c r="U52" s="1"/>
      <c r="V52" s="1"/>
      <c r="W52" s="1"/>
      <c r="X52" s="1"/>
    </row>
    <row r="53" spans="1:24" ht="12.75">
      <c r="A53" s="4">
        <v>44947.420634166665</v>
      </c>
      <c r="B53" s="2">
        <v>286</v>
      </c>
      <c r="C53" s="2">
        <v>39</v>
      </c>
      <c r="D53" s="1" t="s">
        <v>257</v>
      </c>
      <c r="E53" s="1" t="s">
        <v>263</v>
      </c>
      <c r="F53" s="1" t="s">
        <v>258</v>
      </c>
      <c r="G53" s="1" t="s">
        <v>259</v>
      </c>
      <c r="H53" s="1" t="s">
        <v>26</v>
      </c>
      <c r="I53" s="1" t="s">
        <v>260</v>
      </c>
      <c r="J53" s="8" t="s">
        <v>261</v>
      </c>
      <c r="K53" s="1"/>
      <c r="L53" s="1" t="s">
        <v>48</v>
      </c>
      <c r="M53" s="3">
        <v>40525</v>
      </c>
      <c r="N53" s="1" t="s">
        <v>155</v>
      </c>
      <c r="O53" s="1" t="s">
        <v>65</v>
      </c>
      <c r="P53" s="1" t="s">
        <v>58</v>
      </c>
      <c r="Q53" s="1" t="s">
        <v>31</v>
      </c>
      <c r="R53" s="1"/>
      <c r="S53" s="1"/>
      <c r="T53" s="1"/>
      <c r="U53" s="1"/>
      <c r="V53" s="1"/>
      <c r="W53" s="1"/>
      <c r="X53" s="1"/>
    </row>
    <row r="54" spans="1:24" ht="12.75">
      <c r="A54" s="4">
        <v>44947.420634166665</v>
      </c>
      <c r="B54" s="2">
        <v>286</v>
      </c>
      <c r="C54" s="2">
        <v>39</v>
      </c>
      <c r="D54" s="1" t="s">
        <v>257</v>
      </c>
      <c r="E54" s="1" t="s">
        <v>262</v>
      </c>
      <c r="F54" s="1" t="s">
        <v>258</v>
      </c>
      <c r="G54" s="1" t="s">
        <v>259</v>
      </c>
      <c r="H54" s="1" t="s">
        <v>26</v>
      </c>
      <c r="I54" s="1" t="s">
        <v>260</v>
      </c>
      <c r="J54" s="8" t="s">
        <v>261</v>
      </c>
      <c r="K54" s="1"/>
      <c r="L54" s="1" t="s">
        <v>48</v>
      </c>
      <c r="M54" s="3">
        <v>42819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2.75">
      <c r="A55" s="4">
        <v>44926.677601689815</v>
      </c>
      <c r="B55" s="2">
        <v>755</v>
      </c>
      <c r="C55" s="2">
        <v>40</v>
      </c>
      <c r="D55" s="1" t="s">
        <v>65</v>
      </c>
      <c r="E55" s="1" t="s">
        <v>264</v>
      </c>
      <c r="F55" s="1" t="s">
        <v>265</v>
      </c>
      <c r="G55" s="1" t="s">
        <v>266</v>
      </c>
      <c r="H55" s="1" t="s">
        <v>26</v>
      </c>
      <c r="I55" s="1" t="s">
        <v>267</v>
      </c>
      <c r="J55" s="8" t="s">
        <v>268</v>
      </c>
      <c r="K55" s="1"/>
      <c r="L55" s="1" t="s">
        <v>48</v>
      </c>
      <c r="M55" s="3">
        <v>41356</v>
      </c>
      <c r="N55" s="1" t="s">
        <v>49</v>
      </c>
      <c r="O55" s="1" t="s">
        <v>30</v>
      </c>
      <c r="P55" s="1" t="s">
        <v>41</v>
      </c>
      <c r="Q55" s="1" t="s">
        <v>35</v>
      </c>
      <c r="R55" s="3">
        <v>44870</v>
      </c>
      <c r="S55" s="1"/>
      <c r="T55" s="1"/>
      <c r="U55" s="1"/>
      <c r="V55" s="1"/>
      <c r="W55" s="1"/>
      <c r="X55" s="1"/>
    </row>
    <row r="56" spans="1:24" ht="12.75">
      <c r="A56" s="4">
        <v>44926.678939039353</v>
      </c>
      <c r="B56" s="2">
        <v>755</v>
      </c>
      <c r="C56" s="2">
        <v>40</v>
      </c>
      <c r="D56" s="1" t="s">
        <v>65</v>
      </c>
      <c r="E56" s="1" t="s">
        <v>269</v>
      </c>
      <c r="F56" s="1" t="s">
        <v>265</v>
      </c>
      <c r="G56" s="1" t="s">
        <v>266</v>
      </c>
      <c r="H56" s="1" t="s">
        <v>26</v>
      </c>
      <c r="I56" s="1" t="s">
        <v>267</v>
      </c>
      <c r="J56" s="8" t="s">
        <v>268</v>
      </c>
      <c r="K56" s="1"/>
      <c r="L56" s="1" t="s">
        <v>29</v>
      </c>
      <c r="M56" s="3">
        <v>41899</v>
      </c>
      <c r="N56" s="1" t="s">
        <v>49</v>
      </c>
      <c r="O56" s="1" t="s">
        <v>30</v>
      </c>
      <c r="P56" s="1" t="s">
        <v>41</v>
      </c>
      <c r="Q56" s="1" t="s">
        <v>35</v>
      </c>
      <c r="R56" s="3">
        <v>44870</v>
      </c>
      <c r="S56" s="1"/>
      <c r="T56" s="1"/>
      <c r="U56" s="1"/>
      <c r="V56" s="1"/>
      <c r="W56" s="1"/>
      <c r="X56" s="1"/>
    </row>
    <row r="57" spans="1:24" ht="12.75">
      <c r="A57" s="4">
        <v>45388.565450335649</v>
      </c>
      <c r="B57" s="2">
        <v>21</v>
      </c>
      <c r="C57" s="2">
        <v>41</v>
      </c>
      <c r="D57" s="1" t="s">
        <v>270</v>
      </c>
      <c r="E57" s="1" t="s">
        <v>275</v>
      </c>
      <c r="F57" s="1" t="s">
        <v>272</v>
      </c>
      <c r="G57" s="1"/>
      <c r="H57" s="1"/>
      <c r="I57" s="1"/>
      <c r="J57" s="1" t="s">
        <v>273</v>
      </c>
      <c r="K57" s="1"/>
      <c r="L57" s="1" t="s">
        <v>48</v>
      </c>
      <c r="M57" s="3">
        <v>40689</v>
      </c>
      <c r="N57" s="1"/>
      <c r="O57" s="1"/>
      <c r="P57" s="1"/>
      <c r="Q57" s="1"/>
      <c r="R57" s="3">
        <v>42372</v>
      </c>
      <c r="S57" s="1"/>
      <c r="T57" s="1"/>
      <c r="U57" s="1"/>
      <c r="V57" s="1"/>
      <c r="W57" s="1"/>
      <c r="X57" s="1"/>
    </row>
    <row r="58" spans="1:24" ht="12.75">
      <c r="A58" s="4">
        <v>45388.565450335649</v>
      </c>
      <c r="B58" s="2">
        <v>21</v>
      </c>
      <c r="C58" s="2">
        <v>41</v>
      </c>
      <c r="D58" s="1" t="s">
        <v>270</v>
      </c>
      <c r="E58" s="1" t="s">
        <v>271</v>
      </c>
      <c r="F58" s="1" t="s">
        <v>272</v>
      </c>
      <c r="G58" s="1"/>
      <c r="H58" s="1"/>
      <c r="I58" s="1"/>
      <c r="J58" s="1" t="s">
        <v>273</v>
      </c>
      <c r="K58" s="1"/>
      <c r="L58" s="1" t="s">
        <v>274</v>
      </c>
      <c r="M58" s="3">
        <v>41236</v>
      </c>
      <c r="N58" s="1"/>
      <c r="O58" s="1"/>
      <c r="P58" s="1"/>
      <c r="Q58" s="1"/>
      <c r="R58" s="3">
        <v>42372</v>
      </c>
      <c r="S58" s="1"/>
      <c r="T58" s="1"/>
      <c r="U58" s="1"/>
      <c r="V58" s="1"/>
      <c r="W58" s="1"/>
      <c r="X58" s="1"/>
    </row>
    <row r="59" spans="1:24" ht="12.75">
      <c r="A59" s="4">
        <v>45011.667098541671</v>
      </c>
      <c r="B59" s="2">
        <v>751</v>
      </c>
      <c r="C59" s="2">
        <v>42</v>
      </c>
      <c r="D59" s="1" t="s">
        <v>276</v>
      </c>
      <c r="E59" s="1" t="s">
        <v>65</v>
      </c>
      <c r="F59" s="1" t="s">
        <v>277</v>
      </c>
      <c r="G59" s="1" t="s">
        <v>278</v>
      </c>
      <c r="H59" s="1" t="s">
        <v>26</v>
      </c>
      <c r="I59" s="1" t="s">
        <v>279</v>
      </c>
      <c r="J59" s="1" t="s">
        <v>280</v>
      </c>
      <c r="K59" s="1"/>
      <c r="L59" s="1" t="s">
        <v>29</v>
      </c>
      <c r="M59" s="3">
        <v>42193</v>
      </c>
      <c r="N59" s="1" t="s">
        <v>49</v>
      </c>
      <c r="O59" s="1" t="s">
        <v>122</v>
      </c>
      <c r="P59" s="1" t="s">
        <v>145</v>
      </c>
      <c r="Q59" s="1" t="s">
        <v>35</v>
      </c>
      <c r="R59" s="3">
        <v>44988</v>
      </c>
      <c r="S59" s="1"/>
      <c r="T59" s="1"/>
      <c r="U59" s="1"/>
      <c r="V59" s="1"/>
      <c r="W59" s="1"/>
      <c r="X59" s="1"/>
    </row>
    <row r="60" spans="1:24" ht="12.75">
      <c r="A60" s="4">
        <v>44927.676124548612</v>
      </c>
      <c r="B60" s="2">
        <v>1081</v>
      </c>
      <c r="C60" s="2">
        <v>43</v>
      </c>
      <c r="D60" s="1" t="s">
        <v>281</v>
      </c>
      <c r="E60" s="1" t="s">
        <v>282</v>
      </c>
      <c r="F60" s="1" t="s">
        <v>283</v>
      </c>
      <c r="G60" s="1"/>
      <c r="H60" s="1"/>
      <c r="I60" s="1"/>
      <c r="J60" s="8" t="s">
        <v>284</v>
      </c>
      <c r="K60" s="1"/>
      <c r="L60" s="1" t="s">
        <v>29</v>
      </c>
      <c r="M60" s="3">
        <v>42430</v>
      </c>
      <c r="N60" s="1" t="s">
        <v>49</v>
      </c>
      <c r="O60" s="1" t="s">
        <v>65</v>
      </c>
      <c r="P60" s="1" t="s">
        <v>58</v>
      </c>
      <c r="Q60" s="1" t="s">
        <v>35</v>
      </c>
      <c r="R60" s="3">
        <v>44625</v>
      </c>
      <c r="S60" s="1"/>
      <c r="T60" s="1"/>
      <c r="U60" s="1"/>
      <c r="V60" s="1"/>
      <c r="W60" s="1"/>
      <c r="X60" s="1"/>
    </row>
    <row r="61" spans="1:24" ht="12.75">
      <c r="A61" s="4">
        <v>45388.567255983799</v>
      </c>
      <c r="B61" s="2">
        <v>225</v>
      </c>
      <c r="C61" s="2">
        <v>44</v>
      </c>
      <c r="D61" s="1" t="s">
        <v>136</v>
      </c>
      <c r="E61" s="1" t="s">
        <v>23</v>
      </c>
      <c r="F61" s="1" t="s">
        <v>286</v>
      </c>
      <c r="G61" s="1"/>
      <c r="H61" s="1" t="s">
        <v>26</v>
      </c>
      <c r="I61" s="1"/>
      <c r="J61" s="8" t="s">
        <v>287</v>
      </c>
      <c r="K61" s="1"/>
      <c r="L61" s="1" t="s">
        <v>29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ht="12.75">
      <c r="A62" s="4">
        <v>45388.567255983799</v>
      </c>
      <c r="B62" s="2">
        <v>225</v>
      </c>
      <c r="C62" s="2">
        <v>44</v>
      </c>
      <c r="D62" s="1" t="s">
        <v>136</v>
      </c>
      <c r="E62" s="1" t="s">
        <v>288</v>
      </c>
      <c r="F62" s="1" t="s">
        <v>286</v>
      </c>
      <c r="G62" s="1"/>
      <c r="H62" s="1" t="s">
        <v>26</v>
      </c>
      <c r="I62" s="1"/>
      <c r="J62" s="8" t="s">
        <v>287</v>
      </c>
      <c r="K62" s="1"/>
      <c r="L62" s="1" t="s">
        <v>289</v>
      </c>
      <c r="M62" s="10">
        <v>42262</v>
      </c>
      <c r="N62" s="1"/>
      <c r="O62" s="1"/>
      <c r="P62" s="1"/>
      <c r="Q62" s="1"/>
      <c r="R62" s="13">
        <v>44506</v>
      </c>
      <c r="S62" s="1"/>
      <c r="T62" s="1"/>
      <c r="U62" s="1"/>
      <c r="V62" s="1"/>
      <c r="W62" s="1"/>
      <c r="X62" s="1"/>
    </row>
    <row r="63" spans="1:24" ht="12.75">
      <c r="A63" s="4">
        <v>44934.820668935186</v>
      </c>
      <c r="B63" s="2">
        <v>1178</v>
      </c>
      <c r="C63" s="2">
        <v>45</v>
      </c>
      <c r="D63" s="1" t="s">
        <v>290</v>
      </c>
      <c r="E63" s="1" t="s">
        <v>291</v>
      </c>
      <c r="F63" s="1" t="s">
        <v>292</v>
      </c>
      <c r="G63" s="1" t="s">
        <v>293</v>
      </c>
      <c r="H63" s="1" t="s">
        <v>26</v>
      </c>
      <c r="I63" s="1" t="s">
        <v>294</v>
      </c>
      <c r="J63" s="1">
        <v>685317570</v>
      </c>
      <c r="K63" s="1"/>
      <c r="L63" s="1" t="s">
        <v>29</v>
      </c>
      <c r="M63" s="3">
        <v>39200</v>
      </c>
      <c r="N63" s="1" t="s">
        <v>152</v>
      </c>
      <c r="O63" s="1" t="s">
        <v>90</v>
      </c>
      <c r="P63" s="1" t="s">
        <v>58</v>
      </c>
      <c r="Q63" s="1" t="s">
        <v>35</v>
      </c>
      <c r="R63" s="1"/>
      <c r="S63" s="1"/>
      <c r="T63" s="1"/>
      <c r="U63" s="1"/>
      <c r="V63" s="1"/>
      <c r="W63" s="1"/>
      <c r="X63" s="1"/>
    </row>
    <row r="64" spans="1:24" ht="12.75">
      <c r="A64" s="4">
        <v>44934.821538402779</v>
      </c>
      <c r="B64" s="2">
        <v>1178</v>
      </c>
      <c r="C64" s="2">
        <v>45</v>
      </c>
      <c r="D64" s="1" t="s">
        <v>290</v>
      </c>
      <c r="E64" s="1" t="s">
        <v>263</v>
      </c>
      <c r="F64" s="1" t="s">
        <v>292</v>
      </c>
      <c r="G64" s="1" t="s">
        <v>293</v>
      </c>
      <c r="H64" s="1" t="s">
        <v>26</v>
      </c>
      <c r="I64" s="1" t="s">
        <v>294</v>
      </c>
      <c r="J64" s="1">
        <v>685317570</v>
      </c>
      <c r="K64" s="1"/>
      <c r="L64" s="1" t="s">
        <v>48</v>
      </c>
      <c r="M64" s="3">
        <v>40063</v>
      </c>
      <c r="N64" s="1" t="s">
        <v>152</v>
      </c>
      <c r="O64" s="1" t="s">
        <v>90</v>
      </c>
      <c r="P64" s="1" t="s">
        <v>58</v>
      </c>
      <c r="Q64" s="1" t="s">
        <v>35</v>
      </c>
      <c r="R64" s="1"/>
      <c r="S64" s="1"/>
      <c r="T64" s="1"/>
      <c r="U64" s="1"/>
      <c r="V64" s="1"/>
      <c r="W64" s="1"/>
      <c r="X64" s="1"/>
    </row>
    <row r="65" spans="1:24" ht="12.75">
      <c r="A65" s="4">
        <v>45003.643634189815</v>
      </c>
      <c r="B65" s="2">
        <v>1028</v>
      </c>
      <c r="C65" s="2">
        <v>46</v>
      </c>
      <c r="D65" s="1" t="s">
        <v>295</v>
      </c>
      <c r="E65" s="1" t="s">
        <v>296</v>
      </c>
      <c r="F65" s="1" t="s">
        <v>297</v>
      </c>
      <c r="G65" s="1" t="s">
        <v>298</v>
      </c>
      <c r="H65" s="1" t="s">
        <v>26</v>
      </c>
      <c r="I65" s="1" t="s">
        <v>299</v>
      </c>
      <c r="J65" s="1">
        <v>684304185</v>
      </c>
      <c r="K65" s="1"/>
      <c r="L65" s="1" t="s">
        <v>48</v>
      </c>
      <c r="M65" s="3">
        <v>42867</v>
      </c>
      <c r="N65" s="1" t="s">
        <v>49</v>
      </c>
      <c r="O65" s="1" t="s">
        <v>122</v>
      </c>
      <c r="P65" s="1" t="s">
        <v>123</v>
      </c>
      <c r="Q65" s="1" t="s">
        <v>35</v>
      </c>
      <c r="R65" s="3">
        <v>44989</v>
      </c>
      <c r="S65" s="1"/>
      <c r="T65" s="1"/>
      <c r="U65" s="1"/>
      <c r="V65" s="1"/>
      <c r="W65" s="1"/>
      <c r="X65" s="1"/>
    </row>
    <row r="66" spans="1:24" ht="12.75">
      <c r="A66" s="4">
        <v>45319.660190787035</v>
      </c>
      <c r="B66" s="2">
        <v>823</v>
      </c>
      <c r="C66" s="2">
        <v>47</v>
      </c>
      <c r="D66" s="1" t="s">
        <v>300</v>
      </c>
      <c r="E66" s="1" t="s">
        <v>301</v>
      </c>
      <c r="F66" s="1" t="s">
        <v>302</v>
      </c>
      <c r="G66" s="1" t="s">
        <v>303</v>
      </c>
      <c r="H66" s="1" t="s">
        <v>26</v>
      </c>
      <c r="I66" s="1" t="s">
        <v>304</v>
      </c>
      <c r="J66" s="8" t="s">
        <v>305</v>
      </c>
      <c r="K66" s="1"/>
      <c r="L66" s="1" t="s">
        <v>29</v>
      </c>
      <c r="M66" s="3">
        <v>42984</v>
      </c>
      <c r="N66" s="1" t="s">
        <v>49</v>
      </c>
      <c r="O66" s="1" t="s">
        <v>114</v>
      </c>
      <c r="P66" s="1" t="s">
        <v>41</v>
      </c>
      <c r="Q66" s="1" t="s">
        <v>31</v>
      </c>
      <c r="R66" s="3">
        <v>45304</v>
      </c>
      <c r="S66" s="1"/>
      <c r="T66" s="1"/>
      <c r="U66" s="1"/>
      <c r="V66" s="1"/>
      <c r="W66" s="1"/>
      <c r="X66" s="1"/>
    </row>
    <row r="67" spans="1:24" ht="12.75">
      <c r="A67" s="4">
        <v>45011.659219155088</v>
      </c>
      <c r="B67" s="2">
        <v>1094</v>
      </c>
      <c r="C67" s="2">
        <v>48</v>
      </c>
      <c r="D67" s="1" t="s">
        <v>65</v>
      </c>
      <c r="E67" s="1" t="s">
        <v>1298</v>
      </c>
      <c r="F67" s="1" t="s">
        <v>306</v>
      </c>
      <c r="G67" s="1" t="s">
        <v>307</v>
      </c>
      <c r="H67" s="1" t="s">
        <v>26</v>
      </c>
      <c r="I67" s="1" t="s">
        <v>308</v>
      </c>
      <c r="J67" s="8" t="s">
        <v>309</v>
      </c>
      <c r="K67" s="1"/>
      <c r="L67" s="1" t="s">
        <v>29</v>
      </c>
      <c r="M67" s="3">
        <v>42875</v>
      </c>
      <c r="N67" s="1" t="s">
        <v>49</v>
      </c>
      <c r="O67" s="1" t="s">
        <v>122</v>
      </c>
      <c r="P67" s="1" t="s">
        <v>145</v>
      </c>
      <c r="Q67" s="1" t="s">
        <v>35</v>
      </c>
      <c r="R67" s="3">
        <v>44988</v>
      </c>
      <c r="S67" s="1"/>
      <c r="T67" s="1"/>
      <c r="U67" s="1"/>
      <c r="V67" s="1"/>
      <c r="W67" s="1"/>
      <c r="X67" s="1"/>
    </row>
    <row r="68" spans="1:24" ht="12.75">
      <c r="A68" s="4">
        <v>44997.546264999997</v>
      </c>
      <c r="B68" s="2">
        <v>372</v>
      </c>
      <c r="C68" s="2">
        <v>49</v>
      </c>
      <c r="D68" s="1" t="s">
        <v>310</v>
      </c>
      <c r="E68" s="1" t="s">
        <v>311</v>
      </c>
      <c r="F68" s="1" t="s">
        <v>312</v>
      </c>
      <c r="G68" s="1" t="s">
        <v>313</v>
      </c>
      <c r="H68" s="1" t="s">
        <v>26</v>
      </c>
      <c r="I68" s="1" t="s">
        <v>314</v>
      </c>
      <c r="J68" s="8" t="s">
        <v>315</v>
      </c>
      <c r="K68" s="1"/>
      <c r="L68" s="1" t="s">
        <v>29</v>
      </c>
      <c r="M68" s="3">
        <v>41333</v>
      </c>
      <c r="N68" s="1" t="s">
        <v>49</v>
      </c>
      <c r="O68" s="1" t="s">
        <v>65</v>
      </c>
      <c r="P68" s="1" t="s">
        <v>123</v>
      </c>
      <c r="Q68" s="11" t="s">
        <v>78</v>
      </c>
      <c r="R68" s="3">
        <v>44997</v>
      </c>
      <c r="S68" s="1"/>
      <c r="T68" s="1"/>
      <c r="U68" s="1"/>
      <c r="V68" s="1"/>
      <c r="W68" s="1"/>
      <c r="X68" s="1"/>
    </row>
    <row r="69" spans="1:24" ht="12.75">
      <c r="A69" s="4">
        <v>44997.546264999997</v>
      </c>
      <c r="B69" s="2">
        <v>372</v>
      </c>
      <c r="C69" s="2">
        <v>49</v>
      </c>
      <c r="D69" s="1" t="s">
        <v>310</v>
      </c>
      <c r="E69" s="1" t="s">
        <v>316</v>
      </c>
      <c r="F69" s="1" t="s">
        <v>312</v>
      </c>
      <c r="G69" s="1" t="s">
        <v>313</v>
      </c>
      <c r="H69" s="1" t="s">
        <v>26</v>
      </c>
      <c r="I69" s="1" t="s">
        <v>314</v>
      </c>
      <c r="J69" s="8" t="s">
        <v>315</v>
      </c>
      <c r="K69" s="1"/>
      <c r="L69" s="1" t="s">
        <v>29</v>
      </c>
      <c r="M69" s="3">
        <v>41333</v>
      </c>
      <c r="N69" s="1" t="s">
        <v>49</v>
      </c>
      <c r="O69" s="1" t="s">
        <v>122</v>
      </c>
      <c r="P69" s="1" t="s">
        <v>123</v>
      </c>
      <c r="Q69" s="1" t="s">
        <v>35</v>
      </c>
      <c r="R69" s="3">
        <v>44997</v>
      </c>
      <c r="S69" s="1"/>
      <c r="T69" s="1"/>
      <c r="U69" s="1"/>
      <c r="V69" s="1"/>
      <c r="W69" s="1"/>
      <c r="X69" s="1"/>
    </row>
    <row r="70" spans="1:24" ht="12.75">
      <c r="A70" s="4">
        <v>45388.57107208333</v>
      </c>
      <c r="B70" s="9" t="s">
        <v>50</v>
      </c>
      <c r="C70" s="2">
        <v>50</v>
      </c>
      <c r="D70" s="1"/>
      <c r="E70" s="1" t="s">
        <v>317</v>
      </c>
      <c r="F70" s="1" t="s">
        <v>318</v>
      </c>
      <c r="G70" s="1" t="s">
        <v>319</v>
      </c>
      <c r="H70" s="1" t="s">
        <v>26</v>
      </c>
      <c r="I70" s="1" t="s">
        <v>320</v>
      </c>
      <c r="J70" s="8" t="s">
        <v>321</v>
      </c>
      <c r="K70" s="1"/>
      <c r="L70" s="1" t="s">
        <v>29</v>
      </c>
      <c r="M70" s="3">
        <v>40365</v>
      </c>
      <c r="N70" s="1"/>
      <c r="O70" s="1"/>
      <c r="P70" s="1"/>
      <c r="Q70" s="1"/>
      <c r="R70" s="3">
        <v>45210</v>
      </c>
      <c r="S70" s="1"/>
      <c r="T70" s="1"/>
      <c r="U70" s="1"/>
      <c r="V70" s="1"/>
      <c r="W70" s="1"/>
      <c r="X70" s="1"/>
    </row>
    <row r="71" spans="1:24" ht="12.75">
      <c r="A71" s="4">
        <v>45320.657268518517</v>
      </c>
      <c r="B71" s="2">
        <v>669</v>
      </c>
      <c r="C71" s="2">
        <v>51</v>
      </c>
      <c r="D71" s="1" t="s">
        <v>322</v>
      </c>
      <c r="E71" s="1" t="s">
        <v>323</v>
      </c>
      <c r="F71" s="1" t="s">
        <v>324</v>
      </c>
      <c r="G71" s="1" t="s">
        <v>325</v>
      </c>
      <c r="H71" s="1" t="s">
        <v>26</v>
      </c>
      <c r="I71" s="1" t="s">
        <v>211</v>
      </c>
      <c r="J71" s="1" t="s">
        <v>326</v>
      </c>
      <c r="K71" s="1"/>
      <c r="L71" s="1" t="s">
        <v>29</v>
      </c>
      <c r="M71" s="3">
        <v>41839</v>
      </c>
      <c r="N71" s="1" t="s">
        <v>49</v>
      </c>
      <c r="O71" s="1" t="s">
        <v>114</v>
      </c>
      <c r="P71" s="1" t="s">
        <v>41</v>
      </c>
      <c r="Q71" s="1" t="s">
        <v>31</v>
      </c>
      <c r="R71" s="3">
        <v>45305</v>
      </c>
      <c r="S71" s="1"/>
      <c r="T71" s="1"/>
      <c r="U71" s="1"/>
      <c r="V71" s="1"/>
      <c r="W71" s="1"/>
      <c r="X71" s="1"/>
    </row>
    <row r="72" spans="1:24" ht="12.75">
      <c r="A72" s="4">
        <v>45319.657268680559</v>
      </c>
      <c r="B72" s="2">
        <v>669</v>
      </c>
      <c r="C72" s="2">
        <v>51</v>
      </c>
      <c r="D72" s="1" t="s">
        <v>322</v>
      </c>
      <c r="E72" s="1" t="s">
        <v>327</v>
      </c>
      <c r="F72" s="1" t="s">
        <v>324</v>
      </c>
      <c r="G72" s="1" t="s">
        <v>328</v>
      </c>
      <c r="H72" s="1" t="s">
        <v>26</v>
      </c>
      <c r="I72" s="1" t="s">
        <v>211</v>
      </c>
      <c r="J72" s="1" t="s">
        <v>326</v>
      </c>
      <c r="K72" s="1"/>
      <c r="L72" s="1" t="s">
        <v>29</v>
      </c>
      <c r="M72" s="3">
        <v>42779</v>
      </c>
      <c r="N72" s="1" t="s">
        <v>49</v>
      </c>
      <c r="O72" s="1" t="s">
        <v>114</v>
      </c>
      <c r="P72" s="1" t="s">
        <v>41</v>
      </c>
      <c r="Q72" s="1" t="s">
        <v>31</v>
      </c>
      <c r="R72" s="3">
        <v>45304</v>
      </c>
      <c r="S72" s="1"/>
      <c r="T72" s="1"/>
      <c r="U72" s="1"/>
      <c r="V72" s="1"/>
      <c r="W72" s="1"/>
      <c r="X72" s="1"/>
    </row>
    <row r="73" spans="1:24" ht="12.75">
      <c r="A73" s="4">
        <v>45444.636785972223</v>
      </c>
      <c r="B73" s="2">
        <v>1157</v>
      </c>
      <c r="C73" s="2">
        <v>52</v>
      </c>
      <c r="D73" s="1" t="s">
        <v>53</v>
      </c>
      <c r="E73" s="1" t="s">
        <v>329</v>
      </c>
      <c r="F73" s="1" t="s">
        <v>330</v>
      </c>
      <c r="G73" s="1" t="s">
        <v>331</v>
      </c>
      <c r="H73" s="1" t="s">
        <v>26</v>
      </c>
      <c r="I73" s="1" t="s">
        <v>332</v>
      </c>
      <c r="J73" s="8" t="s">
        <v>333</v>
      </c>
      <c r="K73" s="1"/>
      <c r="L73" s="1" t="s">
        <v>29</v>
      </c>
      <c r="M73" s="3">
        <v>41131</v>
      </c>
      <c r="N73" s="1"/>
      <c r="O73" s="1"/>
      <c r="P73" s="1"/>
      <c r="Q73" s="1"/>
      <c r="R73" s="3">
        <v>44338</v>
      </c>
      <c r="S73" s="1"/>
      <c r="T73" s="1"/>
      <c r="U73" s="1"/>
      <c r="V73" s="1"/>
      <c r="W73" s="1"/>
      <c r="X73" s="1"/>
    </row>
    <row r="74" spans="1:24" ht="12.75">
      <c r="A74" s="4">
        <v>45444.636785972223</v>
      </c>
      <c r="B74" s="2">
        <v>1157</v>
      </c>
      <c r="C74" s="2">
        <v>52</v>
      </c>
      <c r="D74" s="1" t="s">
        <v>53</v>
      </c>
      <c r="E74" s="1" t="s">
        <v>195</v>
      </c>
      <c r="F74" s="1" t="s">
        <v>330</v>
      </c>
      <c r="G74" s="1" t="s">
        <v>331</v>
      </c>
      <c r="H74" s="1" t="s">
        <v>26</v>
      </c>
      <c r="I74" s="1" t="s">
        <v>332</v>
      </c>
      <c r="J74" s="8" t="s">
        <v>333</v>
      </c>
      <c r="K74" s="1"/>
      <c r="L74" s="1" t="s">
        <v>29</v>
      </c>
      <c r="M74" s="3">
        <v>40756</v>
      </c>
      <c r="N74" s="1"/>
      <c r="O74" s="1"/>
      <c r="P74" s="1"/>
      <c r="Q74" s="1"/>
      <c r="R74" s="3">
        <v>44338</v>
      </c>
      <c r="S74" s="1"/>
      <c r="T74" s="1"/>
      <c r="U74" s="1"/>
      <c r="V74" s="1"/>
      <c r="W74" s="1"/>
      <c r="X74" s="1"/>
    </row>
    <row r="75" spans="1:24" ht="12.75">
      <c r="A75" s="4">
        <v>44934.810599942131</v>
      </c>
      <c r="B75" s="2">
        <v>556</v>
      </c>
      <c r="C75" s="2">
        <v>53</v>
      </c>
      <c r="D75" s="1" t="s">
        <v>334</v>
      </c>
      <c r="E75" s="1" t="s">
        <v>708</v>
      </c>
      <c r="F75" s="1" t="s">
        <v>336</v>
      </c>
      <c r="G75" s="1" t="s">
        <v>337</v>
      </c>
      <c r="H75" s="1" t="s">
        <v>26</v>
      </c>
      <c r="I75" s="1" t="s">
        <v>207</v>
      </c>
      <c r="J75" s="8" t="s">
        <v>338</v>
      </c>
      <c r="K75" s="1"/>
      <c r="L75" s="1" t="s">
        <v>29</v>
      </c>
      <c r="M75" s="3">
        <v>38944</v>
      </c>
      <c r="N75" s="1" t="s">
        <v>152</v>
      </c>
      <c r="O75" s="1" t="s">
        <v>90</v>
      </c>
      <c r="P75" s="1" t="s">
        <v>58</v>
      </c>
      <c r="Q75" s="1" t="s">
        <v>35</v>
      </c>
      <c r="R75" s="1"/>
      <c r="S75" s="1"/>
      <c r="T75" s="1"/>
      <c r="U75" s="1"/>
      <c r="V75" s="1"/>
      <c r="W75" s="1"/>
      <c r="X75" s="1"/>
    </row>
    <row r="76" spans="1:24" ht="12.75">
      <c r="A76" s="4">
        <v>44934.780397696755</v>
      </c>
      <c r="B76" s="2">
        <v>556</v>
      </c>
      <c r="C76" s="2">
        <v>53</v>
      </c>
      <c r="D76" s="1" t="s">
        <v>334</v>
      </c>
      <c r="E76" s="1" t="s">
        <v>1299</v>
      </c>
      <c r="F76" s="1" t="s">
        <v>336</v>
      </c>
      <c r="G76" s="1" t="s">
        <v>337</v>
      </c>
      <c r="H76" s="1" t="s">
        <v>26</v>
      </c>
      <c r="I76" s="1" t="s">
        <v>207</v>
      </c>
      <c r="J76" s="8" t="s">
        <v>338</v>
      </c>
      <c r="K76" s="1"/>
      <c r="L76" s="1" t="s">
        <v>29</v>
      </c>
      <c r="M76" s="3">
        <v>40039</v>
      </c>
      <c r="N76" s="1" t="s">
        <v>152</v>
      </c>
      <c r="O76" s="1" t="s">
        <v>90</v>
      </c>
      <c r="P76" s="1" t="s">
        <v>58</v>
      </c>
      <c r="Q76" s="1" t="s">
        <v>35</v>
      </c>
      <c r="R76" s="1"/>
      <c r="S76" s="1"/>
      <c r="T76" s="1"/>
      <c r="U76" s="1"/>
      <c r="V76" s="1"/>
      <c r="W76" s="1"/>
      <c r="X76" s="1"/>
    </row>
    <row r="77" spans="1:24" ht="12.75">
      <c r="A77" s="4">
        <v>45032.635857511574</v>
      </c>
      <c r="B77" s="9" t="s">
        <v>50</v>
      </c>
      <c r="C77" s="2">
        <v>54</v>
      </c>
      <c r="D77" s="1" t="s">
        <v>340</v>
      </c>
      <c r="E77" s="1" t="s">
        <v>341</v>
      </c>
      <c r="F77" s="1" t="s">
        <v>340</v>
      </c>
      <c r="G77" s="1" t="s">
        <v>342</v>
      </c>
      <c r="H77" s="1" t="s">
        <v>26</v>
      </c>
      <c r="I77" s="1" t="s">
        <v>343</v>
      </c>
      <c r="J77" s="1" t="s">
        <v>344</v>
      </c>
      <c r="K77" s="1"/>
      <c r="L77" s="1" t="s">
        <v>29</v>
      </c>
      <c r="M77" s="3">
        <v>39693</v>
      </c>
      <c r="N77" s="1" t="s">
        <v>39</v>
      </c>
      <c r="O77" s="1" t="s">
        <v>53</v>
      </c>
      <c r="P77" s="1" t="s">
        <v>123</v>
      </c>
      <c r="Q77" s="1" t="s">
        <v>31</v>
      </c>
      <c r="R77" s="3">
        <v>45032</v>
      </c>
      <c r="S77" s="1"/>
      <c r="T77" s="1"/>
      <c r="U77" s="1"/>
      <c r="V77" s="1"/>
      <c r="W77" s="1"/>
      <c r="X77" s="1"/>
    </row>
    <row r="78" spans="1:24" ht="12.75">
      <c r="A78" s="4">
        <v>45032.635857511574</v>
      </c>
      <c r="B78" s="9" t="s">
        <v>50</v>
      </c>
      <c r="C78" s="2">
        <v>54</v>
      </c>
      <c r="D78" s="1" t="s">
        <v>340</v>
      </c>
      <c r="E78" s="1" t="s">
        <v>345</v>
      </c>
      <c r="F78" s="1" t="s">
        <v>340</v>
      </c>
      <c r="G78" s="1" t="s">
        <v>342</v>
      </c>
      <c r="H78" s="1" t="s">
        <v>26</v>
      </c>
      <c r="I78" s="1" t="s">
        <v>343</v>
      </c>
      <c r="J78" s="1" t="s">
        <v>344</v>
      </c>
      <c r="K78" s="1"/>
      <c r="L78" s="1" t="s">
        <v>29</v>
      </c>
      <c r="M78" s="3">
        <v>40660</v>
      </c>
      <c r="N78" s="1" t="s">
        <v>39</v>
      </c>
      <c r="O78" s="1" t="s">
        <v>53</v>
      </c>
      <c r="P78" s="1" t="s">
        <v>123</v>
      </c>
      <c r="Q78" s="1" t="s">
        <v>31</v>
      </c>
      <c r="R78" s="3">
        <v>45032</v>
      </c>
      <c r="S78" s="1"/>
      <c r="T78" s="1"/>
      <c r="U78" s="1"/>
      <c r="V78" s="1"/>
      <c r="W78" s="1"/>
      <c r="X78" s="1"/>
    </row>
    <row r="79" spans="1:24" ht="12.75">
      <c r="A79" s="4">
        <v>45032.635857511574</v>
      </c>
      <c r="B79" s="9" t="s">
        <v>50</v>
      </c>
      <c r="C79" s="2">
        <v>54</v>
      </c>
      <c r="D79" s="1" t="s">
        <v>340</v>
      </c>
      <c r="E79" s="1" t="s">
        <v>346</v>
      </c>
      <c r="F79" s="1" t="s">
        <v>340</v>
      </c>
      <c r="G79" s="1" t="s">
        <v>342</v>
      </c>
      <c r="H79" s="1" t="s">
        <v>26</v>
      </c>
      <c r="I79" s="1" t="s">
        <v>343</v>
      </c>
      <c r="J79" s="1" t="s">
        <v>344</v>
      </c>
      <c r="K79" s="1"/>
      <c r="L79" s="1" t="s">
        <v>48</v>
      </c>
      <c r="M79" s="3">
        <v>41800</v>
      </c>
      <c r="N79" s="1" t="s">
        <v>49</v>
      </c>
      <c r="O79" s="1" t="s">
        <v>122</v>
      </c>
      <c r="P79" s="1" t="s">
        <v>145</v>
      </c>
      <c r="Q79" s="1" t="s">
        <v>35</v>
      </c>
      <c r="R79" s="3">
        <v>45032</v>
      </c>
      <c r="S79" s="1"/>
      <c r="T79" s="1"/>
      <c r="U79" s="1"/>
      <c r="V79" s="1"/>
      <c r="W79" s="1"/>
      <c r="X79" s="1"/>
    </row>
    <row r="80" spans="1:24" ht="12.75">
      <c r="A80" s="4">
        <v>45319.674196886575</v>
      </c>
      <c r="B80" s="2">
        <v>716</v>
      </c>
      <c r="C80" s="2">
        <v>55</v>
      </c>
      <c r="D80" s="1" t="s">
        <v>347</v>
      </c>
      <c r="E80" s="1" t="s">
        <v>348</v>
      </c>
      <c r="F80" s="1" t="s">
        <v>349</v>
      </c>
      <c r="G80" s="1" t="s">
        <v>350</v>
      </c>
      <c r="H80" s="1" t="s">
        <v>26</v>
      </c>
      <c r="I80" s="1" t="s">
        <v>351</v>
      </c>
      <c r="J80" s="8" t="s">
        <v>352</v>
      </c>
      <c r="K80" s="1"/>
      <c r="L80" s="1" t="s">
        <v>29</v>
      </c>
      <c r="M80" s="3">
        <v>43005</v>
      </c>
      <c r="N80" s="1" t="s">
        <v>49</v>
      </c>
      <c r="O80" s="1" t="s">
        <v>114</v>
      </c>
      <c r="P80" s="1" t="s">
        <v>41</v>
      </c>
      <c r="Q80" s="1" t="s">
        <v>31</v>
      </c>
      <c r="R80" s="3">
        <v>45304</v>
      </c>
      <c r="S80" s="1"/>
      <c r="T80" s="1"/>
      <c r="U80" s="1"/>
      <c r="V80" s="1"/>
      <c r="W80" s="1"/>
      <c r="X80" s="1"/>
    </row>
    <row r="81" spans="1:24" ht="12.75">
      <c r="A81" s="4">
        <v>45319.676325370368</v>
      </c>
      <c r="B81" s="2">
        <v>1066</v>
      </c>
      <c r="C81" s="2">
        <v>56</v>
      </c>
      <c r="D81" s="1" t="s">
        <v>353</v>
      </c>
      <c r="E81" s="1" t="s">
        <v>354</v>
      </c>
      <c r="F81" s="1" t="s">
        <v>355</v>
      </c>
      <c r="G81" s="1" t="s">
        <v>356</v>
      </c>
      <c r="H81" s="1" t="s">
        <v>26</v>
      </c>
      <c r="I81" s="1" t="s">
        <v>357</v>
      </c>
      <c r="J81" s="8" t="s">
        <v>358</v>
      </c>
      <c r="K81" s="1"/>
      <c r="L81" s="1" t="s">
        <v>29</v>
      </c>
      <c r="M81" s="3">
        <v>43124</v>
      </c>
      <c r="N81" s="1" t="s">
        <v>49</v>
      </c>
      <c r="O81" s="1" t="s">
        <v>114</v>
      </c>
      <c r="P81" s="1" t="s">
        <v>41</v>
      </c>
      <c r="Q81" s="1" t="s">
        <v>31</v>
      </c>
      <c r="R81" s="3">
        <v>45304</v>
      </c>
      <c r="S81" s="1"/>
      <c r="T81" s="1"/>
      <c r="U81" s="1"/>
      <c r="V81" s="1"/>
      <c r="W81" s="1"/>
      <c r="X81" s="1"/>
    </row>
    <row r="82" spans="1:24" ht="12.75">
      <c r="A82" s="4">
        <v>45003.645380520829</v>
      </c>
      <c r="B82" s="2">
        <v>118</v>
      </c>
      <c r="C82" s="2">
        <v>57</v>
      </c>
      <c r="D82" s="1" t="s">
        <v>156</v>
      </c>
      <c r="E82" s="1" t="s">
        <v>359</v>
      </c>
      <c r="F82" s="1" t="s">
        <v>360</v>
      </c>
      <c r="G82" s="1" t="s">
        <v>361</v>
      </c>
      <c r="H82" s="1" t="s">
        <v>26</v>
      </c>
      <c r="I82" s="1" t="s">
        <v>362</v>
      </c>
      <c r="J82" s="8" t="s">
        <v>363</v>
      </c>
      <c r="K82" s="1"/>
      <c r="L82" s="1" t="s">
        <v>48</v>
      </c>
      <c r="M82" s="3">
        <v>42946</v>
      </c>
      <c r="N82" s="1" t="s">
        <v>49</v>
      </c>
      <c r="O82" s="1" t="s">
        <v>122</v>
      </c>
      <c r="P82" s="1" t="s">
        <v>123</v>
      </c>
      <c r="Q82" s="1" t="s">
        <v>35</v>
      </c>
      <c r="R82" s="3">
        <v>44989</v>
      </c>
      <c r="S82" s="1"/>
      <c r="T82" s="1"/>
      <c r="U82" s="1"/>
      <c r="V82" s="1"/>
      <c r="W82" s="1"/>
      <c r="X82" s="1"/>
    </row>
    <row r="83" spans="1:24" ht="12.75">
      <c r="A83" s="4">
        <v>45003.600397187503</v>
      </c>
      <c r="B83" s="2">
        <v>384</v>
      </c>
      <c r="C83" s="2">
        <v>58</v>
      </c>
      <c r="D83" s="1" t="s">
        <v>364</v>
      </c>
      <c r="E83" s="1" t="s">
        <v>365</v>
      </c>
      <c r="F83" s="1" t="s">
        <v>366</v>
      </c>
      <c r="G83" s="1" t="s">
        <v>367</v>
      </c>
      <c r="H83" s="1" t="s">
        <v>26</v>
      </c>
      <c r="I83" s="1" t="s">
        <v>368</v>
      </c>
      <c r="J83" s="8" t="s">
        <v>369</v>
      </c>
      <c r="K83" s="1"/>
      <c r="L83" s="1" t="s">
        <v>29</v>
      </c>
      <c r="M83" s="10">
        <v>42340</v>
      </c>
      <c r="N83" s="1" t="s">
        <v>49</v>
      </c>
      <c r="O83" s="1" t="s">
        <v>122</v>
      </c>
      <c r="P83" s="1" t="s">
        <v>123</v>
      </c>
      <c r="Q83" s="1" t="s">
        <v>35</v>
      </c>
      <c r="R83" s="3">
        <v>44989</v>
      </c>
      <c r="S83" s="1"/>
      <c r="T83" s="1"/>
      <c r="U83" s="1"/>
      <c r="V83" s="1"/>
      <c r="W83" s="1"/>
      <c r="X83" s="1"/>
    </row>
    <row r="84" spans="1:24" ht="12.75">
      <c r="A84" s="4">
        <v>45003.600397187503</v>
      </c>
      <c r="B84" s="2">
        <v>384</v>
      </c>
      <c r="C84" s="2">
        <v>58</v>
      </c>
      <c r="D84" s="1" t="s">
        <v>364</v>
      </c>
      <c r="E84" s="1" t="s">
        <v>117</v>
      </c>
      <c r="F84" s="1" t="s">
        <v>366</v>
      </c>
      <c r="G84" s="1" t="s">
        <v>367</v>
      </c>
      <c r="H84" s="1" t="s">
        <v>26</v>
      </c>
      <c r="I84" s="1" t="s">
        <v>368</v>
      </c>
      <c r="J84" s="8" t="s">
        <v>369</v>
      </c>
      <c r="K84" s="1"/>
      <c r="L84" s="1" t="s">
        <v>48</v>
      </c>
      <c r="M84" s="3">
        <v>41339</v>
      </c>
      <c r="N84" s="1" t="s">
        <v>49</v>
      </c>
      <c r="O84" s="1" t="s">
        <v>122</v>
      </c>
      <c r="P84" s="1" t="s">
        <v>123</v>
      </c>
      <c r="Q84" s="1" t="s">
        <v>35</v>
      </c>
      <c r="R84" s="3">
        <v>44989</v>
      </c>
      <c r="S84" s="1"/>
      <c r="T84" s="1"/>
      <c r="U84" s="1"/>
      <c r="V84" s="1"/>
      <c r="W84" s="1"/>
      <c r="X84" s="1"/>
    </row>
    <row r="85" spans="1:24" ht="12.75">
      <c r="A85" s="4">
        <v>45320.615578703706</v>
      </c>
      <c r="B85" s="2">
        <v>612</v>
      </c>
      <c r="C85" s="2">
        <v>59</v>
      </c>
      <c r="D85" s="1" t="s">
        <v>370</v>
      </c>
      <c r="E85" s="1" t="s">
        <v>371</v>
      </c>
      <c r="F85" s="1" t="s">
        <v>372</v>
      </c>
      <c r="G85" s="1" t="s">
        <v>373</v>
      </c>
      <c r="H85" s="1" t="s">
        <v>26</v>
      </c>
      <c r="I85" s="1" t="s">
        <v>374</v>
      </c>
      <c r="J85" s="1" t="s">
        <v>375</v>
      </c>
      <c r="K85" s="1"/>
      <c r="L85" s="1" t="s">
        <v>48</v>
      </c>
      <c r="M85" s="3">
        <v>42172</v>
      </c>
      <c r="N85" s="1" t="s">
        <v>49</v>
      </c>
      <c r="O85" s="1" t="s">
        <v>114</v>
      </c>
      <c r="P85" s="1" t="s">
        <v>41</v>
      </c>
      <c r="Q85" s="1" t="s">
        <v>31</v>
      </c>
      <c r="R85" s="3">
        <v>45305</v>
      </c>
      <c r="S85" s="1"/>
      <c r="T85" s="1"/>
      <c r="U85" s="1"/>
      <c r="V85" s="1"/>
      <c r="W85" s="1"/>
      <c r="X85" s="1"/>
    </row>
    <row r="86" spans="1:24" ht="12.75">
      <c r="A86" s="4">
        <v>45319.615577094912</v>
      </c>
      <c r="B86" s="2">
        <v>612</v>
      </c>
      <c r="C86" s="2">
        <v>59</v>
      </c>
      <c r="D86" s="1" t="s">
        <v>370</v>
      </c>
      <c r="E86" s="1" t="s">
        <v>376</v>
      </c>
      <c r="F86" s="1" t="s">
        <v>372</v>
      </c>
      <c r="G86" s="1" t="s">
        <v>377</v>
      </c>
      <c r="H86" s="1" t="s">
        <v>26</v>
      </c>
      <c r="I86" s="1" t="s">
        <v>378</v>
      </c>
      <c r="J86" s="1" t="s">
        <v>375</v>
      </c>
      <c r="K86" s="1"/>
      <c r="L86" s="1" t="s">
        <v>48</v>
      </c>
      <c r="M86" s="3">
        <v>41378</v>
      </c>
      <c r="N86" s="1" t="s">
        <v>49</v>
      </c>
      <c r="O86" s="1" t="s">
        <v>114</v>
      </c>
      <c r="P86" s="1" t="s">
        <v>41</v>
      </c>
      <c r="Q86" s="1" t="s">
        <v>31</v>
      </c>
      <c r="R86" s="3">
        <v>45304</v>
      </c>
      <c r="S86" s="1"/>
      <c r="T86" s="1"/>
      <c r="U86" s="1"/>
      <c r="V86" s="1"/>
      <c r="W86" s="1"/>
      <c r="X86" s="1"/>
    </row>
    <row r="87" spans="1:24" ht="12.75">
      <c r="A87" s="4">
        <v>45388.594357557871</v>
      </c>
      <c r="B87" s="2">
        <v>860</v>
      </c>
      <c r="C87" s="2">
        <v>60</v>
      </c>
      <c r="D87" s="1" t="s">
        <v>136</v>
      </c>
      <c r="E87" s="1" t="s">
        <v>379</v>
      </c>
      <c r="F87" s="1" t="s">
        <v>380</v>
      </c>
      <c r="G87" s="1"/>
      <c r="H87" s="1" t="s">
        <v>26</v>
      </c>
      <c r="I87" s="1"/>
      <c r="J87" s="8" t="s">
        <v>381</v>
      </c>
      <c r="K87" s="1"/>
      <c r="L87" s="1" t="s">
        <v>29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12.75">
      <c r="A88" s="4">
        <v>45388.595741273151</v>
      </c>
      <c r="B88" s="2">
        <v>548</v>
      </c>
      <c r="C88" s="2">
        <v>61</v>
      </c>
      <c r="D88" s="1" t="s">
        <v>382</v>
      </c>
      <c r="E88" s="1" t="s">
        <v>136</v>
      </c>
      <c r="F88" s="1" t="s">
        <v>258</v>
      </c>
      <c r="G88" s="1" t="s">
        <v>384</v>
      </c>
      <c r="H88" s="1" t="s">
        <v>26</v>
      </c>
      <c r="I88" s="1"/>
      <c r="J88" s="8" t="s">
        <v>385</v>
      </c>
      <c r="K88" s="1"/>
      <c r="L88" s="1" t="s">
        <v>29</v>
      </c>
      <c r="M88" s="3">
        <v>40353</v>
      </c>
      <c r="N88" s="1"/>
      <c r="O88" s="1"/>
      <c r="P88" s="1"/>
      <c r="Q88" s="1"/>
      <c r="R88" s="3">
        <v>44290</v>
      </c>
      <c r="S88" s="1"/>
      <c r="T88" s="1"/>
      <c r="U88" s="1"/>
      <c r="V88" s="1"/>
      <c r="W88" s="1"/>
      <c r="X88" s="1"/>
    </row>
    <row r="89" spans="1:24" ht="12.75">
      <c r="A89" s="4">
        <v>45388.595741273151</v>
      </c>
      <c r="B89" s="2">
        <v>548</v>
      </c>
      <c r="C89" s="2">
        <v>61</v>
      </c>
      <c r="D89" s="1" t="s">
        <v>382</v>
      </c>
      <c r="E89" s="1" t="s">
        <v>383</v>
      </c>
      <c r="F89" s="1" t="s">
        <v>258</v>
      </c>
      <c r="G89" s="1" t="s">
        <v>384</v>
      </c>
      <c r="H89" s="1" t="s">
        <v>26</v>
      </c>
      <c r="I89" s="1"/>
      <c r="J89" s="8" t="s">
        <v>385</v>
      </c>
      <c r="K89" s="1"/>
      <c r="L89" s="1" t="s">
        <v>48</v>
      </c>
      <c r="M89" s="3">
        <v>41951</v>
      </c>
      <c r="N89" s="1"/>
      <c r="O89" s="1"/>
      <c r="P89" s="1"/>
      <c r="Q89" s="1"/>
      <c r="R89" s="3">
        <v>44290</v>
      </c>
      <c r="S89" s="1"/>
      <c r="T89" s="1"/>
      <c r="U89" s="1"/>
      <c r="V89" s="1"/>
      <c r="W89" s="1"/>
      <c r="X89" s="1"/>
    </row>
    <row r="90" spans="1:24" ht="12.75">
      <c r="A90" s="4">
        <v>45388.598866238426</v>
      </c>
      <c r="B90" s="2">
        <v>288</v>
      </c>
      <c r="C90" s="2">
        <v>62</v>
      </c>
      <c r="D90" s="1" t="s">
        <v>107</v>
      </c>
      <c r="E90" s="1" t="s">
        <v>137</v>
      </c>
      <c r="F90" s="1" t="s">
        <v>1300</v>
      </c>
      <c r="G90" s="1"/>
      <c r="H90" s="1" t="s">
        <v>26</v>
      </c>
      <c r="I90" s="1"/>
      <c r="J90" s="8" t="s">
        <v>387</v>
      </c>
      <c r="K90" s="1"/>
      <c r="L90" s="1" t="s">
        <v>29</v>
      </c>
      <c r="M90" s="3">
        <v>40588</v>
      </c>
      <c r="N90" s="1"/>
      <c r="O90" s="1"/>
      <c r="P90" s="1"/>
      <c r="Q90" s="1"/>
      <c r="R90" s="3">
        <v>43511</v>
      </c>
      <c r="S90" s="1"/>
      <c r="T90" s="1"/>
      <c r="U90" s="1"/>
      <c r="V90" s="1"/>
      <c r="W90" s="1"/>
      <c r="X90" s="1"/>
    </row>
    <row r="91" spans="1:24" ht="12.75">
      <c r="A91" s="4">
        <v>45388.598866238426</v>
      </c>
      <c r="B91" s="2">
        <v>288</v>
      </c>
      <c r="C91" s="2">
        <v>62</v>
      </c>
      <c r="D91" s="1" t="s">
        <v>107</v>
      </c>
      <c r="E91" s="1" t="s">
        <v>388</v>
      </c>
      <c r="F91" s="1" t="s">
        <v>1300</v>
      </c>
      <c r="G91" s="1"/>
      <c r="H91" s="1" t="s">
        <v>26</v>
      </c>
      <c r="I91" s="1"/>
      <c r="J91" s="8" t="s">
        <v>387</v>
      </c>
      <c r="K91" s="1"/>
      <c r="L91" s="1" t="s">
        <v>48</v>
      </c>
      <c r="M91" s="3">
        <v>40222</v>
      </c>
      <c r="N91" s="1"/>
      <c r="O91" s="1"/>
      <c r="P91" s="1"/>
      <c r="Q91" s="1"/>
      <c r="R91" s="3">
        <v>43373</v>
      </c>
      <c r="S91" s="1"/>
      <c r="T91" s="1"/>
      <c r="U91" s="1"/>
      <c r="V91" s="1"/>
      <c r="W91" s="1"/>
      <c r="X91" s="1"/>
    </row>
    <row r="92" spans="1:24" ht="12.75">
      <c r="A92" s="4">
        <v>45319.628531180555</v>
      </c>
      <c r="B92" s="2">
        <v>653</v>
      </c>
      <c r="C92" s="2">
        <v>63</v>
      </c>
      <c r="D92" s="1" t="s">
        <v>389</v>
      </c>
      <c r="E92" s="1" t="s">
        <v>390</v>
      </c>
      <c r="F92" s="1" t="s">
        <v>391</v>
      </c>
      <c r="G92" s="1" t="s">
        <v>392</v>
      </c>
      <c r="H92" s="1" t="s">
        <v>26</v>
      </c>
      <c r="I92" s="1" t="s">
        <v>393</v>
      </c>
      <c r="J92" s="8" t="s">
        <v>394</v>
      </c>
      <c r="K92" s="1"/>
      <c r="L92" s="1" t="s">
        <v>29</v>
      </c>
      <c r="M92" s="3">
        <v>43450</v>
      </c>
      <c r="N92" s="1" t="s">
        <v>49</v>
      </c>
      <c r="O92" s="1" t="s">
        <v>114</v>
      </c>
      <c r="P92" s="1" t="s">
        <v>41</v>
      </c>
      <c r="Q92" s="1" t="s">
        <v>31</v>
      </c>
      <c r="R92" s="3">
        <v>45304</v>
      </c>
      <c r="S92" s="1"/>
      <c r="T92" s="1"/>
      <c r="U92" s="1"/>
      <c r="V92" s="1"/>
      <c r="W92" s="1"/>
      <c r="X92" s="1"/>
    </row>
    <row r="93" spans="1:24" ht="12.75">
      <c r="A93" s="4">
        <v>45319.644200752315</v>
      </c>
      <c r="B93" s="2">
        <v>793</v>
      </c>
      <c r="C93" s="2">
        <v>64</v>
      </c>
      <c r="D93" s="1" t="s">
        <v>395</v>
      </c>
      <c r="E93" s="1" t="s">
        <v>161</v>
      </c>
      <c r="F93" s="1" t="s">
        <v>396</v>
      </c>
      <c r="G93" s="1" t="s">
        <v>397</v>
      </c>
      <c r="H93" s="1" t="s">
        <v>26</v>
      </c>
      <c r="I93" s="1" t="s">
        <v>398</v>
      </c>
      <c r="J93" s="8" t="s">
        <v>399</v>
      </c>
      <c r="K93" s="1"/>
      <c r="L93" s="1" t="s">
        <v>48</v>
      </c>
      <c r="M93" s="3">
        <v>42315</v>
      </c>
      <c r="N93" s="1" t="s">
        <v>49</v>
      </c>
      <c r="O93" s="1" t="s">
        <v>114</v>
      </c>
      <c r="P93" s="1" t="s">
        <v>41</v>
      </c>
      <c r="Q93" s="1" t="s">
        <v>31</v>
      </c>
      <c r="R93" s="3">
        <v>45304</v>
      </c>
      <c r="S93" s="1"/>
      <c r="T93" s="1"/>
      <c r="U93" s="1"/>
      <c r="V93" s="1"/>
      <c r="W93" s="1"/>
      <c r="X93" s="1"/>
    </row>
    <row r="94" spans="1:24" ht="12.75">
      <c r="A94" s="4">
        <v>45423.60472278935</v>
      </c>
      <c r="B94" s="2">
        <v>849</v>
      </c>
      <c r="C94" s="2">
        <v>65</v>
      </c>
      <c r="D94" s="1" t="s">
        <v>400</v>
      </c>
      <c r="E94" s="1" t="s">
        <v>627</v>
      </c>
      <c r="F94" s="1" t="s">
        <v>402</v>
      </c>
      <c r="G94" s="1" t="s">
        <v>403</v>
      </c>
      <c r="H94" s="1" t="s">
        <v>26</v>
      </c>
      <c r="I94" s="1" t="s">
        <v>404</v>
      </c>
      <c r="J94" s="8" t="s">
        <v>405</v>
      </c>
      <c r="K94" s="1"/>
      <c r="L94" s="1" t="s">
        <v>48</v>
      </c>
      <c r="M94" s="3">
        <v>42644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12.75">
      <c r="A95" s="4">
        <v>45423.60472278935</v>
      </c>
      <c r="B95" s="2">
        <v>849</v>
      </c>
      <c r="C95" s="2">
        <v>65</v>
      </c>
      <c r="D95" s="1" t="s">
        <v>400</v>
      </c>
      <c r="E95" s="1" t="s">
        <v>406</v>
      </c>
      <c r="F95" s="1" t="s">
        <v>402</v>
      </c>
      <c r="G95" s="1" t="s">
        <v>403</v>
      </c>
      <c r="H95" s="1" t="s">
        <v>26</v>
      </c>
      <c r="I95" s="1" t="s">
        <v>404</v>
      </c>
      <c r="J95" s="8" t="s">
        <v>405</v>
      </c>
      <c r="K95" s="1"/>
      <c r="L95" s="1" t="s">
        <v>48</v>
      </c>
      <c r="M95" s="3">
        <v>43251</v>
      </c>
      <c r="N95" s="1" t="s">
        <v>49</v>
      </c>
      <c r="O95" s="1" t="s">
        <v>114</v>
      </c>
      <c r="P95" s="1" t="s">
        <v>115</v>
      </c>
      <c r="Q95" s="1" t="s">
        <v>78</v>
      </c>
      <c r="R95" s="1"/>
      <c r="S95" s="1"/>
      <c r="T95" s="1"/>
      <c r="U95" s="1"/>
      <c r="V95" s="1"/>
      <c r="W95" s="1"/>
      <c r="X95" s="1"/>
    </row>
    <row r="96" spans="1:24" ht="12.75">
      <c r="A96" s="4">
        <v>45423.60472278935</v>
      </c>
      <c r="B96" s="2">
        <v>849</v>
      </c>
      <c r="C96" s="2">
        <v>65</v>
      </c>
      <c r="D96" s="1" t="s">
        <v>400</v>
      </c>
      <c r="E96" s="1" t="s">
        <v>184</v>
      </c>
      <c r="F96" s="1" t="s">
        <v>402</v>
      </c>
      <c r="G96" s="1" t="s">
        <v>403</v>
      </c>
      <c r="H96" s="1" t="s">
        <v>26</v>
      </c>
      <c r="I96" s="1" t="s">
        <v>404</v>
      </c>
      <c r="J96" s="8" t="s">
        <v>405</v>
      </c>
      <c r="K96" s="1"/>
      <c r="L96" s="1" t="s">
        <v>29</v>
      </c>
      <c r="M96" s="3">
        <v>42807</v>
      </c>
      <c r="N96" s="1" t="s">
        <v>49</v>
      </c>
      <c r="O96" s="1" t="s">
        <v>114</v>
      </c>
      <c r="P96" s="1" t="s">
        <v>115</v>
      </c>
      <c r="Q96" s="1" t="s">
        <v>78</v>
      </c>
      <c r="R96" s="1"/>
      <c r="S96" s="1"/>
      <c r="T96" s="1"/>
      <c r="U96" s="1"/>
      <c r="V96" s="1"/>
      <c r="W96" s="1"/>
      <c r="X96" s="1"/>
    </row>
    <row r="97" spans="1:24" ht="12.75">
      <c r="A97" s="4">
        <v>44934.833006006942</v>
      </c>
      <c r="B97" s="2">
        <v>777</v>
      </c>
      <c r="C97" s="2">
        <v>66</v>
      </c>
      <c r="D97" s="1" t="s">
        <v>36</v>
      </c>
      <c r="E97" s="1" t="s">
        <v>408</v>
      </c>
      <c r="F97" s="1" t="s">
        <v>409</v>
      </c>
      <c r="G97" s="1" t="s">
        <v>410</v>
      </c>
      <c r="H97" s="1" t="s">
        <v>26</v>
      </c>
      <c r="I97" s="1" t="s">
        <v>411</v>
      </c>
      <c r="J97" s="1">
        <v>641125287</v>
      </c>
      <c r="K97" s="1"/>
      <c r="L97" s="1" t="s">
        <v>29</v>
      </c>
      <c r="M97" s="3">
        <v>41236</v>
      </c>
      <c r="N97" s="1" t="s">
        <v>39</v>
      </c>
      <c r="O97" s="1" t="s">
        <v>90</v>
      </c>
      <c r="P97" s="1" t="s">
        <v>145</v>
      </c>
      <c r="Q97" s="1" t="s">
        <v>31</v>
      </c>
      <c r="R97" s="1"/>
      <c r="S97" s="1"/>
      <c r="T97" s="1"/>
      <c r="U97" s="1"/>
      <c r="V97" s="1"/>
      <c r="W97" s="1"/>
      <c r="X97" s="1"/>
    </row>
    <row r="98" spans="1:24" ht="12.75">
      <c r="A98" s="4">
        <v>44926.662053842592</v>
      </c>
      <c r="B98" s="2">
        <v>896</v>
      </c>
      <c r="C98" s="2">
        <v>67</v>
      </c>
      <c r="D98" s="1" t="s">
        <v>251</v>
      </c>
      <c r="E98" s="1" t="s">
        <v>412</v>
      </c>
      <c r="F98" s="1" t="s">
        <v>413</v>
      </c>
      <c r="G98" s="1" t="s">
        <v>414</v>
      </c>
      <c r="H98" s="1" t="s">
        <v>26</v>
      </c>
      <c r="I98" s="1" t="s">
        <v>415</v>
      </c>
      <c r="J98" s="8" t="s">
        <v>416</v>
      </c>
      <c r="K98" s="1"/>
      <c r="L98" s="1" t="s">
        <v>48</v>
      </c>
      <c r="M98" s="3">
        <v>41249</v>
      </c>
      <c r="N98" s="1" t="s">
        <v>49</v>
      </c>
      <c r="O98" s="1" t="s">
        <v>30</v>
      </c>
      <c r="P98" s="1" t="s">
        <v>41</v>
      </c>
      <c r="Q98" s="1" t="s">
        <v>35</v>
      </c>
      <c r="R98" s="3">
        <v>44870</v>
      </c>
      <c r="S98" s="1"/>
      <c r="T98" s="1"/>
      <c r="U98" s="1"/>
      <c r="V98" s="1"/>
      <c r="W98" s="1"/>
      <c r="X98" s="1"/>
    </row>
    <row r="99" spans="1:24" ht="12.75">
      <c r="A99" s="4">
        <v>44926.665877372681</v>
      </c>
      <c r="B99" s="2">
        <v>898</v>
      </c>
      <c r="C99" s="2">
        <v>67</v>
      </c>
      <c r="D99" s="1" t="s">
        <v>251</v>
      </c>
      <c r="E99" s="1" t="s">
        <v>417</v>
      </c>
      <c r="F99" s="1" t="s">
        <v>413</v>
      </c>
      <c r="G99" s="1" t="s">
        <v>414</v>
      </c>
      <c r="H99" s="1" t="s">
        <v>26</v>
      </c>
      <c r="I99" s="1" t="s">
        <v>415</v>
      </c>
      <c r="J99" s="8" t="s">
        <v>416</v>
      </c>
      <c r="K99" s="1"/>
      <c r="L99" s="1" t="s">
        <v>48</v>
      </c>
      <c r="M99" s="3">
        <v>42266</v>
      </c>
      <c r="N99" s="1" t="s">
        <v>49</v>
      </c>
      <c r="O99" s="1" t="s">
        <v>30</v>
      </c>
      <c r="P99" s="1" t="s">
        <v>41</v>
      </c>
      <c r="Q99" s="1" t="s">
        <v>35</v>
      </c>
      <c r="R99" s="3">
        <v>44870</v>
      </c>
      <c r="S99" s="1"/>
      <c r="T99" s="1"/>
      <c r="U99" s="1"/>
      <c r="V99" s="1"/>
      <c r="W99" s="1"/>
      <c r="X99" s="1"/>
    </row>
    <row r="100" spans="1:24" ht="12.75">
      <c r="A100" s="4">
        <v>45388.602763969902</v>
      </c>
      <c r="B100" s="2">
        <v>749</v>
      </c>
      <c r="C100" s="2">
        <v>68</v>
      </c>
      <c r="D100" s="1" t="s">
        <v>418</v>
      </c>
      <c r="E100" s="1" t="s">
        <v>407</v>
      </c>
      <c r="F100" s="1" t="s">
        <v>419</v>
      </c>
      <c r="G100" s="1" t="s">
        <v>420</v>
      </c>
      <c r="H100" s="1" t="s">
        <v>26</v>
      </c>
      <c r="I100" s="1" t="s">
        <v>378</v>
      </c>
      <c r="J100" s="8" t="s">
        <v>421</v>
      </c>
      <c r="K100" s="1"/>
      <c r="L100" s="1" t="s">
        <v>48</v>
      </c>
      <c r="M100" s="3">
        <v>41296</v>
      </c>
      <c r="N100" s="1"/>
      <c r="O100" s="1"/>
      <c r="P100" s="1"/>
      <c r="Q100" s="1"/>
      <c r="R100" s="3">
        <v>44788</v>
      </c>
      <c r="S100" s="1"/>
      <c r="T100" s="1"/>
      <c r="U100" s="1"/>
      <c r="V100" s="1"/>
      <c r="W100" s="1"/>
      <c r="X100" s="1"/>
    </row>
    <row r="101" spans="1:24" ht="12.75">
      <c r="A101" s="4">
        <v>44975.635274988424</v>
      </c>
      <c r="B101" s="2">
        <v>524</v>
      </c>
      <c r="C101" s="2">
        <v>69</v>
      </c>
      <c r="D101" s="1" t="s">
        <v>400</v>
      </c>
      <c r="E101" s="1" t="s">
        <v>422</v>
      </c>
      <c r="F101" s="1" t="s">
        <v>423</v>
      </c>
      <c r="G101" s="1" t="s">
        <v>424</v>
      </c>
      <c r="H101" s="1" t="s">
        <v>174</v>
      </c>
      <c r="I101" s="1" t="s">
        <v>425</v>
      </c>
      <c r="J101" s="1">
        <v>648497223</v>
      </c>
      <c r="K101" s="1"/>
      <c r="L101" s="1" t="s">
        <v>48</v>
      </c>
      <c r="M101" s="3">
        <v>40632</v>
      </c>
      <c r="N101" s="1" t="s">
        <v>39</v>
      </c>
      <c r="O101" s="1" t="s">
        <v>53</v>
      </c>
      <c r="P101" s="1" t="s">
        <v>41</v>
      </c>
      <c r="Q101" s="1" t="s">
        <v>78</v>
      </c>
      <c r="R101" s="1"/>
      <c r="S101" s="1"/>
      <c r="T101" s="1"/>
      <c r="U101" s="1"/>
      <c r="V101" s="1"/>
      <c r="W101" s="1"/>
      <c r="X101" s="1"/>
    </row>
    <row r="102" spans="1:24" ht="12.75">
      <c r="A102" s="4">
        <v>45431.603001203708</v>
      </c>
      <c r="B102" s="2">
        <v>223</v>
      </c>
      <c r="C102" s="2">
        <v>70</v>
      </c>
      <c r="D102" s="1" t="s">
        <v>427</v>
      </c>
      <c r="E102" s="1" t="s">
        <v>431</v>
      </c>
      <c r="F102" s="1" t="s">
        <v>429</v>
      </c>
      <c r="G102" s="1"/>
      <c r="H102" s="1"/>
      <c r="I102" s="1"/>
      <c r="J102" s="1" t="s">
        <v>430</v>
      </c>
      <c r="K102" s="1"/>
      <c r="L102" s="1" t="s">
        <v>48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12.75">
      <c r="A103" s="4">
        <v>45431.603001203708</v>
      </c>
      <c r="B103" s="2">
        <v>223</v>
      </c>
      <c r="C103" s="2">
        <v>70</v>
      </c>
      <c r="D103" s="1" t="s">
        <v>427</v>
      </c>
      <c r="E103" s="1" t="s">
        <v>428</v>
      </c>
      <c r="F103" s="1" t="s">
        <v>429</v>
      </c>
      <c r="G103" s="1"/>
      <c r="H103" s="1"/>
      <c r="I103" s="1"/>
      <c r="J103" s="1" t="s">
        <v>430</v>
      </c>
      <c r="K103" s="1"/>
      <c r="L103" s="1" t="s">
        <v>274</v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12.75">
      <c r="A104" s="4">
        <v>44927.642993530091</v>
      </c>
      <c r="B104" s="2">
        <v>531</v>
      </c>
      <c r="C104" s="2">
        <v>71</v>
      </c>
      <c r="D104" s="1" t="s">
        <v>432</v>
      </c>
      <c r="E104" s="1" t="s">
        <v>23</v>
      </c>
      <c r="F104" s="1" t="s">
        <v>237</v>
      </c>
      <c r="G104" s="1" t="s">
        <v>433</v>
      </c>
      <c r="H104" s="1" t="s">
        <v>26</v>
      </c>
      <c r="I104" s="1" t="s">
        <v>434</v>
      </c>
      <c r="J104" s="8" t="s">
        <v>435</v>
      </c>
      <c r="K104" s="1"/>
      <c r="L104" s="1" t="s">
        <v>29</v>
      </c>
      <c r="M104" s="3">
        <v>42370</v>
      </c>
      <c r="N104" s="1" t="s">
        <v>39</v>
      </c>
      <c r="O104" s="1" t="s">
        <v>30</v>
      </c>
      <c r="P104" s="1" t="s">
        <v>41</v>
      </c>
      <c r="Q104" s="1" t="s">
        <v>31</v>
      </c>
      <c r="R104" s="1"/>
      <c r="S104" s="1"/>
      <c r="T104" s="1"/>
      <c r="U104" s="1"/>
      <c r="V104" s="1"/>
      <c r="W104" s="1"/>
      <c r="X104" s="1"/>
    </row>
    <row r="105" spans="1:24" ht="12.75">
      <c r="A105" s="4">
        <v>44927.642078414356</v>
      </c>
      <c r="B105" s="2">
        <v>531</v>
      </c>
      <c r="C105" s="2">
        <v>71</v>
      </c>
      <c r="D105" s="1" t="s">
        <v>432</v>
      </c>
      <c r="E105" s="1" t="s">
        <v>195</v>
      </c>
      <c r="F105" s="1" t="s">
        <v>237</v>
      </c>
      <c r="G105" s="1" t="s">
        <v>433</v>
      </c>
      <c r="H105" s="1" t="s">
        <v>26</v>
      </c>
      <c r="I105" s="1" t="s">
        <v>434</v>
      </c>
      <c r="J105" s="8" t="s">
        <v>435</v>
      </c>
      <c r="K105" s="1"/>
      <c r="L105" s="1" t="s">
        <v>29</v>
      </c>
      <c r="M105" s="3">
        <v>40754</v>
      </c>
      <c r="N105" s="1" t="s">
        <v>39</v>
      </c>
      <c r="O105" s="1" t="s">
        <v>53</v>
      </c>
      <c r="P105" s="1" t="s">
        <v>115</v>
      </c>
      <c r="Q105" s="1" t="s">
        <v>31</v>
      </c>
      <c r="R105" s="1"/>
      <c r="S105" s="1"/>
      <c r="T105" s="1"/>
      <c r="U105" s="1"/>
      <c r="V105" s="1"/>
      <c r="W105" s="1"/>
      <c r="X105" s="1"/>
    </row>
    <row r="106" spans="1:24" ht="12.75">
      <c r="A106" s="4">
        <v>44927.641046944445</v>
      </c>
      <c r="B106" s="2">
        <v>531</v>
      </c>
      <c r="C106" s="2">
        <v>71</v>
      </c>
      <c r="D106" s="1" t="s">
        <v>432</v>
      </c>
      <c r="E106" s="1" t="s">
        <v>436</v>
      </c>
      <c r="F106" s="1" t="s">
        <v>237</v>
      </c>
      <c r="G106" s="1" t="s">
        <v>433</v>
      </c>
      <c r="H106" s="1" t="s">
        <v>26</v>
      </c>
      <c r="I106" s="1" t="s">
        <v>434</v>
      </c>
      <c r="J106" s="8" t="s">
        <v>435</v>
      </c>
      <c r="K106" s="1"/>
      <c r="L106" s="1" t="s">
        <v>48</v>
      </c>
      <c r="M106" s="3">
        <v>40086</v>
      </c>
      <c r="N106" s="1" t="s">
        <v>39</v>
      </c>
      <c r="O106" s="1" t="s">
        <v>30</v>
      </c>
      <c r="P106" s="1" t="s">
        <v>41</v>
      </c>
      <c r="Q106" s="1" t="s">
        <v>31</v>
      </c>
      <c r="R106" s="1"/>
      <c r="S106" s="1"/>
      <c r="T106" s="1"/>
      <c r="U106" s="1"/>
      <c r="V106" s="1"/>
      <c r="W106" s="1"/>
      <c r="X106" s="1"/>
    </row>
    <row r="107" spans="1:24" ht="12.75">
      <c r="A107" s="4">
        <v>44934.773306226853</v>
      </c>
      <c r="B107" s="2">
        <v>182</v>
      </c>
      <c r="C107" s="2">
        <v>72</v>
      </c>
      <c r="D107" s="1" t="s">
        <v>334</v>
      </c>
      <c r="E107" s="1" t="s">
        <v>1301</v>
      </c>
      <c r="F107" s="1" t="s">
        <v>437</v>
      </c>
      <c r="G107" s="1" t="s">
        <v>438</v>
      </c>
      <c r="H107" s="1" t="s">
        <v>26</v>
      </c>
      <c r="I107" s="1" t="s">
        <v>439</v>
      </c>
      <c r="J107" s="8" t="s">
        <v>440</v>
      </c>
      <c r="K107" s="1"/>
      <c r="L107" s="1" t="s">
        <v>29</v>
      </c>
      <c r="M107" s="3">
        <v>40904</v>
      </c>
      <c r="N107" s="1" t="s">
        <v>152</v>
      </c>
      <c r="O107" s="1" t="s">
        <v>90</v>
      </c>
      <c r="P107" s="1" t="s">
        <v>58</v>
      </c>
      <c r="Q107" s="1" t="s">
        <v>35</v>
      </c>
      <c r="R107" s="1"/>
      <c r="S107" s="1"/>
      <c r="T107" s="1"/>
      <c r="U107" s="1"/>
      <c r="V107" s="1"/>
      <c r="W107" s="1"/>
      <c r="X107" s="1"/>
    </row>
    <row r="108" spans="1:24" ht="12.75">
      <c r="A108" s="4">
        <v>45389.564294872689</v>
      </c>
      <c r="B108" s="2">
        <v>646</v>
      </c>
      <c r="C108" s="2">
        <v>73</v>
      </c>
      <c r="D108" s="1" t="s">
        <v>80</v>
      </c>
      <c r="E108" s="1" t="s">
        <v>1302</v>
      </c>
      <c r="F108" s="1" t="s">
        <v>443</v>
      </c>
      <c r="G108" s="1"/>
      <c r="H108" s="1" t="s">
        <v>26</v>
      </c>
      <c r="I108" s="1"/>
      <c r="J108" s="8" t="s">
        <v>444</v>
      </c>
      <c r="K108" s="1"/>
      <c r="L108" s="1" t="s">
        <v>29</v>
      </c>
      <c r="M108" s="3">
        <v>41579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2.75">
      <c r="A109" s="4">
        <v>44927.576092037038</v>
      </c>
      <c r="B109" s="2">
        <v>978</v>
      </c>
      <c r="C109" s="2">
        <v>74</v>
      </c>
      <c r="D109" s="1" t="s">
        <v>156</v>
      </c>
      <c r="E109" s="1" t="s">
        <v>1303</v>
      </c>
      <c r="F109" s="1" t="s">
        <v>446</v>
      </c>
      <c r="G109" s="1" t="s">
        <v>447</v>
      </c>
      <c r="H109" s="1" t="s">
        <v>26</v>
      </c>
      <c r="I109" s="1" t="s">
        <v>448</v>
      </c>
      <c r="J109" s="1">
        <v>624815202</v>
      </c>
      <c r="K109" s="1"/>
      <c r="L109" s="1" t="s">
        <v>29</v>
      </c>
      <c r="M109" s="3">
        <v>42549</v>
      </c>
      <c r="N109" s="1" t="s">
        <v>49</v>
      </c>
      <c r="O109" s="1" t="s">
        <v>30</v>
      </c>
      <c r="P109" s="1" t="s">
        <v>41</v>
      </c>
      <c r="Q109" s="1" t="s">
        <v>35</v>
      </c>
      <c r="R109" s="3">
        <v>44870</v>
      </c>
      <c r="S109" s="1"/>
      <c r="T109" s="1"/>
      <c r="U109" s="1"/>
      <c r="V109" s="1"/>
      <c r="W109" s="1"/>
      <c r="X109" s="1"/>
    </row>
    <row r="110" spans="1:24" ht="12.75">
      <c r="A110" s="4">
        <v>44927.570917650461</v>
      </c>
      <c r="B110" s="2">
        <v>28</v>
      </c>
      <c r="C110" s="2">
        <v>75</v>
      </c>
      <c r="D110" s="1" t="s">
        <v>80</v>
      </c>
      <c r="E110" s="1" t="s">
        <v>1304</v>
      </c>
      <c r="F110" s="1" t="s">
        <v>453</v>
      </c>
      <c r="G110" s="1" t="s">
        <v>454</v>
      </c>
      <c r="H110" s="1" t="s">
        <v>26</v>
      </c>
      <c r="I110" s="1" t="s">
        <v>455</v>
      </c>
      <c r="J110" s="1">
        <v>648557892</v>
      </c>
      <c r="K110" s="1"/>
      <c r="L110" s="1" t="s">
        <v>48</v>
      </c>
      <c r="M110" s="3">
        <v>42667</v>
      </c>
      <c r="N110" s="1" t="s">
        <v>49</v>
      </c>
      <c r="O110" s="1" t="s">
        <v>30</v>
      </c>
      <c r="P110" s="1" t="s">
        <v>41</v>
      </c>
      <c r="Q110" s="1" t="s">
        <v>35</v>
      </c>
      <c r="R110" s="3">
        <v>44870</v>
      </c>
      <c r="S110" s="1"/>
      <c r="T110" s="1"/>
      <c r="U110" s="1"/>
      <c r="V110" s="1"/>
      <c r="W110" s="1"/>
      <c r="X110" s="1"/>
    </row>
    <row r="111" spans="1:24" ht="12.75">
      <c r="A111" s="4">
        <v>44937.755708078708</v>
      </c>
      <c r="B111" s="2">
        <v>28</v>
      </c>
      <c r="C111" s="2">
        <v>75</v>
      </c>
      <c r="D111" s="1" t="s">
        <v>80</v>
      </c>
      <c r="E111" s="1" t="s">
        <v>456</v>
      </c>
      <c r="F111" s="1" t="s">
        <v>453</v>
      </c>
      <c r="G111" s="1" t="s">
        <v>457</v>
      </c>
      <c r="H111" s="1" t="s">
        <v>26</v>
      </c>
      <c r="I111" s="1" t="s">
        <v>455</v>
      </c>
      <c r="J111" s="1">
        <v>648557892</v>
      </c>
      <c r="K111" s="1"/>
      <c r="L111" s="1" t="s">
        <v>48</v>
      </c>
      <c r="M111" s="3">
        <v>41238</v>
      </c>
      <c r="N111" s="1" t="s">
        <v>39</v>
      </c>
      <c r="O111" s="1" t="s">
        <v>65</v>
      </c>
      <c r="P111" s="1" t="s">
        <v>145</v>
      </c>
      <c r="Q111" s="1" t="s">
        <v>35</v>
      </c>
      <c r="R111" s="1"/>
      <c r="S111" s="1"/>
      <c r="T111" s="1"/>
      <c r="U111" s="1"/>
      <c r="V111" s="1"/>
      <c r="W111" s="1"/>
      <c r="X111" s="1"/>
    </row>
    <row r="112" spans="1:24" ht="12.75">
      <c r="A112" s="4">
        <v>44947.435911006949</v>
      </c>
      <c r="B112" s="2">
        <v>871</v>
      </c>
      <c r="C112" s="2">
        <v>76</v>
      </c>
      <c r="D112" s="1" t="s">
        <v>204</v>
      </c>
      <c r="E112" s="1" t="s">
        <v>252</v>
      </c>
      <c r="F112" s="1" t="s">
        <v>459</v>
      </c>
      <c r="G112" s="1" t="s">
        <v>460</v>
      </c>
      <c r="H112" s="1" t="s">
        <v>26</v>
      </c>
      <c r="I112" s="1"/>
      <c r="J112" s="8" t="s">
        <v>461</v>
      </c>
      <c r="K112" s="1"/>
      <c r="L112" s="1" t="s">
        <v>29</v>
      </c>
      <c r="M112" s="3">
        <v>40067</v>
      </c>
      <c r="N112" s="1" t="s">
        <v>155</v>
      </c>
      <c r="O112" s="1" t="s">
        <v>65</v>
      </c>
      <c r="P112" s="1" t="s">
        <v>58</v>
      </c>
      <c r="Q112" s="1" t="s">
        <v>31</v>
      </c>
      <c r="R112" s="1"/>
      <c r="S112" s="1"/>
      <c r="T112" s="1"/>
      <c r="U112" s="1"/>
      <c r="V112" s="1"/>
      <c r="W112" s="1"/>
      <c r="X112" s="1"/>
    </row>
    <row r="113" spans="1:24" ht="12.75">
      <c r="A113" s="4">
        <v>44927.686558321759</v>
      </c>
      <c r="B113" s="2">
        <v>871</v>
      </c>
      <c r="C113" s="2">
        <v>76</v>
      </c>
      <c r="D113" s="1" t="s">
        <v>204</v>
      </c>
      <c r="E113" s="1" t="s">
        <v>462</v>
      </c>
      <c r="F113" s="1" t="s">
        <v>459</v>
      </c>
      <c r="G113" s="1" t="s">
        <v>460</v>
      </c>
      <c r="H113" s="1" t="s">
        <v>26</v>
      </c>
      <c r="I113" s="1" t="s">
        <v>299</v>
      </c>
      <c r="J113" s="8" t="s">
        <v>461</v>
      </c>
      <c r="K113" s="1"/>
      <c r="L113" s="1" t="s">
        <v>48</v>
      </c>
      <c r="M113" s="3">
        <v>42461</v>
      </c>
      <c r="N113" s="1" t="s">
        <v>49</v>
      </c>
      <c r="O113" s="1" t="s">
        <v>65</v>
      </c>
      <c r="P113" s="1" t="s">
        <v>58</v>
      </c>
      <c r="Q113" s="1" t="s">
        <v>35</v>
      </c>
      <c r="R113" s="3">
        <v>44625</v>
      </c>
      <c r="S113" s="1"/>
      <c r="T113" s="1"/>
      <c r="U113" s="1"/>
      <c r="V113" s="1"/>
      <c r="W113" s="1"/>
      <c r="X113" s="1"/>
    </row>
    <row r="114" spans="1:24" ht="12.75">
      <c r="A114" s="4">
        <v>44937.759630347224</v>
      </c>
      <c r="B114" s="2">
        <v>871</v>
      </c>
      <c r="C114" s="2">
        <v>76</v>
      </c>
      <c r="D114" s="1" t="s">
        <v>204</v>
      </c>
      <c r="E114" s="1" t="s">
        <v>1305</v>
      </c>
      <c r="F114" s="1" t="s">
        <v>459</v>
      </c>
      <c r="G114" s="1" t="s">
        <v>460</v>
      </c>
      <c r="H114" s="1" t="s">
        <v>26</v>
      </c>
      <c r="I114" s="1" t="s">
        <v>299</v>
      </c>
      <c r="J114" s="8" t="s">
        <v>461</v>
      </c>
      <c r="K114" s="1"/>
      <c r="L114" s="1" t="s">
        <v>48</v>
      </c>
      <c r="M114" s="3">
        <v>42461</v>
      </c>
      <c r="N114" s="1" t="s">
        <v>39</v>
      </c>
      <c r="O114" s="1" t="s">
        <v>65</v>
      </c>
      <c r="P114" s="1" t="s">
        <v>145</v>
      </c>
      <c r="Q114" s="1" t="s">
        <v>35</v>
      </c>
      <c r="R114" s="1"/>
      <c r="S114" s="1"/>
      <c r="T114" s="1"/>
      <c r="U114" s="1"/>
      <c r="V114" s="1"/>
      <c r="W114" s="1"/>
      <c r="X114" s="1"/>
    </row>
    <row r="115" spans="1:24" ht="12.75">
      <c r="A115" s="4">
        <v>44926.697280659719</v>
      </c>
      <c r="B115" s="2">
        <v>1210</v>
      </c>
      <c r="C115" s="2">
        <v>77</v>
      </c>
      <c r="D115" s="1" t="s">
        <v>464</v>
      </c>
      <c r="E115" s="1" t="s">
        <v>465</v>
      </c>
      <c r="F115" s="1" t="s">
        <v>466</v>
      </c>
      <c r="G115" s="1" t="s">
        <v>467</v>
      </c>
      <c r="H115" s="1" t="s">
        <v>26</v>
      </c>
      <c r="I115" s="1" t="s">
        <v>468</v>
      </c>
      <c r="J115" s="8" t="s">
        <v>469</v>
      </c>
      <c r="K115" s="1"/>
      <c r="L115" s="1" t="s">
        <v>29</v>
      </c>
      <c r="M115" s="3">
        <v>43103</v>
      </c>
      <c r="N115" s="1" t="s">
        <v>49</v>
      </c>
      <c r="O115" s="1" t="s">
        <v>30</v>
      </c>
      <c r="P115" s="1" t="s">
        <v>41</v>
      </c>
      <c r="Q115" s="1" t="s">
        <v>35</v>
      </c>
      <c r="R115" s="3">
        <v>44870</v>
      </c>
      <c r="S115" s="1"/>
      <c r="T115" s="1"/>
      <c r="U115" s="1"/>
      <c r="V115" s="1"/>
      <c r="W115" s="1"/>
      <c r="X115" s="1"/>
    </row>
    <row r="116" spans="1:24" ht="12.75">
      <c r="A116" s="4">
        <v>44947.448311458335</v>
      </c>
      <c r="B116" s="2">
        <v>1091</v>
      </c>
      <c r="C116" s="2">
        <v>78</v>
      </c>
      <c r="D116" s="1" t="s">
        <v>470</v>
      </c>
      <c r="E116" s="1" t="s">
        <v>23</v>
      </c>
      <c r="F116" s="1" t="s">
        <v>471</v>
      </c>
      <c r="G116" s="1" t="s">
        <v>472</v>
      </c>
      <c r="H116" s="1" t="s">
        <v>26</v>
      </c>
      <c r="I116" s="1"/>
      <c r="J116" s="1"/>
      <c r="K116" s="1"/>
      <c r="L116" s="1" t="s">
        <v>29</v>
      </c>
      <c r="M116" s="3">
        <v>40927</v>
      </c>
      <c r="N116" s="1" t="s">
        <v>155</v>
      </c>
      <c r="O116" s="1" t="s">
        <v>65</v>
      </c>
      <c r="P116" s="1" t="s">
        <v>58</v>
      </c>
      <c r="Q116" s="1" t="s">
        <v>31</v>
      </c>
      <c r="R116" s="1"/>
      <c r="S116" s="1"/>
      <c r="T116" s="1"/>
      <c r="U116" s="1"/>
      <c r="V116" s="1"/>
      <c r="W116" s="1"/>
      <c r="X116" s="1"/>
    </row>
    <row r="117" spans="1:24" ht="12.75">
      <c r="A117" s="4">
        <v>45389.566406238431</v>
      </c>
      <c r="B117" s="2">
        <v>1074</v>
      </c>
      <c r="C117" s="2">
        <v>79</v>
      </c>
      <c r="D117" s="1" t="s">
        <v>136</v>
      </c>
      <c r="E117" s="1" t="s">
        <v>473</v>
      </c>
      <c r="F117" s="1" t="s">
        <v>474</v>
      </c>
      <c r="G117" s="1" t="s">
        <v>475</v>
      </c>
      <c r="H117" s="1" t="s">
        <v>26</v>
      </c>
      <c r="I117" s="1" t="s">
        <v>476</v>
      </c>
      <c r="J117" s="8" t="s">
        <v>477</v>
      </c>
      <c r="K117" s="1"/>
      <c r="L117" s="1" t="s">
        <v>48</v>
      </c>
      <c r="M117" s="3">
        <v>41240</v>
      </c>
      <c r="N117" s="1"/>
      <c r="O117" s="1"/>
      <c r="P117" s="1"/>
      <c r="Q117" s="1"/>
      <c r="R117" s="3">
        <v>45179</v>
      </c>
      <c r="S117" s="1"/>
      <c r="T117" s="1"/>
      <c r="U117" s="1"/>
      <c r="V117" s="1"/>
      <c r="W117" s="1"/>
      <c r="X117" s="1"/>
    </row>
    <row r="118" spans="1:24" ht="12.75">
      <c r="A118" s="4">
        <v>44975.614913090278</v>
      </c>
      <c r="B118" s="2">
        <v>962</v>
      </c>
      <c r="C118" s="2">
        <v>80</v>
      </c>
      <c r="D118" s="1" t="s">
        <v>97</v>
      </c>
      <c r="E118" s="1" t="s">
        <v>246</v>
      </c>
      <c r="F118" s="1" t="s">
        <v>1139</v>
      </c>
      <c r="G118" s="1" t="s">
        <v>1140</v>
      </c>
      <c r="H118" s="1" t="s">
        <v>26</v>
      </c>
      <c r="I118" s="1" t="s">
        <v>1141</v>
      </c>
      <c r="J118" s="1"/>
      <c r="K118" s="1"/>
      <c r="L118" s="1" t="s">
        <v>48</v>
      </c>
      <c r="M118" s="3">
        <v>42220</v>
      </c>
      <c r="N118" s="1" t="s">
        <v>39</v>
      </c>
      <c r="O118" s="1" t="s">
        <v>53</v>
      </c>
      <c r="P118" s="1" t="s">
        <v>41</v>
      </c>
      <c r="Q118" s="1" t="s">
        <v>31</v>
      </c>
      <c r="R118" s="1"/>
      <c r="S118" s="1"/>
      <c r="T118" s="1"/>
      <c r="U118" s="1"/>
      <c r="V118" s="1"/>
      <c r="W118" s="1"/>
      <c r="X118" s="1"/>
    </row>
    <row r="119" spans="1:24" ht="12.75">
      <c r="A119" s="4">
        <v>45389.568345231484</v>
      </c>
      <c r="B119" s="9" t="s">
        <v>50</v>
      </c>
      <c r="C119" s="2">
        <v>81</v>
      </c>
      <c r="D119" s="1" t="s">
        <v>136</v>
      </c>
      <c r="E119" s="1" t="s">
        <v>482</v>
      </c>
      <c r="F119" s="1" t="s">
        <v>483</v>
      </c>
      <c r="G119" s="1" t="s">
        <v>484</v>
      </c>
      <c r="H119" s="1" t="s">
        <v>26</v>
      </c>
      <c r="I119" s="1" t="s">
        <v>485</v>
      </c>
      <c r="J119" s="8" t="s">
        <v>1306</v>
      </c>
      <c r="K119" s="1"/>
      <c r="L119" s="1" t="s">
        <v>29</v>
      </c>
      <c r="M119" s="3">
        <v>40708</v>
      </c>
      <c r="N119" s="1"/>
      <c r="O119" s="1"/>
      <c r="P119" s="1"/>
      <c r="Q119" s="1"/>
      <c r="R119" s="3">
        <v>43915</v>
      </c>
      <c r="S119" s="1"/>
      <c r="T119" s="1"/>
      <c r="U119" s="1"/>
      <c r="V119" s="1"/>
      <c r="W119" s="1"/>
      <c r="X119" s="1"/>
    </row>
    <row r="120" spans="1:24" ht="12.75">
      <c r="A120" s="4">
        <v>45389.568345231484</v>
      </c>
      <c r="B120" s="9" t="s">
        <v>50</v>
      </c>
      <c r="C120" s="2">
        <v>81</v>
      </c>
      <c r="D120" s="1" t="s">
        <v>136</v>
      </c>
      <c r="E120" s="1" t="s">
        <v>486</v>
      </c>
      <c r="F120" s="1" t="s">
        <v>483</v>
      </c>
      <c r="G120" s="1" t="s">
        <v>484</v>
      </c>
      <c r="H120" s="1" t="s">
        <v>26</v>
      </c>
      <c r="I120" s="1" t="s">
        <v>485</v>
      </c>
      <c r="J120" s="8" t="s">
        <v>1306</v>
      </c>
      <c r="K120" s="1"/>
      <c r="L120" s="1" t="s">
        <v>48</v>
      </c>
      <c r="M120" s="3">
        <v>41783</v>
      </c>
      <c r="N120" s="1"/>
      <c r="O120" s="1"/>
      <c r="P120" s="1"/>
      <c r="Q120" s="1"/>
      <c r="R120" s="3">
        <v>43915</v>
      </c>
      <c r="S120" s="1"/>
      <c r="T120" s="1"/>
      <c r="U120" s="1"/>
      <c r="V120" s="1"/>
      <c r="W120" s="1"/>
      <c r="X120" s="1"/>
    </row>
    <row r="121" spans="1:24" ht="12.75">
      <c r="A121" s="4">
        <v>45389.573199664352</v>
      </c>
      <c r="B121" s="2">
        <v>1029</v>
      </c>
      <c r="C121" s="2">
        <v>82</v>
      </c>
      <c r="D121" s="1" t="s">
        <v>136</v>
      </c>
      <c r="E121" s="1" t="s">
        <v>136</v>
      </c>
      <c r="F121" s="1" t="s">
        <v>90</v>
      </c>
      <c r="G121" s="1"/>
      <c r="H121" s="1"/>
      <c r="I121" s="1"/>
      <c r="J121" s="1" t="s">
        <v>488</v>
      </c>
      <c r="K121" s="1"/>
      <c r="L121" s="1" t="s">
        <v>29</v>
      </c>
      <c r="M121" s="3">
        <v>40394</v>
      </c>
      <c r="N121" s="1"/>
      <c r="O121" s="1"/>
      <c r="P121" s="1"/>
      <c r="Q121" s="1"/>
      <c r="R121" s="3">
        <v>44231</v>
      </c>
      <c r="S121" s="1"/>
      <c r="T121" s="1"/>
      <c r="U121" s="1"/>
      <c r="V121" s="1"/>
      <c r="W121" s="1"/>
      <c r="X121" s="1"/>
    </row>
    <row r="122" spans="1:24" ht="12.75">
      <c r="A122" s="4">
        <v>45389.573199664352</v>
      </c>
      <c r="B122" s="2">
        <v>1029</v>
      </c>
      <c r="C122" s="2">
        <v>82</v>
      </c>
      <c r="D122" s="1" t="s">
        <v>136</v>
      </c>
      <c r="E122" s="1" t="s">
        <v>426</v>
      </c>
      <c r="F122" s="1" t="s">
        <v>90</v>
      </c>
      <c r="G122" s="1"/>
      <c r="H122" s="1"/>
      <c r="I122" s="1"/>
      <c r="J122" s="1" t="s">
        <v>488</v>
      </c>
      <c r="K122" s="1"/>
      <c r="L122" s="1" t="s">
        <v>48</v>
      </c>
      <c r="M122" s="3">
        <v>41333</v>
      </c>
      <c r="N122" s="1"/>
      <c r="O122" s="1"/>
      <c r="P122" s="1"/>
      <c r="Q122" s="1"/>
      <c r="R122" s="3">
        <v>44231</v>
      </c>
      <c r="S122" s="1"/>
      <c r="T122" s="1"/>
      <c r="U122" s="1"/>
      <c r="V122" s="1"/>
      <c r="W122" s="1"/>
      <c r="X122" s="1"/>
    </row>
    <row r="123" spans="1:24" ht="12.75">
      <c r="A123" s="4">
        <v>44927.588556574075</v>
      </c>
      <c r="B123" s="2">
        <v>479</v>
      </c>
      <c r="C123" s="2">
        <v>83</v>
      </c>
      <c r="D123" s="1" t="s">
        <v>489</v>
      </c>
      <c r="E123" s="1" t="s">
        <v>490</v>
      </c>
      <c r="F123" s="1" t="s">
        <v>1307</v>
      </c>
      <c r="G123" s="1" t="s">
        <v>491</v>
      </c>
      <c r="H123" s="1" t="s">
        <v>26</v>
      </c>
      <c r="I123" s="1" t="s">
        <v>492</v>
      </c>
      <c r="J123" s="8" t="s">
        <v>493</v>
      </c>
      <c r="K123" s="1"/>
      <c r="L123" s="1" t="s">
        <v>29</v>
      </c>
      <c r="M123" s="3">
        <v>42664</v>
      </c>
      <c r="N123" s="1" t="s">
        <v>49</v>
      </c>
      <c r="O123" s="1" t="s">
        <v>30</v>
      </c>
      <c r="P123" s="1" t="s">
        <v>41</v>
      </c>
      <c r="Q123" s="1" t="s">
        <v>35</v>
      </c>
      <c r="R123" s="3">
        <v>44870</v>
      </c>
      <c r="S123" s="1"/>
      <c r="T123" s="1"/>
      <c r="U123" s="1"/>
      <c r="V123" s="1"/>
      <c r="W123" s="1"/>
      <c r="X123" s="1"/>
    </row>
    <row r="124" spans="1:24" ht="12.75">
      <c r="A124" s="4">
        <v>44934.816336504635</v>
      </c>
      <c r="B124" s="2">
        <v>84</v>
      </c>
      <c r="C124" s="2">
        <v>84</v>
      </c>
      <c r="D124" s="1" t="s">
        <v>290</v>
      </c>
      <c r="E124" s="1" t="s">
        <v>417</v>
      </c>
      <c r="F124" s="1" t="s">
        <v>496</v>
      </c>
      <c r="G124" s="1" t="s">
        <v>497</v>
      </c>
      <c r="H124" s="1" t="s">
        <v>26</v>
      </c>
      <c r="I124" s="1" t="s">
        <v>260</v>
      </c>
      <c r="J124" s="1"/>
      <c r="K124" s="1"/>
      <c r="L124" s="1" t="s">
        <v>48</v>
      </c>
      <c r="M124" s="3">
        <v>39949</v>
      </c>
      <c r="N124" s="1" t="s">
        <v>152</v>
      </c>
      <c r="O124" s="1" t="s">
        <v>90</v>
      </c>
      <c r="P124" s="1" t="s">
        <v>58</v>
      </c>
      <c r="Q124" s="1" t="s">
        <v>35</v>
      </c>
      <c r="R124" s="1"/>
      <c r="S124" s="1"/>
      <c r="T124" s="1"/>
      <c r="U124" s="1"/>
      <c r="V124" s="1"/>
      <c r="W124" s="1"/>
      <c r="X124" s="1"/>
    </row>
    <row r="125" spans="1:24" ht="12.75">
      <c r="A125" s="4">
        <v>45389.589461145835</v>
      </c>
      <c r="B125" s="2">
        <v>31</v>
      </c>
      <c r="C125" s="2">
        <v>85</v>
      </c>
      <c r="D125" s="1" t="s">
        <v>498</v>
      </c>
      <c r="E125" s="1" t="s">
        <v>499</v>
      </c>
      <c r="F125" s="1" t="s">
        <v>500</v>
      </c>
      <c r="G125" s="1" t="s">
        <v>501</v>
      </c>
      <c r="H125" s="1" t="s">
        <v>26</v>
      </c>
      <c r="I125" s="1" t="s">
        <v>221</v>
      </c>
      <c r="J125" s="8" t="s">
        <v>502</v>
      </c>
      <c r="K125" s="1"/>
      <c r="L125" s="1" t="s">
        <v>48</v>
      </c>
      <c r="M125" s="3">
        <v>42084</v>
      </c>
      <c r="N125" s="1"/>
      <c r="O125" s="1"/>
      <c r="P125" s="1"/>
      <c r="Q125" s="1"/>
      <c r="R125" s="3">
        <v>45186</v>
      </c>
      <c r="S125" s="1"/>
      <c r="T125" s="1"/>
      <c r="U125" s="1"/>
      <c r="V125" s="1"/>
      <c r="W125" s="1"/>
      <c r="X125" s="1"/>
    </row>
    <row r="126" spans="1:24" ht="12.75">
      <c r="A126" s="4">
        <v>44947.425555844908</v>
      </c>
      <c r="B126" s="2">
        <v>416</v>
      </c>
      <c r="C126" s="2">
        <v>86</v>
      </c>
      <c r="D126" s="1" t="s">
        <v>53</v>
      </c>
      <c r="E126" s="1" t="s">
        <v>426</v>
      </c>
      <c r="F126" s="1" t="s">
        <v>503</v>
      </c>
      <c r="G126" s="1" t="s">
        <v>504</v>
      </c>
      <c r="H126" s="1" t="s">
        <v>26</v>
      </c>
      <c r="I126" s="1"/>
      <c r="J126" s="1">
        <v>645160406</v>
      </c>
      <c r="K126" s="1"/>
      <c r="L126" s="1" t="s">
        <v>48</v>
      </c>
      <c r="M126" s="3">
        <v>40384</v>
      </c>
      <c r="N126" s="1" t="s">
        <v>155</v>
      </c>
      <c r="O126" s="1" t="s">
        <v>65</v>
      </c>
      <c r="P126" s="1" t="s">
        <v>58</v>
      </c>
      <c r="Q126" s="1" t="s">
        <v>31</v>
      </c>
      <c r="R126" s="1"/>
      <c r="S126" s="1"/>
      <c r="T126" s="1"/>
      <c r="U126" s="1"/>
      <c r="V126" s="1"/>
      <c r="W126" s="1"/>
      <c r="X126" s="1"/>
    </row>
    <row r="127" spans="1:24" ht="12.75">
      <c r="A127" s="4">
        <v>44975.639251006942</v>
      </c>
      <c r="B127" s="2">
        <v>416</v>
      </c>
      <c r="C127" s="2">
        <v>86</v>
      </c>
      <c r="D127" s="1" t="s">
        <v>505</v>
      </c>
      <c r="E127" s="1" t="s">
        <v>330</v>
      </c>
      <c r="F127" s="1" t="s">
        <v>503</v>
      </c>
      <c r="G127" s="1" t="s">
        <v>504</v>
      </c>
      <c r="H127" s="1" t="s">
        <v>26</v>
      </c>
      <c r="I127" s="1" t="s">
        <v>506</v>
      </c>
      <c r="J127" s="1">
        <v>645160406</v>
      </c>
      <c r="K127" s="1"/>
      <c r="L127" s="1" t="s">
        <v>48</v>
      </c>
      <c r="M127" s="3">
        <v>41361</v>
      </c>
      <c r="N127" s="1" t="s">
        <v>39</v>
      </c>
      <c r="O127" s="1" t="s">
        <v>53</v>
      </c>
      <c r="P127" s="1" t="s">
        <v>41</v>
      </c>
      <c r="Q127" s="1" t="s">
        <v>78</v>
      </c>
      <c r="R127" s="1"/>
      <c r="S127" s="1"/>
      <c r="T127" s="1"/>
      <c r="U127" s="1"/>
      <c r="V127" s="1"/>
      <c r="W127" s="1"/>
      <c r="X127" s="1"/>
    </row>
    <row r="128" spans="1:24" ht="12.75">
      <c r="A128" s="4">
        <v>44975.582578020832</v>
      </c>
      <c r="B128" s="2">
        <v>213</v>
      </c>
      <c r="C128" s="2">
        <v>87</v>
      </c>
      <c r="D128" s="1" t="s">
        <v>67</v>
      </c>
      <c r="E128" s="1" t="s">
        <v>1185</v>
      </c>
      <c r="F128" s="1" t="s">
        <v>1186</v>
      </c>
      <c r="G128" s="1" t="s">
        <v>1187</v>
      </c>
      <c r="H128" s="1" t="s">
        <v>1188</v>
      </c>
      <c r="I128" s="1" t="s">
        <v>1189</v>
      </c>
      <c r="J128" s="1"/>
      <c r="K128" s="1"/>
      <c r="L128" s="1" t="s">
        <v>29</v>
      </c>
      <c r="M128" s="3">
        <v>40951</v>
      </c>
      <c r="N128" s="1" t="s">
        <v>141</v>
      </c>
      <c r="O128" s="1" t="s">
        <v>114</v>
      </c>
      <c r="P128" s="1" t="s">
        <v>123</v>
      </c>
      <c r="Q128" s="1" t="s">
        <v>78</v>
      </c>
      <c r="R128" s="1"/>
      <c r="S128" s="1"/>
      <c r="T128" s="1"/>
      <c r="U128" s="1"/>
      <c r="V128" s="1"/>
      <c r="W128" s="1"/>
      <c r="X128" s="1"/>
    </row>
    <row r="129" spans="1:24" ht="12.75">
      <c r="A129" s="4">
        <v>45389.594030115739</v>
      </c>
      <c r="B129" s="9" t="s">
        <v>50</v>
      </c>
      <c r="C129" s="2">
        <v>88</v>
      </c>
      <c r="D129" s="1" t="s">
        <v>511</v>
      </c>
      <c r="E129" s="1" t="s">
        <v>517</v>
      </c>
      <c r="F129" s="1" t="s">
        <v>512</v>
      </c>
      <c r="G129" s="1" t="s">
        <v>513</v>
      </c>
      <c r="H129" s="1" t="s">
        <v>514</v>
      </c>
      <c r="I129" s="1" t="s">
        <v>515</v>
      </c>
      <c r="J129" s="8" t="s">
        <v>516</v>
      </c>
      <c r="K129" s="1"/>
      <c r="L129" s="1" t="s">
        <v>29</v>
      </c>
      <c r="M129" s="3">
        <v>40927</v>
      </c>
      <c r="N129" s="1"/>
      <c r="O129" s="1"/>
      <c r="P129" s="1"/>
      <c r="Q129" s="1"/>
      <c r="R129" s="3">
        <v>44949</v>
      </c>
      <c r="S129" s="1"/>
      <c r="T129" s="1"/>
      <c r="U129" s="1"/>
      <c r="V129" s="1"/>
      <c r="W129" s="1"/>
      <c r="X129" s="1"/>
    </row>
    <row r="130" spans="1:24" ht="12.75">
      <c r="A130" s="4">
        <v>45389.594030115739</v>
      </c>
      <c r="B130" s="9" t="s">
        <v>50</v>
      </c>
      <c r="C130" s="2">
        <v>88</v>
      </c>
      <c r="D130" s="1" t="s">
        <v>511</v>
      </c>
      <c r="E130" s="1" t="s">
        <v>72</v>
      </c>
      <c r="F130" s="1" t="s">
        <v>512</v>
      </c>
      <c r="G130" s="1" t="s">
        <v>513</v>
      </c>
      <c r="H130" s="1" t="s">
        <v>514</v>
      </c>
      <c r="I130" s="1" t="s">
        <v>515</v>
      </c>
      <c r="J130" s="8" t="s">
        <v>516</v>
      </c>
      <c r="K130" s="1"/>
      <c r="L130" s="1" t="s">
        <v>29</v>
      </c>
      <c r="M130" s="3">
        <v>39909</v>
      </c>
      <c r="N130" s="1"/>
      <c r="O130" s="1"/>
      <c r="P130" s="1"/>
      <c r="Q130" s="1"/>
      <c r="R130" s="3">
        <v>45192</v>
      </c>
      <c r="S130" s="1"/>
      <c r="T130" s="1"/>
      <c r="U130" s="1"/>
      <c r="V130" s="1"/>
      <c r="W130" s="1"/>
      <c r="X130" s="1"/>
    </row>
    <row r="131" spans="1:24" ht="12.75">
      <c r="A131" s="4">
        <v>44927.645564224542</v>
      </c>
      <c r="B131" s="2">
        <v>506</v>
      </c>
      <c r="C131" s="2">
        <v>89</v>
      </c>
      <c r="D131" s="1" t="s">
        <v>518</v>
      </c>
      <c r="E131" s="1" t="s">
        <v>519</v>
      </c>
      <c r="F131" s="1" t="s">
        <v>520</v>
      </c>
      <c r="G131" s="1"/>
      <c r="H131" s="1" t="s">
        <v>26</v>
      </c>
      <c r="I131" s="1"/>
      <c r="J131" s="8" t="s">
        <v>521</v>
      </c>
      <c r="K131" s="1"/>
      <c r="L131" s="1" t="s">
        <v>29</v>
      </c>
      <c r="M131" s="3">
        <v>42358</v>
      </c>
      <c r="N131" s="1" t="s">
        <v>49</v>
      </c>
      <c r="O131" s="1" t="s">
        <v>30</v>
      </c>
      <c r="P131" s="1" t="s">
        <v>41</v>
      </c>
      <c r="Q131" s="1" t="s">
        <v>31</v>
      </c>
      <c r="R131" s="1"/>
      <c r="S131" s="1"/>
      <c r="T131" s="1"/>
      <c r="U131" s="1"/>
      <c r="V131" s="1"/>
      <c r="W131" s="1"/>
      <c r="X131" s="1"/>
    </row>
    <row r="132" spans="1:24" ht="12.75">
      <c r="A132" s="4">
        <v>44937.754859074077</v>
      </c>
      <c r="B132" s="2">
        <v>1213</v>
      </c>
      <c r="C132" s="2">
        <v>90</v>
      </c>
      <c r="D132" s="1" t="s">
        <v>524</v>
      </c>
      <c r="E132" s="1" t="s">
        <v>370</v>
      </c>
      <c r="F132" s="1" t="s">
        <v>526</v>
      </c>
      <c r="G132" s="1">
        <v>165</v>
      </c>
      <c r="H132" s="1" t="s">
        <v>26</v>
      </c>
      <c r="I132" s="1"/>
      <c r="J132" s="1"/>
      <c r="K132" s="1"/>
      <c r="L132" s="1" t="s">
        <v>274</v>
      </c>
      <c r="M132" s="3">
        <v>42115</v>
      </c>
      <c r="N132" s="1" t="s">
        <v>39</v>
      </c>
      <c r="O132" s="1" t="s">
        <v>65</v>
      </c>
      <c r="P132" s="1" t="s">
        <v>145</v>
      </c>
      <c r="Q132" s="1" t="s">
        <v>35</v>
      </c>
      <c r="R132" s="1"/>
      <c r="S132" s="1"/>
      <c r="T132" s="1"/>
      <c r="U132" s="1"/>
      <c r="V132" s="1"/>
      <c r="W132" s="1"/>
      <c r="X132" s="1"/>
    </row>
    <row r="133" spans="1:24" ht="12.75">
      <c r="A133" s="4">
        <v>44937.754859074077</v>
      </c>
      <c r="B133" s="2">
        <v>1213</v>
      </c>
      <c r="C133" s="2">
        <v>90</v>
      </c>
      <c r="D133" s="1" t="s">
        <v>524</v>
      </c>
      <c r="E133" s="1" t="s">
        <v>525</v>
      </c>
      <c r="F133" s="1" t="s">
        <v>526</v>
      </c>
      <c r="G133" s="1">
        <v>165</v>
      </c>
      <c r="H133" s="1" t="s">
        <v>26</v>
      </c>
      <c r="I133" s="1"/>
      <c r="J133" s="1"/>
      <c r="K133" s="1"/>
      <c r="L133" s="1" t="s">
        <v>48</v>
      </c>
      <c r="M133" s="3">
        <v>42115</v>
      </c>
      <c r="N133" s="1" t="s">
        <v>39</v>
      </c>
      <c r="O133" s="1" t="s">
        <v>65</v>
      </c>
      <c r="P133" s="1" t="s">
        <v>145</v>
      </c>
      <c r="Q133" s="1" t="s">
        <v>35</v>
      </c>
      <c r="R133" s="1"/>
      <c r="S133" s="1"/>
      <c r="T133" s="1"/>
      <c r="U133" s="1"/>
      <c r="V133" s="1"/>
      <c r="W133" s="1"/>
      <c r="X133" s="1"/>
    </row>
    <row r="134" spans="1:24" ht="12.75">
      <c r="A134" s="4">
        <v>44934.7876669213</v>
      </c>
      <c r="B134" s="2">
        <v>1213</v>
      </c>
      <c r="C134" s="2">
        <v>90</v>
      </c>
      <c r="D134" s="1" t="s">
        <v>524</v>
      </c>
      <c r="E134" s="1" t="s">
        <v>528</v>
      </c>
      <c r="F134" s="1" t="s">
        <v>527</v>
      </c>
      <c r="G134" s="1" t="s">
        <v>529</v>
      </c>
      <c r="H134" s="1" t="s">
        <v>26</v>
      </c>
      <c r="I134" s="1" t="s">
        <v>530</v>
      </c>
      <c r="J134" s="8" t="s">
        <v>531</v>
      </c>
      <c r="K134" s="1"/>
      <c r="L134" s="1" t="s">
        <v>29</v>
      </c>
      <c r="M134" s="3">
        <v>39383</v>
      </c>
      <c r="N134" s="1" t="s">
        <v>152</v>
      </c>
      <c r="O134" s="1" t="s">
        <v>90</v>
      </c>
      <c r="P134" s="1" t="s">
        <v>58</v>
      </c>
      <c r="Q134" s="1" t="s">
        <v>35</v>
      </c>
      <c r="R134" s="1"/>
      <c r="S134" s="1"/>
      <c r="T134" s="1"/>
      <c r="U134" s="1"/>
      <c r="V134" s="1"/>
      <c r="W134" s="1"/>
      <c r="X134" s="1"/>
    </row>
    <row r="135" spans="1:24" ht="12.75">
      <c r="A135" s="4">
        <v>44934.83206836805</v>
      </c>
      <c r="B135" s="2">
        <v>878</v>
      </c>
      <c r="C135" s="2">
        <v>91</v>
      </c>
      <c r="D135" s="1" t="s">
        <v>107</v>
      </c>
      <c r="E135" s="1" t="s">
        <v>104</v>
      </c>
      <c r="F135" s="1" t="s">
        <v>533</v>
      </c>
      <c r="G135" s="1" t="s">
        <v>534</v>
      </c>
      <c r="H135" s="1" t="s">
        <v>26</v>
      </c>
      <c r="I135" s="1" t="s">
        <v>140</v>
      </c>
      <c r="J135" s="8" t="s">
        <v>535</v>
      </c>
      <c r="K135" s="1"/>
      <c r="L135" s="1" t="s">
        <v>48</v>
      </c>
      <c r="M135" s="3">
        <v>42129</v>
      </c>
      <c r="N135" s="1" t="s">
        <v>39</v>
      </c>
      <c r="O135" s="1" t="s">
        <v>90</v>
      </c>
      <c r="P135" s="1" t="s">
        <v>145</v>
      </c>
      <c r="Q135" s="1" t="s">
        <v>31</v>
      </c>
      <c r="R135" s="1"/>
      <c r="S135" s="1"/>
      <c r="T135" s="1"/>
      <c r="U135" s="1"/>
      <c r="V135" s="1"/>
      <c r="W135" s="1"/>
      <c r="X135" s="1"/>
    </row>
    <row r="136" spans="1:24" ht="12.75">
      <c r="A136" s="4">
        <v>44934.83206836805</v>
      </c>
      <c r="B136" s="2">
        <v>878</v>
      </c>
      <c r="C136" s="2">
        <v>91</v>
      </c>
      <c r="D136" s="1" t="s">
        <v>107</v>
      </c>
      <c r="E136" s="1" t="s">
        <v>532</v>
      </c>
      <c r="F136" s="1" t="s">
        <v>533</v>
      </c>
      <c r="G136" s="1" t="s">
        <v>534</v>
      </c>
      <c r="H136" s="1" t="s">
        <v>26</v>
      </c>
      <c r="I136" s="1" t="s">
        <v>140</v>
      </c>
      <c r="J136" s="8" t="s">
        <v>535</v>
      </c>
      <c r="K136" s="1"/>
      <c r="L136" s="1" t="s">
        <v>48</v>
      </c>
      <c r="M136" s="3">
        <v>42984</v>
      </c>
      <c r="N136" s="1" t="s">
        <v>39</v>
      </c>
      <c r="O136" s="1" t="s">
        <v>90</v>
      </c>
      <c r="P136" s="1" t="s">
        <v>145</v>
      </c>
      <c r="Q136" s="1" t="s">
        <v>31</v>
      </c>
      <c r="R136" s="13">
        <v>45213</v>
      </c>
      <c r="S136" s="1"/>
      <c r="T136" s="1"/>
      <c r="U136" s="1"/>
      <c r="V136" s="1"/>
      <c r="W136" s="1"/>
      <c r="X136" s="1"/>
    </row>
    <row r="137" spans="1:24" ht="12.75">
      <c r="A137" s="4">
        <v>45389.60615876157</v>
      </c>
      <c r="B137" s="2">
        <v>1149</v>
      </c>
      <c r="C137" s="2">
        <v>92</v>
      </c>
      <c r="D137" s="1" t="s">
        <v>36</v>
      </c>
      <c r="E137" s="1" t="s">
        <v>536</v>
      </c>
      <c r="F137" s="1" t="s">
        <v>537</v>
      </c>
      <c r="G137" s="1"/>
      <c r="H137" s="1" t="s">
        <v>26</v>
      </c>
      <c r="I137" s="1"/>
      <c r="J137" s="1" t="s">
        <v>538</v>
      </c>
      <c r="K137" s="1"/>
      <c r="L137" s="1" t="s">
        <v>29</v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2.75">
      <c r="A138" s="4">
        <v>45389.60615876157</v>
      </c>
      <c r="B138" s="2">
        <v>1149</v>
      </c>
      <c r="C138" s="2">
        <v>92</v>
      </c>
      <c r="D138" s="1" t="s">
        <v>36</v>
      </c>
      <c r="E138" s="1" t="s">
        <v>1308</v>
      </c>
      <c r="F138" s="1" t="s">
        <v>537</v>
      </c>
      <c r="G138" s="1"/>
      <c r="H138" s="1" t="s">
        <v>26</v>
      </c>
      <c r="I138" s="1"/>
      <c r="J138" s="1" t="s">
        <v>538</v>
      </c>
      <c r="K138" s="1"/>
      <c r="L138" s="1" t="s">
        <v>29</v>
      </c>
      <c r="M138" s="3">
        <v>42012</v>
      </c>
      <c r="N138" s="1"/>
      <c r="O138" s="1"/>
      <c r="P138" s="1"/>
      <c r="Q138" s="1"/>
      <c r="R138" s="13">
        <v>44625</v>
      </c>
      <c r="S138" s="1"/>
      <c r="T138" s="1"/>
      <c r="U138" s="1"/>
      <c r="V138" s="1"/>
      <c r="W138" s="1"/>
      <c r="X138" s="1"/>
    </row>
    <row r="139" spans="1:24" ht="12.75">
      <c r="A139" s="4">
        <v>44927.693894837968</v>
      </c>
      <c r="B139" s="2">
        <v>1149</v>
      </c>
      <c r="C139" s="2">
        <v>92</v>
      </c>
      <c r="D139" s="1" t="s">
        <v>36</v>
      </c>
      <c r="E139" s="1" t="s">
        <v>539</v>
      </c>
      <c r="F139" s="1" t="s">
        <v>1309</v>
      </c>
      <c r="G139" s="1" t="s">
        <v>540</v>
      </c>
      <c r="H139" s="1" t="s">
        <v>26</v>
      </c>
      <c r="I139" s="1" t="s">
        <v>541</v>
      </c>
      <c r="J139" s="8" t="s">
        <v>1310</v>
      </c>
      <c r="K139" s="1"/>
      <c r="L139" s="1" t="s">
        <v>29</v>
      </c>
      <c r="M139" s="3">
        <v>42193</v>
      </c>
      <c r="N139" s="1" t="s">
        <v>49</v>
      </c>
      <c r="O139" s="1" t="s">
        <v>65</v>
      </c>
      <c r="P139" s="1" t="s">
        <v>58</v>
      </c>
      <c r="Q139" s="1" t="s">
        <v>35</v>
      </c>
      <c r="R139" s="3">
        <v>44625</v>
      </c>
      <c r="S139" s="1"/>
      <c r="T139" s="1"/>
      <c r="U139" s="1"/>
      <c r="V139" s="1"/>
      <c r="W139" s="1"/>
      <c r="X139" s="1"/>
    </row>
    <row r="140" spans="1:24" ht="12.75">
      <c r="A140" s="4">
        <v>45389.645446458337</v>
      </c>
      <c r="B140" s="2">
        <v>1801</v>
      </c>
      <c r="C140" s="2">
        <v>92</v>
      </c>
      <c r="D140" s="1" t="s">
        <v>36</v>
      </c>
      <c r="E140" s="1" t="s">
        <v>136</v>
      </c>
      <c r="F140" s="1" t="s">
        <v>537</v>
      </c>
      <c r="G140" s="1"/>
      <c r="H140" s="1" t="s">
        <v>26</v>
      </c>
      <c r="I140" s="1"/>
      <c r="J140" s="1" t="s">
        <v>538</v>
      </c>
      <c r="K140" s="1"/>
      <c r="L140" s="1" t="s">
        <v>29</v>
      </c>
      <c r="M140" s="3">
        <v>41338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2.75">
      <c r="A141" s="4">
        <v>45403.541590821755</v>
      </c>
      <c r="B141" s="2">
        <v>940</v>
      </c>
      <c r="C141" s="2">
        <v>93</v>
      </c>
      <c r="D141" s="1" t="s">
        <v>542</v>
      </c>
      <c r="E141" s="1" t="s">
        <v>61</v>
      </c>
      <c r="F141" s="1" t="s">
        <v>543</v>
      </c>
      <c r="G141" s="1" t="s">
        <v>544</v>
      </c>
      <c r="H141" s="1" t="s">
        <v>26</v>
      </c>
      <c r="I141" s="1"/>
      <c r="J141" s="8" t="s">
        <v>545</v>
      </c>
      <c r="K141" s="1"/>
      <c r="L141" s="1" t="s">
        <v>29</v>
      </c>
      <c r="M141" s="3">
        <v>41145</v>
      </c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2.75">
      <c r="A142" s="4">
        <v>45319.622842870369</v>
      </c>
      <c r="B142" s="2">
        <v>839</v>
      </c>
      <c r="C142" s="2">
        <v>94</v>
      </c>
      <c r="D142" s="1" t="s">
        <v>236</v>
      </c>
      <c r="E142" s="1" t="s">
        <v>184</v>
      </c>
      <c r="F142" s="1" t="s">
        <v>546</v>
      </c>
      <c r="G142" s="1" t="s">
        <v>547</v>
      </c>
      <c r="H142" s="1" t="s">
        <v>26</v>
      </c>
      <c r="I142" s="1" t="s">
        <v>548</v>
      </c>
      <c r="J142" s="8" t="s">
        <v>549</v>
      </c>
      <c r="K142" s="1"/>
      <c r="L142" s="1" t="s">
        <v>29</v>
      </c>
      <c r="M142" s="3">
        <v>43151</v>
      </c>
      <c r="N142" s="1" t="s">
        <v>49</v>
      </c>
      <c r="O142" s="1" t="s">
        <v>114</v>
      </c>
      <c r="P142" s="1" t="s">
        <v>41</v>
      </c>
      <c r="Q142" s="1" t="s">
        <v>31</v>
      </c>
      <c r="R142" s="3">
        <v>45304</v>
      </c>
      <c r="S142" s="1"/>
      <c r="T142" s="1"/>
      <c r="U142" s="1"/>
      <c r="V142" s="1"/>
      <c r="W142" s="1"/>
      <c r="X142" s="1"/>
    </row>
    <row r="143" spans="1:24" ht="12.75">
      <c r="A143" s="4">
        <v>45403.544690370371</v>
      </c>
      <c r="B143" s="9" t="s">
        <v>50</v>
      </c>
      <c r="C143" s="2">
        <v>95</v>
      </c>
      <c r="D143" s="1" t="s">
        <v>550</v>
      </c>
      <c r="E143" s="1" t="s">
        <v>136</v>
      </c>
      <c r="F143" s="1" t="s">
        <v>551</v>
      </c>
      <c r="G143" s="1" t="s">
        <v>552</v>
      </c>
      <c r="H143" s="1" t="s">
        <v>26</v>
      </c>
      <c r="I143" s="1"/>
      <c r="J143" s="8" t="s">
        <v>553</v>
      </c>
      <c r="K143" s="1"/>
      <c r="L143" s="1" t="s">
        <v>29</v>
      </c>
      <c r="M143" s="3">
        <v>40873</v>
      </c>
      <c r="N143" s="1"/>
      <c r="O143" s="1"/>
      <c r="P143" s="1"/>
      <c r="Q143" s="1"/>
      <c r="R143" s="3">
        <v>44506</v>
      </c>
      <c r="S143" s="1"/>
      <c r="T143" s="1"/>
      <c r="U143" s="1"/>
      <c r="V143" s="1"/>
      <c r="W143" s="1"/>
      <c r="X143" s="1"/>
    </row>
    <row r="144" spans="1:24" ht="12.75">
      <c r="A144" s="4">
        <v>45403.546358321764</v>
      </c>
      <c r="B144" s="2">
        <v>361</v>
      </c>
      <c r="C144" s="2">
        <v>96</v>
      </c>
      <c r="D144" s="1" t="s">
        <v>1110</v>
      </c>
      <c r="E144" s="1" t="s">
        <v>1111</v>
      </c>
      <c r="F144" s="1" t="s">
        <v>1112</v>
      </c>
      <c r="G144" s="1" t="s">
        <v>1113</v>
      </c>
      <c r="H144" s="1" t="s">
        <v>26</v>
      </c>
      <c r="I144" s="1" t="s">
        <v>1114</v>
      </c>
      <c r="J144" s="8" t="s">
        <v>1115</v>
      </c>
      <c r="K144" s="1"/>
      <c r="L144" s="1" t="s">
        <v>48</v>
      </c>
      <c r="M144" s="3">
        <v>41479</v>
      </c>
      <c r="N144" s="1"/>
      <c r="O144" s="1"/>
      <c r="P144" s="1"/>
      <c r="Q144" s="1"/>
      <c r="R144" s="3">
        <v>45200</v>
      </c>
      <c r="S144" s="1"/>
      <c r="T144" s="1"/>
      <c r="U144" s="1"/>
      <c r="V144" s="1"/>
      <c r="W144" s="1"/>
      <c r="X144" s="1"/>
    </row>
    <row r="145" spans="1:24" ht="12.75">
      <c r="A145" s="4">
        <v>45403.550093611106</v>
      </c>
      <c r="B145" s="2">
        <v>1076</v>
      </c>
      <c r="C145" s="2">
        <v>97</v>
      </c>
      <c r="D145" s="1" t="s">
        <v>554</v>
      </c>
      <c r="E145" s="1" t="s">
        <v>33</v>
      </c>
      <c r="F145" s="1" t="s">
        <v>555</v>
      </c>
      <c r="G145" s="1" t="s">
        <v>556</v>
      </c>
      <c r="H145" s="1" t="s">
        <v>26</v>
      </c>
      <c r="I145" s="1" t="s">
        <v>557</v>
      </c>
      <c r="J145" s="1" t="s">
        <v>558</v>
      </c>
      <c r="K145" s="1"/>
      <c r="L145" s="1" t="s">
        <v>29</v>
      </c>
      <c r="M145" s="3">
        <v>42006</v>
      </c>
      <c r="N145" s="1"/>
      <c r="O145" s="1"/>
      <c r="P145" s="1"/>
      <c r="Q145" s="1"/>
      <c r="R145" s="3">
        <v>44506</v>
      </c>
      <c r="S145" s="1"/>
      <c r="T145" s="1"/>
      <c r="U145" s="1"/>
      <c r="V145" s="1"/>
      <c r="W145" s="1"/>
      <c r="X145" s="1"/>
    </row>
    <row r="146" spans="1:24" ht="12.75">
      <c r="A146" s="4">
        <v>45403.552112939811</v>
      </c>
      <c r="B146" s="2">
        <v>549</v>
      </c>
      <c r="C146" s="2">
        <v>98</v>
      </c>
      <c r="D146" s="1" t="s">
        <v>561</v>
      </c>
      <c r="E146" s="1" t="s">
        <v>171</v>
      </c>
      <c r="F146" s="1" t="s">
        <v>562</v>
      </c>
      <c r="G146" s="1"/>
      <c r="H146" s="1" t="s">
        <v>26</v>
      </c>
      <c r="I146" s="1"/>
      <c r="J146" s="8" t="s">
        <v>563</v>
      </c>
      <c r="K146" s="1"/>
      <c r="L146" s="1" t="s">
        <v>29</v>
      </c>
      <c r="M146" s="3">
        <v>40464</v>
      </c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2.75">
      <c r="A147" s="4">
        <v>45003.659758310183</v>
      </c>
      <c r="B147" s="2">
        <v>767</v>
      </c>
      <c r="C147" s="2">
        <v>99</v>
      </c>
      <c r="D147" s="1" t="s">
        <v>1311</v>
      </c>
      <c r="E147" s="1" t="s">
        <v>564</v>
      </c>
      <c r="F147" s="1" t="s">
        <v>565</v>
      </c>
      <c r="G147" s="1" t="s">
        <v>566</v>
      </c>
      <c r="H147" s="1" t="s">
        <v>26</v>
      </c>
      <c r="I147" s="1" t="s">
        <v>567</v>
      </c>
      <c r="J147" s="8" t="s">
        <v>568</v>
      </c>
      <c r="K147" s="1"/>
      <c r="L147" s="1" t="s">
        <v>48</v>
      </c>
      <c r="M147" s="3">
        <v>42957</v>
      </c>
      <c r="N147" s="1" t="s">
        <v>49</v>
      </c>
      <c r="O147" s="1" t="s">
        <v>122</v>
      </c>
      <c r="P147" s="1" t="s">
        <v>123</v>
      </c>
      <c r="Q147" s="1" t="s">
        <v>35</v>
      </c>
      <c r="R147" s="3">
        <v>44989</v>
      </c>
      <c r="S147" s="1"/>
      <c r="T147" s="1"/>
      <c r="U147" s="1"/>
      <c r="V147" s="1"/>
      <c r="W147" s="1"/>
      <c r="X147" s="1"/>
    </row>
    <row r="148" spans="1:24" ht="12.75">
      <c r="A148" s="4">
        <v>44975.618727349538</v>
      </c>
      <c r="B148" s="2">
        <v>767</v>
      </c>
      <c r="C148" s="2">
        <v>99</v>
      </c>
      <c r="D148" s="1" t="s">
        <v>61</v>
      </c>
      <c r="E148" s="1" t="s">
        <v>569</v>
      </c>
      <c r="F148" s="1" t="s">
        <v>253</v>
      </c>
      <c r="G148" s="1" t="s">
        <v>566</v>
      </c>
      <c r="H148" s="1" t="s">
        <v>26</v>
      </c>
      <c r="I148" s="1" t="s">
        <v>570</v>
      </c>
      <c r="J148" s="8" t="s">
        <v>568</v>
      </c>
      <c r="K148" s="1"/>
      <c r="L148" s="1" t="s">
        <v>29</v>
      </c>
      <c r="M148" s="3">
        <v>41288</v>
      </c>
      <c r="N148" s="1" t="s">
        <v>39</v>
      </c>
      <c r="O148" s="1" t="s">
        <v>53</v>
      </c>
      <c r="P148" s="1" t="s">
        <v>41</v>
      </c>
      <c r="Q148" s="1" t="s">
        <v>78</v>
      </c>
      <c r="R148" s="1"/>
      <c r="S148" s="1"/>
      <c r="T148" s="1"/>
      <c r="U148" s="1"/>
      <c r="V148" s="1"/>
      <c r="W148" s="1"/>
      <c r="X148" s="1"/>
    </row>
    <row r="149" spans="1:24" ht="12.75">
      <c r="A149" s="4">
        <v>44975.589302175926</v>
      </c>
      <c r="B149" s="2">
        <v>66</v>
      </c>
      <c r="C149" s="2">
        <v>100</v>
      </c>
      <c r="D149" s="1" t="s">
        <v>107</v>
      </c>
      <c r="E149" s="1" t="s">
        <v>571</v>
      </c>
      <c r="F149" s="1" t="s">
        <v>572</v>
      </c>
      <c r="G149" s="1" t="s">
        <v>573</v>
      </c>
      <c r="H149" s="1" t="s">
        <v>26</v>
      </c>
      <c r="I149" s="1" t="s">
        <v>574</v>
      </c>
      <c r="J149" s="1"/>
      <c r="K149" s="1"/>
      <c r="L149" s="1" t="s">
        <v>48</v>
      </c>
      <c r="M149" s="3">
        <v>41226</v>
      </c>
      <c r="N149" s="1" t="s">
        <v>141</v>
      </c>
      <c r="O149" s="1" t="s">
        <v>114</v>
      </c>
      <c r="P149" s="1" t="s">
        <v>123</v>
      </c>
      <c r="Q149" s="1" t="s">
        <v>78</v>
      </c>
      <c r="R149" s="1"/>
      <c r="S149" s="1"/>
      <c r="T149" s="1"/>
      <c r="U149" s="1"/>
      <c r="V149" s="1"/>
      <c r="W149" s="1"/>
      <c r="X149" s="1"/>
    </row>
    <row r="150" spans="1:24" ht="12.75">
      <c r="A150" s="4">
        <v>45319.670364884259</v>
      </c>
      <c r="B150" s="2">
        <v>427</v>
      </c>
      <c r="C150" s="2">
        <v>102</v>
      </c>
      <c r="D150" s="1" t="s">
        <v>80</v>
      </c>
      <c r="E150" s="1" t="s">
        <v>571</v>
      </c>
      <c r="F150" s="1" t="s">
        <v>585</v>
      </c>
      <c r="G150" s="1" t="s">
        <v>586</v>
      </c>
      <c r="H150" s="1" t="s">
        <v>26</v>
      </c>
      <c r="I150" s="1" t="s">
        <v>587</v>
      </c>
      <c r="J150" s="8" t="s">
        <v>588</v>
      </c>
      <c r="K150" s="1"/>
      <c r="L150" s="1" t="s">
        <v>48</v>
      </c>
      <c r="M150" s="3">
        <v>43236</v>
      </c>
      <c r="N150" s="1" t="s">
        <v>49</v>
      </c>
      <c r="O150" s="1" t="s">
        <v>114</v>
      </c>
      <c r="P150" s="1" t="s">
        <v>41</v>
      </c>
      <c r="Q150" s="1" t="s">
        <v>31</v>
      </c>
      <c r="R150" s="3">
        <v>45304</v>
      </c>
      <c r="S150" s="1"/>
      <c r="T150" s="1"/>
      <c r="U150" s="1"/>
      <c r="V150" s="1"/>
      <c r="W150" s="1"/>
      <c r="X150" s="1"/>
    </row>
    <row r="151" spans="1:24" ht="12.75">
      <c r="A151" s="4">
        <v>45403.55766121528</v>
      </c>
      <c r="B151" s="2">
        <v>764</v>
      </c>
      <c r="C151" s="2">
        <v>103</v>
      </c>
      <c r="D151" s="1" t="s">
        <v>136</v>
      </c>
      <c r="E151" s="1" t="s">
        <v>184</v>
      </c>
      <c r="F151" s="1" t="s">
        <v>589</v>
      </c>
      <c r="G151" s="1" t="s">
        <v>590</v>
      </c>
      <c r="H151" s="1" t="s">
        <v>26</v>
      </c>
      <c r="I151" s="1" t="s">
        <v>591</v>
      </c>
      <c r="J151" s="1" t="s">
        <v>592</v>
      </c>
      <c r="K151" s="1"/>
      <c r="L151" s="1" t="s">
        <v>29</v>
      </c>
      <c r="M151" s="3">
        <v>43003</v>
      </c>
      <c r="N151" s="1"/>
      <c r="O151" s="1"/>
      <c r="P151" s="1"/>
      <c r="Q151" s="1"/>
      <c r="R151" s="3">
        <v>45213</v>
      </c>
      <c r="S151" s="1"/>
      <c r="T151" s="1"/>
      <c r="U151" s="1"/>
      <c r="V151" s="1"/>
      <c r="W151" s="1"/>
      <c r="X151" s="1"/>
    </row>
    <row r="152" spans="1:24" ht="12.75">
      <c r="A152" s="4">
        <v>45403.558993252314</v>
      </c>
      <c r="B152" s="2">
        <v>202</v>
      </c>
      <c r="C152" s="2">
        <v>104</v>
      </c>
      <c r="D152" s="1" t="s">
        <v>223</v>
      </c>
      <c r="E152" s="1" t="s">
        <v>593</v>
      </c>
      <c r="F152" s="1" t="s">
        <v>594</v>
      </c>
      <c r="G152" s="1"/>
      <c r="H152" s="1" t="s">
        <v>26</v>
      </c>
      <c r="I152" s="1"/>
      <c r="J152" s="8" t="s">
        <v>1312</v>
      </c>
      <c r="K152" s="1"/>
      <c r="L152" s="1" t="s">
        <v>29</v>
      </c>
      <c r="M152" s="3">
        <v>42989</v>
      </c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2.75">
      <c r="A153" s="4">
        <v>44975.578655717589</v>
      </c>
      <c r="B153" s="2">
        <v>917</v>
      </c>
      <c r="C153" s="2">
        <v>105</v>
      </c>
      <c r="D153" s="1" t="s">
        <v>470</v>
      </c>
      <c r="E153" s="1"/>
      <c r="F153" s="1" t="s">
        <v>595</v>
      </c>
      <c r="G153" s="1" t="s">
        <v>596</v>
      </c>
      <c r="H153" s="1" t="s">
        <v>26</v>
      </c>
      <c r="I153" s="1"/>
      <c r="J153" s="1" t="s">
        <v>599</v>
      </c>
      <c r="K153" s="1"/>
      <c r="L153" s="1" t="s">
        <v>29</v>
      </c>
      <c r="M153" s="3">
        <v>41244</v>
      </c>
      <c r="N153" s="1" t="s">
        <v>141</v>
      </c>
      <c r="O153" s="1" t="s">
        <v>114</v>
      </c>
      <c r="P153" s="1" t="s">
        <v>123</v>
      </c>
      <c r="Q153" s="1" t="s">
        <v>78</v>
      </c>
      <c r="R153" s="1"/>
      <c r="S153" s="1"/>
      <c r="T153" s="1"/>
      <c r="U153" s="1"/>
      <c r="V153" s="1"/>
      <c r="W153" s="1"/>
      <c r="X153" s="1"/>
    </row>
    <row r="154" spans="1:24" ht="12.75">
      <c r="A154" s="4">
        <v>44975.578655717589</v>
      </c>
      <c r="B154" s="2">
        <v>917</v>
      </c>
      <c r="C154" s="2">
        <v>105</v>
      </c>
      <c r="D154" s="1" t="s">
        <v>470</v>
      </c>
      <c r="E154" s="1" t="s">
        <v>171</v>
      </c>
      <c r="F154" s="1" t="s">
        <v>595</v>
      </c>
      <c r="G154" s="1" t="s">
        <v>596</v>
      </c>
      <c r="H154" s="1" t="s">
        <v>26</v>
      </c>
      <c r="I154" s="1"/>
      <c r="J154" s="8" t="s">
        <v>597</v>
      </c>
      <c r="K154" s="1"/>
      <c r="L154" s="1" t="s">
        <v>29</v>
      </c>
      <c r="M154" s="3">
        <v>43350</v>
      </c>
      <c r="N154" s="1" t="s">
        <v>598</v>
      </c>
      <c r="O154" s="1" t="s">
        <v>114</v>
      </c>
      <c r="P154" s="1" t="s">
        <v>115</v>
      </c>
      <c r="Q154" s="1" t="s">
        <v>78</v>
      </c>
      <c r="R154" s="3">
        <v>45388</v>
      </c>
      <c r="S154" s="1"/>
      <c r="T154" s="1"/>
      <c r="U154" s="1"/>
      <c r="V154" s="1"/>
      <c r="W154" s="1"/>
      <c r="X154" s="1"/>
    </row>
    <row r="155" spans="1:24" ht="12.75">
      <c r="A155" s="4">
        <v>44975.578655717589</v>
      </c>
      <c r="B155" s="2">
        <v>917</v>
      </c>
      <c r="C155" s="2">
        <v>105</v>
      </c>
      <c r="D155" s="1" t="s">
        <v>470</v>
      </c>
      <c r="E155" s="1" t="s">
        <v>600</v>
      </c>
      <c r="F155" s="1" t="s">
        <v>595</v>
      </c>
      <c r="G155" s="1" t="s">
        <v>596</v>
      </c>
      <c r="H155" s="1" t="s">
        <v>26</v>
      </c>
      <c r="I155" s="1"/>
      <c r="J155" s="8" t="s">
        <v>597</v>
      </c>
      <c r="K155" s="1"/>
      <c r="L155" s="1" t="s">
        <v>29</v>
      </c>
      <c r="M155" s="3">
        <v>42062</v>
      </c>
      <c r="N155" s="1" t="s">
        <v>598</v>
      </c>
      <c r="O155" s="1" t="s">
        <v>114</v>
      </c>
      <c r="P155" s="1" t="s">
        <v>115</v>
      </c>
      <c r="Q155" s="1" t="s">
        <v>78</v>
      </c>
      <c r="R155" s="3">
        <v>43831</v>
      </c>
      <c r="S155" s="1"/>
      <c r="T155" s="1"/>
      <c r="U155" s="1"/>
      <c r="V155" s="1"/>
      <c r="W155" s="1"/>
      <c r="X155" s="1"/>
    </row>
    <row r="156" spans="1:24" ht="12.75">
      <c r="A156" s="4">
        <v>44975.578655717589</v>
      </c>
      <c r="B156" s="2">
        <v>917</v>
      </c>
      <c r="C156" s="2">
        <v>105</v>
      </c>
      <c r="D156" s="1" t="s">
        <v>470</v>
      </c>
      <c r="E156" s="1" t="s">
        <v>599</v>
      </c>
      <c r="F156" s="1" t="s">
        <v>595</v>
      </c>
      <c r="G156" s="1" t="s">
        <v>596</v>
      </c>
      <c r="H156" s="1" t="s">
        <v>26</v>
      </c>
      <c r="I156" s="1"/>
      <c r="J156" s="8" t="s">
        <v>597</v>
      </c>
      <c r="K156" s="1"/>
      <c r="L156" s="1" t="s">
        <v>29</v>
      </c>
      <c r="M156" s="3">
        <v>41244</v>
      </c>
      <c r="N156" s="1" t="s">
        <v>598</v>
      </c>
      <c r="O156" s="1" t="s">
        <v>90</v>
      </c>
      <c r="P156" s="1" t="s">
        <v>123</v>
      </c>
      <c r="Q156" s="1" t="s">
        <v>78</v>
      </c>
      <c r="R156" s="3">
        <v>43713</v>
      </c>
      <c r="S156" s="1"/>
      <c r="T156" s="1"/>
      <c r="U156" s="1"/>
      <c r="V156" s="1"/>
      <c r="W156" s="1"/>
      <c r="X156" s="1"/>
    </row>
    <row r="157" spans="1:24" ht="12.75">
      <c r="A157" s="4">
        <v>45403.560857731485</v>
      </c>
      <c r="B157" s="2">
        <v>160</v>
      </c>
      <c r="C157" s="2">
        <v>106</v>
      </c>
      <c r="D157" s="1" t="s">
        <v>90</v>
      </c>
      <c r="E157" s="1" t="s">
        <v>230</v>
      </c>
      <c r="F157" s="1" t="s">
        <v>601</v>
      </c>
      <c r="G157" s="1" t="s">
        <v>602</v>
      </c>
      <c r="H157" s="1" t="s">
        <v>26</v>
      </c>
      <c r="I157" s="1" t="s">
        <v>603</v>
      </c>
      <c r="J157" s="8" t="s">
        <v>604</v>
      </c>
      <c r="K157" s="1"/>
      <c r="L157" s="1" t="s">
        <v>29</v>
      </c>
      <c r="M157" s="3">
        <v>40513</v>
      </c>
      <c r="N157" s="1"/>
      <c r="O157" s="1"/>
      <c r="P157" s="1"/>
      <c r="Q157" s="1"/>
      <c r="R157" s="3">
        <v>45245</v>
      </c>
      <c r="S157" s="1"/>
      <c r="T157" s="1"/>
      <c r="U157" s="1"/>
      <c r="V157" s="1"/>
      <c r="W157" s="1"/>
      <c r="X157" s="1"/>
    </row>
    <row r="158" spans="1:24" ht="12.75">
      <c r="A158" s="4">
        <v>45403.563505891201</v>
      </c>
      <c r="B158" s="2">
        <v>457</v>
      </c>
      <c r="C158" s="2">
        <v>107</v>
      </c>
      <c r="D158" s="1" t="s">
        <v>605</v>
      </c>
      <c r="E158" s="1" t="s">
        <v>606</v>
      </c>
      <c r="F158" s="1" t="s">
        <v>607</v>
      </c>
      <c r="G158" s="1" t="s">
        <v>608</v>
      </c>
      <c r="H158" s="1" t="s">
        <v>26</v>
      </c>
      <c r="I158" s="1" t="s">
        <v>609</v>
      </c>
      <c r="J158" s="1" t="s">
        <v>610</v>
      </c>
      <c r="K158" s="1"/>
      <c r="L158" s="1" t="s">
        <v>29</v>
      </c>
      <c r="M158" s="3">
        <v>42993</v>
      </c>
      <c r="N158" s="1"/>
      <c r="O158" s="1"/>
      <c r="P158" s="1"/>
      <c r="Q158" s="1"/>
      <c r="R158" s="3">
        <v>45213</v>
      </c>
      <c r="S158" s="1"/>
      <c r="T158" s="1"/>
      <c r="U158" s="1"/>
      <c r="V158" s="1"/>
      <c r="W158" s="1"/>
      <c r="X158" s="1"/>
    </row>
    <row r="159" spans="1:24" ht="12.75">
      <c r="A159" s="4">
        <v>44975.597044988426</v>
      </c>
      <c r="B159" s="2">
        <v>401</v>
      </c>
      <c r="C159" s="2">
        <v>108</v>
      </c>
      <c r="D159" s="1" t="s">
        <v>53</v>
      </c>
      <c r="E159" s="1" t="s">
        <v>611</v>
      </c>
      <c r="F159" s="1" t="s">
        <v>612</v>
      </c>
      <c r="G159" s="1" t="s">
        <v>613</v>
      </c>
      <c r="H159" s="1" t="s">
        <v>26</v>
      </c>
      <c r="I159" s="1" t="s">
        <v>614</v>
      </c>
      <c r="J159" s="1"/>
      <c r="K159" s="1"/>
      <c r="L159" s="1" t="s">
        <v>29</v>
      </c>
      <c r="M159" s="1"/>
      <c r="N159" s="1" t="s">
        <v>39</v>
      </c>
      <c r="O159" s="1" t="s">
        <v>53</v>
      </c>
      <c r="P159" s="1" t="s">
        <v>41</v>
      </c>
      <c r="Q159" s="1" t="s">
        <v>31</v>
      </c>
      <c r="R159" s="1"/>
      <c r="S159" s="1"/>
      <c r="T159" s="1"/>
      <c r="U159" s="1"/>
      <c r="V159" s="1"/>
      <c r="W159" s="1"/>
      <c r="X159" s="1"/>
    </row>
    <row r="160" spans="1:24" ht="12.75">
      <c r="A160" s="4">
        <v>44927.586700636573</v>
      </c>
      <c r="B160" s="2">
        <v>792</v>
      </c>
      <c r="C160" s="2">
        <v>109</v>
      </c>
      <c r="D160" s="1" t="s">
        <v>615</v>
      </c>
      <c r="E160" s="1" t="s">
        <v>581</v>
      </c>
      <c r="F160" s="1" t="s">
        <v>1313</v>
      </c>
      <c r="G160" s="1" t="s">
        <v>617</v>
      </c>
      <c r="H160" s="1" t="s">
        <v>26</v>
      </c>
      <c r="I160" s="1" t="s">
        <v>618</v>
      </c>
      <c r="J160" s="8" t="s">
        <v>1314</v>
      </c>
      <c r="K160" s="1"/>
      <c r="L160" s="1" t="s">
        <v>48</v>
      </c>
      <c r="M160" s="3">
        <v>41934</v>
      </c>
      <c r="N160" s="1" t="s">
        <v>49</v>
      </c>
      <c r="O160" s="1" t="s">
        <v>30</v>
      </c>
      <c r="P160" s="1" t="s">
        <v>41</v>
      </c>
      <c r="Q160" s="1" t="s">
        <v>35</v>
      </c>
      <c r="R160" s="3">
        <v>44870</v>
      </c>
      <c r="S160" s="1"/>
      <c r="T160" s="1"/>
      <c r="U160" s="1"/>
      <c r="V160" s="1"/>
      <c r="W160" s="1"/>
      <c r="X160" s="1"/>
    </row>
    <row r="161" spans="1:24" ht="12.75">
      <c r="A161" s="4">
        <v>45319.667621388886</v>
      </c>
      <c r="B161" s="2">
        <v>753</v>
      </c>
      <c r="C161" s="2">
        <v>110</v>
      </c>
      <c r="D161" s="1" t="s">
        <v>251</v>
      </c>
      <c r="E161" s="1" t="s">
        <v>1315</v>
      </c>
      <c r="F161" s="1" t="s">
        <v>1316</v>
      </c>
      <c r="G161" s="1" t="s">
        <v>621</v>
      </c>
      <c r="H161" s="1" t="s">
        <v>94</v>
      </c>
      <c r="I161" s="1" t="s">
        <v>618</v>
      </c>
      <c r="J161" s="8" t="s">
        <v>622</v>
      </c>
      <c r="K161" s="1"/>
      <c r="L161" s="1" t="s">
        <v>48</v>
      </c>
      <c r="M161" s="3">
        <v>43360</v>
      </c>
      <c r="N161" s="1" t="s">
        <v>49</v>
      </c>
      <c r="O161" s="1" t="s">
        <v>114</v>
      </c>
      <c r="P161" s="1" t="s">
        <v>41</v>
      </c>
      <c r="Q161" s="1" t="s">
        <v>31</v>
      </c>
      <c r="R161" s="3">
        <v>45304</v>
      </c>
      <c r="S161" s="1"/>
      <c r="T161" s="1"/>
      <c r="U161" s="1"/>
      <c r="V161" s="1"/>
      <c r="W161" s="1"/>
      <c r="X161" s="1"/>
    </row>
    <row r="162" spans="1:24" ht="12.75">
      <c r="A162" s="4">
        <v>44926.688618472224</v>
      </c>
      <c r="B162" s="2">
        <v>753</v>
      </c>
      <c r="C162" s="2">
        <v>110</v>
      </c>
      <c r="D162" s="1" t="s">
        <v>251</v>
      </c>
      <c r="E162" s="1" t="s">
        <v>136</v>
      </c>
      <c r="F162" s="1" t="s">
        <v>1317</v>
      </c>
      <c r="G162" s="1" t="s">
        <v>623</v>
      </c>
      <c r="H162" s="1" t="s">
        <v>26</v>
      </c>
      <c r="I162" s="1" t="s">
        <v>624</v>
      </c>
      <c r="J162" s="8" t="s">
        <v>622</v>
      </c>
      <c r="K162" s="1"/>
      <c r="L162" s="1" t="s">
        <v>29</v>
      </c>
      <c r="M162" s="3">
        <v>41866</v>
      </c>
      <c r="N162" s="1" t="s">
        <v>49</v>
      </c>
      <c r="O162" s="1" t="s">
        <v>30</v>
      </c>
      <c r="P162" s="1" t="s">
        <v>41</v>
      </c>
      <c r="Q162" s="1" t="s">
        <v>35</v>
      </c>
      <c r="R162" s="3">
        <v>44870</v>
      </c>
      <c r="S162" s="1"/>
      <c r="T162" s="1"/>
      <c r="U162" s="1"/>
      <c r="V162" s="1"/>
      <c r="W162" s="1"/>
      <c r="X162" s="1"/>
    </row>
    <row r="163" spans="1:24" ht="12.75">
      <c r="A163" s="4">
        <v>45403.565025648146</v>
      </c>
      <c r="B163" s="2">
        <v>819</v>
      </c>
      <c r="C163" s="2">
        <v>111</v>
      </c>
      <c r="D163" s="1" t="s">
        <v>160</v>
      </c>
      <c r="E163" s="1" t="s">
        <v>627</v>
      </c>
      <c r="F163" s="1" t="s">
        <v>625</v>
      </c>
      <c r="G163" s="1"/>
      <c r="H163" s="1" t="s">
        <v>26</v>
      </c>
      <c r="I163" s="1"/>
      <c r="J163" s="8" t="s">
        <v>626</v>
      </c>
      <c r="K163" s="1"/>
      <c r="L163" s="1" t="s">
        <v>48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2.75">
      <c r="A164" s="4">
        <v>45403.565025648146</v>
      </c>
      <c r="B164" s="2">
        <v>819</v>
      </c>
      <c r="C164" s="2">
        <v>111</v>
      </c>
      <c r="D164" s="1" t="s">
        <v>160</v>
      </c>
      <c r="E164" s="1" t="s">
        <v>124</v>
      </c>
      <c r="F164" s="1" t="s">
        <v>625</v>
      </c>
      <c r="G164" s="1"/>
      <c r="H164" s="1" t="s">
        <v>26</v>
      </c>
      <c r="I164" s="1"/>
      <c r="J164" s="8" t="s">
        <v>626</v>
      </c>
      <c r="K164" s="1"/>
      <c r="L164" s="1" t="s">
        <v>48</v>
      </c>
      <c r="M164" s="13">
        <v>41971</v>
      </c>
      <c r="N164" s="1"/>
      <c r="O164" s="1"/>
      <c r="P164" s="1"/>
      <c r="Q164" s="1"/>
      <c r="R164" s="10">
        <v>44301</v>
      </c>
      <c r="S164" s="1"/>
      <c r="T164" s="1"/>
      <c r="U164" s="1"/>
      <c r="V164" s="1"/>
      <c r="W164" s="1"/>
      <c r="X164" s="1"/>
    </row>
    <row r="165" spans="1:24" ht="12.75">
      <c r="A165" s="4">
        <v>45403.567808495369</v>
      </c>
      <c r="B165" s="2">
        <v>507</v>
      </c>
      <c r="C165" s="2">
        <v>112</v>
      </c>
      <c r="D165" s="1" t="s">
        <v>136</v>
      </c>
      <c r="E165" s="1" t="s">
        <v>209</v>
      </c>
      <c r="F165" s="1" t="s">
        <v>628</v>
      </c>
      <c r="G165" s="1" t="s">
        <v>629</v>
      </c>
      <c r="H165" s="1" t="s">
        <v>26</v>
      </c>
      <c r="I165" s="1" t="s">
        <v>630</v>
      </c>
      <c r="J165" s="8" t="s">
        <v>631</v>
      </c>
      <c r="K165" s="1"/>
      <c r="L165" s="1" t="s">
        <v>48</v>
      </c>
      <c r="M165" s="3">
        <v>42062</v>
      </c>
      <c r="N165" s="1"/>
      <c r="O165" s="1"/>
      <c r="P165" s="1"/>
      <c r="Q165" s="1"/>
      <c r="R165" s="3">
        <v>45213</v>
      </c>
      <c r="S165" s="1"/>
      <c r="T165" s="1"/>
      <c r="U165" s="1"/>
      <c r="V165" s="1"/>
      <c r="W165" s="1"/>
      <c r="X165" s="1"/>
    </row>
    <row r="166" spans="1:24" ht="12.75">
      <c r="A166" s="4">
        <v>45403.569897106485</v>
      </c>
      <c r="B166" s="2">
        <v>1182</v>
      </c>
      <c r="C166" s="2">
        <v>113</v>
      </c>
      <c r="D166" s="1" t="s">
        <v>632</v>
      </c>
      <c r="E166" s="1" t="s">
        <v>633</v>
      </c>
      <c r="F166" s="1" t="s">
        <v>634</v>
      </c>
      <c r="G166" s="1"/>
      <c r="H166" s="1"/>
      <c r="I166" s="1"/>
      <c r="J166" s="8" t="s">
        <v>635</v>
      </c>
      <c r="K166" s="1"/>
      <c r="L166" s="1" t="s">
        <v>29</v>
      </c>
      <c r="M166" s="3">
        <v>40566</v>
      </c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2.75">
      <c r="A167" s="4">
        <v>45424.53557417824</v>
      </c>
      <c r="B167" s="2"/>
      <c r="C167" s="2">
        <v>114</v>
      </c>
      <c r="D167" s="1" t="s">
        <v>511</v>
      </c>
      <c r="E167" s="1" t="s">
        <v>636</v>
      </c>
      <c r="F167" s="1" t="s">
        <v>637</v>
      </c>
      <c r="G167" s="1" t="s">
        <v>638</v>
      </c>
      <c r="H167" s="1" t="s">
        <v>26</v>
      </c>
      <c r="I167" s="1" t="s">
        <v>639</v>
      </c>
      <c r="J167" s="8" t="s">
        <v>640</v>
      </c>
      <c r="K167" s="1"/>
      <c r="L167" s="1" t="s">
        <v>29</v>
      </c>
      <c r="M167" s="3">
        <v>42425</v>
      </c>
      <c r="N167" s="1"/>
      <c r="O167" s="1"/>
      <c r="P167" s="1"/>
      <c r="Q167" s="1"/>
      <c r="R167" s="3">
        <v>45213</v>
      </c>
      <c r="S167" s="1"/>
      <c r="T167" s="1"/>
      <c r="U167" s="1"/>
      <c r="V167" s="1"/>
      <c r="W167" s="1"/>
      <c r="X167" s="1"/>
    </row>
    <row r="168" spans="1:24" ht="12.75">
      <c r="A168" s="4">
        <v>44947.451287326388</v>
      </c>
      <c r="B168" s="2">
        <v>683</v>
      </c>
      <c r="C168" s="2">
        <v>115</v>
      </c>
      <c r="D168" s="1" t="s">
        <v>156</v>
      </c>
      <c r="E168" s="1" t="s">
        <v>641</v>
      </c>
      <c r="F168" s="1" t="s">
        <v>642</v>
      </c>
      <c r="G168" s="1"/>
      <c r="H168" s="1"/>
      <c r="I168" s="1"/>
      <c r="J168" s="8" t="s">
        <v>643</v>
      </c>
      <c r="K168" s="1"/>
      <c r="L168" s="1" t="s">
        <v>48</v>
      </c>
      <c r="M168" s="1"/>
      <c r="N168" s="1" t="s">
        <v>155</v>
      </c>
      <c r="O168" s="1" t="s">
        <v>65</v>
      </c>
      <c r="P168" s="1" t="s">
        <v>58</v>
      </c>
      <c r="Q168" s="1" t="s">
        <v>31</v>
      </c>
      <c r="R168" s="1"/>
      <c r="S168" s="1"/>
      <c r="T168" s="1"/>
      <c r="U168" s="1"/>
      <c r="V168" s="1"/>
      <c r="W168" s="1"/>
      <c r="X168" s="1"/>
    </row>
    <row r="169" spans="1:24" ht="12.75">
      <c r="A169" s="4">
        <v>45319.672542291664</v>
      </c>
      <c r="B169" s="2">
        <v>736</v>
      </c>
      <c r="C169" s="2">
        <v>116</v>
      </c>
      <c r="D169" s="1" t="s">
        <v>644</v>
      </c>
      <c r="E169" s="1" t="s">
        <v>645</v>
      </c>
      <c r="F169" s="1" t="s">
        <v>646</v>
      </c>
      <c r="G169" s="1" t="s">
        <v>647</v>
      </c>
      <c r="H169" s="1" t="s">
        <v>26</v>
      </c>
      <c r="I169" s="1" t="s">
        <v>648</v>
      </c>
      <c r="J169" s="8" t="s">
        <v>649</v>
      </c>
      <c r="K169" s="1"/>
      <c r="L169" s="1" t="s">
        <v>29</v>
      </c>
      <c r="M169" s="3">
        <v>42569</v>
      </c>
      <c r="N169" s="1" t="s">
        <v>49</v>
      </c>
      <c r="O169" s="1" t="s">
        <v>114</v>
      </c>
      <c r="P169" s="1" t="s">
        <v>41</v>
      </c>
      <c r="Q169" s="1" t="s">
        <v>31</v>
      </c>
      <c r="R169" s="3">
        <v>45304</v>
      </c>
      <c r="S169" s="1"/>
      <c r="T169" s="1"/>
      <c r="U169" s="1"/>
      <c r="V169" s="1"/>
      <c r="W169" s="1"/>
      <c r="X169" s="1"/>
    </row>
    <row r="170" spans="1:24" ht="12.75">
      <c r="A170" s="4">
        <v>45424.536816273147</v>
      </c>
      <c r="B170" s="2">
        <v>980</v>
      </c>
      <c r="C170" s="2">
        <v>117</v>
      </c>
      <c r="D170" s="1" t="s">
        <v>650</v>
      </c>
      <c r="E170" s="1" t="s">
        <v>651</v>
      </c>
      <c r="F170" s="1" t="s">
        <v>652</v>
      </c>
      <c r="G170" s="1" t="s">
        <v>653</v>
      </c>
      <c r="H170" s="1" t="s">
        <v>26</v>
      </c>
      <c r="I170" s="1"/>
      <c r="J170" s="8" t="s">
        <v>654</v>
      </c>
      <c r="K170" s="1"/>
      <c r="L170" s="1" t="s">
        <v>29</v>
      </c>
      <c r="M170" s="3">
        <v>42991</v>
      </c>
      <c r="N170" s="1"/>
      <c r="O170" s="1"/>
      <c r="P170" s="1"/>
      <c r="Q170" s="1"/>
      <c r="R170" s="3">
        <v>45213</v>
      </c>
      <c r="S170" s="1"/>
      <c r="T170" s="1"/>
      <c r="U170" s="1"/>
      <c r="V170" s="1"/>
      <c r="W170" s="1"/>
      <c r="X170" s="1"/>
    </row>
    <row r="171" spans="1:24" ht="12.75">
      <c r="A171" s="4">
        <v>45424.538125162042</v>
      </c>
      <c r="B171" s="2">
        <v>202</v>
      </c>
      <c r="C171" s="2">
        <v>118</v>
      </c>
      <c r="D171" s="1" t="s">
        <v>107</v>
      </c>
      <c r="E171" s="1" t="s">
        <v>1318</v>
      </c>
      <c r="F171" s="1" t="s">
        <v>655</v>
      </c>
      <c r="G171" s="1" t="s">
        <v>590</v>
      </c>
      <c r="H171" s="1" t="s">
        <v>26</v>
      </c>
      <c r="I171" s="1"/>
      <c r="J171" s="8" t="s">
        <v>656</v>
      </c>
      <c r="K171" s="1"/>
      <c r="L171" s="1" t="s">
        <v>48</v>
      </c>
      <c r="M171" s="3">
        <v>42752</v>
      </c>
      <c r="N171" s="1"/>
      <c r="O171" s="1"/>
      <c r="P171" s="1"/>
      <c r="Q171" s="1"/>
      <c r="R171" s="3">
        <v>45213</v>
      </c>
      <c r="S171" s="1"/>
      <c r="T171" s="1"/>
      <c r="U171" s="1"/>
      <c r="V171" s="1"/>
      <c r="W171" s="1"/>
      <c r="X171" s="1"/>
    </row>
    <row r="172" spans="1:24" ht="12.75">
      <c r="A172" s="4">
        <v>45382.632578078701</v>
      </c>
      <c r="B172" s="2">
        <v>418</v>
      </c>
      <c r="C172" s="2">
        <v>119</v>
      </c>
      <c r="D172" s="1" t="s">
        <v>223</v>
      </c>
      <c r="E172" s="1" t="s">
        <v>499</v>
      </c>
      <c r="F172" s="1" t="s">
        <v>657</v>
      </c>
      <c r="G172" s="1" t="s">
        <v>658</v>
      </c>
      <c r="H172" s="1" t="s">
        <v>26</v>
      </c>
      <c r="I172" s="1" t="s">
        <v>659</v>
      </c>
      <c r="J172" s="8" t="s">
        <v>660</v>
      </c>
      <c r="K172" s="1"/>
      <c r="L172" s="1" t="s">
        <v>48</v>
      </c>
      <c r="M172" s="3">
        <v>42189</v>
      </c>
      <c r="N172" s="1" t="s">
        <v>56</v>
      </c>
      <c r="O172" s="1" t="s">
        <v>40</v>
      </c>
      <c r="P172" s="1" t="s">
        <v>123</v>
      </c>
      <c r="Q172" s="1" t="s">
        <v>35</v>
      </c>
      <c r="R172" s="3">
        <v>45213</v>
      </c>
      <c r="S172" s="1"/>
      <c r="T172" s="1"/>
      <c r="U172" s="1"/>
      <c r="V172" s="1"/>
      <c r="W172" s="1"/>
      <c r="X172" s="1"/>
    </row>
    <row r="173" spans="1:24" ht="12.75">
      <c r="A173" s="4">
        <v>45424.539622673612</v>
      </c>
      <c r="B173" s="2">
        <v>131</v>
      </c>
      <c r="C173" s="2">
        <v>120</v>
      </c>
      <c r="D173" s="1" t="s">
        <v>661</v>
      </c>
      <c r="E173" s="1" t="s">
        <v>662</v>
      </c>
      <c r="F173" s="1" t="s">
        <v>663</v>
      </c>
      <c r="G173" s="1" t="s">
        <v>664</v>
      </c>
      <c r="H173" s="1" t="s">
        <v>26</v>
      </c>
      <c r="I173" s="1" t="s">
        <v>665</v>
      </c>
      <c r="J173" s="8" t="s">
        <v>666</v>
      </c>
      <c r="K173" s="1"/>
      <c r="L173" s="1" t="s">
        <v>48</v>
      </c>
      <c r="M173" s="3">
        <v>41124</v>
      </c>
      <c r="N173" s="1"/>
      <c r="O173" s="1"/>
      <c r="P173" s="1"/>
      <c r="Q173" s="1"/>
      <c r="R173" s="3">
        <v>45213</v>
      </c>
      <c r="S173" s="1"/>
      <c r="T173" s="1"/>
      <c r="U173" s="1"/>
      <c r="V173" s="1"/>
      <c r="W173" s="1"/>
      <c r="X173" s="1"/>
    </row>
    <row r="174" spans="1:24" ht="12.75">
      <c r="A174" s="4">
        <v>45424.541466921291</v>
      </c>
      <c r="B174" s="2">
        <v>405</v>
      </c>
      <c r="C174" s="2">
        <v>121</v>
      </c>
      <c r="D174" s="1" t="s">
        <v>108</v>
      </c>
      <c r="E174" s="1" t="s">
        <v>669</v>
      </c>
      <c r="F174" s="1" t="s">
        <v>670</v>
      </c>
      <c r="G174" s="1" t="s">
        <v>671</v>
      </c>
      <c r="H174" s="1" t="s">
        <v>26</v>
      </c>
      <c r="I174" s="1" t="s">
        <v>672</v>
      </c>
      <c r="J174" s="8" t="s">
        <v>673</v>
      </c>
      <c r="K174" s="1"/>
      <c r="L174" s="1" t="s">
        <v>29</v>
      </c>
      <c r="M174" s="3">
        <v>42125</v>
      </c>
      <c r="N174" s="1"/>
      <c r="O174" s="1"/>
      <c r="P174" s="1"/>
      <c r="Q174" s="1"/>
      <c r="R174" s="3">
        <v>45213</v>
      </c>
      <c r="S174" s="1"/>
      <c r="T174" s="1"/>
      <c r="U174" s="1"/>
      <c r="V174" s="1"/>
      <c r="W174" s="1"/>
      <c r="X174" s="1"/>
    </row>
    <row r="175" spans="1:24" ht="12.75">
      <c r="A175" s="4">
        <v>44927.614874039355</v>
      </c>
      <c r="B175" s="2" t="s">
        <v>674</v>
      </c>
      <c r="C175" s="2">
        <v>122</v>
      </c>
      <c r="D175" s="1" t="s">
        <v>675</v>
      </c>
      <c r="E175" s="1" t="s">
        <v>676</v>
      </c>
      <c r="F175" s="1" t="s">
        <v>677</v>
      </c>
      <c r="G175" s="1" t="s">
        <v>678</v>
      </c>
      <c r="H175" s="1" t="s">
        <v>26</v>
      </c>
      <c r="I175" s="1" t="s">
        <v>679</v>
      </c>
      <c r="J175" s="8" t="s">
        <v>680</v>
      </c>
      <c r="K175" s="1"/>
      <c r="L175" s="1" t="s">
        <v>29</v>
      </c>
      <c r="M175" s="3">
        <v>42348</v>
      </c>
      <c r="N175" s="1" t="s">
        <v>49</v>
      </c>
      <c r="O175" s="1" t="s">
        <v>30</v>
      </c>
      <c r="P175" s="1" t="s">
        <v>41</v>
      </c>
      <c r="Q175" s="1" t="s">
        <v>35</v>
      </c>
      <c r="R175" s="3">
        <v>44870</v>
      </c>
      <c r="S175" s="1"/>
      <c r="T175" s="1"/>
      <c r="U175" s="1"/>
      <c r="V175" s="1"/>
      <c r="W175" s="1"/>
      <c r="X175" s="1"/>
    </row>
    <row r="176" spans="1:24" ht="12.75">
      <c r="A176" s="4">
        <v>45424.547045046296</v>
      </c>
      <c r="B176" s="2">
        <v>473</v>
      </c>
      <c r="C176" s="2">
        <v>124</v>
      </c>
      <c r="D176" s="1" t="s">
        <v>681</v>
      </c>
      <c r="E176" s="1" t="s">
        <v>262</v>
      </c>
      <c r="F176" s="1" t="s">
        <v>682</v>
      </c>
      <c r="G176" s="1" t="s">
        <v>683</v>
      </c>
      <c r="H176" s="1" t="s">
        <v>26</v>
      </c>
      <c r="I176" s="1" t="s">
        <v>684</v>
      </c>
      <c r="J176" s="8" t="s">
        <v>685</v>
      </c>
      <c r="K176" s="1"/>
      <c r="L176" s="1" t="s">
        <v>48</v>
      </c>
      <c r="M176" s="3">
        <v>41296</v>
      </c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2.75">
      <c r="A177" s="4">
        <v>45424.547045046296</v>
      </c>
      <c r="B177" s="2">
        <v>473</v>
      </c>
      <c r="C177" s="2">
        <v>124</v>
      </c>
      <c r="D177" s="1" t="s">
        <v>681</v>
      </c>
      <c r="E177" s="1" t="s">
        <v>417</v>
      </c>
      <c r="F177" s="1" t="s">
        <v>682</v>
      </c>
      <c r="G177" s="1" t="s">
        <v>683</v>
      </c>
      <c r="H177" s="1" t="s">
        <v>26</v>
      </c>
      <c r="I177" s="1" t="s">
        <v>684</v>
      </c>
      <c r="J177" s="8" t="s">
        <v>685</v>
      </c>
      <c r="K177" s="1"/>
      <c r="L177" s="1" t="s">
        <v>48</v>
      </c>
      <c r="M177" s="3">
        <v>41296</v>
      </c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2.75">
      <c r="A178" s="4">
        <v>45424.549141053241</v>
      </c>
      <c r="B178" s="2">
        <v>326</v>
      </c>
      <c r="C178" s="2">
        <v>125</v>
      </c>
      <c r="D178" s="1" t="s">
        <v>686</v>
      </c>
      <c r="E178" s="1" t="s">
        <v>687</v>
      </c>
      <c r="F178" s="1" t="s">
        <v>688</v>
      </c>
      <c r="G178" s="1" t="s">
        <v>689</v>
      </c>
      <c r="H178" s="1" t="s">
        <v>26</v>
      </c>
      <c r="I178" s="1" t="s">
        <v>690</v>
      </c>
      <c r="J178" s="8" t="s">
        <v>691</v>
      </c>
      <c r="K178" s="1"/>
      <c r="L178" s="1" t="s">
        <v>48</v>
      </c>
      <c r="M178" s="3">
        <v>42852</v>
      </c>
      <c r="N178" s="1"/>
      <c r="O178" s="1"/>
      <c r="P178" s="1"/>
      <c r="Q178" s="1"/>
      <c r="R178" s="3">
        <v>45213</v>
      </c>
      <c r="S178" s="1"/>
      <c r="T178" s="1"/>
      <c r="U178" s="1"/>
      <c r="V178" s="1"/>
      <c r="W178" s="1"/>
      <c r="X178" s="1"/>
    </row>
    <row r="179" spans="1:24" ht="12.75">
      <c r="A179" s="4">
        <v>45319.654737962963</v>
      </c>
      <c r="B179" s="2">
        <v>125</v>
      </c>
      <c r="C179" s="2">
        <v>126</v>
      </c>
      <c r="D179" s="1" t="s">
        <v>97</v>
      </c>
      <c r="E179" s="1" t="s">
        <v>23</v>
      </c>
      <c r="F179" s="1" t="s">
        <v>692</v>
      </c>
      <c r="G179" s="1" t="s">
        <v>693</v>
      </c>
      <c r="H179" s="1" t="s">
        <v>26</v>
      </c>
      <c r="I179" s="1"/>
      <c r="J179" s="8" t="s">
        <v>694</v>
      </c>
      <c r="K179" s="1"/>
      <c r="L179" s="1" t="s">
        <v>29</v>
      </c>
      <c r="M179" s="3">
        <v>43279</v>
      </c>
      <c r="N179" s="1" t="s">
        <v>49</v>
      </c>
      <c r="O179" s="1" t="s">
        <v>114</v>
      </c>
      <c r="P179" s="1" t="s">
        <v>41</v>
      </c>
      <c r="Q179" s="1" t="s">
        <v>31</v>
      </c>
      <c r="R179" s="3">
        <v>45304</v>
      </c>
      <c r="S179" s="1"/>
      <c r="T179" s="1"/>
      <c r="U179" s="1"/>
      <c r="V179" s="1"/>
      <c r="W179" s="1"/>
      <c r="X179" s="1"/>
    </row>
    <row r="180" spans="1:24" ht="12.75">
      <c r="A180" s="4">
        <v>45424.552044039352</v>
      </c>
      <c r="B180" s="2">
        <v>1050</v>
      </c>
      <c r="C180" s="2">
        <v>127</v>
      </c>
      <c r="D180" s="1" t="s">
        <v>498</v>
      </c>
      <c r="E180" s="1" t="s">
        <v>695</v>
      </c>
      <c r="F180" s="1" t="s">
        <v>696</v>
      </c>
      <c r="G180" s="1"/>
      <c r="H180" s="1"/>
      <c r="I180" s="1"/>
      <c r="J180" s="8" t="s">
        <v>697</v>
      </c>
      <c r="K180" s="1"/>
      <c r="L180" s="1" t="s">
        <v>29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2.75">
      <c r="A181" s="4">
        <v>45424.552044039352</v>
      </c>
      <c r="B181" s="2">
        <v>1050</v>
      </c>
      <c r="C181" s="2">
        <v>127</v>
      </c>
      <c r="D181" s="1" t="s">
        <v>498</v>
      </c>
      <c r="E181" s="1" t="s">
        <v>33</v>
      </c>
      <c r="F181" s="1" t="s">
        <v>696</v>
      </c>
      <c r="G181" s="1"/>
      <c r="H181" s="1"/>
      <c r="I181" s="1"/>
      <c r="J181" s="8" t="s">
        <v>697</v>
      </c>
      <c r="K181" s="1"/>
      <c r="L181" s="1" t="s">
        <v>29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2.75">
      <c r="A182" s="4">
        <v>45424.554104953699</v>
      </c>
      <c r="B182" s="2">
        <v>147</v>
      </c>
      <c r="C182" s="2">
        <v>128</v>
      </c>
      <c r="D182" s="1" t="s">
        <v>698</v>
      </c>
      <c r="E182" s="1" t="s">
        <v>1319</v>
      </c>
      <c r="F182" s="1" t="s">
        <v>1320</v>
      </c>
      <c r="G182" s="1" t="s">
        <v>701</v>
      </c>
      <c r="H182" s="1" t="s">
        <v>26</v>
      </c>
      <c r="I182" s="1" t="s">
        <v>702</v>
      </c>
      <c r="J182" s="8" t="s">
        <v>703</v>
      </c>
      <c r="K182" s="1"/>
      <c r="L182" s="1" t="s">
        <v>48</v>
      </c>
      <c r="M182" s="3">
        <v>42347</v>
      </c>
      <c r="N182" s="1"/>
      <c r="O182" s="1"/>
      <c r="P182" s="1"/>
      <c r="Q182" s="1"/>
      <c r="R182" s="3">
        <v>45213</v>
      </c>
      <c r="S182" s="1"/>
      <c r="T182" s="1"/>
      <c r="U182" s="1"/>
      <c r="V182" s="1"/>
      <c r="W182" s="1"/>
      <c r="X182" s="1"/>
    </row>
    <row r="183" spans="1:24" ht="12.75">
      <c r="A183" s="4">
        <v>44975.606801018519</v>
      </c>
      <c r="B183" s="2">
        <v>514</v>
      </c>
      <c r="C183" s="2">
        <v>129</v>
      </c>
      <c r="D183" s="1" t="s">
        <v>40</v>
      </c>
      <c r="E183" s="1" t="s">
        <v>706</v>
      </c>
      <c r="F183" s="1" t="s">
        <v>707</v>
      </c>
      <c r="G183" s="1"/>
      <c r="H183" s="1"/>
      <c r="I183" s="1"/>
      <c r="J183" s="1"/>
      <c r="K183" s="1"/>
      <c r="L183" s="1" t="s">
        <v>48</v>
      </c>
      <c r="M183" s="3">
        <v>41944</v>
      </c>
      <c r="N183" s="1" t="s">
        <v>39</v>
      </c>
      <c r="O183" s="1" t="s">
        <v>53</v>
      </c>
      <c r="P183" s="1" t="s">
        <v>41</v>
      </c>
      <c r="Q183" s="1" t="s">
        <v>31</v>
      </c>
      <c r="R183" s="1"/>
      <c r="S183" s="1"/>
      <c r="T183" s="1"/>
      <c r="U183" s="1"/>
      <c r="V183" s="1"/>
      <c r="W183" s="1"/>
      <c r="X183" s="1"/>
    </row>
    <row r="184" spans="1:24" ht="12.75">
      <c r="A184" s="4">
        <v>44975.604709178238</v>
      </c>
      <c r="B184" s="2">
        <v>136</v>
      </c>
      <c r="C184" s="2">
        <v>130</v>
      </c>
      <c r="D184" s="1" t="s">
        <v>708</v>
      </c>
      <c r="E184" s="1" t="s">
        <v>1321</v>
      </c>
      <c r="F184" s="1" t="s">
        <v>710</v>
      </c>
      <c r="G184" s="1" t="s">
        <v>711</v>
      </c>
      <c r="H184" s="1" t="s">
        <v>26</v>
      </c>
      <c r="I184" s="1" t="s">
        <v>712</v>
      </c>
      <c r="J184" s="1"/>
      <c r="K184" s="1"/>
      <c r="L184" s="1" t="s">
        <v>29</v>
      </c>
      <c r="M184" s="3">
        <v>42374</v>
      </c>
      <c r="N184" s="1" t="s">
        <v>39</v>
      </c>
      <c r="O184" s="1" t="s">
        <v>53</v>
      </c>
      <c r="P184" s="1" t="s">
        <v>41</v>
      </c>
      <c r="Q184" s="1" t="s">
        <v>31</v>
      </c>
      <c r="R184" s="1"/>
      <c r="S184" s="1"/>
      <c r="T184" s="1"/>
      <c r="U184" s="1"/>
      <c r="V184" s="1"/>
      <c r="W184" s="1"/>
      <c r="X184" s="1"/>
    </row>
    <row r="185" spans="1:24" ht="12.75">
      <c r="A185" s="4">
        <v>44975.602033518517</v>
      </c>
      <c r="B185" s="2">
        <v>136</v>
      </c>
      <c r="C185" s="2">
        <v>130</v>
      </c>
      <c r="D185" s="1" t="s">
        <v>708</v>
      </c>
      <c r="E185" s="1" t="s">
        <v>335</v>
      </c>
      <c r="F185" s="1" t="s">
        <v>710</v>
      </c>
      <c r="G185" s="1" t="s">
        <v>713</v>
      </c>
      <c r="H185" s="1" t="s">
        <v>26</v>
      </c>
      <c r="I185" s="1" t="s">
        <v>712</v>
      </c>
      <c r="J185" s="1"/>
      <c r="K185" s="1"/>
      <c r="L185" s="1" t="s">
        <v>48</v>
      </c>
      <c r="M185" s="3">
        <v>41469</v>
      </c>
      <c r="N185" s="1" t="s">
        <v>39</v>
      </c>
      <c r="O185" s="1" t="s">
        <v>53</v>
      </c>
      <c r="P185" s="1" t="s">
        <v>41</v>
      </c>
      <c r="Q185" s="1" t="s">
        <v>31</v>
      </c>
      <c r="R185" s="1"/>
      <c r="S185" s="1"/>
      <c r="T185" s="1"/>
      <c r="U185" s="1"/>
      <c r="V185" s="1"/>
      <c r="W185" s="1"/>
      <c r="X185" s="1"/>
    </row>
    <row r="186" spans="1:24" ht="12.75">
      <c r="A186" s="4">
        <v>45424.557426018517</v>
      </c>
      <c r="B186" s="2">
        <v>136</v>
      </c>
      <c r="C186" s="2">
        <v>130</v>
      </c>
      <c r="D186" s="1" t="s">
        <v>1322</v>
      </c>
      <c r="E186" s="1" t="s">
        <v>1323</v>
      </c>
      <c r="F186" s="1" t="s">
        <v>1324</v>
      </c>
      <c r="G186" s="1" t="s">
        <v>711</v>
      </c>
      <c r="H186" s="1" t="s">
        <v>26</v>
      </c>
      <c r="I186" s="1" t="s">
        <v>368</v>
      </c>
      <c r="J186" s="8" t="s">
        <v>1325</v>
      </c>
      <c r="K186" s="1"/>
      <c r="L186" s="1" t="s">
        <v>48</v>
      </c>
      <c r="M186" s="3">
        <v>42374</v>
      </c>
      <c r="N186" s="1"/>
      <c r="O186" s="1"/>
      <c r="P186" s="1"/>
      <c r="Q186" s="1"/>
      <c r="R186" s="3">
        <v>44261</v>
      </c>
      <c r="S186" s="1"/>
      <c r="T186" s="1"/>
      <c r="U186" s="1"/>
      <c r="V186" s="1"/>
      <c r="W186" s="1"/>
      <c r="X186" s="1"/>
    </row>
    <row r="187" spans="1:24" ht="12.75">
      <c r="A187" s="4">
        <v>45424.557426018517</v>
      </c>
      <c r="B187" s="2">
        <v>136</v>
      </c>
      <c r="C187" s="2">
        <v>130</v>
      </c>
      <c r="D187" s="1" t="s">
        <v>1322</v>
      </c>
      <c r="E187" s="1" t="s">
        <v>1326</v>
      </c>
      <c r="F187" s="1" t="s">
        <v>1324</v>
      </c>
      <c r="G187" s="1" t="s">
        <v>711</v>
      </c>
      <c r="H187" s="1" t="s">
        <v>26</v>
      </c>
      <c r="I187" s="1" t="s">
        <v>368</v>
      </c>
      <c r="J187" s="8" t="s">
        <v>1325</v>
      </c>
      <c r="K187" s="1"/>
      <c r="L187" s="1" t="s">
        <v>29</v>
      </c>
      <c r="M187" s="3">
        <v>42374</v>
      </c>
      <c r="N187" s="1"/>
      <c r="O187" s="1"/>
      <c r="P187" s="1"/>
      <c r="Q187" s="1"/>
      <c r="R187" s="3">
        <v>44261</v>
      </c>
      <c r="S187" s="1"/>
      <c r="T187" s="1"/>
      <c r="U187" s="1"/>
      <c r="V187" s="1"/>
      <c r="W187" s="1"/>
      <c r="X187" s="1"/>
    </row>
    <row r="188" spans="1:24" ht="12.75">
      <c r="A188" s="4">
        <v>44934.831327118052</v>
      </c>
      <c r="B188" s="2">
        <v>62</v>
      </c>
      <c r="C188" s="2">
        <v>132</v>
      </c>
      <c r="D188" s="1" t="s">
        <v>300</v>
      </c>
      <c r="E188" s="1" t="s">
        <v>571</v>
      </c>
      <c r="F188" s="1" t="s">
        <v>1093</v>
      </c>
      <c r="G188" s="1" t="s">
        <v>1094</v>
      </c>
      <c r="H188" s="1" t="s">
        <v>26</v>
      </c>
      <c r="I188" s="1" t="s">
        <v>1095</v>
      </c>
      <c r="J188" s="1"/>
      <c r="K188" s="1"/>
      <c r="L188" s="1" t="s">
        <v>48</v>
      </c>
      <c r="M188" s="3">
        <v>41750</v>
      </c>
      <c r="N188" s="1" t="s">
        <v>39</v>
      </c>
      <c r="O188" s="1" t="s">
        <v>90</v>
      </c>
      <c r="P188" s="1" t="s">
        <v>145</v>
      </c>
      <c r="Q188" s="1" t="s">
        <v>31</v>
      </c>
      <c r="R188" s="1"/>
      <c r="S188" s="1"/>
      <c r="T188" s="1"/>
      <c r="U188" s="1"/>
      <c r="V188" s="1"/>
      <c r="W188" s="1"/>
      <c r="X188" s="1"/>
    </row>
    <row r="189" spans="1:24" ht="12.75">
      <c r="A189" s="4">
        <v>44927.668817604164</v>
      </c>
      <c r="B189" s="2">
        <v>918</v>
      </c>
      <c r="C189" s="2">
        <v>133</v>
      </c>
      <c r="D189" s="1" t="s">
        <v>53</v>
      </c>
      <c r="E189" s="1" t="s">
        <v>719</v>
      </c>
      <c r="F189" s="1" t="s">
        <v>242</v>
      </c>
      <c r="G189" s="1" t="s">
        <v>720</v>
      </c>
      <c r="H189" s="1" t="s">
        <v>26</v>
      </c>
      <c r="I189" s="1" t="s">
        <v>630</v>
      </c>
      <c r="J189" s="8" t="s">
        <v>721</v>
      </c>
      <c r="K189" s="1"/>
      <c r="L189" s="1" t="s">
        <v>29</v>
      </c>
      <c r="M189" s="3">
        <v>42467</v>
      </c>
      <c r="N189" s="1" t="s">
        <v>49</v>
      </c>
      <c r="O189" s="1" t="s">
        <v>65</v>
      </c>
      <c r="P189" s="1" t="s">
        <v>58</v>
      </c>
      <c r="Q189" s="1" t="s">
        <v>35</v>
      </c>
      <c r="R189" s="3">
        <v>44625</v>
      </c>
      <c r="S189" s="1"/>
      <c r="T189" s="1"/>
      <c r="U189" s="1"/>
      <c r="V189" s="1"/>
      <c r="W189" s="1"/>
      <c r="X189" s="1"/>
    </row>
    <row r="190" spans="1:24" ht="12.75">
      <c r="A190" s="4">
        <v>44934.817147013891</v>
      </c>
      <c r="B190" s="2">
        <v>918</v>
      </c>
      <c r="C190" s="2">
        <v>133</v>
      </c>
      <c r="D190" s="1" t="s">
        <v>290</v>
      </c>
      <c r="E190" s="1" t="s">
        <v>98</v>
      </c>
      <c r="F190" s="1" t="s">
        <v>242</v>
      </c>
      <c r="G190" s="1" t="s">
        <v>722</v>
      </c>
      <c r="H190" s="1" t="s">
        <v>26</v>
      </c>
      <c r="I190" s="1" t="s">
        <v>630</v>
      </c>
      <c r="J190" s="8" t="s">
        <v>721</v>
      </c>
      <c r="K190" s="1"/>
      <c r="L190" s="1" t="s">
        <v>48</v>
      </c>
      <c r="M190" s="3">
        <v>40052</v>
      </c>
      <c r="N190" s="1" t="s">
        <v>152</v>
      </c>
      <c r="O190" s="1" t="s">
        <v>90</v>
      </c>
      <c r="P190" s="1" t="s">
        <v>58</v>
      </c>
      <c r="Q190" s="1" t="s">
        <v>35</v>
      </c>
      <c r="R190" s="1"/>
      <c r="S190" s="1"/>
      <c r="T190" s="1"/>
      <c r="U190" s="1"/>
      <c r="V190" s="1"/>
      <c r="W190" s="1"/>
      <c r="X190" s="1"/>
    </row>
    <row r="191" spans="1:24" ht="12.75">
      <c r="A191" s="4">
        <v>44975.619804768517</v>
      </c>
      <c r="B191" s="2">
        <v>245</v>
      </c>
      <c r="C191" s="2">
        <v>134</v>
      </c>
      <c r="D191" s="1" t="s">
        <v>723</v>
      </c>
      <c r="E191" s="1" t="s">
        <v>724</v>
      </c>
      <c r="F191" s="1" t="s">
        <v>396</v>
      </c>
      <c r="G191" s="1" t="s">
        <v>725</v>
      </c>
      <c r="H191" s="1" t="s">
        <v>26</v>
      </c>
      <c r="I191" s="1">
        <v>3526</v>
      </c>
      <c r="J191" s="1"/>
      <c r="K191" s="1"/>
      <c r="L191" s="1" t="s">
        <v>29</v>
      </c>
      <c r="M191" s="3">
        <v>41372</v>
      </c>
      <c r="N191" s="1" t="s">
        <v>39</v>
      </c>
      <c r="O191" s="1" t="s">
        <v>53</v>
      </c>
      <c r="P191" s="1" t="s">
        <v>41</v>
      </c>
      <c r="Q191" s="1" t="s">
        <v>78</v>
      </c>
      <c r="R191" s="1"/>
      <c r="S191" s="1"/>
      <c r="T191" s="1"/>
      <c r="U191" s="1"/>
      <c r="V191" s="1"/>
      <c r="W191" s="1"/>
      <c r="X191" s="1"/>
    </row>
    <row r="192" spans="1:24" ht="12.75">
      <c r="A192" s="4">
        <v>45319.651981076386</v>
      </c>
      <c r="B192" s="2">
        <v>794</v>
      </c>
      <c r="C192" s="2">
        <v>135</v>
      </c>
      <c r="D192" s="1" t="s">
        <v>726</v>
      </c>
      <c r="E192" s="1" t="s">
        <v>727</v>
      </c>
      <c r="F192" s="1" t="s">
        <v>728</v>
      </c>
      <c r="G192" s="1" t="s">
        <v>729</v>
      </c>
      <c r="H192" s="1" t="s">
        <v>26</v>
      </c>
      <c r="I192" s="1" t="s">
        <v>730</v>
      </c>
      <c r="J192" s="8" t="s">
        <v>731</v>
      </c>
      <c r="K192" s="1"/>
      <c r="L192" s="1" t="s">
        <v>29</v>
      </c>
      <c r="M192" s="3">
        <v>43366</v>
      </c>
      <c r="N192" s="1" t="s">
        <v>49</v>
      </c>
      <c r="O192" s="1" t="s">
        <v>114</v>
      </c>
      <c r="P192" s="1" t="s">
        <v>41</v>
      </c>
      <c r="Q192" s="1" t="s">
        <v>31</v>
      </c>
      <c r="R192" s="3">
        <v>45304</v>
      </c>
      <c r="S192" s="1"/>
      <c r="T192" s="1"/>
      <c r="U192" s="1"/>
      <c r="V192" s="1"/>
      <c r="W192" s="1"/>
      <c r="X192" s="1"/>
    </row>
    <row r="193" spans="1:24" ht="12.75">
      <c r="A193" s="4">
        <v>45424.560745833332</v>
      </c>
      <c r="B193" s="2">
        <v>615</v>
      </c>
      <c r="C193" s="2">
        <v>136</v>
      </c>
      <c r="D193" s="1" t="s">
        <v>66</v>
      </c>
      <c r="E193" s="1" t="s">
        <v>108</v>
      </c>
      <c r="F193" s="1" t="s">
        <v>732</v>
      </c>
      <c r="G193" s="1"/>
      <c r="H193" s="1" t="s">
        <v>174</v>
      </c>
      <c r="I193" s="1"/>
      <c r="J193" s="8" t="s">
        <v>733</v>
      </c>
      <c r="K193" s="1"/>
      <c r="L193" s="1" t="s">
        <v>29</v>
      </c>
      <c r="M193" s="3">
        <v>41934</v>
      </c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2.75">
      <c r="A194" s="4">
        <v>45319.646265937496</v>
      </c>
      <c r="B194" s="2">
        <v>1062</v>
      </c>
      <c r="C194" s="2">
        <v>137</v>
      </c>
      <c r="D194" s="12" t="s">
        <v>735</v>
      </c>
      <c r="E194" s="1" t="s">
        <v>389</v>
      </c>
      <c r="F194" s="1" t="s">
        <v>736</v>
      </c>
      <c r="G194" s="1" t="s">
        <v>254</v>
      </c>
      <c r="H194" s="1" t="s">
        <v>26</v>
      </c>
      <c r="I194" s="1" t="s">
        <v>211</v>
      </c>
      <c r="J194" s="8" t="s">
        <v>738</v>
      </c>
      <c r="K194" s="1"/>
      <c r="L194" s="1" t="s">
        <v>29</v>
      </c>
      <c r="M194" s="3">
        <v>43213</v>
      </c>
      <c r="N194" s="1" t="s">
        <v>49</v>
      </c>
      <c r="O194" s="1" t="s">
        <v>114</v>
      </c>
      <c r="P194" s="1" t="s">
        <v>41</v>
      </c>
      <c r="Q194" s="1" t="s">
        <v>31</v>
      </c>
      <c r="R194" s="3">
        <v>45304</v>
      </c>
      <c r="S194" s="1"/>
      <c r="T194" s="1"/>
      <c r="U194" s="1"/>
      <c r="V194" s="1"/>
      <c r="W194" s="1"/>
      <c r="X194" s="1"/>
    </row>
    <row r="195" spans="1:24" ht="12.75">
      <c r="A195" s="4">
        <v>44975.5865690625</v>
      </c>
      <c r="B195" s="2">
        <v>1062</v>
      </c>
      <c r="C195" s="2">
        <v>137</v>
      </c>
      <c r="D195" s="1" t="s">
        <v>735</v>
      </c>
      <c r="E195" s="1" t="s">
        <v>23</v>
      </c>
      <c r="F195" s="1" t="s">
        <v>1327</v>
      </c>
      <c r="G195" s="1" t="s">
        <v>737</v>
      </c>
      <c r="H195" s="1" t="s">
        <v>26</v>
      </c>
      <c r="I195" s="1" t="s">
        <v>207</v>
      </c>
      <c r="J195" s="1"/>
      <c r="K195" s="1"/>
      <c r="L195" s="1" t="s">
        <v>29</v>
      </c>
      <c r="M195" s="3">
        <v>40668</v>
      </c>
      <c r="N195" s="1" t="s">
        <v>141</v>
      </c>
      <c r="O195" s="1" t="s">
        <v>114</v>
      </c>
      <c r="P195" s="1" t="s">
        <v>123</v>
      </c>
      <c r="Q195" s="1" t="s">
        <v>78</v>
      </c>
      <c r="R195" s="1"/>
      <c r="S195" s="1"/>
      <c r="T195" s="1"/>
      <c r="U195" s="1"/>
      <c r="V195" s="1"/>
      <c r="W195" s="1"/>
      <c r="X195" s="1"/>
    </row>
    <row r="196" spans="1:24" ht="12.75">
      <c r="A196" s="4">
        <v>45424.586629780097</v>
      </c>
      <c r="B196" s="2">
        <v>944</v>
      </c>
      <c r="C196" s="2">
        <v>138</v>
      </c>
      <c r="D196" s="1" t="s">
        <v>300</v>
      </c>
      <c r="E196" s="1" t="s">
        <v>417</v>
      </c>
      <c r="F196" s="1" t="s">
        <v>739</v>
      </c>
      <c r="G196" s="1"/>
      <c r="H196" s="1"/>
      <c r="I196" s="1"/>
      <c r="J196" s="8" t="s">
        <v>740</v>
      </c>
      <c r="K196" s="1"/>
      <c r="L196" s="1" t="s">
        <v>48</v>
      </c>
      <c r="M196" s="3">
        <v>40505</v>
      </c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2.75">
      <c r="A197" s="4">
        <v>45424.588896990739</v>
      </c>
      <c r="B197" s="2">
        <v>496</v>
      </c>
      <c r="C197" s="2">
        <v>139</v>
      </c>
      <c r="D197" s="1" t="s">
        <v>80</v>
      </c>
      <c r="E197" s="1" t="s">
        <v>390</v>
      </c>
      <c r="F197" s="1" t="s">
        <v>1328</v>
      </c>
      <c r="G197" s="1" t="s">
        <v>742</v>
      </c>
      <c r="H197" s="1" t="s">
        <v>26</v>
      </c>
      <c r="I197" s="1" t="s">
        <v>207</v>
      </c>
      <c r="J197" s="8" t="s">
        <v>743</v>
      </c>
      <c r="K197" s="1"/>
      <c r="L197" s="1" t="s">
        <v>29</v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2.75">
      <c r="A198" s="4">
        <v>45424.588896990739</v>
      </c>
      <c r="B198" s="2">
        <v>496</v>
      </c>
      <c r="C198" s="2">
        <v>139</v>
      </c>
      <c r="D198" s="1" t="s">
        <v>80</v>
      </c>
      <c r="E198" s="1" t="s">
        <v>179</v>
      </c>
      <c r="F198" s="1" t="s">
        <v>1328</v>
      </c>
      <c r="G198" s="1" t="s">
        <v>742</v>
      </c>
      <c r="H198" s="1" t="s">
        <v>26</v>
      </c>
      <c r="I198" s="1" t="s">
        <v>207</v>
      </c>
      <c r="J198" s="8" t="s">
        <v>743</v>
      </c>
      <c r="K198" s="1"/>
      <c r="L198" s="1" t="s">
        <v>29</v>
      </c>
      <c r="M198" s="13">
        <v>41091</v>
      </c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2.75">
      <c r="A199" s="4">
        <v>45424.597907581017</v>
      </c>
      <c r="B199" s="2">
        <v>515</v>
      </c>
      <c r="C199" s="2">
        <v>140</v>
      </c>
      <c r="D199" s="1" t="s">
        <v>156</v>
      </c>
      <c r="E199" s="1" t="s">
        <v>748</v>
      </c>
      <c r="F199" s="1" t="s">
        <v>745</v>
      </c>
      <c r="G199" s="1" t="s">
        <v>746</v>
      </c>
      <c r="H199" s="1" t="s">
        <v>26</v>
      </c>
      <c r="I199" s="1" t="s">
        <v>378</v>
      </c>
      <c r="J199" s="8" t="s">
        <v>747</v>
      </c>
      <c r="K199" s="1"/>
      <c r="L199" s="1" t="s">
        <v>48</v>
      </c>
      <c r="M199" s="3">
        <v>41172</v>
      </c>
      <c r="N199" s="1"/>
      <c r="O199" s="1"/>
      <c r="P199" s="1"/>
      <c r="Q199" s="1"/>
      <c r="R199" s="3">
        <v>44118</v>
      </c>
      <c r="S199" s="1"/>
      <c r="T199" s="1"/>
      <c r="U199" s="1"/>
      <c r="V199" s="1"/>
      <c r="W199" s="1"/>
      <c r="X199" s="1"/>
    </row>
    <row r="200" spans="1:24" ht="12.75">
      <c r="A200" s="4">
        <v>45424.597907581017</v>
      </c>
      <c r="B200" s="2">
        <v>515</v>
      </c>
      <c r="C200" s="2">
        <v>140</v>
      </c>
      <c r="D200" s="1" t="s">
        <v>156</v>
      </c>
      <c r="E200" s="1" t="s">
        <v>108</v>
      </c>
      <c r="F200" s="1" t="s">
        <v>745</v>
      </c>
      <c r="G200" s="1" t="s">
        <v>746</v>
      </c>
      <c r="H200" s="1" t="s">
        <v>26</v>
      </c>
      <c r="I200" s="1" t="s">
        <v>378</v>
      </c>
      <c r="J200" s="8" t="s">
        <v>747</v>
      </c>
      <c r="K200" s="1"/>
      <c r="L200" s="1" t="s">
        <v>274</v>
      </c>
      <c r="M200" s="3">
        <v>42120</v>
      </c>
      <c r="N200" s="1"/>
      <c r="O200" s="1"/>
      <c r="P200" s="1"/>
      <c r="Q200" s="1"/>
      <c r="R200" s="3">
        <v>45213</v>
      </c>
      <c r="S200" s="1"/>
      <c r="T200" s="1"/>
      <c r="U200" s="1"/>
      <c r="V200" s="1"/>
      <c r="W200" s="1"/>
      <c r="X200" s="1"/>
    </row>
    <row r="201" spans="1:24" ht="12.75">
      <c r="A201" s="4">
        <v>45424.600736562497</v>
      </c>
      <c r="B201" s="9" t="s">
        <v>50</v>
      </c>
      <c r="C201" s="2">
        <v>141</v>
      </c>
      <c r="D201" s="1" t="s">
        <v>300</v>
      </c>
      <c r="E201" s="1" t="s">
        <v>615</v>
      </c>
      <c r="F201" s="1" t="s">
        <v>749</v>
      </c>
      <c r="G201" s="1" t="s">
        <v>750</v>
      </c>
      <c r="H201" s="1" t="s">
        <v>26</v>
      </c>
      <c r="I201" s="1"/>
      <c r="J201" s="8" t="s">
        <v>751</v>
      </c>
      <c r="K201" s="1"/>
      <c r="L201" s="1" t="s">
        <v>29</v>
      </c>
      <c r="M201" s="3">
        <v>40725</v>
      </c>
      <c r="N201" s="1"/>
      <c r="O201" s="1"/>
      <c r="P201" s="1"/>
      <c r="Q201" s="1"/>
      <c r="R201" s="3">
        <v>45214</v>
      </c>
      <c r="S201" s="1"/>
      <c r="T201" s="1"/>
      <c r="U201" s="1"/>
      <c r="V201" s="1"/>
      <c r="W201" s="1"/>
      <c r="X201" s="1"/>
    </row>
    <row r="202" spans="1:24" ht="12.75">
      <c r="A202" s="4">
        <v>45424.600736562497</v>
      </c>
      <c r="B202" s="9" t="s">
        <v>50</v>
      </c>
      <c r="C202" s="2">
        <v>141</v>
      </c>
      <c r="D202" s="1" t="s">
        <v>300</v>
      </c>
      <c r="E202" s="1" t="s">
        <v>752</v>
      </c>
      <c r="F202" s="1" t="s">
        <v>749</v>
      </c>
      <c r="G202" s="1" t="s">
        <v>750</v>
      </c>
      <c r="H202" s="1" t="s">
        <v>26</v>
      </c>
      <c r="I202" s="1"/>
      <c r="J202" s="8" t="s">
        <v>751</v>
      </c>
      <c r="K202" s="1"/>
      <c r="L202" s="1" t="s">
        <v>48</v>
      </c>
      <c r="M202" s="3">
        <v>42186</v>
      </c>
      <c r="N202" s="1"/>
      <c r="O202" s="1"/>
      <c r="P202" s="1"/>
      <c r="Q202" s="1"/>
      <c r="R202" s="3">
        <v>45214</v>
      </c>
      <c r="S202" s="1"/>
      <c r="T202" s="1"/>
      <c r="U202" s="1"/>
      <c r="V202" s="1"/>
      <c r="W202" s="1"/>
      <c r="X202" s="1"/>
    </row>
    <row r="203" spans="1:24" ht="12.75">
      <c r="A203" s="4">
        <v>45424.604662488426</v>
      </c>
      <c r="B203" s="2">
        <v>407</v>
      </c>
      <c r="C203" s="2">
        <v>142</v>
      </c>
      <c r="D203" s="1" t="s">
        <v>400</v>
      </c>
      <c r="E203" s="1" t="s">
        <v>753</v>
      </c>
      <c r="F203" s="1" t="s">
        <v>754</v>
      </c>
      <c r="G203" s="1" t="s">
        <v>755</v>
      </c>
      <c r="H203" s="1"/>
      <c r="I203" s="1" t="s">
        <v>756</v>
      </c>
      <c r="J203" s="8" t="s">
        <v>757</v>
      </c>
      <c r="K203" s="1"/>
      <c r="L203" s="1" t="s">
        <v>29</v>
      </c>
      <c r="M203" s="3">
        <v>43105</v>
      </c>
      <c r="N203" s="1"/>
      <c r="O203" s="1"/>
      <c r="P203" s="1"/>
      <c r="Q203" s="1"/>
      <c r="R203" s="3">
        <v>45220</v>
      </c>
      <c r="S203" s="1"/>
      <c r="T203" s="1"/>
      <c r="U203" s="1"/>
      <c r="V203" s="1"/>
      <c r="W203" s="1"/>
      <c r="X203" s="1"/>
    </row>
    <row r="204" spans="1:24" ht="12.75">
      <c r="A204" s="4">
        <v>44975.593367754627</v>
      </c>
      <c r="B204" s="2">
        <v>273</v>
      </c>
      <c r="C204" s="2">
        <v>143</v>
      </c>
      <c r="D204" s="1" t="s">
        <v>758</v>
      </c>
      <c r="E204" s="1" t="s">
        <v>108</v>
      </c>
      <c r="F204" s="1" t="s">
        <v>316</v>
      </c>
      <c r="G204" s="1" t="s">
        <v>759</v>
      </c>
      <c r="H204" s="1" t="s">
        <v>26</v>
      </c>
      <c r="I204" s="1" t="s">
        <v>760</v>
      </c>
      <c r="J204" s="8" t="s">
        <v>761</v>
      </c>
      <c r="K204" s="1"/>
      <c r="L204" s="1" t="s">
        <v>29</v>
      </c>
      <c r="M204" s="3">
        <v>40843</v>
      </c>
      <c r="N204" s="1" t="s">
        <v>39</v>
      </c>
      <c r="O204" s="1" t="s">
        <v>53</v>
      </c>
      <c r="P204" s="1" t="s">
        <v>41</v>
      </c>
      <c r="Q204" s="1" t="s">
        <v>31</v>
      </c>
      <c r="R204" s="1"/>
      <c r="S204" s="1"/>
      <c r="T204" s="1"/>
      <c r="U204" s="1"/>
      <c r="V204" s="1"/>
      <c r="W204" s="1"/>
      <c r="X204" s="1"/>
    </row>
    <row r="205" spans="1:24" ht="12.75">
      <c r="A205" s="4">
        <v>44975.594104340278</v>
      </c>
      <c r="B205" s="2">
        <v>273</v>
      </c>
      <c r="C205" s="2">
        <v>143</v>
      </c>
      <c r="D205" s="1" t="s">
        <v>758</v>
      </c>
      <c r="E205" s="1" t="s">
        <v>345</v>
      </c>
      <c r="F205" s="1" t="s">
        <v>316</v>
      </c>
      <c r="G205" s="1" t="s">
        <v>759</v>
      </c>
      <c r="H205" s="1" t="s">
        <v>26</v>
      </c>
      <c r="I205" s="1" t="s">
        <v>760</v>
      </c>
      <c r="J205" s="8" t="s">
        <v>761</v>
      </c>
      <c r="K205" s="1"/>
      <c r="L205" s="1" t="s">
        <v>29</v>
      </c>
      <c r="M205" s="3">
        <v>41703</v>
      </c>
      <c r="N205" s="1" t="s">
        <v>39</v>
      </c>
      <c r="O205" s="1" t="s">
        <v>53</v>
      </c>
      <c r="P205" s="1" t="s">
        <v>41</v>
      </c>
      <c r="Q205" s="1" t="s">
        <v>31</v>
      </c>
      <c r="R205" s="1"/>
      <c r="S205" s="1"/>
      <c r="T205" s="1"/>
      <c r="U205" s="1"/>
      <c r="V205" s="1"/>
      <c r="W205" s="1"/>
      <c r="X205" s="1"/>
    </row>
    <row r="206" spans="1:24" ht="12.75">
      <c r="A206" s="4">
        <v>44947.428106874999</v>
      </c>
      <c r="B206" s="2">
        <v>273</v>
      </c>
      <c r="C206" s="2">
        <v>143</v>
      </c>
      <c r="D206" s="1" t="s">
        <v>758</v>
      </c>
      <c r="E206" s="1" t="s">
        <v>762</v>
      </c>
      <c r="F206" s="1" t="s">
        <v>316</v>
      </c>
      <c r="G206" s="1" t="s">
        <v>763</v>
      </c>
      <c r="H206" s="1" t="s">
        <v>26</v>
      </c>
      <c r="I206" s="1" t="s">
        <v>760</v>
      </c>
      <c r="J206" s="8" t="s">
        <v>761</v>
      </c>
      <c r="K206" s="1"/>
      <c r="L206" s="1" t="s">
        <v>48</v>
      </c>
      <c r="M206" s="3">
        <v>40141</v>
      </c>
      <c r="N206" s="1" t="s">
        <v>155</v>
      </c>
      <c r="O206" s="1" t="s">
        <v>65</v>
      </c>
      <c r="P206" s="1" t="s">
        <v>58</v>
      </c>
      <c r="Q206" s="1" t="s">
        <v>31</v>
      </c>
      <c r="R206" s="1"/>
      <c r="S206" s="1"/>
      <c r="T206" s="1"/>
      <c r="U206" s="1"/>
      <c r="V206" s="1"/>
      <c r="W206" s="1"/>
      <c r="X206" s="1"/>
    </row>
    <row r="207" spans="1:24" ht="12.75">
      <c r="A207" s="4">
        <v>45424.607171909724</v>
      </c>
      <c r="B207" s="2">
        <v>312</v>
      </c>
      <c r="C207" s="2">
        <v>144</v>
      </c>
      <c r="D207" s="1" t="s">
        <v>764</v>
      </c>
      <c r="E207" s="1" t="s">
        <v>442</v>
      </c>
      <c r="F207" s="1" t="s">
        <v>765</v>
      </c>
      <c r="G207" s="1"/>
      <c r="H207" s="1" t="s">
        <v>26</v>
      </c>
      <c r="I207" s="1"/>
      <c r="J207" s="8" t="s">
        <v>766</v>
      </c>
      <c r="K207" s="1"/>
      <c r="L207" s="1" t="s">
        <v>29</v>
      </c>
      <c r="M207" s="3">
        <v>42402</v>
      </c>
      <c r="N207" s="1"/>
      <c r="O207" s="1"/>
      <c r="P207" s="1"/>
      <c r="Q207" s="1"/>
      <c r="R207" s="3">
        <v>45220</v>
      </c>
      <c r="S207" s="1"/>
      <c r="T207" s="1"/>
      <c r="U207" s="1"/>
      <c r="V207" s="1"/>
      <c r="W207" s="1"/>
      <c r="X207" s="1"/>
    </row>
    <row r="208" spans="1:24" ht="12.75">
      <c r="A208" s="4">
        <v>45424.607171909724</v>
      </c>
      <c r="B208" s="2">
        <v>312</v>
      </c>
      <c r="C208" s="2">
        <v>144</v>
      </c>
      <c r="D208" s="1" t="s">
        <v>764</v>
      </c>
      <c r="E208" s="1" t="s">
        <v>184</v>
      </c>
      <c r="F208" s="1" t="s">
        <v>765</v>
      </c>
      <c r="G208" s="1"/>
      <c r="H208" s="1" t="s">
        <v>26</v>
      </c>
      <c r="I208" s="1"/>
      <c r="J208" s="8" t="s">
        <v>766</v>
      </c>
      <c r="K208" s="1"/>
      <c r="L208" s="1" t="s">
        <v>29</v>
      </c>
      <c r="M208" s="3">
        <v>41695</v>
      </c>
      <c r="N208" s="1"/>
      <c r="O208" s="1"/>
      <c r="P208" s="1"/>
      <c r="Q208" s="1"/>
      <c r="R208" s="3">
        <v>45220</v>
      </c>
      <c r="S208" s="1"/>
      <c r="T208" s="1"/>
      <c r="U208" s="1"/>
      <c r="V208" s="1"/>
      <c r="W208" s="1"/>
      <c r="X208" s="1"/>
    </row>
    <row r="209" spans="1:24" ht="12.75">
      <c r="A209" s="4">
        <v>45431.605044062497</v>
      </c>
      <c r="B209" s="2">
        <v>1107</v>
      </c>
      <c r="C209" s="2">
        <v>145</v>
      </c>
      <c r="D209" s="1" t="s">
        <v>767</v>
      </c>
      <c r="E209" s="1" t="s">
        <v>708</v>
      </c>
      <c r="F209" s="1" t="s">
        <v>768</v>
      </c>
      <c r="G209" s="1"/>
      <c r="H209" s="1"/>
      <c r="I209" s="1"/>
      <c r="J209" s="8" t="s">
        <v>769</v>
      </c>
      <c r="K209" s="1"/>
      <c r="L209" s="1" t="s">
        <v>29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2.75">
      <c r="A210" s="4">
        <v>45431.605044062497</v>
      </c>
      <c r="B210" s="2">
        <v>1107</v>
      </c>
      <c r="C210" s="2">
        <v>145</v>
      </c>
      <c r="D210" s="1" t="s">
        <v>767</v>
      </c>
      <c r="E210" s="1" t="s">
        <v>550</v>
      </c>
      <c r="F210" s="1" t="s">
        <v>768</v>
      </c>
      <c r="G210" s="1"/>
      <c r="H210" s="1"/>
      <c r="I210" s="1"/>
      <c r="J210" s="8" t="s">
        <v>769</v>
      </c>
      <c r="K210" s="1"/>
      <c r="L210" s="1" t="s">
        <v>48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2.75">
      <c r="A211" s="4">
        <v>45431.606846770832</v>
      </c>
      <c r="B211" s="2">
        <v>419</v>
      </c>
      <c r="C211" s="2">
        <v>146</v>
      </c>
      <c r="D211" s="1" t="s">
        <v>61</v>
      </c>
      <c r="E211" s="1" t="s">
        <v>1329</v>
      </c>
      <c r="F211" s="1" t="s">
        <v>771</v>
      </c>
      <c r="G211" s="1"/>
      <c r="H211" s="1"/>
      <c r="I211" s="1"/>
      <c r="J211" s="8" t="s">
        <v>772</v>
      </c>
      <c r="K211" s="1"/>
      <c r="L211" s="1" t="s">
        <v>29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2.75">
      <c r="A212" s="4">
        <v>45431.606846770832</v>
      </c>
      <c r="B212" s="2">
        <v>419</v>
      </c>
      <c r="C212" s="2">
        <v>146</v>
      </c>
      <c r="D212" s="1" t="s">
        <v>61</v>
      </c>
      <c r="E212" s="1" t="s">
        <v>773</v>
      </c>
      <c r="F212" s="1" t="s">
        <v>771</v>
      </c>
      <c r="G212" s="1"/>
      <c r="H212" s="1"/>
      <c r="I212" s="1"/>
      <c r="J212" s="8" t="s">
        <v>772</v>
      </c>
      <c r="K212" s="1"/>
      <c r="L212" s="1" t="s">
        <v>29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2.75">
      <c r="A213" s="4">
        <v>44927.709889999998</v>
      </c>
      <c r="B213" s="2">
        <v>778</v>
      </c>
      <c r="C213" s="2">
        <v>147</v>
      </c>
      <c r="D213" s="1" t="s">
        <v>345</v>
      </c>
      <c r="E213" s="1" t="s">
        <v>774</v>
      </c>
      <c r="F213" s="1" t="s">
        <v>1330</v>
      </c>
      <c r="G213" s="1" t="s">
        <v>776</v>
      </c>
      <c r="H213" s="1" t="s">
        <v>26</v>
      </c>
      <c r="I213" s="1" t="s">
        <v>244</v>
      </c>
      <c r="J213" s="8" t="s">
        <v>777</v>
      </c>
      <c r="K213" s="1"/>
      <c r="L213" s="1" t="s">
        <v>29</v>
      </c>
      <c r="M213" s="3">
        <v>42408</v>
      </c>
      <c r="N213" s="1" t="s">
        <v>49</v>
      </c>
      <c r="O213" s="1" t="s">
        <v>65</v>
      </c>
      <c r="P213" s="1" t="s">
        <v>58</v>
      </c>
      <c r="Q213" s="1" t="s">
        <v>35</v>
      </c>
      <c r="R213" s="3">
        <v>44625</v>
      </c>
      <c r="S213" s="1"/>
      <c r="T213" s="1"/>
      <c r="U213" s="1"/>
      <c r="V213" s="1"/>
      <c r="W213" s="1"/>
      <c r="X213" s="1"/>
    </row>
    <row r="214" spans="1:24" ht="12.75">
      <c r="A214" s="4">
        <v>44927.709310648148</v>
      </c>
      <c r="B214" s="2">
        <v>778</v>
      </c>
      <c r="C214" s="2">
        <v>147</v>
      </c>
      <c r="D214" s="1" t="s">
        <v>345</v>
      </c>
      <c r="E214" s="1" t="s">
        <v>195</v>
      </c>
      <c r="F214" s="1" t="s">
        <v>1330</v>
      </c>
      <c r="G214" s="1" t="s">
        <v>776</v>
      </c>
      <c r="H214" s="1" t="s">
        <v>26</v>
      </c>
      <c r="I214" s="1" t="s">
        <v>244</v>
      </c>
      <c r="J214" s="8" t="s">
        <v>777</v>
      </c>
      <c r="K214" s="1"/>
      <c r="L214" s="1" t="s">
        <v>29</v>
      </c>
      <c r="M214" s="3">
        <v>41853</v>
      </c>
      <c r="N214" s="1" t="s">
        <v>49</v>
      </c>
      <c r="O214" s="1" t="s">
        <v>65</v>
      </c>
      <c r="P214" s="1" t="s">
        <v>58</v>
      </c>
      <c r="Q214" s="1" t="s">
        <v>35</v>
      </c>
      <c r="R214" s="3">
        <v>44625</v>
      </c>
      <c r="S214" s="1"/>
      <c r="T214" s="1"/>
      <c r="U214" s="1"/>
      <c r="V214" s="1"/>
      <c r="W214" s="1"/>
      <c r="X214" s="1"/>
    </row>
    <row r="215" spans="1:24" ht="12.75">
      <c r="A215" s="4">
        <v>44937.745198009259</v>
      </c>
      <c r="B215" s="2">
        <v>431</v>
      </c>
      <c r="C215" s="2">
        <v>148</v>
      </c>
      <c r="D215" s="1" t="s">
        <v>97</v>
      </c>
      <c r="E215" s="1" t="s">
        <v>216</v>
      </c>
      <c r="F215" s="1" t="s">
        <v>778</v>
      </c>
      <c r="G215" s="1" t="s">
        <v>779</v>
      </c>
      <c r="H215" s="1" t="s">
        <v>26</v>
      </c>
      <c r="I215" s="1" t="s">
        <v>780</v>
      </c>
      <c r="J215" s="1"/>
      <c r="K215" s="1"/>
      <c r="L215" s="1" t="s">
        <v>48</v>
      </c>
      <c r="M215" s="3">
        <v>41868</v>
      </c>
      <c r="N215" s="1" t="s">
        <v>39</v>
      </c>
      <c r="O215" s="1" t="s">
        <v>65</v>
      </c>
      <c r="P215" s="1" t="s">
        <v>145</v>
      </c>
      <c r="Q215" s="1" t="s">
        <v>35</v>
      </c>
      <c r="R215" s="1"/>
      <c r="S215" s="1"/>
      <c r="T215" s="1"/>
      <c r="U215" s="1"/>
      <c r="V215" s="1"/>
      <c r="W215" s="1"/>
      <c r="X215" s="1"/>
    </row>
    <row r="216" spans="1:24" ht="12.75">
      <c r="A216" s="4">
        <v>44937.744444502314</v>
      </c>
      <c r="B216" s="2">
        <v>431</v>
      </c>
      <c r="C216" s="2">
        <v>148</v>
      </c>
      <c r="D216" s="1" t="s">
        <v>97</v>
      </c>
      <c r="E216" s="1" t="s">
        <v>781</v>
      </c>
      <c r="F216" s="1" t="s">
        <v>778</v>
      </c>
      <c r="G216" s="1" t="s">
        <v>779</v>
      </c>
      <c r="H216" s="1" t="s">
        <v>26</v>
      </c>
      <c r="I216" s="1" t="s">
        <v>780</v>
      </c>
      <c r="J216" s="1"/>
      <c r="K216" s="1"/>
      <c r="L216" s="1" t="s">
        <v>48</v>
      </c>
      <c r="M216" s="3">
        <v>42370</v>
      </c>
      <c r="N216" s="1" t="s">
        <v>39</v>
      </c>
      <c r="O216" s="1" t="s">
        <v>65</v>
      </c>
      <c r="P216" s="1" t="s">
        <v>145</v>
      </c>
      <c r="Q216" s="1" t="s">
        <v>35</v>
      </c>
      <c r="R216" s="1"/>
      <c r="S216" s="1"/>
      <c r="T216" s="1"/>
      <c r="U216" s="1"/>
      <c r="V216" s="1"/>
      <c r="W216" s="1"/>
      <c r="X216" s="1"/>
    </row>
    <row r="217" spans="1:24" ht="12.75">
      <c r="A217" s="4">
        <v>44937.747237916672</v>
      </c>
      <c r="B217" s="2">
        <v>629</v>
      </c>
      <c r="C217" s="2">
        <v>149</v>
      </c>
      <c r="D217" s="1" t="s">
        <v>90</v>
      </c>
      <c r="E217" s="1" t="s">
        <v>285</v>
      </c>
      <c r="F217" s="1" t="s">
        <v>782</v>
      </c>
      <c r="G217" s="1" t="s">
        <v>783</v>
      </c>
      <c r="H217" s="1" t="s">
        <v>26</v>
      </c>
      <c r="I217" s="1" t="s">
        <v>88</v>
      </c>
      <c r="J217" s="1"/>
      <c r="K217" s="1"/>
      <c r="L217" s="1" t="s">
        <v>48</v>
      </c>
      <c r="M217" s="3">
        <v>42695</v>
      </c>
      <c r="N217" s="1" t="s">
        <v>39</v>
      </c>
      <c r="O217" s="1" t="s">
        <v>65</v>
      </c>
      <c r="P217" s="1" t="s">
        <v>145</v>
      </c>
      <c r="Q217" s="1" t="s">
        <v>35</v>
      </c>
      <c r="R217" s="1"/>
      <c r="S217" s="1"/>
      <c r="T217" s="1"/>
      <c r="U217" s="1"/>
      <c r="V217" s="1"/>
      <c r="W217" s="1"/>
      <c r="X217" s="1"/>
    </row>
    <row r="218" spans="1:24" ht="12.75">
      <c r="A218" s="4">
        <v>44937.746482766204</v>
      </c>
      <c r="B218" s="2">
        <v>629</v>
      </c>
      <c r="C218" s="2">
        <v>149</v>
      </c>
      <c r="D218" s="1" t="s">
        <v>90</v>
      </c>
      <c r="E218" s="1" t="s">
        <v>784</v>
      </c>
      <c r="F218" s="1" t="s">
        <v>782</v>
      </c>
      <c r="G218" s="1" t="s">
        <v>783</v>
      </c>
      <c r="H218" s="1" t="s">
        <v>26</v>
      </c>
      <c r="I218" s="1" t="s">
        <v>88</v>
      </c>
      <c r="J218" s="1"/>
      <c r="K218" s="1"/>
      <c r="L218" s="1" t="s">
        <v>48</v>
      </c>
      <c r="M218" s="3">
        <v>41700</v>
      </c>
      <c r="N218" s="1" t="s">
        <v>39</v>
      </c>
      <c r="O218" s="1" t="s">
        <v>65</v>
      </c>
      <c r="P218" s="1" t="s">
        <v>145</v>
      </c>
      <c r="Q218" s="1" t="s">
        <v>35</v>
      </c>
      <c r="R218" s="1"/>
      <c r="S218" s="1"/>
      <c r="T218" s="1"/>
      <c r="U218" s="1"/>
      <c r="V218" s="1"/>
      <c r="W218" s="1"/>
      <c r="X218" s="1"/>
    </row>
    <row r="219" spans="1:24" ht="12.75">
      <c r="A219" s="4">
        <v>44927.67460706018</v>
      </c>
      <c r="B219" s="2">
        <v>629</v>
      </c>
      <c r="C219" s="2">
        <v>149</v>
      </c>
      <c r="D219" s="1" t="s">
        <v>1331</v>
      </c>
      <c r="E219" s="1" t="s">
        <v>1332</v>
      </c>
      <c r="F219" s="1" t="s">
        <v>1333</v>
      </c>
      <c r="G219" s="1" t="s">
        <v>783</v>
      </c>
      <c r="H219" s="1" t="s">
        <v>26</v>
      </c>
      <c r="I219" s="1" t="s">
        <v>1334</v>
      </c>
      <c r="J219" s="8" t="s">
        <v>1335</v>
      </c>
      <c r="K219" s="1"/>
      <c r="L219" s="1" t="s">
        <v>48</v>
      </c>
      <c r="M219" s="3">
        <v>42695</v>
      </c>
      <c r="N219" s="1" t="s">
        <v>49</v>
      </c>
      <c r="O219" s="1" t="s">
        <v>65</v>
      </c>
      <c r="P219" s="1" t="s">
        <v>58</v>
      </c>
      <c r="Q219" s="1" t="s">
        <v>35</v>
      </c>
      <c r="R219" s="3">
        <v>44625</v>
      </c>
      <c r="S219" s="1"/>
      <c r="T219" s="1"/>
      <c r="U219" s="1"/>
      <c r="V219" s="1"/>
      <c r="W219" s="1"/>
      <c r="X219" s="1"/>
    </row>
    <row r="220" spans="1:24" ht="12.75">
      <c r="A220" s="4">
        <v>45431.607854479167</v>
      </c>
      <c r="B220" s="2">
        <v>530</v>
      </c>
      <c r="C220" s="2">
        <v>150</v>
      </c>
      <c r="D220" s="1" t="s">
        <v>785</v>
      </c>
      <c r="E220" s="1" t="s">
        <v>627</v>
      </c>
      <c r="F220" s="1" t="s">
        <v>786</v>
      </c>
      <c r="G220" s="1"/>
      <c r="H220" s="1"/>
      <c r="I220" s="1"/>
      <c r="J220" s="8" t="s">
        <v>787</v>
      </c>
      <c r="K220" s="1"/>
      <c r="L220" s="1" t="s">
        <v>48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2.75">
      <c r="A221" s="4">
        <v>45431.607854479167</v>
      </c>
      <c r="B221" s="2">
        <v>530</v>
      </c>
      <c r="C221" s="2">
        <v>150</v>
      </c>
      <c r="D221" s="1" t="s">
        <v>785</v>
      </c>
      <c r="E221" s="1" t="s">
        <v>1302</v>
      </c>
      <c r="F221" s="1" t="s">
        <v>786</v>
      </c>
      <c r="G221" s="1"/>
      <c r="H221" s="1"/>
      <c r="I221" s="1"/>
      <c r="J221" s="8" t="s">
        <v>787</v>
      </c>
      <c r="K221" s="1"/>
      <c r="L221" s="1" t="s">
        <v>274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2.75">
      <c r="A222" s="4">
        <v>45003.6402728588</v>
      </c>
      <c r="B222" s="2">
        <v>621</v>
      </c>
      <c r="C222" s="2">
        <v>151</v>
      </c>
      <c r="D222" s="1" t="s">
        <v>66</v>
      </c>
      <c r="E222" s="1" t="s">
        <v>788</v>
      </c>
      <c r="F222" s="1" t="s">
        <v>1336</v>
      </c>
      <c r="G222" s="1" t="s">
        <v>790</v>
      </c>
      <c r="H222" s="1" t="s">
        <v>26</v>
      </c>
      <c r="I222" s="1" t="s">
        <v>791</v>
      </c>
      <c r="J222" s="8" t="s">
        <v>1337</v>
      </c>
      <c r="K222" s="1"/>
      <c r="L222" s="1" t="s">
        <v>48</v>
      </c>
      <c r="M222" s="3">
        <v>42684</v>
      </c>
      <c r="N222" s="1" t="s">
        <v>49</v>
      </c>
      <c r="O222" s="1" t="s">
        <v>122</v>
      </c>
      <c r="P222" s="1" t="s">
        <v>123</v>
      </c>
      <c r="Q222" s="1" t="s">
        <v>35</v>
      </c>
      <c r="R222" s="3">
        <v>44989</v>
      </c>
      <c r="S222" s="1"/>
      <c r="T222" s="1"/>
      <c r="U222" s="1"/>
      <c r="V222" s="1"/>
      <c r="W222" s="1"/>
      <c r="X222" s="1"/>
    </row>
    <row r="223" spans="1:24" ht="12.75">
      <c r="A223" s="4">
        <v>44975.597982476851</v>
      </c>
      <c r="B223" s="2">
        <v>621</v>
      </c>
      <c r="C223" s="2">
        <v>151</v>
      </c>
      <c r="D223" s="1" t="s">
        <v>97</v>
      </c>
      <c r="E223" s="1" t="s">
        <v>564</v>
      </c>
      <c r="F223" s="1" t="s">
        <v>789</v>
      </c>
      <c r="G223" s="1" t="s">
        <v>790</v>
      </c>
      <c r="H223" s="1" t="s">
        <v>174</v>
      </c>
      <c r="I223" s="1" t="s">
        <v>791</v>
      </c>
      <c r="J223" s="1"/>
      <c r="K223" s="1"/>
      <c r="L223" s="1" t="s">
        <v>48</v>
      </c>
      <c r="M223" s="3">
        <v>41461</v>
      </c>
      <c r="N223" s="1" t="s">
        <v>39</v>
      </c>
      <c r="O223" s="1" t="s">
        <v>53</v>
      </c>
      <c r="P223" s="1" t="s">
        <v>41</v>
      </c>
      <c r="Q223" s="1" t="s">
        <v>31</v>
      </c>
      <c r="R223" s="1"/>
      <c r="S223" s="1"/>
      <c r="T223" s="1"/>
      <c r="U223" s="1"/>
      <c r="V223" s="1"/>
      <c r="W223" s="1"/>
      <c r="X223" s="1"/>
    </row>
    <row r="224" spans="1:24" ht="12.75">
      <c r="A224" s="4">
        <v>45444.640279953703</v>
      </c>
      <c r="B224" s="2">
        <v>323</v>
      </c>
      <c r="C224" s="2">
        <v>152</v>
      </c>
      <c r="D224" s="1" t="s">
        <v>792</v>
      </c>
      <c r="E224" s="1" t="s">
        <v>23</v>
      </c>
      <c r="F224" s="1" t="s">
        <v>793</v>
      </c>
      <c r="G224" s="1" t="s">
        <v>794</v>
      </c>
      <c r="H224" s="1" t="s">
        <v>26</v>
      </c>
      <c r="I224" s="1"/>
      <c r="J224" s="8" t="s">
        <v>795</v>
      </c>
      <c r="K224" s="1"/>
      <c r="L224" s="1" t="s">
        <v>29</v>
      </c>
      <c r="M224" s="3">
        <v>42045</v>
      </c>
      <c r="N224" s="1"/>
      <c r="O224" s="1"/>
      <c r="P224" s="1"/>
      <c r="Q224" s="1"/>
      <c r="R224" s="3">
        <v>44506</v>
      </c>
      <c r="S224" s="1"/>
      <c r="T224" s="1"/>
      <c r="U224" s="1"/>
      <c r="V224" s="1"/>
      <c r="W224" s="1"/>
      <c r="X224" s="1"/>
    </row>
    <row r="225" spans="1:24" ht="12.75">
      <c r="A225" s="4">
        <v>45444.640279953703</v>
      </c>
      <c r="B225" s="2">
        <v>323</v>
      </c>
      <c r="C225" s="2">
        <v>152</v>
      </c>
      <c r="D225" s="1" t="s">
        <v>792</v>
      </c>
      <c r="E225" s="1" t="s">
        <v>223</v>
      </c>
      <c r="F225" s="1" t="s">
        <v>793</v>
      </c>
      <c r="G225" s="1" t="s">
        <v>794</v>
      </c>
      <c r="H225" s="1" t="s">
        <v>26</v>
      </c>
      <c r="I225" s="1"/>
      <c r="J225" s="8" t="s">
        <v>795</v>
      </c>
      <c r="K225" s="1"/>
      <c r="L225" s="1" t="s">
        <v>29</v>
      </c>
      <c r="M225" s="3"/>
      <c r="N225" s="1"/>
      <c r="O225" s="1"/>
      <c r="P225" s="1"/>
      <c r="Q225" s="1"/>
      <c r="R225" s="3"/>
      <c r="S225" s="1"/>
      <c r="T225" s="1"/>
      <c r="U225" s="1"/>
      <c r="V225" s="1"/>
      <c r="W225" s="1"/>
      <c r="X225" s="1"/>
    </row>
    <row r="226" spans="1:24" ht="12.75">
      <c r="A226" s="4">
        <v>44947.430988148146</v>
      </c>
      <c r="B226" s="2">
        <v>1176</v>
      </c>
      <c r="C226" s="2">
        <v>154</v>
      </c>
      <c r="D226" s="1" t="s">
        <v>400</v>
      </c>
      <c r="E226" s="1" t="s">
        <v>451</v>
      </c>
      <c r="F226" s="1" t="s">
        <v>803</v>
      </c>
      <c r="G226" s="1" t="s">
        <v>804</v>
      </c>
      <c r="H226" s="1" t="s">
        <v>26</v>
      </c>
      <c r="I226" s="1" t="s">
        <v>805</v>
      </c>
      <c r="J226" s="1"/>
      <c r="K226" s="1"/>
      <c r="L226" s="1" t="s">
        <v>48</v>
      </c>
      <c r="M226" s="3">
        <v>40069</v>
      </c>
      <c r="N226" s="1" t="s">
        <v>155</v>
      </c>
      <c r="O226" s="1" t="s">
        <v>65</v>
      </c>
      <c r="P226" s="1" t="s">
        <v>58</v>
      </c>
      <c r="Q226" s="1" t="s">
        <v>31</v>
      </c>
      <c r="R226" s="1"/>
      <c r="S226" s="1"/>
      <c r="T226" s="1"/>
      <c r="U226" s="1"/>
      <c r="V226" s="1"/>
      <c r="W226" s="1"/>
      <c r="X226" s="1"/>
    </row>
    <row r="227" spans="1:24" ht="12.75">
      <c r="A227" s="4">
        <v>44975.636093425928</v>
      </c>
      <c r="B227" s="2">
        <v>622</v>
      </c>
      <c r="C227" s="2">
        <v>155</v>
      </c>
      <c r="D227" s="1" t="s">
        <v>807</v>
      </c>
      <c r="E227" s="1" t="s">
        <v>627</v>
      </c>
      <c r="F227" s="1" t="s">
        <v>808</v>
      </c>
      <c r="G227" s="1" t="s">
        <v>809</v>
      </c>
      <c r="H227" s="1" t="s">
        <v>26</v>
      </c>
      <c r="I227" s="1" t="s">
        <v>583</v>
      </c>
      <c r="J227" s="1"/>
      <c r="K227" s="1"/>
      <c r="L227" s="1" t="s">
        <v>48</v>
      </c>
      <c r="M227" s="3">
        <v>41040</v>
      </c>
      <c r="N227" s="1" t="s">
        <v>39</v>
      </c>
      <c r="O227" s="1" t="s">
        <v>53</v>
      </c>
      <c r="P227" s="1" t="s">
        <v>41</v>
      </c>
      <c r="Q227" s="1" t="s">
        <v>78</v>
      </c>
      <c r="R227" s="1"/>
      <c r="S227" s="1"/>
      <c r="T227" s="1"/>
      <c r="U227" s="1"/>
      <c r="V227" s="1"/>
      <c r="W227" s="1"/>
      <c r="X227" s="1"/>
    </row>
    <row r="228" spans="1:24" ht="12.75">
      <c r="A228" s="4">
        <v>45354.541016539355</v>
      </c>
      <c r="B228" s="2">
        <v>643</v>
      </c>
      <c r="C228" s="2">
        <v>156</v>
      </c>
      <c r="D228" s="1" t="s">
        <v>36</v>
      </c>
      <c r="E228" s="1" t="s">
        <v>23</v>
      </c>
      <c r="F228" s="1" t="s">
        <v>810</v>
      </c>
      <c r="G228" s="1" t="s">
        <v>811</v>
      </c>
      <c r="H228" s="1" t="s">
        <v>26</v>
      </c>
      <c r="I228" s="1" t="s">
        <v>398</v>
      </c>
      <c r="J228" s="8" t="s">
        <v>812</v>
      </c>
      <c r="K228" s="1"/>
      <c r="L228" s="1" t="s">
        <v>29</v>
      </c>
      <c r="M228" s="3">
        <v>41578</v>
      </c>
      <c r="N228" s="1" t="s">
        <v>152</v>
      </c>
      <c r="O228" s="1" t="s">
        <v>90</v>
      </c>
      <c r="P228" s="1" t="s">
        <v>123</v>
      </c>
      <c r="Q228" s="1" t="s">
        <v>78</v>
      </c>
      <c r="R228" s="3">
        <v>45325</v>
      </c>
      <c r="S228" s="1"/>
      <c r="T228" s="1"/>
      <c r="U228" s="1"/>
      <c r="V228" s="1"/>
      <c r="W228" s="1"/>
      <c r="X228" s="1"/>
    </row>
    <row r="229" spans="1:24" ht="12.75">
      <c r="A229" s="4">
        <v>45347.65594459491</v>
      </c>
      <c r="B229" s="2">
        <v>643</v>
      </c>
      <c r="C229" s="2">
        <v>156</v>
      </c>
      <c r="D229" s="1" t="s">
        <v>36</v>
      </c>
      <c r="E229" s="1" t="s">
        <v>23</v>
      </c>
      <c r="F229" s="1" t="s">
        <v>810</v>
      </c>
      <c r="G229" s="1" t="s">
        <v>813</v>
      </c>
      <c r="H229" s="1" t="s">
        <v>26</v>
      </c>
      <c r="I229" s="1" t="s">
        <v>398</v>
      </c>
      <c r="J229" s="8" t="s">
        <v>812</v>
      </c>
      <c r="K229" s="1"/>
      <c r="L229" s="1" t="s">
        <v>29</v>
      </c>
      <c r="M229" s="3">
        <v>41578</v>
      </c>
      <c r="N229" s="1" t="s">
        <v>141</v>
      </c>
      <c r="O229" s="1" t="s">
        <v>114</v>
      </c>
      <c r="P229" s="1" t="s">
        <v>115</v>
      </c>
      <c r="Q229" s="1" t="s">
        <v>78</v>
      </c>
      <c r="R229" s="3">
        <v>45297</v>
      </c>
      <c r="S229" s="1"/>
      <c r="T229" s="1"/>
      <c r="U229" s="1"/>
      <c r="V229" s="1"/>
      <c r="W229" s="1"/>
      <c r="X229" s="1"/>
    </row>
    <row r="230" spans="1:24" ht="12.75">
      <c r="A230" s="4">
        <v>45354.538365960645</v>
      </c>
      <c r="B230" s="2">
        <v>192</v>
      </c>
      <c r="C230" s="2">
        <v>157</v>
      </c>
      <c r="D230" s="1" t="s">
        <v>53</v>
      </c>
      <c r="E230" s="1" t="s">
        <v>814</v>
      </c>
      <c r="F230" s="1" t="s">
        <v>815</v>
      </c>
      <c r="G230" s="1" t="s">
        <v>816</v>
      </c>
      <c r="H230" s="1" t="s">
        <v>26</v>
      </c>
      <c r="I230" s="1" t="s">
        <v>817</v>
      </c>
      <c r="J230" s="1" t="s">
        <v>818</v>
      </c>
      <c r="K230" s="1"/>
      <c r="L230" s="1" t="s">
        <v>48</v>
      </c>
      <c r="M230" s="3">
        <v>42370</v>
      </c>
      <c r="N230" s="1" t="s">
        <v>49</v>
      </c>
      <c r="O230" s="1" t="s">
        <v>114</v>
      </c>
      <c r="P230" s="1" t="s">
        <v>41</v>
      </c>
      <c r="Q230" s="1" t="s">
        <v>31</v>
      </c>
      <c r="R230" s="3">
        <v>45325</v>
      </c>
      <c r="S230" s="1"/>
      <c r="T230" s="1"/>
      <c r="U230" s="1"/>
      <c r="V230" s="1"/>
      <c r="W230" s="1"/>
      <c r="X230" s="1"/>
    </row>
    <row r="231" spans="1:24" ht="12.75">
      <c r="A231" s="4">
        <v>45375.550856851856</v>
      </c>
      <c r="B231" s="2">
        <v>564</v>
      </c>
      <c r="C231" s="2">
        <v>158</v>
      </c>
      <c r="D231" s="1" t="s">
        <v>65</v>
      </c>
      <c r="E231" s="1" t="s">
        <v>788</v>
      </c>
      <c r="F231" s="1" t="s">
        <v>819</v>
      </c>
      <c r="G231" s="1" t="s">
        <v>820</v>
      </c>
      <c r="H231" s="1" t="s">
        <v>26</v>
      </c>
      <c r="I231" s="1">
        <v>3822</v>
      </c>
      <c r="J231" s="8" t="s">
        <v>1338</v>
      </c>
      <c r="K231" s="1"/>
      <c r="L231" s="1" t="s">
        <v>48</v>
      </c>
      <c r="M231" s="3">
        <v>42982</v>
      </c>
      <c r="N231" s="1" t="s">
        <v>49</v>
      </c>
      <c r="O231" s="1" t="s">
        <v>114</v>
      </c>
      <c r="P231" s="1" t="s">
        <v>41</v>
      </c>
      <c r="Q231" s="1" t="s">
        <v>31</v>
      </c>
      <c r="R231" s="3">
        <v>45304</v>
      </c>
      <c r="S231" s="1"/>
      <c r="T231" s="1"/>
      <c r="U231" s="1"/>
      <c r="V231" s="1"/>
      <c r="W231" s="1"/>
      <c r="X231" s="1"/>
    </row>
    <row r="232" spans="1:24" ht="12.75">
      <c r="A232" s="4">
        <v>45375.550856851856</v>
      </c>
      <c r="B232" s="2">
        <v>564</v>
      </c>
      <c r="C232" s="2">
        <v>158</v>
      </c>
      <c r="D232" s="1" t="s">
        <v>65</v>
      </c>
      <c r="E232" s="1" t="s">
        <v>822</v>
      </c>
      <c r="F232" s="1" t="s">
        <v>819</v>
      </c>
      <c r="G232" s="1" t="s">
        <v>820</v>
      </c>
      <c r="H232" s="1" t="s">
        <v>26</v>
      </c>
      <c r="I232" s="1">
        <v>3822</v>
      </c>
      <c r="J232" s="8" t="s">
        <v>1338</v>
      </c>
      <c r="K232" s="1"/>
      <c r="L232" s="1" t="s">
        <v>48</v>
      </c>
      <c r="M232" s="3">
        <v>42982</v>
      </c>
      <c r="N232" s="1" t="s">
        <v>49</v>
      </c>
      <c r="O232" s="1" t="s">
        <v>114</v>
      </c>
      <c r="P232" s="1" t="s">
        <v>41</v>
      </c>
      <c r="Q232" s="1" t="s">
        <v>31</v>
      </c>
      <c r="R232" s="3">
        <v>45304</v>
      </c>
      <c r="S232" s="1"/>
      <c r="T232" s="1"/>
      <c r="U232" s="1"/>
      <c r="V232" s="1"/>
      <c r="W232" s="1"/>
      <c r="X232" s="1"/>
    </row>
    <row r="233" spans="1:24" ht="12.75">
      <c r="A233" s="4">
        <v>45431.621472141203</v>
      </c>
      <c r="B233" s="2">
        <v>564</v>
      </c>
      <c r="C233" s="2">
        <v>158</v>
      </c>
      <c r="D233" s="1" t="s">
        <v>136</v>
      </c>
      <c r="E233" s="1" t="s">
        <v>1339</v>
      </c>
      <c r="F233" s="1" t="s">
        <v>1340</v>
      </c>
      <c r="G233" s="1"/>
      <c r="H233" s="1"/>
      <c r="I233" s="1"/>
      <c r="J233" s="8" t="s">
        <v>821</v>
      </c>
      <c r="K233" s="1"/>
      <c r="L233" s="1" t="s">
        <v>48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2.75">
      <c r="A234" s="4">
        <v>45431.621472141203</v>
      </c>
      <c r="B234" s="2">
        <v>564</v>
      </c>
      <c r="C234" s="2">
        <v>158</v>
      </c>
      <c r="D234" s="1" t="s">
        <v>136</v>
      </c>
      <c r="E234" s="1" t="s">
        <v>248</v>
      </c>
      <c r="F234" s="1" t="s">
        <v>1340</v>
      </c>
      <c r="G234" s="1"/>
      <c r="H234" s="1"/>
      <c r="I234" s="1"/>
      <c r="J234" s="8" t="s">
        <v>821</v>
      </c>
      <c r="K234" s="1"/>
      <c r="L234" s="1" t="s">
        <v>48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2.75">
      <c r="A235" s="4">
        <v>45423.621144097226</v>
      </c>
      <c r="B235" s="2">
        <v>481</v>
      </c>
      <c r="C235" s="2">
        <v>159</v>
      </c>
      <c r="D235" s="1" t="s">
        <v>823</v>
      </c>
      <c r="E235" s="1" t="s">
        <v>828</v>
      </c>
      <c r="F235" s="1" t="s">
        <v>824</v>
      </c>
      <c r="G235" s="1" t="s">
        <v>825</v>
      </c>
      <c r="H235" s="1" t="s">
        <v>26</v>
      </c>
      <c r="I235" s="1" t="s">
        <v>826</v>
      </c>
      <c r="J235" s="8" t="s">
        <v>827</v>
      </c>
      <c r="K235" s="1"/>
      <c r="L235" s="1" t="s">
        <v>29</v>
      </c>
      <c r="M235" s="3">
        <v>41164</v>
      </c>
      <c r="N235" s="1" t="s">
        <v>49</v>
      </c>
      <c r="O235" s="1" t="s">
        <v>114</v>
      </c>
      <c r="P235" s="1" t="s">
        <v>115</v>
      </c>
      <c r="Q235" s="1" t="s">
        <v>78</v>
      </c>
      <c r="R235" s="3">
        <v>45388</v>
      </c>
      <c r="S235" s="1"/>
      <c r="T235" s="1"/>
      <c r="U235" s="1"/>
      <c r="V235" s="1"/>
      <c r="W235" s="1"/>
      <c r="X235" s="1"/>
    </row>
    <row r="236" spans="1:24" ht="12.75">
      <c r="A236" s="4">
        <v>45423.621144097226</v>
      </c>
      <c r="B236" s="2">
        <v>481</v>
      </c>
      <c r="C236" s="2">
        <v>159</v>
      </c>
      <c r="D236" s="1" t="s">
        <v>823</v>
      </c>
      <c r="E236" s="1" t="s">
        <v>792</v>
      </c>
      <c r="F236" s="1" t="s">
        <v>824</v>
      </c>
      <c r="G236" s="1" t="s">
        <v>825</v>
      </c>
      <c r="H236" s="1" t="s">
        <v>26</v>
      </c>
      <c r="I236" s="1" t="s">
        <v>826</v>
      </c>
      <c r="J236" s="8" t="s">
        <v>827</v>
      </c>
      <c r="K236" s="1"/>
      <c r="L236" s="1" t="s">
        <v>29</v>
      </c>
      <c r="M236" s="3">
        <v>41652</v>
      </c>
      <c r="N236" s="1" t="s">
        <v>49</v>
      </c>
      <c r="O236" s="1" t="s">
        <v>114</v>
      </c>
      <c r="P236" s="1" t="s">
        <v>115</v>
      </c>
      <c r="Q236" s="1" t="s">
        <v>78</v>
      </c>
      <c r="R236" s="3">
        <v>45388</v>
      </c>
      <c r="S236" s="1"/>
      <c r="T236" s="1"/>
      <c r="U236" s="1"/>
      <c r="V236" s="1"/>
      <c r="W236" s="1"/>
      <c r="X236" s="1"/>
    </row>
    <row r="237" spans="1:24" ht="12.75">
      <c r="A237" s="4">
        <v>45444.646970983798</v>
      </c>
      <c r="B237" s="2">
        <v>126</v>
      </c>
      <c r="C237" s="2">
        <v>160</v>
      </c>
      <c r="D237" s="1" t="s">
        <v>194</v>
      </c>
      <c r="E237" s="1" t="s">
        <v>829</v>
      </c>
      <c r="F237" s="1" t="s">
        <v>830</v>
      </c>
      <c r="G237" s="1" t="s">
        <v>831</v>
      </c>
      <c r="H237" s="1" t="s">
        <v>26</v>
      </c>
      <c r="I237" s="1"/>
      <c r="J237" s="1"/>
      <c r="K237" s="1"/>
      <c r="L237" s="1" t="s">
        <v>29</v>
      </c>
      <c r="M237" s="3">
        <v>42246</v>
      </c>
      <c r="N237" s="1"/>
      <c r="O237" s="1"/>
      <c r="P237" s="1"/>
      <c r="Q237" s="1"/>
      <c r="R237" s="3">
        <v>44506</v>
      </c>
      <c r="S237" s="1"/>
      <c r="T237" s="1"/>
      <c r="U237" s="1"/>
      <c r="V237" s="1"/>
      <c r="W237" s="1"/>
      <c r="X237" s="1"/>
    </row>
    <row r="238" spans="1:24" ht="12.75">
      <c r="A238" s="4">
        <v>45423.63353924769</v>
      </c>
      <c r="B238" s="2">
        <v>210</v>
      </c>
      <c r="C238" s="2">
        <v>161</v>
      </c>
      <c r="D238" s="1" t="s">
        <v>832</v>
      </c>
      <c r="E238" s="1" t="s">
        <v>600</v>
      </c>
      <c r="F238" s="1" t="s">
        <v>833</v>
      </c>
      <c r="G238" s="1" t="s">
        <v>834</v>
      </c>
      <c r="H238" s="1" t="s">
        <v>26</v>
      </c>
      <c r="I238" s="1" t="s">
        <v>835</v>
      </c>
      <c r="J238" s="1" t="s">
        <v>836</v>
      </c>
      <c r="K238" s="1"/>
      <c r="L238" s="1" t="s">
        <v>48</v>
      </c>
      <c r="M238" s="3">
        <v>42564</v>
      </c>
      <c r="N238" s="1" t="s">
        <v>49</v>
      </c>
      <c r="O238" s="1" t="s">
        <v>114</v>
      </c>
      <c r="P238" s="1" t="s">
        <v>115</v>
      </c>
      <c r="Q238" s="1" t="s">
        <v>78</v>
      </c>
      <c r="R238" s="3">
        <v>45388</v>
      </c>
      <c r="S238" s="1"/>
      <c r="T238" s="1"/>
      <c r="U238" s="1"/>
      <c r="V238" s="1"/>
      <c r="W238" s="1"/>
      <c r="X238" s="1"/>
    </row>
    <row r="239" spans="1:24" ht="12.75">
      <c r="A239" s="4">
        <v>45423.631497395836</v>
      </c>
      <c r="B239" s="2">
        <v>680</v>
      </c>
      <c r="C239" s="2">
        <v>162</v>
      </c>
      <c r="D239" s="1" t="s">
        <v>837</v>
      </c>
      <c r="E239" s="1" t="s">
        <v>91</v>
      </c>
      <c r="F239" s="1" t="s">
        <v>838</v>
      </c>
      <c r="G239" s="1" t="s">
        <v>839</v>
      </c>
      <c r="H239" s="1" t="s">
        <v>26</v>
      </c>
      <c r="I239" s="1" t="s">
        <v>840</v>
      </c>
      <c r="J239" s="8" t="s">
        <v>352</v>
      </c>
      <c r="K239" s="1"/>
      <c r="L239" s="1" t="s">
        <v>48</v>
      </c>
      <c r="M239" s="3">
        <v>43392</v>
      </c>
      <c r="N239" s="1" t="s">
        <v>49</v>
      </c>
      <c r="O239" s="1" t="s">
        <v>114</v>
      </c>
      <c r="P239" s="1" t="s">
        <v>115</v>
      </c>
      <c r="Q239" s="1" t="s">
        <v>78</v>
      </c>
      <c r="R239" s="3">
        <v>45388</v>
      </c>
      <c r="S239" s="1"/>
      <c r="T239" s="1"/>
      <c r="U239" s="1"/>
      <c r="V239" s="1"/>
      <c r="W239" s="1"/>
      <c r="X239" s="1"/>
    </row>
    <row r="240" spans="1:24" ht="12.75">
      <c r="A240" s="4">
        <v>45423.595672303243</v>
      </c>
      <c r="B240" s="2">
        <v>90</v>
      </c>
      <c r="C240" s="2">
        <v>163</v>
      </c>
      <c r="D240" s="1" t="s">
        <v>33</v>
      </c>
      <c r="E240" s="1" t="s">
        <v>23</v>
      </c>
      <c r="F240" s="1" t="s">
        <v>841</v>
      </c>
      <c r="G240" s="1" t="s">
        <v>842</v>
      </c>
      <c r="H240" s="1" t="s">
        <v>26</v>
      </c>
      <c r="I240" s="1" t="s">
        <v>843</v>
      </c>
      <c r="J240" s="8" t="s">
        <v>844</v>
      </c>
      <c r="K240" s="1"/>
      <c r="L240" s="1" t="s">
        <v>29</v>
      </c>
      <c r="M240" s="3">
        <v>42311</v>
      </c>
      <c r="N240" s="1" t="s">
        <v>49</v>
      </c>
      <c r="O240" s="1" t="s">
        <v>114</v>
      </c>
      <c r="P240" s="1" t="s">
        <v>115</v>
      </c>
      <c r="Q240" s="1" t="s">
        <v>78</v>
      </c>
      <c r="R240" s="3">
        <v>45388</v>
      </c>
      <c r="S240" s="1"/>
      <c r="T240" s="1"/>
      <c r="U240" s="1"/>
      <c r="V240" s="1"/>
      <c r="W240" s="1"/>
      <c r="X240" s="1"/>
    </row>
    <row r="241" spans="1:24" ht="12.75">
      <c r="A241" s="4">
        <v>45423.595672303243</v>
      </c>
      <c r="B241" s="2">
        <v>90</v>
      </c>
      <c r="C241" s="2">
        <v>163</v>
      </c>
      <c r="D241" s="1" t="s">
        <v>33</v>
      </c>
      <c r="E241" s="1" t="s">
        <v>845</v>
      </c>
      <c r="F241" s="1" t="s">
        <v>841</v>
      </c>
      <c r="G241" s="1" t="s">
        <v>842</v>
      </c>
      <c r="H241" s="1" t="s">
        <v>26</v>
      </c>
      <c r="I241" s="1" t="s">
        <v>843</v>
      </c>
      <c r="J241" s="8" t="s">
        <v>844</v>
      </c>
      <c r="K241" s="1"/>
      <c r="L241" s="1" t="s">
        <v>48</v>
      </c>
      <c r="M241" s="3">
        <v>41846</v>
      </c>
      <c r="N241" s="1" t="s">
        <v>49</v>
      </c>
      <c r="O241" s="1" t="s">
        <v>114</v>
      </c>
      <c r="P241" s="1" t="s">
        <v>115</v>
      </c>
      <c r="Q241" s="1" t="s">
        <v>78</v>
      </c>
      <c r="R241" s="3">
        <v>45388</v>
      </c>
      <c r="S241" s="1"/>
      <c r="T241" s="1"/>
      <c r="U241" s="1"/>
      <c r="V241" s="1"/>
      <c r="W241" s="1"/>
      <c r="X241" s="1"/>
    </row>
    <row r="242" spans="1:24" ht="12.75">
      <c r="A242" s="4">
        <v>45423.629863530092</v>
      </c>
      <c r="B242" s="2">
        <v>533</v>
      </c>
      <c r="C242" s="2">
        <v>164</v>
      </c>
      <c r="D242" s="1" t="s">
        <v>156</v>
      </c>
      <c r="E242" s="1" t="s">
        <v>846</v>
      </c>
      <c r="F242" s="1" t="s">
        <v>847</v>
      </c>
      <c r="G242" s="1" t="s">
        <v>848</v>
      </c>
      <c r="H242" s="1" t="s">
        <v>26</v>
      </c>
      <c r="I242" s="1" t="s">
        <v>849</v>
      </c>
      <c r="J242" s="8" t="s">
        <v>850</v>
      </c>
      <c r="K242" s="1"/>
      <c r="L242" s="1" t="s">
        <v>29</v>
      </c>
      <c r="M242" s="3">
        <v>41320</v>
      </c>
      <c r="N242" s="1" t="s">
        <v>49</v>
      </c>
      <c r="O242" s="1" t="s">
        <v>114</v>
      </c>
      <c r="P242" s="1" t="s">
        <v>115</v>
      </c>
      <c r="Q242" s="1" t="s">
        <v>78</v>
      </c>
      <c r="R242" s="3">
        <v>45388</v>
      </c>
      <c r="S242" s="1"/>
      <c r="T242" s="1"/>
      <c r="U242" s="1"/>
      <c r="V242" s="1"/>
      <c r="W242" s="1"/>
      <c r="X242" s="1"/>
    </row>
    <row r="243" spans="1:24" ht="12.75">
      <c r="A243" s="4">
        <v>45423.589505972224</v>
      </c>
      <c r="B243" s="2"/>
      <c r="C243" s="2">
        <v>165</v>
      </c>
      <c r="D243" s="1" t="s">
        <v>851</v>
      </c>
      <c r="E243" s="1" t="s">
        <v>852</v>
      </c>
      <c r="F243" s="1" t="s">
        <v>853</v>
      </c>
      <c r="G243" s="1" t="s">
        <v>854</v>
      </c>
      <c r="H243" s="1" t="s">
        <v>26</v>
      </c>
      <c r="I243" s="1"/>
      <c r="J243" s="8" t="s">
        <v>855</v>
      </c>
      <c r="K243" s="1"/>
      <c r="L243" s="1" t="s">
        <v>29</v>
      </c>
      <c r="M243" s="3">
        <v>42400</v>
      </c>
      <c r="N243" s="1" t="s">
        <v>49</v>
      </c>
      <c r="O243" s="1" t="s">
        <v>114</v>
      </c>
      <c r="P243" s="1" t="s">
        <v>115</v>
      </c>
      <c r="Q243" s="1" t="s">
        <v>78</v>
      </c>
      <c r="R243" s="3">
        <v>45388</v>
      </c>
      <c r="S243" s="1"/>
      <c r="T243" s="1"/>
      <c r="U243" s="1"/>
      <c r="V243" s="1"/>
      <c r="W243" s="1"/>
      <c r="X243" s="1"/>
    </row>
    <row r="244" spans="1:24" ht="12.75">
      <c r="A244" s="4">
        <v>45423.589505972224</v>
      </c>
      <c r="B244" s="2"/>
      <c r="C244" s="2">
        <v>165</v>
      </c>
      <c r="D244" s="1" t="s">
        <v>851</v>
      </c>
      <c r="E244" s="1" t="s">
        <v>856</v>
      </c>
      <c r="F244" s="1" t="s">
        <v>853</v>
      </c>
      <c r="G244" s="1" t="s">
        <v>854</v>
      </c>
      <c r="H244" s="1" t="s">
        <v>26</v>
      </c>
      <c r="I244" s="1"/>
      <c r="J244" s="8" t="s">
        <v>855</v>
      </c>
      <c r="K244" s="1"/>
      <c r="L244" s="1" t="s">
        <v>29</v>
      </c>
      <c r="M244" s="3">
        <v>43120</v>
      </c>
      <c r="N244" s="1" t="s">
        <v>49</v>
      </c>
      <c r="O244" s="1" t="s">
        <v>114</v>
      </c>
      <c r="P244" s="1" t="s">
        <v>115</v>
      </c>
      <c r="Q244" s="1" t="s">
        <v>78</v>
      </c>
      <c r="R244" s="3">
        <v>45388</v>
      </c>
      <c r="S244" s="1"/>
      <c r="T244" s="1"/>
      <c r="U244" s="1"/>
      <c r="V244" s="1"/>
      <c r="W244" s="1"/>
      <c r="X244" s="1"/>
    </row>
    <row r="245" spans="1:24" ht="12.75">
      <c r="A245" s="4">
        <v>45423.558148229167</v>
      </c>
      <c r="B245" s="2">
        <v>111</v>
      </c>
      <c r="C245" s="2">
        <v>166</v>
      </c>
      <c r="D245" s="1" t="s">
        <v>857</v>
      </c>
      <c r="E245" s="1" t="s">
        <v>862</v>
      </c>
      <c r="F245" s="1" t="s">
        <v>137</v>
      </c>
      <c r="G245" s="1" t="s">
        <v>858</v>
      </c>
      <c r="H245" s="1" t="s">
        <v>859</v>
      </c>
      <c r="I245" s="1" t="s">
        <v>860</v>
      </c>
      <c r="J245" s="8" t="s">
        <v>861</v>
      </c>
      <c r="K245" s="1"/>
      <c r="L245" s="1" t="s">
        <v>29</v>
      </c>
      <c r="M245" s="3">
        <v>42328</v>
      </c>
      <c r="N245" s="1" t="s">
        <v>49</v>
      </c>
      <c r="O245" s="1" t="s">
        <v>114</v>
      </c>
      <c r="P245" s="1" t="s">
        <v>115</v>
      </c>
      <c r="Q245" s="1" t="s">
        <v>78</v>
      </c>
      <c r="R245" s="3">
        <v>45388</v>
      </c>
      <c r="S245" s="1"/>
      <c r="T245" s="1"/>
      <c r="U245" s="1"/>
      <c r="V245" s="1"/>
      <c r="W245" s="1"/>
      <c r="X245" s="1"/>
    </row>
    <row r="246" spans="1:24" ht="12.75">
      <c r="A246" s="4">
        <v>45423.558148229167</v>
      </c>
      <c r="B246" s="2">
        <v>111</v>
      </c>
      <c r="C246" s="2">
        <v>166</v>
      </c>
      <c r="D246" s="1" t="s">
        <v>857</v>
      </c>
      <c r="E246" s="1" t="s">
        <v>223</v>
      </c>
      <c r="F246" s="1" t="s">
        <v>137</v>
      </c>
      <c r="G246" s="1" t="s">
        <v>858</v>
      </c>
      <c r="H246" s="1" t="s">
        <v>859</v>
      </c>
      <c r="I246" s="1" t="s">
        <v>860</v>
      </c>
      <c r="J246" s="8" t="s">
        <v>861</v>
      </c>
      <c r="K246" s="1"/>
      <c r="L246" s="1" t="s">
        <v>29</v>
      </c>
      <c r="M246" s="3">
        <v>42328</v>
      </c>
      <c r="N246" s="1" t="s">
        <v>49</v>
      </c>
      <c r="O246" s="1" t="s">
        <v>114</v>
      </c>
      <c r="P246" s="1" t="s">
        <v>115</v>
      </c>
      <c r="Q246" s="1" t="s">
        <v>78</v>
      </c>
      <c r="R246" s="3">
        <v>45388</v>
      </c>
      <c r="S246" s="1"/>
      <c r="T246" s="1"/>
      <c r="U246" s="1"/>
      <c r="V246" s="1"/>
      <c r="W246" s="1"/>
      <c r="X246" s="1"/>
    </row>
    <row r="247" spans="1:24" ht="12.75">
      <c r="A247" s="4">
        <v>44926.642056898148</v>
      </c>
      <c r="B247" s="2">
        <v>435</v>
      </c>
      <c r="C247" s="2">
        <v>167</v>
      </c>
      <c r="D247" s="1" t="s">
        <v>295</v>
      </c>
      <c r="E247" s="1" t="s">
        <v>499</v>
      </c>
      <c r="F247" s="1" t="s">
        <v>1341</v>
      </c>
      <c r="G247" s="1" t="s">
        <v>863</v>
      </c>
      <c r="H247" s="1" t="s">
        <v>26</v>
      </c>
      <c r="I247" s="1" t="s">
        <v>468</v>
      </c>
      <c r="J247" s="8" t="s">
        <v>864</v>
      </c>
      <c r="K247" s="1"/>
      <c r="L247" s="1" t="s">
        <v>48</v>
      </c>
      <c r="M247" s="3">
        <v>44711</v>
      </c>
      <c r="N247" s="1" t="s">
        <v>49</v>
      </c>
      <c r="O247" s="1" t="s">
        <v>30</v>
      </c>
      <c r="P247" s="1" t="s">
        <v>41</v>
      </c>
      <c r="Q247" s="1" t="s">
        <v>35</v>
      </c>
      <c r="R247" s="3">
        <v>44870</v>
      </c>
      <c r="S247" s="1"/>
      <c r="T247" s="1"/>
      <c r="U247" s="1"/>
      <c r="V247" s="1"/>
      <c r="W247" s="1"/>
      <c r="X247" s="1"/>
    </row>
    <row r="248" spans="1:24" ht="12.75">
      <c r="A248" s="4">
        <v>45444.652535046298</v>
      </c>
      <c r="B248" s="2">
        <v>645</v>
      </c>
      <c r="C248" s="2">
        <v>168</v>
      </c>
      <c r="D248" s="1" t="s">
        <v>865</v>
      </c>
      <c r="E248" s="1" t="s">
        <v>137</v>
      </c>
      <c r="F248" s="1" t="s">
        <v>866</v>
      </c>
      <c r="G248" s="1" t="s">
        <v>867</v>
      </c>
      <c r="H248" s="1" t="s">
        <v>26</v>
      </c>
      <c r="I248" s="1" t="s">
        <v>868</v>
      </c>
      <c r="J248" s="8" t="s">
        <v>869</v>
      </c>
      <c r="K248" s="1"/>
      <c r="L248" s="1" t="s">
        <v>29</v>
      </c>
      <c r="M248" s="3">
        <v>41319</v>
      </c>
      <c r="N248" s="1"/>
      <c r="O248" s="1"/>
      <c r="P248" s="1"/>
      <c r="Q248" s="1"/>
      <c r="R248" s="3">
        <v>44506</v>
      </c>
      <c r="S248" s="1"/>
      <c r="T248" s="1"/>
      <c r="U248" s="1"/>
      <c r="V248" s="1"/>
      <c r="W248" s="1"/>
      <c r="X248" s="1"/>
    </row>
    <row r="249" spans="1:24" ht="12.75">
      <c r="A249" s="4">
        <v>45444.654058252316</v>
      </c>
      <c r="B249" s="2">
        <v>158</v>
      </c>
      <c r="C249" s="2">
        <v>169</v>
      </c>
      <c r="D249" s="1" t="s">
        <v>870</v>
      </c>
      <c r="E249" s="1" t="s">
        <v>310</v>
      </c>
      <c r="F249" s="1" t="s">
        <v>871</v>
      </c>
      <c r="G249" s="1" t="s">
        <v>872</v>
      </c>
      <c r="H249" s="1" t="s">
        <v>26</v>
      </c>
      <c r="I249" s="1" t="s">
        <v>873</v>
      </c>
      <c r="J249" s="8" t="s">
        <v>874</v>
      </c>
      <c r="K249" s="1"/>
      <c r="L249" s="1" t="s">
        <v>29</v>
      </c>
      <c r="M249" s="3">
        <v>41297</v>
      </c>
      <c r="N249" s="1"/>
      <c r="O249" s="1"/>
      <c r="P249" s="1"/>
      <c r="Q249" s="1"/>
      <c r="R249" s="3">
        <v>44240</v>
      </c>
      <c r="S249" s="1"/>
      <c r="T249" s="1"/>
      <c r="U249" s="1"/>
      <c r="V249" s="1"/>
      <c r="W249" s="1"/>
      <c r="X249" s="1"/>
    </row>
    <row r="250" spans="1:24" ht="12.75">
      <c r="A250" s="4">
        <v>44947.423582083335</v>
      </c>
      <c r="B250" s="2">
        <v>678</v>
      </c>
      <c r="C250" s="2">
        <v>170</v>
      </c>
      <c r="D250" s="1" t="s">
        <v>875</v>
      </c>
      <c r="E250" s="1" t="s">
        <v>876</v>
      </c>
      <c r="F250" s="1" t="s">
        <v>877</v>
      </c>
      <c r="G250" s="1" t="s">
        <v>878</v>
      </c>
      <c r="H250" s="1" t="s">
        <v>26</v>
      </c>
      <c r="I250" s="1" t="s">
        <v>879</v>
      </c>
      <c r="J250" s="8" t="s">
        <v>880</v>
      </c>
      <c r="K250" s="1"/>
      <c r="L250" s="1" t="s">
        <v>48</v>
      </c>
      <c r="M250" s="3">
        <v>40754</v>
      </c>
      <c r="N250" s="1" t="s">
        <v>155</v>
      </c>
      <c r="O250" s="1" t="s">
        <v>65</v>
      </c>
      <c r="P250" s="1" t="s">
        <v>58</v>
      </c>
      <c r="Q250" s="1" t="s">
        <v>31</v>
      </c>
      <c r="R250" s="1"/>
      <c r="S250" s="1"/>
      <c r="T250" s="1"/>
      <c r="U250" s="1"/>
      <c r="V250" s="1"/>
      <c r="W250" s="1"/>
      <c r="X250" s="1"/>
    </row>
    <row r="251" spans="1:24" ht="12.75">
      <c r="A251" s="4">
        <v>45423.591690289351</v>
      </c>
      <c r="B251" s="2">
        <v>462</v>
      </c>
      <c r="C251" s="2">
        <v>171</v>
      </c>
      <c r="D251" s="1" t="s">
        <v>80</v>
      </c>
      <c r="E251" s="1" t="s">
        <v>881</v>
      </c>
      <c r="F251" s="1" t="s">
        <v>882</v>
      </c>
      <c r="G251" s="1" t="s">
        <v>883</v>
      </c>
      <c r="H251" s="1" t="s">
        <v>26</v>
      </c>
      <c r="I251" s="1" t="s">
        <v>884</v>
      </c>
      <c r="J251" s="8" t="s">
        <v>885</v>
      </c>
      <c r="K251" s="1"/>
      <c r="L251" s="1" t="s">
        <v>29</v>
      </c>
      <c r="M251" s="3">
        <v>42869</v>
      </c>
      <c r="N251" s="1" t="s">
        <v>49</v>
      </c>
      <c r="O251" s="1" t="s">
        <v>114</v>
      </c>
      <c r="P251" s="1" t="s">
        <v>115</v>
      </c>
      <c r="Q251" s="1" t="s">
        <v>78</v>
      </c>
      <c r="R251" s="3">
        <v>45388</v>
      </c>
      <c r="S251" s="1"/>
      <c r="T251" s="1"/>
      <c r="U251" s="1"/>
      <c r="V251" s="1"/>
      <c r="W251" s="1"/>
      <c r="X251" s="1"/>
    </row>
    <row r="252" spans="1:24" ht="12.75">
      <c r="A252" s="4">
        <v>45423.593839837966</v>
      </c>
      <c r="B252" s="2">
        <v>250</v>
      </c>
      <c r="C252" s="2">
        <v>172</v>
      </c>
      <c r="D252" s="1" t="s">
        <v>852</v>
      </c>
      <c r="E252" s="1" t="s">
        <v>886</v>
      </c>
      <c r="F252" s="1" t="s">
        <v>887</v>
      </c>
      <c r="G252" s="1" t="s">
        <v>888</v>
      </c>
      <c r="H252" s="1" t="s">
        <v>26</v>
      </c>
      <c r="I252" s="1" t="s">
        <v>889</v>
      </c>
      <c r="J252" s="1" t="s">
        <v>890</v>
      </c>
      <c r="K252" s="1"/>
      <c r="L252" s="1" t="s">
        <v>48</v>
      </c>
      <c r="M252" s="3">
        <v>43128</v>
      </c>
      <c r="N252" s="1" t="s">
        <v>49</v>
      </c>
      <c r="O252" s="1" t="s">
        <v>114</v>
      </c>
      <c r="P252" s="1" t="s">
        <v>115</v>
      </c>
      <c r="Q252" s="1" t="s">
        <v>78</v>
      </c>
      <c r="R252" s="3">
        <v>45388</v>
      </c>
      <c r="S252" s="1"/>
      <c r="T252" s="1"/>
      <c r="U252" s="1"/>
      <c r="V252" s="1"/>
      <c r="W252" s="1"/>
      <c r="X252" s="1"/>
    </row>
    <row r="253" spans="1:24" ht="12.75">
      <c r="A253" s="4">
        <v>45423.567886585646</v>
      </c>
      <c r="B253" s="2">
        <v>914</v>
      </c>
      <c r="C253" s="2">
        <v>173</v>
      </c>
      <c r="D253" s="1" t="s">
        <v>236</v>
      </c>
      <c r="E253" s="1" t="s">
        <v>33</v>
      </c>
      <c r="F253" s="1" t="s">
        <v>891</v>
      </c>
      <c r="G253" s="1" t="s">
        <v>892</v>
      </c>
      <c r="H253" s="1" t="s">
        <v>26</v>
      </c>
      <c r="I253" s="1">
        <v>3527</v>
      </c>
      <c r="J253" s="1"/>
      <c r="K253" s="1"/>
      <c r="L253" s="1" t="s">
        <v>29</v>
      </c>
      <c r="M253" s="3">
        <v>42674</v>
      </c>
      <c r="N253" s="1" t="s">
        <v>49</v>
      </c>
      <c r="O253" s="1" t="s">
        <v>114</v>
      </c>
      <c r="P253" s="1" t="s">
        <v>115</v>
      </c>
      <c r="Q253" s="1" t="s">
        <v>78</v>
      </c>
      <c r="R253" s="3">
        <v>45388</v>
      </c>
      <c r="S253" s="1"/>
      <c r="T253" s="1"/>
      <c r="U253" s="1"/>
      <c r="V253" s="1"/>
      <c r="W253" s="1"/>
      <c r="X253" s="1"/>
    </row>
    <row r="254" spans="1:24" ht="12.75">
      <c r="A254" s="4">
        <v>45423.567886585646</v>
      </c>
      <c r="B254" s="2">
        <v>914</v>
      </c>
      <c r="C254" s="2">
        <v>173</v>
      </c>
      <c r="D254" s="1" t="s">
        <v>236</v>
      </c>
      <c r="E254" s="1" t="s">
        <v>456</v>
      </c>
      <c r="F254" s="1" t="s">
        <v>891</v>
      </c>
      <c r="G254" s="1" t="s">
        <v>892</v>
      </c>
      <c r="H254" s="1" t="s">
        <v>26</v>
      </c>
      <c r="I254" s="1">
        <v>3527</v>
      </c>
      <c r="J254" s="1"/>
      <c r="K254" s="1"/>
      <c r="L254" s="1" t="s">
        <v>48</v>
      </c>
      <c r="M254" s="3">
        <v>43378</v>
      </c>
      <c r="N254" s="1" t="s">
        <v>49</v>
      </c>
      <c r="O254" s="1" t="s">
        <v>114</v>
      </c>
      <c r="P254" s="1" t="s">
        <v>115</v>
      </c>
      <c r="Q254" s="1" t="s">
        <v>78</v>
      </c>
      <c r="R254" s="3">
        <v>45388</v>
      </c>
      <c r="S254" s="1"/>
      <c r="T254" s="1"/>
      <c r="U254" s="1"/>
      <c r="V254" s="1"/>
      <c r="W254" s="1"/>
      <c r="X254" s="1"/>
    </row>
    <row r="255" spans="1:24" ht="12.75">
      <c r="A255" s="4">
        <v>45423.635886527773</v>
      </c>
      <c r="B255" s="2">
        <v>884</v>
      </c>
      <c r="C255" s="2">
        <v>174</v>
      </c>
      <c r="D255" s="1" t="s">
        <v>136</v>
      </c>
      <c r="E255" s="1" t="s">
        <v>600</v>
      </c>
      <c r="F255" s="1" t="s">
        <v>894</v>
      </c>
      <c r="G255" s="1" t="s">
        <v>895</v>
      </c>
      <c r="H255" s="1" t="s">
        <v>26</v>
      </c>
      <c r="I255" s="1" t="s">
        <v>896</v>
      </c>
      <c r="J255" s="8" t="s">
        <v>897</v>
      </c>
      <c r="K255" s="1"/>
      <c r="L255" s="1" t="s">
        <v>48</v>
      </c>
      <c r="M255" s="3">
        <v>40935</v>
      </c>
      <c r="N255" s="1" t="s">
        <v>49</v>
      </c>
      <c r="O255" s="1" t="s">
        <v>114</v>
      </c>
      <c r="P255" s="1" t="s">
        <v>115</v>
      </c>
      <c r="Q255" s="1" t="s">
        <v>78</v>
      </c>
      <c r="R255" s="3">
        <v>45388</v>
      </c>
      <c r="S255" s="1"/>
      <c r="T255" s="1"/>
      <c r="U255" s="1"/>
      <c r="V255" s="1"/>
      <c r="W255" s="1"/>
      <c r="X255" s="1"/>
    </row>
    <row r="256" spans="1:24" ht="12.75">
      <c r="A256" s="4">
        <v>45423.635886527773</v>
      </c>
      <c r="B256" s="2">
        <v>884</v>
      </c>
      <c r="C256" s="2">
        <v>174</v>
      </c>
      <c r="D256" s="1" t="s">
        <v>136</v>
      </c>
      <c r="E256" s="1" t="s">
        <v>893</v>
      </c>
      <c r="F256" s="1" t="s">
        <v>894</v>
      </c>
      <c r="G256" s="1" t="s">
        <v>895</v>
      </c>
      <c r="H256" s="1" t="s">
        <v>26</v>
      </c>
      <c r="I256" s="1" t="s">
        <v>896</v>
      </c>
      <c r="J256" s="8" t="s">
        <v>897</v>
      </c>
      <c r="K256" s="1"/>
      <c r="L256" s="1" t="s">
        <v>29</v>
      </c>
      <c r="M256" s="3">
        <v>41627</v>
      </c>
      <c r="N256" s="1" t="s">
        <v>49</v>
      </c>
      <c r="O256" s="1" t="s">
        <v>114</v>
      </c>
      <c r="P256" s="1" t="s">
        <v>115</v>
      </c>
      <c r="Q256" s="1" t="s">
        <v>78</v>
      </c>
      <c r="R256" s="3">
        <v>45388</v>
      </c>
      <c r="S256" s="1"/>
      <c r="T256" s="1"/>
      <c r="U256" s="1"/>
      <c r="V256" s="1"/>
      <c r="W256" s="1"/>
      <c r="X256" s="1"/>
    </row>
    <row r="257" spans="1:24" ht="12.75">
      <c r="A257" s="4">
        <v>45423.634790706019</v>
      </c>
      <c r="B257" s="2">
        <v>491</v>
      </c>
      <c r="C257" s="2">
        <v>175</v>
      </c>
      <c r="D257" s="1" t="s">
        <v>898</v>
      </c>
      <c r="E257" s="1" t="s">
        <v>179</v>
      </c>
      <c r="F257" s="1" t="s">
        <v>899</v>
      </c>
      <c r="G257" s="1" t="s">
        <v>900</v>
      </c>
      <c r="H257" s="1" t="s">
        <v>26</v>
      </c>
      <c r="I257" s="1" t="s">
        <v>901</v>
      </c>
      <c r="J257" s="8" t="s">
        <v>902</v>
      </c>
      <c r="K257" s="1"/>
      <c r="L257" s="1" t="s">
        <v>29</v>
      </c>
      <c r="M257" s="3">
        <v>42285</v>
      </c>
      <c r="N257" s="1" t="s">
        <v>49</v>
      </c>
      <c r="O257" s="1" t="s">
        <v>114</v>
      </c>
      <c r="P257" s="1" t="s">
        <v>115</v>
      </c>
      <c r="Q257" s="1" t="s">
        <v>78</v>
      </c>
      <c r="R257" s="3">
        <v>45388</v>
      </c>
      <c r="S257" s="1"/>
      <c r="T257" s="1"/>
      <c r="U257" s="1"/>
      <c r="V257" s="1"/>
      <c r="W257" s="1"/>
      <c r="X257" s="1"/>
    </row>
    <row r="258" spans="1:24" ht="12.75">
      <c r="A258" s="4">
        <v>45444.657592881944</v>
      </c>
      <c r="B258" s="2">
        <v>105</v>
      </c>
      <c r="C258" s="2">
        <v>176</v>
      </c>
      <c r="D258" s="1" t="s">
        <v>90</v>
      </c>
      <c r="E258" s="1" t="s">
        <v>23</v>
      </c>
      <c r="F258" s="1" t="s">
        <v>903</v>
      </c>
      <c r="G258" s="1"/>
      <c r="H258" s="1"/>
      <c r="I258" s="1"/>
      <c r="J258" s="8" t="s">
        <v>904</v>
      </c>
      <c r="K258" s="1"/>
      <c r="L258" s="1"/>
      <c r="M258" s="3">
        <v>42998</v>
      </c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2.75">
      <c r="A259" s="4">
        <v>45423.627882349538</v>
      </c>
      <c r="B259" s="2">
        <v>521</v>
      </c>
      <c r="C259" s="2">
        <v>177</v>
      </c>
      <c r="D259" s="1" t="s">
        <v>905</v>
      </c>
      <c r="E259" s="1" t="s">
        <v>600</v>
      </c>
      <c r="F259" s="1" t="s">
        <v>906</v>
      </c>
      <c r="G259" s="1" t="s">
        <v>907</v>
      </c>
      <c r="H259" s="1" t="s">
        <v>26</v>
      </c>
      <c r="I259" s="1" t="s">
        <v>908</v>
      </c>
      <c r="J259" s="8" t="s">
        <v>909</v>
      </c>
      <c r="K259" s="1"/>
      <c r="L259" s="1" t="s">
        <v>48</v>
      </c>
      <c r="M259" s="3">
        <v>43027</v>
      </c>
      <c r="N259" s="1" t="s">
        <v>49</v>
      </c>
      <c r="O259" s="1" t="s">
        <v>114</v>
      </c>
      <c r="P259" s="1" t="s">
        <v>115</v>
      </c>
      <c r="Q259" s="1" t="s">
        <v>78</v>
      </c>
      <c r="R259" s="3">
        <v>45388</v>
      </c>
      <c r="S259" s="1"/>
      <c r="T259" s="1"/>
      <c r="U259" s="1"/>
      <c r="V259" s="1"/>
      <c r="W259" s="1"/>
      <c r="X259" s="1"/>
    </row>
    <row r="260" spans="1:24" ht="12.75">
      <c r="A260" s="4">
        <v>44934.826329895834</v>
      </c>
      <c r="B260" s="2">
        <v>215</v>
      </c>
      <c r="C260" s="2">
        <v>180</v>
      </c>
      <c r="D260" s="1" t="s">
        <v>90</v>
      </c>
      <c r="E260" s="1" t="s">
        <v>456</v>
      </c>
      <c r="F260" s="1" t="s">
        <v>914</v>
      </c>
      <c r="G260" s="1" t="s">
        <v>915</v>
      </c>
      <c r="H260" s="1" t="s">
        <v>26</v>
      </c>
      <c r="I260" s="1" t="s">
        <v>916</v>
      </c>
      <c r="J260" s="8" t="s">
        <v>917</v>
      </c>
      <c r="K260" s="1"/>
      <c r="L260" s="1" t="s">
        <v>48</v>
      </c>
      <c r="M260" s="3">
        <v>41714</v>
      </c>
      <c r="N260" s="1" t="s">
        <v>39</v>
      </c>
      <c r="O260" s="1" t="s">
        <v>90</v>
      </c>
      <c r="P260" s="1" t="s">
        <v>145</v>
      </c>
      <c r="Q260" s="1" t="s">
        <v>31</v>
      </c>
      <c r="R260" s="1"/>
      <c r="S260" s="1"/>
      <c r="T260" s="1"/>
      <c r="U260" s="1"/>
      <c r="V260" s="1"/>
      <c r="W260" s="1"/>
      <c r="X260" s="1"/>
    </row>
    <row r="261" spans="1:24" ht="12.75">
      <c r="A261" s="4">
        <v>45444.658908310186</v>
      </c>
      <c r="B261" s="2">
        <v>1212</v>
      </c>
      <c r="C261" s="2">
        <v>181</v>
      </c>
      <c r="D261" s="1" t="s">
        <v>875</v>
      </c>
      <c r="E261" s="1" t="s">
        <v>918</v>
      </c>
      <c r="F261" s="1" t="s">
        <v>919</v>
      </c>
      <c r="G261" s="1"/>
      <c r="H261" s="1" t="s">
        <v>26</v>
      </c>
      <c r="I261" s="1"/>
      <c r="J261" s="8" t="s">
        <v>920</v>
      </c>
      <c r="K261" s="1"/>
      <c r="L261" s="1" t="s">
        <v>48</v>
      </c>
      <c r="M261" s="3">
        <v>41517</v>
      </c>
      <c r="N261" s="1"/>
      <c r="O261" s="1"/>
      <c r="P261" s="1"/>
      <c r="Q261" s="1"/>
      <c r="R261" s="3">
        <v>44261</v>
      </c>
      <c r="S261" s="1"/>
      <c r="T261" s="1"/>
      <c r="U261" s="1"/>
      <c r="V261" s="1"/>
      <c r="W261" s="1"/>
      <c r="X261" s="1"/>
    </row>
    <row r="262" spans="1:24" ht="12.75">
      <c r="A262" s="4">
        <v>44975.609870266198</v>
      </c>
      <c r="B262" s="2">
        <v>666</v>
      </c>
      <c r="C262" s="2">
        <v>199</v>
      </c>
      <c r="D262" s="1" t="s">
        <v>170</v>
      </c>
      <c r="E262" s="1" t="s">
        <v>936</v>
      </c>
      <c r="F262" s="1" t="s">
        <v>272</v>
      </c>
      <c r="G262" s="1"/>
      <c r="H262" s="1"/>
      <c r="I262" s="1"/>
      <c r="J262" s="1"/>
      <c r="K262" s="1"/>
      <c r="L262" s="1" t="s">
        <v>48</v>
      </c>
      <c r="M262" s="1"/>
      <c r="N262" s="1" t="s">
        <v>39</v>
      </c>
      <c r="O262" s="1" t="s">
        <v>53</v>
      </c>
      <c r="P262" s="1" t="s">
        <v>41</v>
      </c>
      <c r="Q262" s="1" t="s">
        <v>31</v>
      </c>
      <c r="R262" s="1"/>
      <c r="S262" s="1"/>
      <c r="T262" s="1"/>
      <c r="U262" s="1"/>
      <c r="V262" s="1"/>
      <c r="W262" s="1"/>
      <c r="X262" s="1"/>
    </row>
    <row r="263" spans="1:24" ht="12.75">
      <c r="A263" s="4">
        <v>44947.421574340275</v>
      </c>
      <c r="B263" s="2">
        <v>666</v>
      </c>
      <c r="C263" s="2">
        <v>199</v>
      </c>
      <c r="D263" s="1" t="s">
        <v>170</v>
      </c>
      <c r="E263" s="1" t="s">
        <v>937</v>
      </c>
      <c r="F263" s="1" t="s">
        <v>272</v>
      </c>
      <c r="G263" s="1" t="s">
        <v>938</v>
      </c>
      <c r="H263" s="1" t="s">
        <v>26</v>
      </c>
      <c r="I263" s="1" t="s">
        <v>939</v>
      </c>
      <c r="J263" s="1"/>
      <c r="K263" s="1"/>
      <c r="L263" s="1" t="s">
        <v>48</v>
      </c>
      <c r="M263" s="3">
        <v>40689</v>
      </c>
      <c r="N263" s="1" t="s">
        <v>155</v>
      </c>
      <c r="O263" s="1" t="s">
        <v>65</v>
      </c>
      <c r="P263" s="1" t="s">
        <v>58</v>
      </c>
      <c r="Q263" s="1" t="s">
        <v>31</v>
      </c>
      <c r="R263" s="1"/>
      <c r="S263" s="1"/>
      <c r="T263" s="1"/>
      <c r="U263" s="1"/>
      <c r="V263" s="1"/>
      <c r="W263" s="1"/>
      <c r="X263" s="1"/>
    </row>
    <row r="264" spans="1:24" ht="12.75">
      <c r="A264" s="4">
        <v>44934.813495844908</v>
      </c>
      <c r="B264" s="2">
        <v>467</v>
      </c>
      <c r="C264" s="2">
        <v>200</v>
      </c>
      <c r="D264" s="1" t="s">
        <v>136</v>
      </c>
      <c r="E264" s="1" t="s">
        <v>940</v>
      </c>
      <c r="F264" s="1" t="s">
        <v>242</v>
      </c>
      <c r="G264" s="1" t="s">
        <v>941</v>
      </c>
      <c r="H264" s="1" t="s">
        <v>26</v>
      </c>
      <c r="I264" s="1" t="s">
        <v>942</v>
      </c>
      <c r="J264" s="8" t="s">
        <v>1342</v>
      </c>
      <c r="K264" s="1"/>
      <c r="L264" s="1" t="s">
        <v>48</v>
      </c>
      <c r="M264" s="3">
        <v>42774</v>
      </c>
      <c r="N264" s="1" t="s">
        <v>49</v>
      </c>
      <c r="O264" s="1" t="s">
        <v>122</v>
      </c>
      <c r="P264" s="1" t="s">
        <v>145</v>
      </c>
      <c r="Q264" s="1" t="s">
        <v>35</v>
      </c>
      <c r="R264" s="3">
        <v>44989</v>
      </c>
      <c r="S264" s="1"/>
      <c r="T264" s="1"/>
      <c r="U264" s="1"/>
      <c r="V264" s="1"/>
      <c r="W264" s="1"/>
      <c r="X264" s="1"/>
    </row>
    <row r="265" spans="1:24" ht="12.75">
      <c r="A265" s="4">
        <v>44934.813495844908</v>
      </c>
      <c r="B265" s="2">
        <v>467</v>
      </c>
      <c r="C265" s="2">
        <v>200</v>
      </c>
      <c r="D265" s="1" t="s">
        <v>136</v>
      </c>
      <c r="E265" s="1" t="s">
        <v>1343</v>
      </c>
      <c r="F265" s="1" t="s">
        <v>242</v>
      </c>
      <c r="G265" s="1" t="s">
        <v>941</v>
      </c>
      <c r="H265" s="1" t="s">
        <v>26</v>
      </c>
      <c r="I265" s="1" t="s">
        <v>942</v>
      </c>
      <c r="J265" s="8" t="s">
        <v>1342</v>
      </c>
      <c r="K265" s="1"/>
      <c r="L265" s="1" t="s">
        <v>48</v>
      </c>
      <c r="M265" s="3">
        <v>39452</v>
      </c>
      <c r="N265" s="1" t="s">
        <v>152</v>
      </c>
      <c r="O265" s="1" t="s">
        <v>90</v>
      </c>
      <c r="P265" s="1" t="s">
        <v>58</v>
      </c>
      <c r="Q265" s="1" t="s">
        <v>35</v>
      </c>
      <c r="R265" s="1"/>
      <c r="S265" s="1"/>
      <c r="T265" s="1"/>
      <c r="U265" s="1"/>
      <c r="V265" s="1"/>
      <c r="W265" s="1"/>
      <c r="X265" s="1"/>
    </row>
    <row r="266" spans="1:24" ht="12.75">
      <c r="A266" s="4">
        <v>44934.81486273148</v>
      </c>
      <c r="B266" s="2">
        <v>467</v>
      </c>
      <c r="C266" s="2">
        <v>200</v>
      </c>
      <c r="D266" s="1" t="s">
        <v>136</v>
      </c>
      <c r="E266" s="1" t="s">
        <v>943</v>
      </c>
      <c r="F266" s="1" t="s">
        <v>242</v>
      </c>
      <c r="G266" s="1" t="s">
        <v>941</v>
      </c>
      <c r="H266" s="1" t="s">
        <v>26</v>
      </c>
      <c r="I266" s="1" t="s">
        <v>942</v>
      </c>
      <c r="J266" s="8" t="s">
        <v>1342</v>
      </c>
      <c r="K266" s="1"/>
      <c r="L266" s="1" t="s">
        <v>48</v>
      </c>
      <c r="M266" s="3">
        <v>40325</v>
      </c>
      <c r="N266" s="1" t="s">
        <v>152</v>
      </c>
      <c r="O266" s="1" t="s">
        <v>90</v>
      </c>
      <c r="P266" s="1" t="s">
        <v>58</v>
      </c>
      <c r="Q266" s="1" t="s">
        <v>35</v>
      </c>
      <c r="R266" s="1"/>
      <c r="S266" s="1"/>
      <c r="T266" s="1"/>
      <c r="U266" s="1"/>
      <c r="V266" s="1"/>
      <c r="W266" s="1"/>
      <c r="X266" s="1"/>
    </row>
    <row r="267" spans="1:24" ht="12.75">
      <c r="A267" s="4">
        <v>44937.758416828699</v>
      </c>
      <c r="B267" s="2">
        <v>467</v>
      </c>
      <c r="C267" s="2">
        <v>200</v>
      </c>
      <c r="D267" s="1" t="s">
        <v>136</v>
      </c>
      <c r="E267" s="1" t="s">
        <v>944</v>
      </c>
      <c r="F267" s="1" t="s">
        <v>242</v>
      </c>
      <c r="G267" s="1">
        <v>145</v>
      </c>
      <c r="H267" s="1" t="s">
        <v>26</v>
      </c>
      <c r="I267" s="1"/>
      <c r="J267" s="1"/>
      <c r="K267" s="1"/>
      <c r="L267" s="1" t="s">
        <v>48</v>
      </c>
      <c r="M267" s="3">
        <v>41945</v>
      </c>
      <c r="N267" s="1" t="s">
        <v>39</v>
      </c>
      <c r="O267" s="1" t="s">
        <v>65</v>
      </c>
      <c r="P267" s="1" t="s">
        <v>145</v>
      </c>
      <c r="Q267" s="1" t="s">
        <v>35</v>
      </c>
      <c r="R267" s="1"/>
      <c r="S267" s="1"/>
      <c r="T267" s="1"/>
      <c r="U267" s="1"/>
      <c r="V267" s="1"/>
      <c r="W267" s="1"/>
      <c r="X267" s="1"/>
    </row>
    <row r="268" spans="1:24" ht="12.75">
      <c r="A268" s="4">
        <v>44975.613675393513</v>
      </c>
      <c r="B268" s="2">
        <v>732</v>
      </c>
      <c r="C268" s="2">
        <v>203</v>
      </c>
      <c r="D268" s="1" t="s">
        <v>136</v>
      </c>
      <c r="E268" s="1" t="s">
        <v>23</v>
      </c>
      <c r="F268" s="1" t="s">
        <v>949</v>
      </c>
      <c r="G268" s="1" t="s">
        <v>947</v>
      </c>
      <c r="H268" s="1" t="s">
        <v>26</v>
      </c>
      <c r="I268" s="1" t="s">
        <v>948</v>
      </c>
      <c r="J268" s="1"/>
      <c r="K268" s="1"/>
      <c r="L268" s="1" t="s">
        <v>29</v>
      </c>
      <c r="M268" s="3">
        <v>41982</v>
      </c>
      <c r="N268" s="1" t="s">
        <v>39</v>
      </c>
      <c r="O268" s="1" t="s">
        <v>53</v>
      </c>
      <c r="P268" s="1" t="s">
        <v>41</v>
      </c>
      <c r="Q268" s="1" t="s">
        <v>31</v>
      </c>
      <c r="R268" s="1"/>
      <c r="S268" s="1"/>
      <c r="T268" s="1"/>
      <c r="U268" s="1"/>
      <c r="V268" s="1"/>
      <c r="W268" s="1"/>
      <c r="X268" s="1"/>
    </row>
    <row r="269" spans="1:24" ht="12.75">
      <c r="A269" s="4">
        <v>45319.605581863427</v>
      </c>
      <c r="B269" s="2">
        <v>534</v>
      </c>
      <c r="C269" s="2">
        <v>208</v>
      </c>
      <c r="D269" s="1" t="s">
        <v>236</v>
      </c>
      <c r="E269" s="1" t="s">
        <v>774</v>
      </c>
      <c r="F269" s="1" t="s">
        <v>1344</v>
      </c>
      <c r="G269" s="1" t="s">
        <v>950</v>
      </c>
      <c r="H269" s="1" t="s">
        <v>174</v>
      </c>
      <c r="I269" s="1" t="s">
        <v>951</v>
      </c>
      <c r="J269" s="8" t="s">
        <v>952</v>
      </c>
      <c r="K269" s="1"/>
      <c r="L269" s="1" t="s">
        <v>29</v>
      </c>
      <c r="M269" s="3">
        <v>42551</v>
      </c>
      <c r="N269" s="1" t="s">
        <v>49</v>
      </c>
      <c r="O269" s="1" t="s">
        <v>114</v>
      </c>
      <c r="P269" s="1" t="s">
        <v>41</v>
      </c>
      <c r="Q269" s="1" t="s">
        <v>31</v>
      </c>
      <c r="R269" s="3">
        <v>45304</v>
      </c>
      <c r="S269" s="1"/>
      <c r="T269" s="1"/>
      <c r="U269" s="1"/>
      <c r="V269" s="1"/>
      <c r="W269" s="1"/>
      <c r="X269" s="1"/>
    </row>
    <row r="270" spans="1:24" ht="12.75">
      <c r="A270" s="4">
        <v>44927.677795011579</v>
      </c>
      <c r="B270" s="2">
        <v>985</v>
      </c>
      <c r="C270" s="2">
        <v>217</v>
      </c>
      <c r="D270" s="1" t="s">
        <v>156</v>
      </c>
      <c r="E270" s="1" t="s">
        <v>1345</v>
      </c>
      <c r="F270" s="1" t="s">
        <v>958</v>
      </c>
      <c r="G270" s="1" t="s">
        <v>959</v>
      </c>
      <c r="H270" s="1" t="s">
        <v>26</v>
      </c>
      <c r="I270" s="1" t="s">
        <v>756</v>
      </c>
      <c r="J270" s="8" t="s">
        <v>960</v>
      </c>
      <c r="K270" s="1"/>
      <c r="L270" s="1" t="s">
        <v>29</v>
      </c>
      <c r="M270" s="3">
        <v>41915</v>
      </c>
      <c r="N270" s="1" t="s">
        <v>49</v>
      </c>
      <c r="O270" s="1" t="s">
        <v>65</v>
      </c>
      <c r="P270" s="1" t="s">
        <v>58</v>
      </c>
      <c r="Q270" s="1" t="s">
        <v>35</v>
      </c>
      <c r="R270" s="3">
        <v>44625</v>
      </c>
      <c r="S270" s="1"/>
      <c r="T270" s="1"/>
      <c r="U270" s="1"/>
      <c r="V270" s="1"/>
      <c r="W270" s="1"/>
      <c r="X270" s="1"/>
    </row>
    <row r="271" spans="1:24" ht="12.75">
      <c r="A271" s="4">
        <v>44927.593653796299</v>
      </c>
      <c r="B271" s="2">
        <v>831</v>
      </c>
      <c r="C271" s="2">
        <v>228</v>
      </c>
      <c r="D271" s="1" t="s">
        <v>345</v>
      </c>
      <c r="E271" s="1" t="s">
        <v>966</v>
      </c>
      <c r="F271" s="1" t="s">
        <v>962</v>
      </c>
      <c r="G271" s="1" t="s">
        <v>963</v>
      </c>
      <c r="H271" s="1" t="s">
        <v>26</v>
      </c>
      <c r="I271" s="1" t="s">
        <v>964</v>
      </c>
      <c r="J271" s="8" t="s">
        <v>965</v>
      </c>
      <c r="K271" s="1"/>
      <c r="L271" s="1" t="s">
        <v>29</v>
      </c>
      <c r="M271" s="3">
        <v>42648</v>
      </c>
      <c r="N271" s="1" t="s">
        <v>49</v>
      </c>
      <c r="O271" s="1" t="s">
        <v>30</v>
      </c>
      <c r="P271" s="1" t="s">
        <v>41</v>
      </c>
      <c r="Q271" s="1" t="s">
        <v>35</v>
      </c>
      <c r="R271" s="3">
        <v>44870</v>
      </c>
      <c r="S271" s="1"/>
      <c r="T271" s="1"/>
      <c r="U271" s="1"/>
      <c r="V271" s="1"/>
      <c r="W271" s="1"/>
      <c r="X271" s="1"/>
    </row>
    <row r="272" spans="1:24" ht="12.75">
      <c r="A272" s="4">
        <v>44975.572992256944</v>
      </c>
      <c r="B272" s="2">
        <v>459</v>
      </c>
      <c r="C272" s="2">
        <v>229</v>
      </c>
      <c r="D272" s="1" t="s">
        <v>90</v>
      </c>
      <c r="E272" s="1" t="s">
        <v>406</v>
      </c>
      <c r="F272" s="1" t="s">
        <v>967</v>
      </c>
      <c r="G272" s="1" t="s">
        <v>968</v>
      </c>
      <c r="H272" s="1" t="s">
        <v>26</v>
      </c>
      <c r="I272" s="1"/>
      <c r="J272" s="1"/>
      <c r="K272" s="1"/>
      <c r="L272" s="1" t="s">
        <v>48</v>
      </c>
      <c r="M272" s="3">
        <v>41671</v>
      </c>
      <c r="N272" s="1" t="s">
        <v>141</v>
      </c>
      <c r="O272" s="1" t="s">
        <v>114</v>
      </c>
      <c r="P272" s="1" t="s">
        <v>123</v>
      </c>
      <c r="Q272" s="1" t="s">
        <v>78</v>
      </c>
      <c r="R272" s="1"/>
      <c r="S272" s="1"/>
      <c r="T272" s="1"/>
      <c r="U272" s="1"/>
      <c r="V272" s="1"/>
      <c r="W272" s="1"/>
      <c r="X272" s="1"/>
    </row>
    <row r="273" spans="1:24" ht="12.75">
      <c r="A273" s="4">
        <v>44975.574945081018</v>
      </c>
      <c r="B273" s="2">
        <v>459</v>
      </c>
      <c r="C273" s="2">
        <v>229</v>
      </c>
      <c r="D273" s="1" t="s">
        <v>90</v>
      </c>
      <c r="E273" s="1" t="s">
        <v>969</v>
      </c>
      <c r="F273" s="1" t="s">
        <v>967</v>
      </c>
      <c r="G273" s="1" t="s">
        <v>968</v>
      </c>
      <c r="H273" s="1" t="s">
        <v>26</v>
      </c>
      <c r="I273" s="1"/>
      <c r="J273" s="1"/>
      <c r="K273" s="1"/>
      <c r="L273" s="1" t="s">
        <v>48</v>
      </c>
      <c r="M273" s="3">
        <v>41055</v>
      </c>
      <c r="N273" s="1" t="s">
        <v>141</v>
      </c>
      <c r="O273" s="1" t="s">
        <v>114</v>
      </c>
      <c r="P273" s="1" t="s">
        <v>123</v>
      </c>
      <c r="Q273" s="1" t="s">
        <v>78</v>
      </c>
      <c r="R273" s="1"/>
      <c r="S273" s="1"/>
      <c r="T273" s="1"/>
      <c r="U273" s="1"/>
      <c r="V273" s="1"/>
      <c r="W273" s="1"/>
      <c r="X273" s="1"/>
    </row>
    <row r="274" spans="1:24" ht="12.75">
      <c r="A274" s="4">
        <v>44947.439224166665</v>
      </c>
      <c r="B274" s="2">
        <v>266</v>
      </c>
      <c r="C274" s="2">
        <v>231</v>
      </c>
      <c r="D274" s="1" t="s">
        <v>65</v>
      </c>
      <c r="E274" s="1" t="s">
        <v>1346</v>
      </c>
      <c r="F274" s="1" t="s">
        <v>921</v>
      </c>
      <c r="G274" s="1" t="s">
        <v>1347</v>
      </c>
      <c r="H274" s="1" t="s">
        <v>26</v>
      </c>
      <c r="I274" s="1" t="s">
        <v>1289</v>
      </c>
      <c r="J274" s="1"/>
      <c r="K274" s="1"/>
      <c r="L274" s="1" t="s">
        <v>29</v>
      </c>
      <c r="M274" s="3">
        <v>40041</v>
      </c>
      <c r="N274" s="1" t="s">
        <v>155</v>
      </c>
      <c r="O274" s="1" t="s">
        <v>65</v>
      </c>
      <c r="P274" s="1" t="s">
        <v>58</v>
      </c>
      <c r="Q274" s="1" t="s">
        <v>31</v>
      </c>
      <c r="R274" s="1"/>
      <c r="S274" s="1"/>
      <c r="T274" s="1"/>
      <c r="U274" s="1"/>
      <c r="V274" s="1"/>
      <c r="W274" s="1"/>
      <c r="X274" s="1"/>
    </row>
    <row r="275" spans="1:24" ht="12.75">
      <c r="A275" s="4">
        <v>45319.592207442125</v>
      </c>
      <c r="B275" s="2">
        <v>859</v>
      </c>
      <c r="C275" s="2">
        <v>235</v>
      </c>
      <c r="D275" s="1" t="s">
        <v>970</v>
      </c>
      <c r="E275" s="1" t="s">
        <v>971</v>
      </c>
      <c r="F275" s="1" t="s">
        <v>972</v>
      </c>
      <c r="G275" s="1" t="s">
        <v>973</v>
      </c>
      <c r="H275" s="1" t="s">
        <v>26</v>
      </c>
      <c r="I275" s="1" t="s">
        <v>974</v>
      </c>
      <c r="J275" s="8" t="s">
        <v>975</v>
      </c>
      <c r="K275" s="1"/>
      <c r="L275" s="1" t="s">
        <v>48</v>
      </c>
      <c r="M275" s="3">
        <v>42726</v>
      </c>
      <c r="N275" s="1" t="s">
        <v>49</v>
      </c>
      <c r="O275" s="1" t="s">
        <v>114</v>
      </c>
      <c r="P275" s="1" t="s">
        <v>41</v>
      </c>
      <c r="Q275" s="1" t="s">
        <v>31</v>
      </c>
      <c r="R275" s="3">
        <v>45304</v>
      </c>
      <c r="S275" s="1"/>
      <c r="T275" s="1"/>
      <c r="U275" s="1"/>
      <c r="V275" s="1"/>
      <c r="W275" s="1"/>
      <c r="X275" s="1"/>
    </row>
    <row r="276" spans="1:24" ht="12.75">
      <c r="A276" s="4">
        <v>44975.605237523152</v>
      </c>
      <c r="B276" s="2">
        <v>691</v>
      </c>
      <c r="C276" s="2">
        <v>243</v>
      </c>
      <c r="D276" s="1" t="s">
        <v>615</v>
      </c>
      <c r="E276" s="1" t="s">
        <v>784</v>
      </c>
      <c r="F276" s="1" t="s">
        <v>1348</v>
      </c>
      <c r="G276" s="1"/>
      <c r="H276" s="1"/>
      <c r="I276" s="1"/>
      <c r="J276" s="1"/>
      <c r="K276" s="1"/>
      <c r="L276" s="1" t="s">
        <v>48</v>
      </c>
      <c r="M276" s="3">
        <v>41747</v>
      </c>
      <c r="N276" s="1" t="s">
        <v>39</v>
      </c>
      <c r="O276" s="1" t="s">
        <v>53</v>
      </c>
      <c r="P276" s="1" t="s">
        <v>41</v>
      </c>
      <c r="Q276" s="1" t="s">
        <v>31</v>
      </c>
      <c r="R276" s="1"/>
      <c r="S276" s="1"/>
      <c r="T276" s="1"/>
      <c r="U276" s="1"/>
      <c r="V276" s="1"/>
      <c r="W276" s="1"/>
      <c r="X276" s="1"/>
    </row>
    <row r="277" spans="1:24" ht="12.75">
      <c r="A277" s="4">
        <v>45319.662081331015</v>
      </c>
      <c r="B277" s="2">
        <v>1156</v>
      </c>
      <c r="C277" s="2">
        <v>245</v>
      </c>
      <c r="D277" s="1" t="s">
        <v>978</v>
      </c>
      <c r="E277" s="1" t="s">
        <v>388</v>
      </c>
      <c r="F277" s="1" t="s">
        <v>979</v>
      </c>
      <c r="G277" s="1" t="s">
        <v>980</v>
      </c>
      <c r="H277" s="1" t="s">
        <v>26</v>
      </c>
      <c r="I277" s="1" t="s">
        <v>211</v>
      </c>
      <c r="J277" s="8" t="s">
        <v>1349</v>
      </c>
      <c r="K277" s="1"/>
      <c r="L277" s="1" t="s">
        <v>48</v>
      </c>
      <c r="M277" s="3">
        <v>42462</v>
      </c>
      <c r="N277" s="1" t="s">
        <v>49</v>
      </c>
      <c r="O277" s="1" t="s">
        <v>114</v>
      </c>
      <c r="P277" s="1" t="s">
        <v>41</v>
      </c>
      <c r="Q277" s="1" t="s">
        <v>31</v>
      </c>
      <c r="R277" s="3">
        <v>45304</v>
      </c>
      <c r="S277" s="1"/>
      <c r="T277" s="1"/>
      <c r="U277" s="1"/>
      <c r="V277" s="1"/>
      <c r="W277" s="1"/>
      <c r="X277" s="1"/>
    </row>
    <row r="278" spans="1:24" ht="12.75">
      <c r="A278" s="4">
        <v>44927.603817627314</v>
      </c>
      <c r="B278" s="2">
        <v>1156</v>
      </c>
      <c r="C278" s="2">
        <v>245</v>
      </c>
      <c r="D278" s="1" t="s">
        <v>978</v>
      </c>
      <c r="E278" s="1" t="s">
        <v>982</v>
      </c>
      <c r="F278" s="1" t="s">
        <v>979</v>
      </c>
      <c r="G278" s="1" t="s">
        <v>983</v>
      </c>
      <c r="H278" s="1" t="s">
        <v>26</v>
      </c>
      <c r="I278" s="1" t="s">
        <v>984</v>
      </c>
      <c r="J278" s="8" t="s">
        <v>981</v>
      </c>
      <c r="K278" s="1"/>
      <c r="L278" s="1" t="s">
        <v>29</v>
      </c>
      <c r="M278" s="3">
        <v>42591</v>
      </c>
      <c r="N278" s="1" t="s">
        <v>49</v>
      </c>
      <c r="O278" s="1" t="s">
        <v>30</v>
      </c>
      <c r="P278" s="1" t="s">
        <v>41</v>
      </c>
      <c r="Q278" s="1" t="s">
        <v>35</v>
      </c>
      <c r="R278" s="3">
        <v>44870</v>
      </c>
      <c r="S278" s="1"/>
      <c r="T278" s="1"/>
      <c r="U278" s="1"/>
      <c r="V278" s="1"/>
      <c r="W278" s="1"/>
      <c r="X278" s="1"/>
    </row>
    <row r="279" spans="1:24" ht="12.75">
      <c r="A279" s="4">
        <v>45444.664627164355</v>
      </c>
      <c r="B279" s="2">
        <v>667</v>
      </c>
      <c r="C279" s="2">
        <v>251</v>
      </c>
      <c r="D279" s="5" t="s">
        <v>985</v>
      </c>
      <c r="E279" s="5" t="s">
        <v>986</v>
      </c>
      <c r="F279" s="5" t="s">
        <v>987</v>
      </c>
      <c r="J279" s="6" t="s">
        <v>988</v>
      </c>
    </row>
    <row r="280" spans="1:24" ht="12.75">
      <c r="A280" s="4">
        <v>44927.665199467592</v>
      </c>
      <c r="B280" s="2">
        <v>733</v>
      </c>
      <c r="C280" s="2">
        <v>260</v>
      </c>
      <c r="D280" s="1" t="s">
        <v>36</v>
      </c>
      <c r="E280" s="1" t="s">
        <v>714</v>
      </c>
      <c r="F280" s="1" t="s">
        <v>715</v>
      </c>
      <c r="G280" s="1" t="s">
        <v>716</v>
      </c>
      <c r="H280" s="1" t="s">
        <v>26</v>
      </c>
      <c r="I280" s="1" t="s">
        <v>717</v>
      </c>
      <c r="J280" s="8" t="s">
        <v>718</v>
      </c>
      <c r="K280" s="1"/>
      <c r="L280" s="1" t="s">
        <v>29</v>
      </c>
      <c r="M280" s="3">
        <v>41970</v>
      </c>
      <c r="N280" s="1" t="s">
        <v>49</v>
      </c>
      <c r="O280" s="1" t="s">
        <v>65</v>
      </c>
      <c r="P280" s="1" t="s">
        <v>58</v>
      </c>
      <c r="Q280" s="1" t="s">
        <v>35</v>
      </c>
      <c r="R280" s="3">
        <v>44625</v>
      </c>
      <c r="S280" s="1"/>
      <c r="T280" s="1"/>
      <c r="U280" s="1"/>
      <c r="V280" s="1"/>
      <c r="W280" s="1"/>
      <c r="X280" s="1"/>
    </row>
    <row r="281" spans="1:24" ht="12.75">
      <c r="A281" s="4">
        <v>44947.430150983797</v>
      </c>
      <c r="B281" s="2">
        <v>37</v>
      </c>
      <c r="C281" s="2">
        <v>261</v>
      </c>
      <c r="D281" s="1" t="s">
        <v>53</v>
      </c>
      <c r="E281" s="1" t="s">
        <v>91</v>
      </c>
      <c r="F281" s="1" t="s">
        <v>989</v>
      </c>
      <c r="G281" s="1" t="s">
        <v>990</v>
      </c>
      <c r="H281" s="1"/>
      <c r="I281" s="1"/>
      <c r="J281" s="1"/>
      <c r="K281" s="1"/>
      <c r="L281" s="1" t="s">
        <v>48</v>
      </c>
      <c r="M281" s="3">
        <v>39528</v>
      </c>
      <c r="N281" s="1" t="s">
        <v>155</v>
      </c>
      <c r="O281" s="1" t="s">
        <v>65</v>
      </c>
      <c r="P281" s="1" t="s">
        <v>58</v>
      </c>
      <c r="Q281" s="1" t="s">
        <v>31</v>
      </c>
      <c r="R281" s="1"/>
      <c r="S281" s="1"/>
      <c r="T281" s="1"/>
      <c r="U281" s="1"/>
      <c r="V281" s="1"/>
      <c r="W281" s="1"/>
      <c r="X281" s="1"/>
    </row>
    <row r="282" spans="1:24" ht="12.75">
      <c r="A282" s="4">
        <v>45319.608516550928</v>
      </c>
      <c r="B282" s="2">
        <v>727</v>
      </c>
      <c r="C282" s="2">
        <v>274</v>
      </c>
      <c r="D282" s="1" t="s">
        <v>136</v>
      </c>
      <c r="E282" s="1" t="s">
        <v>995</v>
      </c>
      <c r="F282" s="1" t="s">
        <v>996</v>
      </c>
      <c r="G282" s="1" t="s">
        <v>997</v>
      </c>
      <c r="H282" s="1" t="s">
        <v>26</v>
      </c>
      <c r="I282" s="1" t="s">
        <v>998</v>
      </c>
      <c r="J282" s="8" t="s">
        <v>999</v>
      </c>
      <c r="K282" s="1"/>
      <c r="L282" s="1" t="s">
        <v>48</v>
      </c>
      <c r="M282" s="3">
        <v>43044</v>
      </c>
      <c r="N282" s="1" t="s">
        <v>49</v>
      </c>
      <c r="O282" s="1" t="s">
        <v>114</v>
      </c>
      <c r="P282" s="1" t="s">
        <v>41</v>
      </c>
      <c r="Q282" s="1" t="s">
        <v>31</v>
      </c>
      <c r="R282" s="3">
        <v>45304</v>
      </c>
      <c r="S282" s="1"/>
      <c r="T282" s="1"/>
      <c r="U282" s="1"/>
      <c r="V282" s="1"/>
      <c r="W282" s="1"/>
      <c r="X282" s="1"/>
    </row>
    <row r="283" spans="1:24" ht="12.75">
      <c r="A283" s="4">
        <v>45003.657541817127</v>
      </c>
      <c r="B283" s="2">
        <v>536</v>
      </c>
      <c r="C283" s="2">
        <v>275</v>
      </c>
      <c r="D283" s="1" t="s">
        <v>1000</v>
      </c>
      <c r="E283" s="1" t="s">
        <v>1001</v>
      </c>
      <c r="F283" s="1" t="s">
        <v>242</v>
      </c>
      <c r="G283" s="1" t="s">
        <v>1002</v>
      </c>
      <c r="H283" s="1" t="s">
        <v>26</v>
      </c>
      <c r="I283" s="1" t="s">
        <v>1003</v>
      </c>
      <c r="J283" s="8" t="s">
        <v>1004</v>
      </c>
      <c r="K283" s="1"/>
      <c r="L283" s="1" t="s">
        <v>29</v>
      </c>
      <c r="M283" s="3">
        <v>43079</v>
      </c>
      <c r="N283" s="1" t="s">
        <v>49</v>
      </c>
      <c r="O283" s="1" t="s">
        <v>122</v>
      </c>
      <c r="P283" s="1" t="s">
        <v>123</v>
      </c>
      <c r="Q283" s="1" t="s">
        <v>35</v>
      </c>
      <c r="R283" s="3">
        <v>44989</v>
      </c>
      <c r="S283" s="1"/>
      <c r="T283" s="1"/>
      <c r="U283" s="1"/>
      <c r="V283" s="1"/>
      <c r="W283" s="1"/>
      <c r="X283" s="1"/>
    </row>
    <row r="284" spans="1:24" ht="12.75">
      <c r="A284" s="4">
        <v>44934.812506585644</v>
      </c>
      <c r="B284" s="2">
        <v>536</v>
      </c>
      <c r="C284" s="2">
        <v>275</v>
      </c>
      <c r="D284" s="1" t="s">
        <v>785</v>
      </c>
      <c r="E284" s="1" t="s">
        <v>263</v>
      </c>
      <c r="F284" s="1" t="s">
        <v>242</v>
      </c>
      <c r="G284" s="1" t="s">
        <v>1002</v>
      </c>
      <c r="H284" s="1" t="s">
        <v>26</v>
      </c>
      <c r="I284" s="1" t="s">
        <v>868</v>
      </c>
      <c r="J284" s="8" t="s">
        <v>1004</v>
      </c>
      <c r="K284" s="1"/>
      <c r="L284" s="1" t="s">
        <v>48</v>
      </c>
      <c r="M284" s="3">
        <v>40840</v>
      </c>
      <c r="N284" s="1" t="s">
        <v>152</v>
      </c>
      <c r="O284" s="1" t="s">
        <v>90</v>
      </c>
      <c r="P284" s="1" t="s">
        <v>58</v>
      </c>
      <c r="Q284" s="1" t="s">
        <v>35</v>
      </c>
      <c r="R284" s="1"/>
      <c r="S284" s="1"/>
      <c r="T284" s="1"/>
      <c r="U284" s="1"/>
      <c r="V284" s="1"/>
      <c r="W284" s="1"/>
      <c r="X284" s="1"/>
    </row>
    <row r="285" spans="1:24" ht="12.75">
      <c r="A285" s="4">
        <v>44934.818979918986</v>
      </c>
      <c r="B285" s="2">
        <v>536</v>
      </c>
      <c r="C285" s="2">
        <v>275</v>
      </c>
      <c r="D285" s="1" t="s">
        <v>1005</v>
      </c>
      <c r="E285" s="1" t="s">
        <v>1006</v>
      </c>
      <c r="F285" s="1" t="s">
        <v>242</v>
      </c>
      <c r="G285" s="1" t="s">
        <v>1002</v>
      </c>
      <c r="H285" s="1" t="s">
        <v>26</v>
      </c>
      <c r="I285" s="1" t="s">
        <v>868</v>
      </c>
      <c r="J285" s="8" t="s">
        <v>1004</v>
      </c>
      <c r="K285" s="1"/>
      <c r="L285" s="1" t="s">
        <v>48</v>
      </c>
      <c r="M285" s="3">
        <v>40290</v>
      </c>
      <c r="N285" s="1" t="s">
        <v>152</v>
      </c>
      <c r="O285" s="1" t="s">
        <v>90</v>
      </c>
      <c r="P285" s="1" t="s">
        <v>58</v>
      </c>
      <c r="Q285" s="1" t="s">
        <v>35</v>
      </c>
      <c r="R285" s="1"/>
      <c r="S285" s="1"/>
      <c r="T285" s="1"/>
      <c r="U285" s="1"/>
      <c r="V285" s="1"/>
      <c r="W285" s="1"/>
      <c r="X285" s="1"/>
    </row>
    <row r="286" spans="1:24" ht="12.75">
      <c r="A286" s="4">
        <v>45444.66613351852</v>
      </c>
      <c r="B286" s="2">
        <v>414</v>
      </c>
      <c r="C286" s="2">
        <v>291</v>
      </c>
      <c r="D286" s="5" t="s">
        <v>136</v>
      </c>
      <c r="E286" s="5" t="s">
        <v>1007</v>
      </c>
      <c r="F286" s="5" t="s">
        <v>1008</v>
      </c>
      <c r="G286" s="5" t="s">
        <v>1009</v>
      </c>
      <c r="H286" s="5" t="s">
        <v>26</v>
      </c>
      <c r="I286" s="5" t="s">
        <v>1010</v>
      </c>
      <c r="J286" s="6" t="s">
        <v>1011</v>
      </c>
      <c r="L286" s="5" t="s">
        <v>29</v>
      </c>
      <c r="M286" s="7">
        <v>42011</v>
      </c>
      <c r="R286" s="7">
        <v>44289</v>
      </c>
    </row>
    <row r="287" spans="1:24" ht="12.75">
      <c r="A287" s="4">
        <v>44937.748513657411</v>
      </c>
      <c r="B287" s="2">
        <v>98</v>
      </c>
      <c r="C287" s="2">
        <v>296</v>
      </c>
      <c r="D287" s="1" t="s">
        <v>1012</v>
      </c>
      <c r="E287" s="1" t="s">
        <v>1013</v>
      </c>
      <c r="F287" s="1" t="s">
        <v>396</v>
      </c>
      <c r="G287" s="1" t="s">
        <v>1014</v>
      </c>
      <c r="H287" s="1" t="s">
        <v>26</v>
      </c>
      <c r="I287" s="1" t="s">
        <v>244</v>
      </c>
      <c r="J287" s="8" t="s">
        <v>1015</v>
      </c>
      <c r="K287" s="1"/>
      <c r="L287" s="1" t="s">
        <v>29</v>
      </c>
      <c r="M287" s="3">
        <v>42431</v>
      </c>
      <c r="N287" s="1" t="s">
        <v>39</v>
      </c>
      <c r="O287" s="1" t="s">
        <v>114</v>
      </c>
      <c r="P287" s="1" t="s">
        <v>145</v>
      </c>
      <c r="Q287" s="1" t="s">
        <v>35</v>
      </c>
      <c r="R287" s="1"/>
      <c r="S287" s="1"/>
      <c r="T287" s="1"/>
      <c r="U287" s="1"/>
      <c r="V287" s="1"/>
      <c r="W287" s="1"/>
      <c r="X287" s="1"/>
    </row>
    <row r="288" spans="1:24" ht="12.75">
      <c r="A288" s="4">
        <v>44927.70051962963</v>
      </c>
      <c r="B288" s="2">
        <v>98</v>
      </c>
      <c r="C288" s="2">
        <v>296</v>
      </c>
      <c r="D288" s="1" t="s">
        <v>1012</v>
      </c>
      <c r="E288" s="1" t="s">
        <v>1016</v>
      </c>
      <c r="F288" s="1" t="s">
        <v>396</v>
      </c>
      <c r="G288" s="1" t="s">
        <v>1014</v>
      </c>
      <c r="H288" s="1" t="s">
        <v>26</v>
      </c>
      <c r="I288" s="1" t="s">
        <v>244</v>
      </c>
      <c r="J288" s="8" t="s">
        <v>1015</v>
      </c>
      <c r="K288" s="1"/>
      <c r="L288" s="1" t="s">
        <v>29</v>
      </c>
      <c r="M288" s="3">
        <v>43311</v>
      </c>
      <c r="N288" s="1" t="s">
        <v>49</v>
      </c>
      <c r="O288" s="1" t="s">
        <v>114</v>
      </c>
      <c r="P288" s="1" t="s">
        <v>115</v>
      </c>
      <c r="Q288" s="1" t="s">
        <v>78</v>
      </c>
      <c r="R288" s="3">
        <v>44625</v>
      </c>
      <c r="S288" s="1"/>
      <c r="T288" s="1"/>
      <c r="U288" s="1"/>
      <c r="V288" s="1"/>
      <c r="W288" s="1"/>
      <c r="X288" s="1"/>
    </row>
    <row r="289" spans="1:24" ht="12.75">
      <c r="A289" s="4">
        <v>45444.673361435183</v>
      </c>
      <c r="B289" s="5">
        <v>143</v>
      </c>
      <c r="C289" s="5">
        <v>297</v>
      </c>
      <c r="D289" s="5" t="s">
        <v>136</v>
      </c>
      <c r="E289" s="5" t="s">
        <v>1017</v>
      </c>
      <c r="F289" s="5" t="s">
        <v>1018</v>
      </c>
      <c r="J289" s="6" t="s">
        <v>1019</v>
      </c>
      <c r="L289" s="5" t="s">
        <v>48</v>
      </c>
      <c r="M289" s="7">
        <v>40494</v>
      </c>
      <c r="R289" s="7">
        <v>43905</v>
      </c>
    </row>
    <row r="290" spans="1:24" ht="12.75">
      <c r="A290" s="4">
        <v>45444.673361435183</v>
      </c>
      <c r="B290" s="5">
        <v>143</v>
      </c>
      <c r="C290" s="5">
        <v>297</v>
      </c>
      <c r="D290" s="5" t="s">
        <v>136</v>
      </c>
      <c r="E290" s="5" t="s">
        <v>564</v>
      </c>
      <c r="F290" s="5" t="s">
        <v>1018</v>
      </c>
      <c r="J290" s="6" t="s">
        <v>1019</v>
      </c>
      <c r="L290" s="5" t="s">
        <v>48</v>
      </c>
      <c r="M290" s="7">
        <v>41349</v>
      </c>
      <c r="R290" s="7"/>
    </row>
    <row r="291" spans="1:24" ht="12.75">
      <c r="A291" s="4">
        <v>45444.673361435183</v>
      </c>
      <c r="B291" s="5">
        <v>143</v>
      </c>
      <c r="C291" s="5">
        <v>297</v>
      </c>
      <c r="D291" s="5" t="s">
        <v>136</v>
      </c>
      <c r="E291" s="5" t="s">
        <v>508</v>
      </c>
      <c r="F291" s="5" t="s">
        <v>1018</v>
      </c>
      <c r="J291" s="6" t="s">
        <v>1019</v>
      </c>
      <c r="L291" s="5" t="s">
        <v>274</v>
      </c>
      <c r="M291" s="7">
        <v>42302</v>
      </c>
      <c r="R291" s="7">
        <v>44625</v>
      </c>
    </row>
    <row r="292" spans="1:24" ht="12.75">
      <c r="A292" s="4">
        <v>44934.835679641204</v>
      </c>
      <c r="B292" s="2">
        <v>1146</v>
      </c>
      <c r="C292" s="2">
        <v>299</v>
      </c>
      <c r="D292" s="1" t="s">
        <v>90</v>
      </c>
      <c r="E292" s="1" t="s">
        <v>136</v>
      </c>
      <c r="F292" s="1" t="s">
        <v>911</v>
      </c>
      <c r="G292" s="1" t="s">
        <v>912</v>
      </c>
      <c r="H292" s="1" t="s">
        <v>26</v>
      </c>
      <c r="I292" s="1" t="s">
        <v>702</v>
      </c>
      <c r="J292" s="8" t="s">
        <v>913</v>
      </c>
      <c r="K292" s="1"/>
      <c r="L292" s="1" t="s">
        <v>29</v>
      </c>
      <c r="M292" s="3">
        <v>42431</v>
      </c>
      <c r="N292" s="1" t="s">
        <v>39</v>
      </c>
      <c r="O292" s="1" t="s">
        <v>90</v>
      </c>
      <c r="P292" s="1" t="s">
        <v>145</v>
      </c>
      <c r="Q292" s="1" t="s">
        <v>31</v>
      </c>
      <c r="R292" s="1"/>
      <c r="S292" s="1"/>
      <c r="T292" s="1"/>
      <c r="U292" s="1"/>
      <c r="V292" s="1"/>
      <c r="W292" s="1"/>
      <c r="X292" s="1"/>
    </row>
    <row r="293" spans="1:24" ht="12.75">
      <c r="A293" s="4">
        <v>44927.655835034719</v>
      </c>
      <c r="B293" s="2">
        <v>279</v>
      </c>
      <c r="C293" s="2">
        <v>300</v>
      </c>
      <c r="D293" s="1" t="s">
        <v>36</v>
      </c>
      <c r="E293" s="1" t="s">
        <v>65</v>
      </c>
      <c r="F293" s="1" t="s">
        <v>1020</v>
      </c>
      <c r="G293" s="1" t="s">
        <v>1021</v>
      </c>
      <c r="H293" s="1" t="s">
        <v>26</v>
      </c>
      <c r="I293" s="1" t="s">
        <v>1022</v>
      </c>
      <c r="J293" s="8" t="s">
        <v>1350</v>
      </c>
      <c r="K293" s="1"/>
      <c r="L293" s="1" t="s">
        <v>29</v>
      </c>
      <c r="M293" s="3">
        <v>42406</v>
      </c>
      <c r="N293" s="1" t="s">
        <v>49</v>
      </c>
      <c r="O293" s="1" t="s">
        <v>65</v>
      </c>
      <c r="P293" s="1" t="s">
        <v>58</v>
      </c>
      <c r="Q293" s="1" t="s">
        <v>35</v>
      </c>
      <c r="R293" s="3">
        <v>44625</v>
      </c>
      <c r="S293" s="1"/>
      <c r="T293" s="1"/>
      <c r="U293" s="1"/>
      <c r="V293" s="1"/>
      <c r="W293" s="1"/>
      <c r="X293" s="1"/>
    </row>
    <row r="294" spans="1:24" ht="12.75">
      <c r="A294" s="4">
        <v>44937.753843935185</v>
      </c>
      <c r="B294" s="2">
        <v>279</v>
      </c>
      <c r="C294" s="2">
        <v>300</v>
      </c>
      <c r="D294" s="1" t="s">
        <v>36</v>
      </c>
      <c r="E294" s="1" t="s">
        <v>136</v>
      </c>
      <c r="F294" s="1" t="s">
        <v>1020</v>
      </c>
      <c r="G294" s="1" t="s">
        <v>1021</v>
      </c>
      <c r="H294" s="1" t="s">
        <v>26</v>
      </c>
      <c r="I294" s="1" t="s">
        <v>1022</v>
      </c>
      <c r="J294" s="8" t="s">
        <v>1350</v>
      </c>
      <c r="K294" s="1"/>
      <c r="L294" s="1" t="s">
        <v>29</v>
      </c>
      <c r="M294" s="3">
        <v>42409</v>
      </c>
      <c r="N294" s="1" t="s">
        <v>39</v>
      </c>
      <c r="O294" s="1" t="s">
        <v>65</v>
      </c>
      <c r="P294" s="1" t="s">
        <v>145</v>
      </c>
      <c r="Q294" s="1" t="s">
        <v>35</v>
      </c>
      <c r="R294" s="1"/>
      <c r="S294" s="1"/>
      <c r="T294" s="1"/>
      <c r="U294" s="1"/>
      <c r="V294" s="1"/>
      <c r="W294" s="1"/>
      <c r="X294" s="1"/>
    </row>
    <row r="295" spans="1:24" ht="12.75">
      <c r="A295" s="4">
        <v>45444.677735902776</v>
      </c>
      <c r="B295" s="5">
        <v>663</v>
      </c>
      <c r="C295" s="5">
        <v>301</v>
      </c>
      <c r="D295" s="5" t="s">
        <v>1023</v>
      </c>
      <c r="E295" s="5" t="s">
        <v>1007</v>
      </c>
      <c r="F295" s="5" t="s">
        <v>1024</v>
      </c>
      <c r="J295" s="6" t="s">
        <v>1025</v>
      </c>
      <c r="L295" s="5" t="s">
        <v>29</v>
      </c>
      <c r="M295" s="7">
        <v>42644</v>
      </c>
    </row>
    <row r="296" spans="1:24" ht="12.75">
      <c r="A296" s="4">
        <v>44975.585646921296</v>
      </c>
      <c r="B296" s="2">
        <v>262</v>
      </c>
      <c r="C296" s="2">
        <v>304</v>
      </c>
      <c r="D296" s="1" t="s">
        <v>65</v>
      </c>
      <c r="E296" s="1" t="s">
        <v>390</v>
      </c>
      <c r="F296" s="1" t="s">
        <v>1351</v>
      </c>
      <c r="G296" s="1" t="s">
        <v>927</v>
      </c>
      <c r="H296" s="1" t="s">
        <v>26</v>
      </c>
      <c r="I296" s="1"/>
      <c r="J296" s="1"/>
      <c r="K296" s="1"/>
      <c r="L296" s="1" t="s">
        <v>29</v>
      </c>
      <c r="M296" s="3">
        <v>41258</v>
      </c>
      <c r="N296" s="1" t="s">
        <v>141</v>
      </c>
      <c r="O296" s="1" t="s">
        <v>114</v>
      </c>
      <c r="P296" s="1" t="s">
        <v>115</v>
      </c>
      <c r="Q296" s="1" t="s">
        <v>78</v>
      </c>
      <c r="R296" s="1"/>
      <c r="S296" s="1"/>
      <c r="T296" s="1"/>
      <c r="U296" s="1"/>
      <c r="V296" s="1"/>
      <c r="W296" s="1"/>
      <c r="X296" s="1"/>
    </row>
    <row r="297" spans="1:24" ht="12.75">
      <c r="A297" s="4">
        <v>44927.591678182871</v>
      </c>
      <c r="B297" s="2">
        <v>1082</v>
      </c>
      <c r="C297" s="2">
        <v>305</v>
      </c>
      <c r="D297" s="1" t="s">
        <v>107</v>
      </c>
      <c r="E297" s="1" t="s">
        <v>1026</v>
      </c>
      <c r="F297" s="1" t="s">
        <v>1027</v>
      </c>
      <c r="G297" s="1" t="s">
        <v>1028</v>
      </c>
      <c r="H297" s="1" t="s">
        <v>26</v>
      </c>
      <c r="I297" s="1" t="s">
        <v>1029</v>
      </c>
      <c r="J297" s="8" t="s">
        <v>1030</v>
      </c>
      <c r="K297" s="1"/>
      <c r="L297" s="1" t="s">
        <v>29</v>
      </c>
      <c r="M297" s="3">
        <v>42852</v>
      </c>
      <c r="N297" s="1" t="s">
        <v>49</v>
      </c>
      <c r="O297" s="1" t="s">
        <v>30</v>
      </c>
      <c r="P297" s="1" t="s">
        <v>41</v>
      </c>
      <c r="Q297" s="1" t="s">
        <v>35</v>
      </c>
      <c r="R297" s="3">
        <v>44870</v>
      </c>
      <c r="S297" s="1"/>
      <c r="T297" s="1"/>
      <c r="U297" s="1"/>
      <c r="V297" s="1"/>
      <c r="W297" s="1"/>
      <c r="X297" s="1"/>
    </row>
    <row r="298" spans="1:24" ht="12.75">
      <c r="A298" s="4">
        <v>44975.624211712959</v>
      </c>
      <c r="B298" s="2">
        <v>1082</v>
      </c>
      <c r="C298" s="2">
        <v>305</v>
      </c>
      <c r="D298" s="1" t="s">
        <v>107</v>
      </c>
      <c r="E298" s="1" t="s">
        <v>229</v>
      </c>
      <c r="F298" s="1" t="s">
        <v>1027</v>
      </c>
      <c r="G298" s="1" t="s">
        <v>1028</v>
      </c>
      <c r="H298" s="1" t="s">
        <v>26</v>
      </c>
      <c r="I298" s="1" t="s">
        <v>1010</v>
      </c>
      <c r="J298" s="8" t="s">
        <v>1030</v>
      </c>
      <c r="K298" s="1"/>
      <c r="L298" s="1" t="s">
        <v>29</v>
      </c>
      <c r="M298" s="3">
        <v>41437</v>
      </c>
      <c r="N298" s="1" t="s">
        <v>39</v>
      </c>
      <c r="O298" s="1" t="s">
        <v>53</v>
      </c>
      <c r="P298" s="1" t="s">
        <v>41</v>
      </c>
      <c r="Q298" s="1" t="s">
        <v>78</v>
      </c>
      <c r="R298" s="1"/>
      <c r="S298" s="1"/>
      <c r="T298" s="1"/>
      <c r="U298" s="1"/>
      <c r="V298" s="1"/>
      <c r="W298" s="1"/>
      <c r="X298" s="1"/>
    </row>
    <row r="299" spans="1:24" ht="12.75">
      <c r="A299" s="4">
        <v>44975.60775653935</v>
      </c>
      <c r="B299" s="2">
        <v>296</v>
      </c>
      <c r="C299" s="2">
        <v>307</v>
      </c>
      <c r="D299" s="1" t="s">
        <v>1031</v>
      </c>
      <c r="E299" s="1" t="s">
        <v>1032</v>
      </c>
      <c r="F299" s="1" t="s">
        <v>1031</v>
      </c>
      <c r="G299" s="1" t="s">
        <v>1033</v>
      </c>
      <c r="H299" s="1" t="s">
        <v>26</v>
      </c>
      <c r="I299" s="1" t="s">
        <v>1034</v>
      </c>
      <c r="J299" s="1"/>
      <c r="K299" s="1"/>
      <c r="L299" s="1" t="s">
        <v>48</v>
      </c>
      <c r="M299" s="3">
        <v>41120</v>
      </c>
      <c r="N299" s="1" t="s">
        <v>39</v>
      </c>
      <c r="O299" s="1" t="s">
        <v>53</v>
      </c>
      <c r="P299" s="1" t="s">
        <v>41</v>
      </c>
      <c r="Q299" s="1" t="s">
        <v>31</v>
      </c>
      <c r="R299" s="1"/>
      <c r="S299" s="1"/>
      <c r="T299" s="1"/>
      <c r="U299" s="1"/>
      <c r="V299" s="1"/>
      <c r="W299" s="1"/>
      <c r="X299" s="1"/>
    </row>
    <row r="300" spans="1:24" ht="12.75">
      <c r="A300" s="4">
        <v>44927.578356597223</v>
      </c>
      <c r="B300" s="2">
        <v>824</v>
      </c>
      <c r="C300" s="2">
        <v>309</v>
      </c>
      <c r="D300" s="1" t="s">
        <v>1035</v>
      </c>
      <c r="E300" s="1" t="s">
        <v>1036</v>
      </c>
      <c r="F300" s="1" t="s">
        <v>1037</v>
      </c>
      <c r="G300" s="1" t="s">
        <v>1038</v>
      </c>
      <c r="H300" s="1" t="s">
        <v>26</v>
      </c>
      <c r="I300" s="1" t="s">
        <v>1039</v>
      </c>
      <c r="J300" s="8" t="s">
        <v>1040</v>
      </c>
      <c r="K300" s="1"/>
      <c r="L300" s="1" t="s">
        <v>48</v>
      </c>
      <c r="M300" s="3">
        <v>42619</v>
      </c>
      <c r="N300" s="1" t="s">
        <v>49</v>
      </c>
      <c r="O300" s="1" t="s">
        <v>30</v>
      </c>
      <c r="P300" s="1" t="s">
        <v>41</v>
      </c>
      <c r="Q300" s="1" t="s">
        <v>35</v>
      </c>
      <c r="R300" s="3">
        <v>44870</v>
      </c>
      <c r="S300" s="1"/>
      <c r="T300" s="1"/>
      <c r="U300" s="1"/>
      <c r="V300" s="1"/>
      <c r="W300" s="1"/>
      <c r="X300" s="1"/>
    </row>
    <row r="301" spans="1:24" ht="12.75">
      <c r="A301" s="4">
        <v>44975.584308217592</v>
      </c>
      <c r="B301" s="2">
        <v>1012</v>
      </c>
      <c r="C301" s="2">
        <v>311</v>
      </c>
      <c r="D301" s="1" t="s">
        <v>466</v>
      </c>
      <c r="E301" s="1" t="s">
        <v>65</v>
      </c>
      <c r="F301" s="1" t="s">
        <v>1041</v>
      </c>
      <c r="G301" s="1" t="s">
        <v>1042</v>
      </c>
      <c r="H301" s="1" t="s">
        <v>26</v>
      </c>
      <c r="I301" s="1" t="s">
        <v>1043</v>
      </c>
      <c r="J301" s="1"/>
      <c r="K301" s="1"/>
      <c r="L301" s="1" t="s">
        <v>29</v>
      </c>
      <c r="M301" s="3">
        <v>40942</v>
      </c>
      <c r="N301" s="1" t="s">
        <v>141</v>
      </c>
      <c r="O301" s="1" t="s">
        <v>114</v>
      </c>
      <c r="P301" s="1" t="s">
        <v>123</v>
      </c>
      <c r="Q301" s="1" t="s">
        <v>78</v>
      </c>
      <c r="R301" s="1"/>
      <c r="S301" s="1"/>
      <c r="T301" s="1"/>
      <c r="U301" s="1"/>
      <c r="V301" s="1"/>
      <c r="W301" s="1"/>
      <c r="X301" s="1"/>
    </row>
    <row r="302" spans="1:24" ht="12.75">
      <c r="A302" s="4">
        <v>44947.4226021875</v>
      </c>
      <c r="B302" s="2">
        <v>713</v>
      </c>
      <c r="C302" s="2">
        <v>312</v>
      </c>
      <c r="D302" s="1" t="s">
        <v>136</v>
      </c>
      <c r="E302" s="1" t="s">
        <v>478</v>
      </c>
      <c r="F302" s="1" t="s">
        <v>479</v>
      </c>
      <c r="G302" s="1" t="s">
        <v>480</v>
      </c>
      <c r="H302" s="1" t="s">
        <v>26</v>
      </c>
      <c r="I302" s="1" t="s">
        <v>481</v>
      </c>
      <c r="J302" s="8" t="s">
        <v>880</v>
      </c>
      <c r="K302" s="1"/>
      <c r="L302" s="1" t="s">
        <v>48</v>
      </c>
      <c r="M302" s="3">
        <v>40270</v>
      </c>
      <c r="N302" s="1" t="s">
        <v>155</v>
      </c>
      <c r="O302" s="1" t="s">
        <v>65</v>
      </c>
      <c r="P302" s="1" t="s">
        <v>58</v>
      </c>
      <c r="Q302" s="1" t="s">
        <v>31</v>
      </c>
      <c r="R302" s="1"/>
      <c r="S302" s="1"/>
      <c r="T302" s="1"/>
      <c r="U302" s="1"/>
      <c r="V302" s="1"/>
      <c r="W302" s="1"/>
      <c r="X302" s="1"/>
    </row>
    <row r="303" spans="1:24" ht="12.75">
      <c r="A303" s="4">
        <v>44975.628317592593</v>
      </c>
      <c r="B303" s="2">
        <v>387</v>
      </c>
      <c r="C303" s="2">
        <v>315</v>
      </c>
      <c r="D303" s="1" t="s">
        <v>156</v>
      </c>
      <c r="E303" s="1" t="s">
        <v>774</v>
      </c>
      <c r="F303" s="1" t="s">
        <v>466</v>
      </c>
      <c r="G303" s="1" t="s">
        <v>1044</v>
      </c>
      <c r="H303" s="1" t="s">
        <v>26</v>
      </c>
      <c r="I303" s="1" t="s">
        <v>1045</v>
      </c>
      <c r="J303" s="1"/>
      <c r="K303" s="1"/>
      <c r="L303" s="1" t="s">
        <v>29</v>
      </c>
      <c r="M303" s="3">
        <v>40437</v>
      </c>
      <c r="N303" s="1" t="s">
        <v>39</v>
      </c>
      <c r="O303" s="1" t="s">
        <v>53</v>
      </c>
      <c r="P303" s="1" t="s">
        <v>41</v>
      </c>
      <c r="Q303" s="1" t="s">
        <v>78</v>
      </c>
      <c r="R303" s="1"/>
      <c r="S303" s="1"/>
      <c r="T303" s="1"/>
      <c r="U303" s="1"/>
      <c r="V303" s="1"/>
      <c r="W303" s="1"/>
      <c r="X303" s="1"/>
    </row>
    <row r="304" spans="1:24" ht="12.75">
      <c r="A304" s="4">
        <v>44975.629256215281</v>
      </c>
      <c r="B304" s="2">
        <v>387</v>
      </c>
      <c r="C304" s="2">
        <v>315</v>
      </c>
      <c r="D304" s="1" t="s">
        <v>156</v>
      </c>
      <c r="E304" s="1" t="s">
        <v>37</v>
      </c>
      <c r="F304" s="1" t="s">
        <v>466</v>
      </c>
      <c r="G304" s="1" t="s">
        <v>1044</v>
      </c>
      <c r="H304" s="1" t="s">
        <v>26</v>
      </c>
      <c r="I304" s="1" t="s">
        <v>1046</v>
      </c>
      <c r="J304" s="1"/>
      <c r="K304" s="1"/>
      <c r="L304" s="1" t="s">
        <v>29</v>
      </c>
      <c r="M304" s="3">
        <v>41533</v>
      </c>
      <c r="N304" s="1" t="s">
        <v>39</v>
      </c>
      <c r="O304" s="1" t="s">
        <v>53</v>
      </c>
      <c r="P304" s="1" t="s">
        <v>41</v>
      </c>
      <c r="Q304" s="1" t="s">
        <v>78</v>
      </c>
      <c r="R304" s="1"/>
      <c r="S304" s="1"/>
      <c r="T304" s="1"/>
      <c r="U304" s="1"/>
      <c r="V304" s="1"/>
      <c r="W304" s="1"/>
      <c r="X304" s="1"/>
    </row>
    <row r="305" spans="1:24" ht="12.75">
      <c r="A305" s="4">
        <v>44927.663041296299</v>
      </c>
      <c r="B305" s="2">
        <v>575</v>
      </c>
      <c r="C305" s="2">
        <v>318</v>
      </c>
      <c r="D305" s="1" t="s">
        <v>40</v>
      </c>
      <c r="E305" s="1" t="s">
        <v>1047</v>
      </c>
      <c r="F305" s="1" t="s">
        <v>1048</v>
      </c>
      <c r="G305" s="1" t="s">
        <v>1049</v>
      </c>
      <c r="H305" s="1" t="s">
        <v>26</v>
      </c>
      <c r="I305" s="1" t="s">
        <v>873</v>
      </c>
      <c r="J305" s="8" t="s">
        <v>1050</v>
      </c>
      <c r="K305" s="1"/>
      <c r="L305" s="1" t="s">
        <v>48</v>
      </c>
      <c r="M305" s="3">
        <v>41485</v>
      </c>
      <c r="N305" s="1" t="s">
        <v>49</v>
      </c>
      <c r="O305" s="1" t="s">
        <v>65</v>
      </c>
      <c r="P305" s="1" t="s">
        <v>58</v>
      </c>
      <c r="Q305" s="1" t="s">
        <v>35</v>
      </c>
      <c r="R305" s="3">
        <v>44625</v>
      </c>
      <c r="S305" s="1"/>
      <c r="T305" s="1"/>
      <c r="U305" s="1"/>
      <c r="V305" s="1"/>
      <c r="W305" s="1"/>
      <c r="X305" s="1"/>
    </row>
    <row r="306" spans="1:24" ht="12.75">
      <c r="A306" s="4">
        <v>45003.664252708331</v>
      </c>
      <c r="B306" s="2">
        <v>343</v>
      </c>
      <c r="C306" s="2">
        <v>319</v>
      </c>
      <c r="D306" s="1" t="s">
        <v>65</v>
      </c>
      <c r="E306" s="1" t="s">
        <v>66</v>
      </c>
      <c r="F306" s="1" t="s">
        <v>1352</v>
      </c>
      <c r="G306" s="1" t="s">
        <v>1051</v>
      </c>
      <c r="H306" s="1" t="s">
        <v>26</v>
      </c>
      <c r="I306" s="1" t="s">
        <v>1052</v>
      </c>
      <c r="J306" s="8" t="s">
        <v>1053</v>
      </c>
      <c r="K306" s="1"/>
      <c r="L306" s="1" t="s">
        <v>29</v>
      </c>
      <c r="M306" s="3">
        <v>42895</v>
      </c>
      <c r="N306" s="1" t="s">
        <v>49</v>
      </c>
      <c r="O306" s="1" t="s">
        <v>122</v>
      </c>
      <c r="P306" s="1" t="s">
        <v>123</v>
      </c>
      <c r="Q306" s="1" t="s">
        <v>35</v>
      </c>
      <c r="R306" s="3">
        <v>44989</v>
      </c>
      <c r="S306" s="1"/>
      <c r="T306" s="1"/>
      <c r="U306" s="1"/>
      <c r="V306" s="1"/>
      <c r="W306" s="1"/>
      <c r="X306" s="1"/>
    </row>
    <row r="307" spans="1:24" ht="12.75">
      <c r="A307" s="4">
        <v>44934.777935995371</v>
      </c>
      <c r="B307" s="2">
        <v>56</v>
      </c>
      <c r="C307" s="2">
        <v>322</v>
      </c>
      <c r="D307" s="1" t="s">
        <v>194</v>
      </c>
      <c r="E307" s="1" t="s">
        <v>136</v>
      </c>
      <c r="F307" s="1" t="s">
        <v>1054</v>
      </c>
      <c r="G307" s="1" t="s">
        <v>1055</v>
      </c>
      <c r="H307" s="1" t="s">
        <v>26</v>
      </c>
      <c r="I307" s="1" t="s">
        <v>1056</v>
      </c>
      <c r="J307" s="8" t="s">
        <v>1057</v>
      </c>
      <c r="K307" s="1"/>
      <c r="L307" s="1" t="s">
        <v>29</v>
      </c>
      <c r="M307" s="3">
        <v>40438</v>
      </c>
      <c r="N307" s="1" t="s">
        <v>152</v>
      </c>
      <c r="O307" s="1" t="s">
        <v>90</v>
      </c>
      <c r="P307" s="1" t="s">
        <v>58</v>
      </c>
      <c r="Q307" s="1" t="s">
        <v>35</v>
      </c>
      <c r="R307" s="1"/>
      <c r="S307" s="1"/>
      <c r="T307" s="1"/>
      <c r="U307" s="1"/>
      <c r="V307" s="1"/>
      <c r="W307" s="1"/>
      <c r="X307" s="1"/>
    </row>
    <row r="308" spans="1:24" ht="12.75">
      <c r="A308" s="4">
        <v>45319.598799074069</v>
      </c>
      <c r="B308" s="2">
        <v>725</v>
      </c>
      <c r="C308" s="2">
        <v>324</v>
      </c>
      <c r="D308" s="1" t="s">
        <v>136</v>
      </c>
      <c r="E308" s="1" t="s">
        <v>886</v>
      </c>
      <c r="F308" s="1" t="s">
        <v>1058</v>
      </c>
      <c r="G308" s="1" t="s">
        <v>1059</v>
      </c>
      <c r="H308" s="1" t="s">
        <v>26</v>
      </c>
      <c r="I308" s="1" t="s">
        <v>570</v>
      </c>
      <c r="J308" s="8" t="s">
        <v>1060</v>
      </c>
      <c r="K308" s="1"/>
      <c r="L308" s="1" t="s">
        <v>48</v>
      </c>
      <c r="M308" s="3">
        <v>42700</v>
      </c>
      <c r="N308" s="1" t="s">
        <v>49</v>
      </c>
      <c r="O308" s="1" t="s">
        <v>114</v>
      </c>
      <c r="P308" s="1" t="s">
        <v>41</v>
      </c>
      <c r="Q308" s="1" t="s">
        <v>31</v>
      </c>
      <c r="R308" s="3">
        <v>45304</v>
      </c>
      <c r="S308" s="1"/>
      <c r="T308" s="1"/>
      <c r="U308" s="1"/>
      <c r="V308" s="1"/>
      <c r="W308" s="1"/>
      <c r="X308" s="1"/>
    </row>
    <row r="309" spans="1:24" ht="12.75">
      <c r="A309" s="4">
        <v>45319.587108344909</v>
      </c>
      <c r="B309" s="2">
        <v>476</v>
      </c>
      <c r="C309" s="2">
        <v>328</v>
      </c>
      <c r="D309" s="1" t="s">
        <v>1061</v>
      </c>
      <c r="E309" s="1" t="s">
        <v>91</v>
      </c>
      <c r="F309" s="1" t="s">
        <v>1062</v>
      </c>
      <c r="G309" s="1" t="s">
        <v>1063</v>
      </c>
      <c r="H309" s="1" t="s">
        <v>26</v>
      </c>
      <c r="I309" s="1" t="s">
        <v>1064</v>
      </c>
      <c r="J309" s="8" t="s">
        <v>1065</v>
      </c>
      <c r="K309" s="1"/>
      <c r="L309" s="1" t="s">
        <v>29</v>
      </c>
      <c r="M309" s="3"/>
      <c r="N309" s="1" t="s">
        <v>49</v>
      </c>
      <c r="O309" s="1" t="s">
        <v>114</v>
      </c>
      <c r="P309" s="1" t="s">
        <v>115</v>
      </c>
      <c r="Q309" s="1" t="s">
        <v>78</v>
      </c>
      <c r="R309" s="3"/>
      <c r="S309" s="1"/>
      <c r="T309" s="1"/>
      <c r="U309" s="1"/>
      <c r="V309" s="1"/>
      <c r="W309" s="1"/>
      <c r="X309" s="1"/>
    </row>
    <row r="310" spans="1:24" ht="12.75">
      <c r="A310" s="4">
        <v>44975.609357060181</v>
      </c>
      <c r="B310" s="2">
        <v>1</v>
      </c>
      <c r="C310" s="2">
        <v>329</v>
      </c>
      <c r="D310" s="1" t="s">
        <v>1071</v>
      </c>
      <c r="E310" s="1" t="s">
        <v>108</v>
      </c>
      <c r="F310" s="1" t="s">
        <v>1072</v>
      </c>
      <c r="G310" s="1" t="s">
        <v>1073</v>
      </c>
      <c r="H310" s="1" t="s">
        <v>26</v>
      </c>
      <c r="I310" s="1" t="s">
        <v>639</v>
      </c>
      <c r="J310" s="1"/>
      <c r="K310" s="1"/>
      <c r="L310" s="1" t="s">
        <v>29</v>
      </c>
      <c r="M310" s="3">
        <v>41041</v>
      </c>
      <c r="N310" s="1" t="s">
        <v>39</v>
      </c>
      <c r="O310" s="1" t="s">
        <v>65</v>
      </c>
      <c r="P310" s="1" t="s">
        <v>41</v>
      </c>
      <c r="Q310" s="1" t="s">
        <v>31</v>
      </c>
      <c r="R310" s="1"/>
      <c r="S310" s="1"/>
      <c r="T310" s="1"/>
      <c r="U310" s="1"/>
      <c r="V310" s="1"/>
      <c r="W310" s="1"/>
      <c r="X310" s="1"/>
    </row>
    <row r="311" spans="1:24" ht="12.75">
      <c r="A311" s="4">
        <v>44927.617870925926</v>
      </c>
      <c r="B311" s="2">
        <v>1</v>
      </c>
      <c r="C311" s="2">
        <v>329</v>
      </c>
      <c r="D311" s="1" t="s">
        <v>1066</v>
      </c>
      <c r="E311" s="1" t="s">
        <v>1067</v>
      </c>
      <c r="F311" s="1" t="s">
        <v>1068</v>
      </c>
      <c r="G311" s="1" t="s">
        <v>1069</v>
      </c>
      <c r="H311" s="1" t="s">
        <v>26</v>
      </c>
      <c r="I311" s="1" t="s">
        <v>1070</v>
      </c>
      <c r="J311" s="8" t="s">
        <v>1353</v>
      </c>
      <c r="K311" s="1"/>
      <c r="L311" s="1" t="s">
        <v>48</v>
      </c>
      <c r="M311" s="3">
        <v>42030</v>
      </c>
      <c r="N311" s="1" t="s">
        <v>49</v>
      </c>
      <c r="O311" s="1" t="s">
        <v>30</v>
      </c>
      <c r="P311" s="1" t="s">
        <v>41</v>
      </c>
      <c r="Q311" s="1" t="s">
        <v>35</v>
      </c>
      <c r="R311" s="3">
        <v>44870</v>
      </c>
      <c r="S311" s="1"/>
      <c r="T311" s="1"/>
      <c r="U311" s="1"/>
      <c r="V311" s="1"/>
      <c r="W311" s="1"/>
      <c r="X311" s="1"/>
    </row>
    <row r="312" spans="1:24" ht="12.75">
      <c r="A312" s="4">
        <v>45319.589728344909</v>
      </c>
      <c r="B312" s="2">
        <v>658</v>
      </c>
      <c r="C312" s="2">
        <v>332</v>
      </c>
      <c r="D312" s="1" t="s">
        <v>347</v>
      </c>
      <c r="E312" s="1" t="s">
        <v>714</v>
      </c>
      <c r="F312" s="1" t="s">
        <v>1074</v>
      </c>
      <c r="G312" s="1" t="s">
        <v>1075</v>
      </c>
      <c r="H312" s="1" t="s">
        <v>26</v>
      </c>
      <c r="I312" s="1" t="s">
        <v>1076</v>
      </c>
      <c r="J312" s="1" t="s">
        <v>1077</v>
      </c>
      <c r="K312" s="1"/>
      <c r="L312" s="1" t="s">
        <v>29</v>
      </c>
      <c r="M312" s="3">
        <v>42518</v>
      </c>
      <c r="N312" s="1" t="s">
        <v>49</v>
      </c>
      <c r="O312" s="1" t="s">
        <v>114</v>
      </c>
      <c r="P312" s="1" t="s">
        <v>41</v>
      </c>
      <c r="Q312" s="1" t="s">
        <v>31</v>
      </c>
      <c r="R312" s="3">
        <v>45304</v>
      </c>
      <c r="S312" s="1"/>
      <c r="T312" s="1"/>
      <c r="U312" s="1"/>
      <c r="V312" s="1"/>
      <c r="W312" s="1"/>
      <c r="X312" s="1"/>
    </row>
    <row r="313" spans="1:24" ht="12.75">
      <c r="A313" s="4">
        <v>44947.450037696763</v>
      </c>
      <c r="B313" s="2">
        <v>1008</v>
      </c>
      <c r="C313" s="2">
        <v>338</v>
      </c>
      <c r="D313" s="1" t="s">
        <v>90</v>
      </c>
      <c r="E313" s="1" t="s">
        <v>886</v>
      </c>
      <c r="F313" s="1" t="s">
        <v>1078</v>
      </c>
      <c r="G313" s="1" t="s">
        <v>1083</v>
      </c>
      <c r="H313" s="1" t="s">
        <v>26</v>
      </c>
      <c r="I313" s="1" t="s">
        <v>1084</v>
      </c>
      <c r="J313" s="8" t="s">
        <v>1082</v>
      </c>
      <c r="K313" s="1"/>
      <c r="L313" s="1" t="s">
        <v>48</v>
      </c>
      <c r="M313" s="3">
        <v>40614</v>
      </c>
      <c r="N313" s="1" t="s">
        <v>155</v>
      </c>
      <c r="O313" s="1" t="s">
        <v>65</v>
      </c>
      <c r="P313" s="1" t="s">
        <v>58</v>
      </c>
      <c r="Q313" s="1" t="s">
        <v>31</v>
      </c>
      <c r="R313" s="1"/>
      <c r="S313" s="1"/>
      <c r="T313" s="1"/>
      <c r="U313" s="1"/>
      <c r="V313" s="1"/>
      <c r="W313" s="1"/>
      <c r="X313" s="1"/>
    </row>
    <row r="314" spans="1:24" ht="12.75">
      <c r="A314" s="4">
        <v>44947.450037696763</v>
      </c>
      <c r="B314" s="2">
        <v>1008</v>
      </c>
      <c r="C314" s="2">
        <v>338</v>
      </c>
      <c r="D314" s="1" t="s">
        <v>90</v>
      </c>
      <c r="E314" s="1" t="s">
        <v>161</v>
      </c>
      <c r="F314" s="1" t="s">
        <v>1078</v>
      </c>
      <c r="G314" s="1" t="s">
        <v>1083</v>
      </c>
      <c r="H314" s="1" t="s">
        <v>26</v>
      </c>
      <c r="I314" s="1" t="s">
        <v>1084</v>
      </c>
      <c r="J314" s="8" t="s">
        <v>1082</v>
      </c>
      <c r="K314" s="1"/>
      <c r="L314" s="1" t="s">
        <v>48</v>
      </c>
      <c r="M314" s="3"/>
      <c r="N314" s="1" t="s">
        <v>155</v>
      </c>
      <c r="O314" s="1" t="s">
        <v>65</v>
      </c>
      <c r="P314" s="1" t="s">
        <v>58</v>
      </c>
      <c r="Q314" s="1" t="s">
        <v>31</v>
      </c>
      <c r="R314" s="1"/>
      <c r="S314" s="1"/>
      <c r="T314" s="1"/>
      <c r="U314" s="1"/>
      <c r="V314" s="1"/>
      <c r="W314" s="1"/>
      <c r="X314" s="1"/>
    </row>
    <row r="315" spans="1:24" ht="12.75">
      <c r="A315" s="4">
        <v>44927.595388946764</v>
      </c>
      <c r="B315" s="2">
        <v>1008</v>
      </c>
      <c r="C315" s="2">
        <v>338</v>
      </c>
      <c r="D315" s="1" t="s">
        <v>90</v>
      </c>
      <c r="E315" s="1" t="s">
        <v>774</v>
      </c>
      <c r="F315" s="1" t="s">
        <v>1078</v>
      </c>
      <c r="G315" s="1" t="s">
        <v>1079</v>
      </c>
      <c r="H315" s="1" t="s">
        <v>1080</v>
      </c>
      <c r="I315" s="1" t="s">
        <v>1081</v>
      </c>
      <c r="J315" s="8" t="s">
        <v>1082</v>
      </c>
      <c r="K315" s="1"/>
      <c r="L315" s="1" t="s">
        <v>29</v>
      </c>
      <c r="M315" s="3">
        <v>42730</v>
      </c>
      <c r="N315" s="1" t="s">
        <v>49</v>
      </c>
      <c r="O315" s="1" t="s">
        <v>30</v>
      </c>
      <c r="P315" s="1" t="s">
        <v>41</v>
      </c>
      <c r="Q315" s="1" t="s">
        <v>35</v>
      </c>
      <c r="R315" s="3">
        <v>44870</v>
      </c>
      <c r="S315" s="1"/>
      <c r="T315" s="1"/>
      <c r="U315" s="1"/>
      <c r="V315" s="1"/>
      <c r="W315" s="1"/>
      <c r="X315" s="1"/>
    </row>
    <row r="316" spans="1:24" ht="12.75">
      <c r="A316" s="4">
        <v>45444.681463900459</v>
      </c>
      <c r="B316" s="6" t="s">
        <v>50</v>
      </c>
      <c r="C316" s="5">
        <v>340</v>
      </c>
      <c r="D316" s="5" t="s">
        <v>509</v>
      </c>
      <c r="E316" s="5" t="s">
        <v>508</v>
      </c>
      <c r="F316" s="5" t="s">
        <v>507</v>
      </c>
      <c r="J316" s="6" t="s">
        <v>510</v>
      </c>
    </row>
    <row r="317" spans="1:24" ht="12.75">
      <c r="A317" s="4">
        <v>45444.683676527777</v>
      </c>
      <c r="B317" s="6" t="s">
        <v>50</v>
      </c>
      <c r="C317" s="5">
        <v>343</v>
      </c>
      <c r="D317" s="5" t="s">
        <v>470</v>
      </c>
      <c r="E317" s="5" t="s">
        <v>90</v>
      </c>
      <c r="F317" s="5" t="s">
        <v>136</v>
      </c>
      <c r="H317" s="5" t="s">
        <v>26</v>
      </c>
      <c r="J317" s="6" t="s">
        <v>928</v>
      </c>
      <c r="L317" s="5" t="s">
        <v>29</v>
      </c>
      <c r="M317" s="7">
        <v>41753</v>
      </c>
      <c r="R317" s="7">
        <v>45306</v>
      </c>
    </row>
    <row r="318" spans="1:24" ht="12.75">
      <c r="A318" s="4">
        <v>45444.685114155094</v>
      </c>
      <c r="B318" s="5">
        <v>130</v>
      </c>
      <c r="C318" s="5">
        <v>351</v>
      </c>
      <c r="D318" s="5" t="s">
        <v>22</v>
      </c>
      <c r="E318" s="5" t="s">
        <v>23</v>
      </c>
      <c r="F318" s="5" t="s">
        <v>24</v>
      </c>
      <c r="G318" s="5" t="s">
        <v>25</v>
      </c>
      <c r="H318" s="5" t="s">
        <v>26</v>
      </c>
      <c r="I318" s="5" t="s">
        <v>27</v>
      </c>
      <c r="J318" s="6" t="s">
        <v>28</v>
      </c>
      <c r="L318" s="5" t="s">
        <v>29</v>
      </c>
      <c r="M318" s="7">
        <v>42052</v>
      </c>
      <c r="R318" s="7">
        <v>44625</v>
      </c>
    </row>
    <row r="319" spans="1:24" ht="12.75">
      <c r="A319" s="4">
        <v>45444.685114155094</v>
      </c>
      <c r="B319" s="5">
        <v>130</v>
      </c>
      <c r="C319" s="5">
        <v>351</v>
      </c>
      <c r="D319" s="5" t="s">
        <v>22</v>
      </c>
      <c r="E319" s="5" t="s">
        <v>33</v>
      </c>
      <c r="F319" s="5" t="s">
        <v>24</v>
      </c>
      <c r="G319" s="5" t="s">
        <v>25</v>
      </c>
      <c r="H319" s="5" t="s">
        <v>26</v>
      </c>
      <c r="I319" s="5" t="s">
        <v>27</v>
      </c>
      <c r="J319" s="6" t="s">
        <v>28</v>
      </c>
      <c r="L319" s="5" t="s">
        <v>29</v>
      </c>
      <c r="M319" s="7">
        <v>43071</v>
      </c>
      <c r="R319" s="7">
        <v>45213</v>
      </c>
    </row>
    <row r="320" spans="1:24" ht="12.75">
      <c r="A320" s="4">
        <v>44927.650346365743</v>
      </c>
      <c r="B320" s="2">
        <v>278</v>
      </c>
      <c r="C320" s="2"/>
      <c r="D320" s="1" t="s">
        <v>107</v>
      </c>
      <c r="E320" s="1" t="s">
        <v>1098</v>
      </c>
      <c r="F320" s="1" t="s">
        <v>1099</v>
      </c>
      <c r="G320" s="1" t="s">
        <v>1100</v>
      </c>
      <c r="H320" s="1" t="s">
        <v>26</v>
      </c>
      <c r="I320" s="1" t="s">
        <v>1101</v>
      </c>
      <c r="J320" s="8" t="s">
        <v>1102</v>
      </c>
      <c r="K320" s="1"/>
      <c r="L320" s="1" t="s">
        <v>48</v>
      </c>
      <c r="M320" s="3">
        <v>40318</v>
      </c>
      <c r="N320" s="1" t="s">
        <v>39</v>
      </c>
      <c r="O320" s="1" t="s">
        <v>114</v>
      </c>
      <c r="P320" s="1" t="s">
        <v>123</v>
      </c>
      <c r="Q320" s="1" t="s">
        <v>35</v>
      </c>
      <c r="R320" s="1"/>
      <c r="S320" s="1"/>
      <c r="T320" s="1"/>
      <c r="U320" s="1"/>
      <c r="V320" s="1"/>
      <c r="W320" s="1"/>
      <c r="X320" s="1"/>
    </row>
    <row r="321" spans="1:24" ht="12.75">
      <c r="A321" s="4">
        <v>44927.651005462962</v>
      </c>
      <c r="B321" s="2">
        <v>278</v>
      </c>
      <c r="C321" s="2"/>
      <c r="D321" s="1" t="s">
        <v>107</v>
      </c>
      <c r="E321" s="1" t="s">
        <v>1103</v>
      </c>
      <c r="F321" s="1" t="s">
        <v>1099</v>
      </c>
      <c r="G321" s="1" t="s">
        <v>1100</v>
      </c>
      <c r="H321" s="1" t="s">
        <v>26</v>
      </c>
      <c r="I321" s="1" t="s">
        <v>1101</v>
      </c>
      <c r="J321" s="8" t="s">
        <v>1102</v>
      </c>
      <c r="K321" s="1"/>
      <c r="L321" s="1" t="s">
        <v>48</v>
      </c>
      <c r="M321" s="3">
        <v>41958</v>
      </c>
      <c r="N321" s="1" t="s">
        <v>39</v>
      </c>
      <c r="O321" s="1" t="s">
        <v>114</v>
      </c>
      <c r="P321" s="1" t="s">
        <v>123</v>
      </c>
      <c r="Q321" s="1" t="s">
        <v>35</v>
      </c>
      <c r="R321" s="1"/>
      <c r="S321" s="1"/>
      <c r="T321" s="1"/>
      <c r="U321" s="1"/>
      <c r="V321" s="1"/>
      <c r="W321" s="1"/>
      <c r="X321" s="1"/>
    </row>
    <row r="322" spans="1:24" ht="12.75">
      <c r="A322" s="4">
        <v>45319.665198437498</v>
      </c>
      <c r="B322" s="2">
        <v>300</v>
      </c>
      <c r="C322" s="2" t="s">
        <v>1085</v>
      </c>
      <c r="D322" s="1" t="s">
        <v>1086</v>
      </c>
      <c r="E322" s="1" t="s">
        <v>1354</v>
      </c>
      <c r="F322" s="1" t="s">
        <v>1088</v>
      </c>
      <c r="G322" s="1" t="s">
        <v>1089</v>
      </c>
      <c r="H322" s="1" t="s">
        <v>26</v>
      </c>
      <c r="I322" s="1" t="s">
        <v>1090</v>
      </c>
      <c r="J322" s="8" t="s">
        <v>1091</v>
      </c>
      <c r="K322" s="1"/>
      <c r="L322" s="1" t="s">
        <v>29</v>
      </c>
      <c r="M322" s="3">
        <v>43276</v>
      </c>
      <c r="N322" s="1" t="s">
        <v>49</v>
      </c>
      <c r="O322" s="1" t="s">
        <v>65</v>
      </c>
      <c r="P322" s="1" t="s">
        <v>58</v>
      </c>
      <c r="Q322" s="1" t="s">
        <v>31</v>
      </c>
      <c r="R322" s="3">
        <v>45304</v>
      </c>
      <c r="S322" s="1"/>
      <c r="T322" s="1"/>
      <c r="U322" s="1"/>
      <c r="V322" s="1"/>
      <c r="W322" s="1"/>
      <c r="X322" s="1"/>
    </row>
    <row r="323" spans="1:24" ht="12.75">
      <c r="A323" s="4">
        <v>45003.662693576392</v>
      </c>
      <c r="B323" s="2">
        <v>337</v>
      </c>
      <c r="C323" s="2"/>
      <c r="D323" s="1" t="s">
        <v>675</v>
      </c>
      <c r="E323" s="1" t="s">
        <v>216</v>
      </c>
      <c r="F323" s="1" t="s">
        <v>253</v>
      </c>
      <c r="G323" s="1"/>
      <c r="H323" s="1" t="s">
        <v>26</v>
      </c>
      <c r="I323" s="1"/>
      <c r="J323" s="8" t="s">
        <v>680</v>
      </c>
      <c r="K323" s="1"/>
      <c r="L323" s="1" t="s">
        <v>48</v>
      </c>
      <c r="M323" s="3">
        <v>42904</v>
      </c>
      <c r="N323" s="1" t="s">
        <v>49</v>
      </c>
      <c r="O323" s="1" t="s">
        <v>122</v>
      </c>
      <c r="P323" s="1" t="s">
        <v>123</v>
      </c>
      <c r="Q323" s="1" t="s">
        <v>35</v>
      </c>
      <c r="R323" s="3">
        <v>44989</v>
      </c>
      <c r="S323" s="1"/>
      <c r="T323" s="1"/>
      <c r="U323" s="1"/>
      <c r="V323" s="1"/>
      <c r="W323" s="1"/>
      <c r="X323" s="1"/>
    </row>
    <row r="324" spans="1:24" ht="12.75">
      <c r="A324" s="4">
        <v>45003.661345428241</v>
      </c>
      <c r="B324" s="2">
        <v>1027</v>
      </c>
      <c r="C324" s="2"/>
      <c r="D324" s="1" t="s">
        <v>97</v>
      </c>
      <c r="E324" s="1" t="s">
        <v>426</v>
      </c>
      <c r="F324" s="1" t="s">
        <v>1142</v>
      </c>
      <c r="G324" s="1" t="s">
        <v>1143</v>
      </c>
      <c r="H324" s="1" t="s">
        <v>26</v>
      </c>
      <c r="I324" s="1" t="s">
        <v>1144</v>
      </c>
      <c r="J324" s="8" t="s">
        <v>1145</v>
      </c>
      <c r="K324" s="1"/>
      <c r="L324" s="1" t="s">
        <v>48</v>
      </c>
      <c r="M324" s="3">
        <v>42623</v>
      </c>
      <c r="N324" s="1" t="s">
        <v>49</v>
      </c>
      <c r="O324" s="1" t="s">
        <v>122</v>
      </c>
      <c r="P324" s="1" t="s">
        <v>123</v>
      </c>
      <c r="Q324" s="1" t="s">
        <v>35</v>
      </c>
      <c r="R324" s="3">
        <v>44989</v>
      </c>
      <c r="S324" s="1"/>
      <c r="T324" s="1"/>
      <c r="U324" s="1"/>
      <c r="V324" s="1"/>
      <c r="W324" s="1"/>
      <c r="X324" s="1"/>
    </row>
    <row r="325" spans="1:24" ht="12.75">
      <c r="A325" s="4">
        <v>45003.65574105324</v>
      </c>
      <c r="B325" s="2">
        <v>1164</v>
      </c>
      <c r="C325" s="2"/>
      <c r="D325" s="1" t="s">
        <v>1146</v>
      </c>
      <c r="E325" s="1" t="s">
        <v>922</v>
      </c>
      <c r="F325" s="1" t="s">
        <v>1147</v>
      </c>
      <c r="G325" s="1" t="s">
        <v>167</v>
      </c>
      <c r="H325" s="1" t="s">
        <v>26</v>
      </c>
      <c r="I325" s="1" t="s">
        <v>1148</v>
      </c>
      <c r="J325" s="8" t="s">
        <v>169</v>
      </c>
      <c r="K325" s="1"/>
      <c r="L325" s="1" t="s">
        <v>29</v>
      </c>
      <c r="M325" s="3">
        <v>43092</v>
      </c>
      <c r="N325" s="1" t="s">
        <v>49</v>
      </c>
      <c r="O325" s="1" t="s">
        <v>122</v>
      </c>
      <c r="P325" s="1" t="s">
        <v>123</v>
      </c>
      <c r="Q325" s="1" t="s">
        <v>35</v>
      </c>
      <c r="R325" s="3">
        <v>44989</v>
      </c>
      <c r="S325" s="1"/>
      <c r="T325" s="1"/>
      <c r="U325" s="1"/>
      <c r="V325" s="1"/>
      <c r="W325" s="1"/>
      <c r="X325" s="1"/>
    </row>
    <row r="326" spans="1:24" ht="12.75">
      <c r="A326" s="4">
        <v>44947.449163819445</v>
      </c>
      <c r="B326" s="2"/>
      <c r="C326" s="2"/>
      <c r="D326" s="1" t="s">
        <v>136</v>
      </c>
      <c r="E326" s="1" t="s">
        <v>945</v>
      </c>
      <c r="F326" s="1" t="s">
        <v>946</v>
      </c>
      <c r="G326" s="1" t="s">
        <v>947</v>
      </c>
      <c r="H326" s="1" t="s">
        <v>26</v>
      </c>
      <c r="I326" s="1" t="s">
        <v>948</v>
      </c>
      <c r="J326" s="1"/>
      <c r="K326" s="1"/>
      <c r="L326" s="1" t="s">
        <v>48</v>
      </c>
      <c r="M326" s="3">
        <v>39409</v>
      </c>
      <c r="N326" s="1" t="s">
        <v>155</v>
      </c>
      <c r="O326" s="1" t="s">
        <v>65</v>
      </c>
      <c r="P326" s="1" t="s">
        <v>58</v>
      </c>
      <c r="Q326" s="1" t="s">
        <v>31</v>
      </c>
      <c r="R326" s="1"/>
      <c r="S326" s="1"/>
      <c r="T326" s="1"/>
      <c r="U326" s="1"/>
      <c r="V326" s="1"/>
      <c r="W326" s="1"/>
      <c r="X326" s="1"/>
    </row>
    <row r="327" spans="1:24" ht="12.75">
      <c r="A327" s="4">
        <v>44975.571592650464</v>
      </c>
      <c r="B327" s="2"/>
      <c r="C327" s="2"/>
      <c r="D327" s="1" t="s">
        <v>1149</v>
      </c>
      <c r="E327" s="1" t="s">
        <v>1150</v>
      </c>
      <c r="F327" s="1" t="s">
        <v>1151</v>
      </c>
      <c r="G327" s="1" t="s">
        <v>1152</v>
      </c>
      <c r="H327" s="1" t="s">
        <v>26</v>
      </c>
      <c r="I327" s="1" t="s">
        <v>1153</v>
      </c>
      <c r="J327" s="1"/>
      <c r="K327" s="1"/>
      <c r="L327" s="1" t="s">
        <v>48</v>
      </c>
      <c r="M327" s="3">
        <v>40934</v>
      </c>
      <c r="N327" s="1" t="s">
        <v>141</v>
      </c>
      <c r="O327" s="1" t="s">
        <v>114</v>
      </c>
      <c r="P327" s="1" t="s">
        <v>123</v>
      </c>
      <c r="Q327" s="1" t="s">
        <v>78</v>
      </c>
      <c r="R327" s="1"/>
      <c r="S327" s="1"/>
      <c r="T327" s="1"/>
      <c r="U327" s="1"/>
      <c r="V327" s="1"/>
      <c r="W327" s="1"/>
      <c r="X327" s="1"/>
    </row>
    <row r="328" spans="1:24" ht="12.75">
      <c r="A328" s="4">
        <v>44947.453074942125</v>
      </c>
      <c r="B328" s="2"/>
      <c r="C328" s="2"/>
      <c r="D328" s="1" t="s">
        <v>1154</v>
      </c>
      <c r="E328" s="1" t="s">
        <v>1155</v>
      </c>
      <c r="F328" s="1" t="s">
        <v>1151</v>
      </c>
      <c r="G328" s="1" t="s">
        <v>1152</v>
      </c>
      <c r="H328" s="1" t="s">
        <v>26</v>
      </c>
      <c r="I328" s="1" t="s">
        <v>1156</v>
      </c>
      <c r="J328" s="8" t="s">
        <v>1157</v>
      </c>
      <c r="K328" s="1"/>
      <c r="L328" s="1" t="s">
        <v>29</v>
      </c>
      <c r="M328" s="3">
        <v>39220</v>
      </c>
      <c r="N328" s="1" t="s">
        <v>155</v>
      </c>
      <c r="O328" s="1" t="s">
        <v>65</v>
      </c>
      <c r="P328" s="1" t="s">
        <v>58</v>
      </c>
      <c r="Q328" s="1" t="s">
        <v>31</v>
      </c>
      <c r="R328" s="1"/>
      <c r="S328" s="1"/>
      <c r="T328" s="1"/>
      <c r="U328" s="1"/>
      <c r="V328" s="1"/>
      <c r="W328" s="1"/>
      <c r="X328" s="1"/>
    </row>
    <row r="329" spans="1:24" ht="12.75">
      <c r="A329" s="4">
        <v>44934.833995266206</v>
      </c>
      <c r="B329" s="2"/>
      <c r="C329" s="2"/>
      <c r="D329" s="1" t="s">
        <v>90</v>
      </c>
      <c r="E329" s="1" t="s">
        <v>1120</v>
      </c>
      <c r="F329" s="1" t="s">
        <v>386</v>
      </c>
      <c r="G329" s="1" t="s">
        <v>1121</v>
      </c>
      <c r="H329" s="1" t="s">
        <v>26</v>
      </c>
      <c r="I329" s="1" t="s">
        <v>1122</v>
      </c>
      <c r="J329" s="1"/>
      <c r="K329" s="1"/>
      <c r="L329" s="1" t="s">
        <v>29</v>
      </c>
      <c r="M329" s="3">
        <v>40945</v>
      </c>
      <c r="N329" s="1" t="s">
        <v>39</v>
      </c>
      <c r="O329" s="1" t="s">
        <v>90</v>
      </c>
      <c r="P329" s="1" t="s">
        <v>145</v>
      </c>
      <c r="Q329" s="1" t="s">
        <v>31</v>
      </c>
      <c r="R329" s="1"/>
      <c r="S329" s="1"/>
      <c r="T329" s="1"/>
      <c r="U329" s="1"/>
      <c r="V329" s="1"/>
      <c r="W329" s="1"/>
      <c r="X329" s="1"/>
    </row>
    <row r="330" spans="1:24" ht="12.75">
      <c r="A330" s="4">
        <v>44975.569357002314</v>
      </c>
      <c r="B330" s="2"/>
      <c r="C330" s="2"/>
      <c r="D330" s="1" t="s">
        <v>1355</v>
      </c>
      <c r="E330" s="1" t="s">
        <v>161</v>
      </c>
      <c r="F330" s="1" t="s">
        <v>522</v>
      </c>
      <c r="G330" s="1" t="s">
        <v>523</v>
      </c>
      <c r="H330" s="1" t="s">
        <v>26</v>
      </c>
      <c r="I330" s="1"/>
      <c r="J330" s="1"/>
      <c r="K330" s="1"/>
      <c r="L330" s="1" t="s">
        <v>48</v>
      </c>
      <c r="M330" s="3">
        <v>41246</v>
      </c>
      <c r="N330" s="1" t="s">
        <v>141</v>
      </c>
      <c r="O330" s="1" t="s">
        <v>114</v>
      </c>
      <c r="P330" s="1" t="s">
        <v>123</v>
      </c>
      <c r="Q330" s="1" t="s">
        <v>78</v>
      </c>
      <c r="R330" s="1"/>
      <c r="S330" s="1"/>
      <c r="T330" s="1"/>
      <c r="U330" s="1"/>
      <c r="V330" s="1"/>
      <c r="W330" s="1"/>
      <c r="X330" s="1"/>
    </row>
    <row r="331" spans="1:24" ht="12.75">
      <c r="A331" s="4">
        <v>44947.440227870371</v>
      </c>
      <c r="B331" s="2"/>
      <c r="C331" s="2"/>
      <c r="D331" s="1" t="s">
        <v>136</v>
      </c>
      <c r="E331" s="1" t="s">
        <v>1007</v>
      </c>
      <c r="F331" s="1" t="s">
        <v>1158</v>
      </c>
      <c r="G331" s="1" t="s">
        <v>1159</v>
      </c>
      <c r="H331" s="1" t="s">
        <v>26</v>
      </c>
      <c r="I331" s="1"/>
      <c r="J331" s="8" t="s">
        <v>1160</v>
      </c>
      <c r="K331" s="1"/>
      <c r="L331" s="1" t="s">
        <v>29</v>
      </c>
      <c r="M331" s="3">
        <v>40141</v>
      </c>
      <c r="N331" s="1" t="s">
        <v>155</v>
      </c>
      <c r="O331" s="1" t="s">
        <v>65</v>
      </c>
      <c r="P331" s="1" t="s">
        <v>58</v>
      </c>
      <c r="Q331" s="1" t="s">
        <v>31</v>
      </c>
      <c r="R331" s="1"/>
      <c r="S331" s="1"/>
      <c r="T331" s="1"/>
      <c r="U331" s="1"/>
      <c r="V331" s="1"/>
      <c r="W331" s="1"/>
      <c r="X331" s="1"/>
    </row>
    <row r="332" spans="1:24" ht="12.75">
      <c r="A332" s="4">
        <v>44927.696403368056</v>
      </c>
      <c r="B332" s="2">
        <v>130</v>
      </c>
      <c r="C332" s="2"/>
      <c r="D332" s="1" t="s">
        <v>22</v>
      </c>
      <c r="E332" s="1" t="s">
        <v>23</v>
      </c>
      <c r="F332" s="1" t="s">
        <v>1097</v>
      </c>
      <c r="G332" s="1" t="s">
        <v>25</v>
      </c>
      <c r="H332" s="1" t="s">
        <v>26</v>
      </c>
      <c r="I332" s="1" t="s">
        <v>27</v>
      </c>
      <c r="J332" s="8" t="s">
        <v>28</v>
      </c>
      <c r="K332" s="1"/>
      <c r="L332" s="1" t="s">
        <v>29</v>
      </c>
      <c r="M332" s="3">
        <v>42052</v>
      </c>
      <c r="N332" s="1" t="s">
        <v>49</v>
      </c>
      <c r="O332" s="1" t="s">
        <v>65</v>
      </c>
      <c r="P332" s="1" t="s">
        <v>58</v>
      </c>
      <c r="Q332" s="1" t="s">
        <v>35</v>
      </c>
      <c r="R332" s="3">
        <v>44625</v>
      </c>
      <c r="S332" s="1"/>
      <c r="T332" s="1"/>
      <c r="U332" s="1"/>
      <c r="V332" s="1"/>
      <c r="W332" s="1"/>
      <c r="X332" s="1"/>
    </row>
    <row r="333" spans="1:24" ht="12.75">
      <c r="A333" s="4">
        <v>44975.576009259261</v>
      </c>
      <c r="B333" s="2"/>
      <c r="C333" s="2"/>
      <c r="D333" s="1" t="s">
        <v>84</v>
      </c>
      <c r="E333" s="1" t="s">
        <v>1165</v>
      </c>
      <c r="F333" s="1" t="s">
        <v>1162</v>
      </c>
      <c r="G333" s="1" t="s">
        <v>1163</v>
      </c>
      <c r="H333" s="1" t="s">
        <v>26</v>
      </c>
      <c r="I333" s="1" t="s">
        <v>1164</v>
      </c>
      <c r="J333" s="1"/>
      <c r="K333" s="1"/>
      <c r="L333" s="1" t="s">
        <v>48</v>
      </c>
      <c r="M333" s="3">
        <v>39177</v>
      </c>
      <c r="N333" s="1" t="s">
        <v>141</v>
      </c>
      <c r="O333" s="1" t="s">
        <v>114</v>
      </c>
      <c r="P333" s="1" t="s">
        <v>123</v>
      </c>
      <c r="Q333" s="1" t="s">
        <v>78</v>
      </c>
      <c r="R333" s="1"/>
      <c r="S333" s="1"/>
      <c r="T333" s="1"/>
      <c r="U333" s="1"/>
      <c r="V333" s="1"/>
      <c r="W333" s="1"/>
      <c r="X333" s="1"/>
    </row>
    <row r="334" spans="1:24" ht="12.75">
      <c r="A334" s="4">
        <v>44927.690879305555</v>
      </c>
      <c r="B334" s="2">
        <v>318</v>
      </c>
      <c r="C334" s="2"/>
      <c r="D334" s="1" t="s">
        <v>364</v>
      </c>
      <c r="E334" s="1" t="s">
        <v>156</v>
      </c>
      <c r="F334" s="1" t="s">
        <v>1104</v>
      </c>
      <c r="G334" s="1" t="s">
        <v>1105</v>
      </c>
      <c r="H334" s="1" t="s">
        <v>26</v>
      </c>
      <c r="I334" s="1" t="s">
        <v>1106</v>
      </c>
      <c r="J334" s="8" t="s">
        <v>1107</v>
      </c>
      <c r="K334" s="1"/>
      <c r="L334" s="1" t="s">
        <v>29</v>
      </c>
      <c r="M334" s="3">
        <v>41796</v>
      </c>
      <c r="N334" s="1" t="s">
        <v>49</v>
      </c>
      <c r="O334" s="1" t="s">
        <v>65</v>
      </c>
      <c r="P334" s="1" t="s">
        <v>58</v>
      </c>
      <c r="Q334" s="1" t="s">
        <v>35</v>
      </c>
      <c r="R334" s="3">
        <v>44625</v>
      </c>
      <c r="S334" s="1"/>
      <c r="T334" s="1"/>
      <c r="U334" s="1"/>
      <c r="V334" s="1"/>
      <c r="W334" s="1"/>
      <c r="X334" s="1"/>
    </row>
    <row r="335" spans="1:24" ht="12.75">
      <c r="A335" s="4">
        <v>44975.588076064814</v>
      </c>
      <c r="B335" s="2"/>
      <c r="C335" s="2"/>
      <c r="D335" s="1" t="s">
        <v>1356</v>
      </c>
      <c r="E335" s="1" t="s">
        <v>578</v>
      </c>
      <c r="F335" s="1" t="s">
        <v>1357</v>
      </c>
      <c r="G335" s="1" t="s">
        <v>576</v>
      </c>
      <c r="H335" s="1" t="s">
        <v>26</v>
      </c>
      <c r="I335" s="1"/>
      <c r="J335" s="1"/>
      <c r="K335" s="1"/>
      <c r="L335" s="1" t="s">
        <v>48</v>
      </c>
      <c r="M335" s="3">
        <v>41190</v>
      </c>
      <c r="N335" s="1" t="s">
        <v>141</v>
      </c>
      <c r="O335" s="1" t="s">
        <v>114</v>
      </c>
      <c r="P335" s="1" t="s">
        <v>123</v>
      </c>
      <c r="Q335" s="1" t="s">
        <v>78</v>
      </c>
      <c r="R335" s="1"/>
      <c r="S335" s="1"/>
      <c r="T335" s="1"/>
      <c r="U335" s="1"/>
      <c r="V335" s="1"/>
      <c r="W335" s="1"/>
      <c r="X335" s="1"/>
    </row>
    <row r="336" spans="1:24" ht="12.75">
      <c r="A336" s="4">
        <v>44934.838024895835</v>
      </c>
      <c r="B336" s="2"/>
      <c r="C336" s="2"/>
      <c r="D336" s="1" t="s">
        <v>1358</v>
      </c>
      <c r="E336" s="1" t="s">
        <v>33</v>
      </c>
      <c r="F336" s="1" t="s">
        <v>1357</v>
      </c>
      <c r="G336" s="1" t="s">
        <v>576</v>
      </c>
      <c r="H336" s="1" t="s">
        <v>26</v>
      </c>
      <c r="I336" s="1" t="s">
        <v>577</v>
      </c>
      <c r="J336" s="1"/>
      <c r="K336" s="1"/>
      <c r="L336" s="1" t="s">
        <v>29</v>
      </c>
      <c r="M336" s="3">
        <v>41955</v>
      </c>
      <c r="N336" s="1" t="s">
        <v>39</v>
      </c>
      <c r="O336" s="1" t="s">
        <v>90</v>
      </c>
      <c r="P336" s="1" t="s">
        <v>145</v>
      </c>
      <c r="Q336" s="1" t="s">
        <v>31</v>
      </c>
      <c r="R336" s="1"/>
      <c r="S336" s="1"/>
      <c r="T336" s="1"/>
      <c r="U336" s="1"/>
      <c r="V336" s="1"/>
      <c r="W336" s="1"/>
      <c r="X336" s="1"/>
    </row>
    <row r="337" spans="1:24" ht="12.75">
      <c r="A337" s="4">
        <v>44975.594993449078</v>
      </c>
      <c r="B337" s="2"/>
      <c r="C337" s="2"/>
      <c r="D337" s="1" t="s">
        <v>136</v>
      </c>
      <c r="E337" s="1" t="s">
        <v>1171</v>
      </c>
      <c r="F337" s="1" t="s">
        <v>1172</v>
      </c>
      <c r="G337" s="1" t="s">
        <v>1173</v>
      </c>
      <c r="H337" s="1" t="s">
        <v>26</v>
      </c>
      <c r="I337" s="1" t="s">
        <v>609</v>
      </c>
      <c r="J337" s="8" t="s">
        <v>1174</v>
      </c>
      <c r="K337" s="1"/>
      <c r="L337" s="1" t="s">
        <v>29</v>
      </c>
      <c r="M337" s="3">
        <v>41249</v>
      </c>
      <c r="N337" s="1" t="s">
        <v>39</v>
      </c>
      <c r="O337" s="1" t="s">
        <v>53</v>
      </c>
      <c r="P337" s="1" t="s">
        <v>41</v>
      </c>
      <c r="Q337" s="1" t="s">
        <v>31</v>
      </c>
      <c r="R337" s="1"/>
      <c r="S337" s="1"/>
      <c r="T337" s="1"/>
      <c r="U337" s="1"/>
      <c r="V337" s="1"/>
      <c r="W337" s="1"/>
      <c r="X337" s="1"/>
    </row>
    <row r="338" spans="1:24" ht="12.75">
      <c r="A338" s="4">
        <v>44975.595966724533</v>
      </c>
      <c r="B338" s="2"/>
      <c r="C338" s="2"/>
      <c r="D338" s="1" t="s">
        <v>136</v>
      </c>
      <c r="E338" s="1" t="s">
        <v>224</v>
      </c>
      <c r="F338" s="1" t="s">
        <v>1172</v>
      </c>
      <c r="G338" s="1" t="s">
        <v>1173</v>
      </c>
      <c r="H338" s="1" t="s">
        <v>26</v>
      </c>
      <c r="I338" s="1" t="s">
        <v>609</v>
      </c>
      <c r="J338" s="8" t="s">
        <v>1174</v>
      </c>
      <c r="K338" s="1"/>
      <c r="L338" s="1" t="s">
        <v>29</v>
      </c>
      <c r="M338" s="1"/>
      <c r="N338" s="1" t="s">
        <v>39</v>
      </c>
      <c r="O338" s="1" t="s">
        <v>53</v>
      </c>
      <c r="P338" s="1" t="s">
        <v>41</v>
      </c>
      <c r="Q338" s="1" t="s">
        <v>31</v>
      </c>
      <c r="R338" s="1"/>
      <c r="S338" s="1"/>
      <c r="T338" s="1"/>
      <c r="U338" s="1"/>
      <c r="V338" s="1"/>
      <c r="W338" s="1"/>
      <c r="X338" s="1"/>
    </row>
    <row r="339" spans="1:24" ht="12.75">
      <c r="A339" s="4">
        <v>44975.59123341435</v>
      </c>
      <c r="B339" s="2"/>
      <c r="C339" s="2"/>
      <c r="D339" s="1" t="s">
        <v>1124</v>
      </c>
      <c r="E339" s="1" t="s">
        <v>301</v>
      </c>
      <c r="F339" s="1" t="s">
        <v>242</v>
      </c>
      <c r="G339" s="1" t="s">
        <v>1175</v>
      </c>
      <c r="H339" s="1" t="s">
        <v>1176</v>
      </c>
      <c r="I339" s="1"/>
      <c r="J339" s="1"/>
      <c r="K339" s="1"/>
      <c r="L339" s="1" t="s">
        <v>29</v>
      </c>
      <c r="M339" s="3">
        <v>40503</v>
      </c>
      <c r="N339" s="1" t="s">
        <v>141</v>
      </c>
      <c r="O339" s="1" t="s">
        <v>114</v>
      </c>
      <c r="P339" s="1" t="s">
        <v>123</v>
      </c>
      <c r="Q339" s="1" t="s">
        <v>78</v>
      </c>
      <c r="R339" s="1"/>
      <c r="S339" s="1"/>
      <c r="T339" s="1"/>
      <c r="U339" s="1"/>
      <c r="V339" s="1"/>
      <c r="W339" s="1"/>
      <c r="X339" s="1"/>
    </row>
    <row r="340" spans="1:24" ht="12.75">
      <c r="A340" s="4">
        <v>44947.454816886573</v>
      </c>
      <c r="B340" s="2"/>
      <c r="C340" s="2"/>
      <c r="D340" s="1"/>
      <c r="E340" s="1" t="s">
        <v>1177</v>
      </c>
      <c r="F340" s="1" t="s">
        <v>1178</v>
      </c>
      <c r="G340" s="1"/>
      <c r="H340" s="1"/>
      <c r="I340" s="1"/>
      <c r="J340" s="1"/>
      <c r="K340" s="1"/>
      <c r="L340" s="1" t="s">
        <v>48</v>
      </c>
      <c r="M340" s="1"/>
      <c r="N340" s="1" t="s">
        <v>155</v>
      </c>
      <c r="O340" s="1" t="s">
        <v>65</v>
      </c>
      <c r="P340" s="1" t="s">
        <v>58</v>
      </c>
      <c r="Q340" s="1" t="s">
        <v>31</v>
      </c>
      <c r="R340" s="1"/>
      <c r="S340" s="1"/>
      <c r="T340" s="1"/>
      <c r="U340" s="1"/>
      <c r="V340" s="1"/>
      <c r="W340" s="1"/>
      <c r="X340" s="1"/>
    </row>
    <row r="341" spans="1:24" ht="12.75">
      <c r="A341" s="4">
        <v>44927.688909409721</v>
      </c>
      <c r="B341" s="2">
        <v>318</v>
      </c>
      <c r="C341" s="2"/>
      <c r="D341" s="1" t="s">
        <v>364</v>
      </c>
      <c r="E341" s="1" t="s">
        <v>1108</v>
      </c>
      <c r="F341" s="1" t="s">
        <v>1104</v>
      </c>
      <c r="G341" s="1" t="s">
        <v>1105</v>
      </c>
      <c r="H341" s="1" t="s">
        <v>26</v>
      </c>
      <c r="I341" s="1" t="s">
        <v>1106</v>
      </c>
      <c r="J341" s="8" t="s">
        <v>1107</v>
      </c>
      <c r="K341" s="1"/>
      <c r="L341" s="1" t="s">
        <v>48</v>
      </c>
      <c r="M341" s="3">
        <v>40267</v>
      </c>
      <c r="N341" s="1" t="s">
        <v>49</v>
      </c>
      <c r="O341" s="1" t="s">
        <v>65</v>
      </c>
      <c r="P341" s="1" t="s">
        <v>58</v>
      </c>
      <c r="Q341" s="1" t="s">
        <v>35</v>
      </c>
      <c r="R341" s="3">
        <v>44625</v>
      </c>
      <c r="S341" s="1"/>
      <c r="T341" s="1"/>
      <c r="U341" s="1"/>
      <c r="V341" s="1"/>
      <c r="W341" s="1"/>
      <c r="X341" s="1"/>
    </row>
    <row r="342" spans="1:24" ht="12.75">
      <c r="A342" s="4">
        <v>44947.437201655091</v>
      </c>
      <c r="B342" s="2"/>
      <c r="C342" s="2"/>
      <c r="D342" s="1" t="s">
        <v>505</v>
      </c>
      <c r="E342" s="1" t="s">
        <v>1190</v>
      </c>
      <c r="F342" s="1" t="s">
        <v>1191</v>
      </c>
      <c r="G342" s="1" t="s">
        <v>1192</v>
      </c>
      <c r="H342" s="1" t="s">
        <v>26</v>
      </c>
      <c r="I342" s="1"/>
      <c r="J342" s="1"/>
      <c r="K342" s="1"/>
      <c r="L342" s="1" t="s">
        <v>29</v>
      </c>
      <c r="M342" s="3">
        <v>41149</v>
      </c>
      <c r="N342" s="1" t="s">
        <v>155</v>
      </c>
      <c r="O342" s="1" t="s">
        <v>65</v>
      </c>
      <c r="P342" s="1" t="s">
        <v>115</v>
      </c>
      <c r="Q342" s="1" t="s">
        <v>31</v>
      </c>
      <c r="R342" s="1"/>
      <c r="S342" s="1"/>
      <c r="T342" s="1"/>
      <c r="U342" s="1"/>
      <c r="V342" s="1"/>
      <c r="W342" s="1"/>
      <c r="X342" s="1"/>
    </row>
    <row r="343" spans="1:24" ht="12.75">
      <c r="A343" s="4">
        <v>44934.827276631942</v>
      </c>
      <c r="B343" s="2"/>
      <c r="C343" s="2"/>
      <c r="D343" s="1" t="s">
        <v>61</v>
      </c>
      <c r="E343" s="1" t="s">
        <v>1193</v>
      </c>
      <c r="F343" s="1" t="s">
        <v>1194</v>
      </c>
      <c r="G343" s="1" t="s">
        <v>1195</v>
      </c>
      <c r="H343" s="1" t="s">
        <v>26</v>
      </c>
      <c r="I343" s="1" t="s">
        <v>690</v>
      </c>
      <c r="J343" s="8" t="s">
        <v>1196</v>
      </c>
      <c r="K343" s="1"/>
      <c r="L343" s="1" t="s">
        <v>48</v>
      </c>
      <c r="M343" s="3">
        <v>42055</v>
      </c>
      <c r="N343" s="1" t="s">
        <v>39</v>
      </c>
      <c r="O343" s="1" t="s">
        <v>90</v>
      </c>
      <c r="P343" s="1" t="s">
        <v>145</v>
      </c>
      <c r="Q343" s="1" t="s">
        <v>31</v>
      </c>
      <c r="R343" s="1"/>
      <c r="S343" s="1"/>
      <c r="T343" s="1"/>
      <c r="U343" s="1"/>
      <c r="V343" s="1"/>
      <c r="W343" s="1"/>
      <c r="X343" s="1"/>
    </row>
    <row r="344" spans="1:24" ht="12.75">
      <c r="A344" s="4">
        <v>44927.691471655096</v>
      </c>
      <c r="B344" s="2">
        <v>318</v>
      </c>
      <c r="C344" s="2"/>
      <c r="D344" s="1" t="s">
        <v>364</v>
      </c>
      <c r="E344" s="1" t="s">
        <v>1109</v>
      </c>
      <c r="F344" s="1" t="s">
        <v>1104</v>
      </c>
      <c r="G344" s="1" t="s">
        <v>1105</v>
      </c>
      <c r="H344" s="1" t="s">
        <v>26</v>
      </c>
      <c r="I344" s="1" t="s">
        <v>1106</v>
      </c>
      <c r="J344" s="8" t="s">
        <v>1107</v>
      </c>
      <c r="K344" s="1"/>
      <c r="L344" s="1" t="s">
        <v>48</v>
      </c>
      <c r="M344" s="3">
        <v>41066</v>
      </c>
      <c r="N344" s="1" t="s">
        <v>49</v>
      </c>
      <c r="O344" s="1" t="s">
        <v>65</v>
      </c>
      <c r="P344" s="1" t="s">
        <v>58</v>
      </c>
      <c r="Q344" s="1" t="s">
        <v>35</v>
      </c>
      <c r="R344" s="3">
        <v>44625</v>
      </c>
      <c r="S344" s="1"/>
      <c r="T344" s="1"/>
      <c r="U344" s="1"/>
      <c r="V344" s="1"/>
      <c r="W344" s="1"/>
      <c r="X344" s="1"/>
    </row>
    <row r="345" spans="1:24" ht="12.75">
      <c r="A345" s="4">
        <v>44975.611422951391</v>
      </c>
      <c r="B345" s="2"/>
      <c r="C345" s="2"/>
      <c r="D345" s="1" t="s">
        <v>400</v>
      </c>
      <c r="E345" s="1" t="s">
        <v>161</v>
      </c>
      <c r="F345" s="1" t="s">
        <v>1201</v>
      </c>
      <c r="G345" s="1" t="s">
        <v>1202</v>
      </c>
      <c r="H345" s="1" t="s">
        <v>26</v>
      </c>
      <c r="I345" s="1" t="s">
        <v>1101</v>
      </c>
      <c r="J345" s="1"/>
      <c r="K345" s="1"/>
      <c r="L345" s="1" t="s">
        <v>48</v>
      </c>
      <c r="M345" s="3">
        <v>41281</v>
      </c>
      <c r="N345" s="1" t="s">
        <v>39</v>
      </c>
      <c r="O345" s="1" t="s">
        <v>53</v>
      </c>
      <c r="P345" s="1" t="s">
        <v>41</v>
      </c>
      <c r="Q345" s="1" t="s">
        <v>31</v>
      </c>
      <c r="R345" s="1"/>
      <c r="S345" s="1"/>
      <c r="T345" s="1"/>
      <c r="U345" s="1"/>
      <c r="V345" s="1"/>
      <c r="W345" s="1"/>
      <c r="X345" s="1"/>
    </row>
    <row r="346" spans="1:24" ht="12.75">
      <c r="A346" s="4">
        <v>44975.610771122687</v>
      </c>
      <c r="B346" s="2"/>
      <c r="C346" s="2"/>
      <c r="D346" s="1" t="s">
        <v>400</v>
      </c>
      <c r="E346" s="1" t="s">
        <v>1204</v>
      </c>
      <c r="F346" s="1" t="s">
        <v>1201</v>
      </c>
      <c r="G346" s="1" t="s">
        <v>1202</v>
      </c>
      <c r="H346" s="1" t="s">
        <v>26</v>
      </c>
      <c r="I346" s="1" t="s">
        <v>1101</v>
      </c>
      <c r="J346" s="1"/>
      <c r="K346" s="1"/>
      <c r="L346" s="1" t="s">
        <v>48</v>
      </c>
      <c r="M346" s="3">
        <v>41214</v>
      </c>
      <c r="N346" s="1" t="s">
        <v>39</v>
      </c>
      <c r="O346" s="1" t="s">
        <v>53</v>
      </c>
      <c r="P346" s="1" t="s">
        <v>41</v>
      </c>
      <c r="Q346" s="1" t="s">
        <v>31</v>
      </c>
      <c r="R346" s="1"/>
      <c r="S346" s="1"/>
      <c r="T346" s="1"/>
      <c r="U346" s="1"/>
      <c r="V346" s="1"/>
      <c r="W346" s="1"/>
      <c r="X346" s="1"/>
    </row>
    <row r="347" spans="1:24" ht="12.75">
      <c r="A347" s="4">
        <v>44927.689945659724</v>
      </c>
      <c r="B347" s="2">
        <v>318</v>
      </c>
      <c r="C347" s="2"/>
      <c r="D347" s="1" t="s">
        <v>364</v>
      </c>
      <c r="E347" s="1" t="s">
        <v>61</v>
      </c>
      <c r="F347" s="1" t="s">
        <v>1104</v>
      </c>
      <c r="G347" s="1" t="s">
        <v>1105</v>
      </c>
      <c r="H347" s="1" t="s">
        <v>26</v>
      </c>
      <c r="I347" s="1" t="s">
        <v>1106</v>
      </c>
      <c r="J347" s="8" t="s">
        <v>1107</v>
      </c>
      <c r="K347" s="1"/>
      <c r="L347" s="1" t="s">
        <v>29</v>
      </c>
      <c r="M347" s="3">
        <v>41796</v>
      </c>
      <c r="N347" s="1" t="s">
        <v>49</v>
      </c>
      <c r="O347" s="1" t="s">
        <v>65</v>
      </c>
      <c r="P347" s="1" t="s">
        <v>58</v>
      </c>
      <c r="Q347" s="1" t="s">
        <v>35</v>
      </c>
      <c r="R347" s="3">
        <v>44625</v>
      </c>
      <c r="S347" s="1"/>
      <c r="T347" s="1"/>
      <c r="U347" s="1"/>
      <c r="V347" s="1"/>
      <c r="W347" s="1"/>
      <c r="X347" s="1"/>
    </row>
    <row r="348" spans="1:24" ht="12.75">
      <c r="A348" s="4">
        <v>44934.834774814815</v>
      </c>
      <c r="B348" s="2"/>
      <c r="C348" s="2"/>
      <c r="D348" s="1" t="s">
        <v>136</v>
      </c>
      <c r="E348" s="1" t="s">
        <v>136</v>
      </c>
      <c r="F348" s="1" t="s">
        <v>1206</v>
      </c>
      <c r="G348" s="1" t="s">
        <v>552</v>
      </c>
      <c r="H348" s="1" t="s">
        <v>26</v>
      </c>
      <c r="I348" s="1" t="s">
        <v>1207</v>
      </c>
      <c r="J348" s="8" t="s">
        <v>1208</v>
      </c>
      <c r="K348" s="1"/>
      <c r="L348" s="1" t="s">
        <v>29</v>
      </c>
      <c r="M348" s="3">
        <v>40873</v>
      </c>
      <c r="N348" s="1" t="s">
        <v>39</v>
      </c>
      <c r="O348" s="1" t="s">
        <v>90</v>
      </c>
      <c r="P348" s="1" t="s">
        <v>145</v>
      </c>
      <c r="Q348" s="1" t="s">
        <v>31</v>
      </c>
      <c r="R348" s="1"/>
      <c r="S348" s="1"/>
      <c r="T348" s="1"/>
      <c r="U348" s="1"/>
      <c r="V348" s="1"/>
      <c r="W348" s="1"/>
      <c r="X348" s="1"/>
    </row>
    <row r="349" spans="1:24" ht="12.75">
      <c r="A349" s="1" t="s">
        <v>1209</v>
      </c>
      <c r="B349" s="2"/>
      <c r="C349" s="2"/>
      <c r="D349" s="1" t="s">
        <v>334</v>
      </c>
      <c r="E349" s="1" t="s">
        <v>1210</v>
      </c>
      <c r="F349" s="1" t="s">
        <v>1211</v>
      </c>
      <c r="G349" s="1" t="s">
        <v>1209</v>
      </c>
      <c r="H349" s="1" t="s">
        <v>26</v>
      </c>
      <c r="I349" s="1" t="s">
        <v>1212</v>
      </c>
      <c r="J349" s="1"/>
      <c r="K349" s="1"/>
      <c r="L349" s="1" t="s">
        <v>48</v>
      </c>
      <c r="M349" s="3">
        <v>39804</v>
      </c>
      <c r="N349" s="1" t="s">
        <v>155</v>
      </c>
      <c r="O349" s="1" t="s">
        <v>65</v>
      </c>
      <c r="P349" s="1" t="s">
        <v>58</v>
      </c>
      <c r="Q349" s="1" t="s">
        <v>31</v>
      </c>
      <c r="R349" s="1"/>
      <c r="S349" s="1"/>
      <c r="T349" s="1"/>
      <c r="U349" s="1"/>
      <c r="V349" s="1"/>
      <c r="W349" s="1"/>
      <c r="X349" s="1"/>
    </row>
    <row r="350" spans="1:24" ht="12.75">
      <c r="A350" s="4">
        <v>44927.582949386575</v>
      </c>
      <c r="B350" s="2">
        <v>397</v>
      </c>
      <c r="C350" s="2"/>
      <c r="D350" s="1" t="s">
        <v>170</v>
      </c>
      <c r="E350" s="1" t="s">
        <v>1116</v>
      </c>
      <c r="F350" s="1" t="s">
        <v>1359</v>
      </c>
      <c r="G350" s="1" t="s">
        <v>1117</v>
      </c>
      <c r="H350" s="1" t="s">
        <v>26</v>
      </c>
      <c r="I350" s="1" t="s">
        <v>1118</v>
      </c>
      <c r="J350" s="8" t="s">
        <v>1119</v>
      </c>
      <c r="K350" s="1"/>
      <c r="L350" s="1" t="s">
        <v>48</v>
      </c>
      <c r="M350" s="3">
        <v>41892</v>
      </c>
      <c r="N350" s="1" t="s">
        <v>49</v>
      </c>
      <c r="O350" s="1" t="s">
        <v>30</v>
      </c>
      <c r="P350" s="1" t="s">
        <v>41</v>
      </c>
      <c r="Q350" s="1" t="s">
        <v>35</v>
      </c>
      <c r="R350" s="3">
        <v>44870</v>
      </c>
      <c r="S350" s="1"/>
      <c r="T350" s="1"/>
      <c r="U350" s="1"/>
      <c r="V350" s="1"/>
      <c r="W350" s="1"/>
      <c r="X350" s="1"/>
    </row>
    <row r="351" spans="1:24" ht="12.75">
      <c r="A351" s="4">
        <v>44934.829285266205</v>
      </c>
      <c r="B351" s="2">
        <v>553</v>
      </c>
      <c r="C351" s="2"/>
      <c r="D351" s="1" t="s">
        <v>136</v>
      </c>
      <c r="E351" s="1" t="s">
        <v>953</v>
      </c>
      <c r="F351" s="1" t="s">
        <v>954</v>
      </c>
      <c r="G351" s="1" t="s">
        <v>955</v>
      </c>
      <c r="H351" s="1" t="s">
        <v>26</v>
      </c>
      <c r="I351" s="1" t="s">
        <v>956</v>
      </c>
      <c r="J351" s="8" t="s">
        <v>957</v>
      </c>
      <c r="K351" s="1"/>
      <c r="L351" s="1" t="s">
        <v>48</v>
      </c>
      <c r="M351" s="3">
        <v>41290</v>
      </c>
      <c r="N351" s="1" t="s">
        <v>39</v>
      </c>
      <c r="O351" s="1" t="s">
        <v>90</v>
      </c>
      <c r="P351" s="1" t="s">
        <v>145</v>
      </c>
      <c r="Q351" s="1" t="s">
        <v>31</v>
      </c>
      <c r="R351" s="1"/>
      <c r="S351" s="1"/>
      <c r="T351" s="1"/>
      <c r="U351" s="1"/>
      <c r="V351" s="1"/>
      <c r="W351" s="1"/>
      <c r="X351" s="1"/>
    </row>
    <row r="352" spans="1:24" ht="12.75">
      <c r="A352" s="4">
        <v>44927.683068969913</v>
      </c>
      <c r="B352" s="2">
        <v>656</v>
      </c>
      <c r="C352" s="2"/>
      <c r="D352" s="1" t="s">
        <v>1124</v>
      </c>
      <c r="E352" s="1" t="s">
        <v>442</v>
      </c>
      <c r="F352" s="1" t="s">
        <v>1125</v>
      </c>
      <c r="G352" s="1" t="s">
        <v>1126</v>
      </c>
      <c r="H352" s="1" t="s">
        <v>26</v>
      </c>
      <c r="I352" s="1" t="s">
        <v>1127</v>
      </c>
      <c r="J352" s="8" t="s">
        <v>461</v>
      </c>
      <c r="K352" s="1"/>
      <c r="L352" s="1" t="s">
        <v>29</v>
      </c>
      <c r="M352" s="3">
        <v>42377</v>
      </c>
      <c r="N352" s="1" t="s">
        <v>49</v>
      </c>
      <c r="O352" s="1" t="s">
        <v>65</v>
      </c>
      <c r="P352" s="1" t="s">
        <v>58</v>
      </c>
      <c r="Q352" s="1" t="s">
        <v>35</v>
      </c>
      <c r="R352" s="3">
        <v>44625</v>
      </c>
      <c r="S352" s="1"/>
      <c r="T352" s="1"/>
      <c r="U352" s="1"/>
      <c r="V352" s="1"/>
      <c r="W352" s="1"/>
      <c r="X352" s="1"/>
    </row>
    <row r="353" spans="1:24" ht="12.75">
      <c r="A353" s="4">
        <v>44975.599048449076</v>
      </c>
      <c r="B353" s="2"/>
      <c r="C353" s="2"/>
      <c r="D353" s="1" t="s">
        <v>84</v>
      </c>
      <c r="E353" s="1" t="s">
        <v>136</v>
      </c>
      <c r="F353" s="1" t="s">
        <v>86</v>
      </c>
      <c r="G353" s="1" t="s">
        <v>87</v>
      </c>
      <c r="H353" s="1" t="s">
        <v>26</v>
      </c>
      <c r="I353" s="1" t="s">
        <v>88</v>
      </c>
      <c r="J353" s="8" t="s">
        <v>89</v>
      </c>
      <c r="K353" s="1"/>
      <c r="L353" s="1" t="s">
        <v>29</v>
      </c>
      <c r="M353" s="3">
        <v>41786</v>
      </c>
      <c r="N353" s="1" t="s">
        <v>39</v>
      </c>
      <c r="O353" s="1" t="s">
        <v>53</v>
      </c>
      <c r="P353" s="1" t="s">
        <v>41</v>
      </c>
      <c r="Q353" s="1" t="s">
        <v>31</v>
      </c>
      <c r="R353" s="1"/>
      <c r="S353" s="1"/>
      <c r="T353" s="1"/>
      <c r="U353" s="1"/>
      <c r="V353" s="1"/>
      <c r="W353" s="1"/>
      <c r="X353" s="1"/>
    </row>
    <row r="354" spans="1:24" ht="12.75">
      <c r="A354" s="4">
        <v>44934.840259259261</v>
      </c>
      <c r="B354" s="2"/>
      <c r="C354" s="2"/>
      <c r="D354" s="1" t="s">
        <v>97</v>
      </c>
      <c r="E354" s="1" t="s">
        <v>136</v>
      </c>
      <c r="F354" s="1" t="s">
        <v>188</v>
      </c>
      <c r="G354" s="1" t="s">
        <v>189</v>
      </c>
      <c r="H354" s="1" t="s">
        <v>26</v>
      </c>
      <c r="I354" s="1" t="s">
        <v>190</v>
      </c>
      <c r="J354" s="8" t="s">
        <v>191</v>
      </c>
      <c r="K354" s="1"/>
      <c r="L354" s="1" t="s">
        <v>29</v>
      </c>
      <c r="M354" s="3">
        <v>41795</v>
      </c>
      <c r="N354" s="1" t="s">
        <v>39</v>
      </c>
      <c r="O354" s="1" t="s">
        <v>90</v>
      </c>
      <c r="P354" s="1" t="s">
        <v>145</v>
      </c>
      <c r="Q354" s="1" t="s">
        <v>31</v>
      </c>
      <c r="R354" s="1"/>
      <c r="S354" s="1"/>
      <c r="T354" s="1"/>
      <c r="U354" s="1"/>
      <c r="V354" s="1"/>
      <c r="W354" s="1"/>
      <c r="X354" s="1"/>
    </row>
    <row r="355" spans="1:24" ht="12.75">
      <c r="A355" s="4">
        <v>44934.84124277778</v>
      </c>
      <c r="B355" s="2"/>
      <c r="C355" s="2"/>
      <c r="D355" s="1" t="s">
        <v>97</v>
      </c>
      <c r="E355" s="1" t="s">
        <v>171</v>
      </c>
      <c r="F355" s="1" t="s">
        <v>188</v>
      </c>
      <c r="G355" s="1" t="s">
        <v>192</v>
      </c>
      <c r="H355" s="1" t="s">
        <v>26</v>
      </c>
      <c r="I355" s="1" t="s">
        <v>193</v>
      </c>
      <c r="J355" s="8" t="s">
        <v>191</v>
      </c>
      <c r="K355" s="1"/>
      <c r="L355" s="1" t="s">
        <v>29</v>
      </c>
      <c r="M355" s="3">
        <v>41795</v>
      </c>
      <c r="N355" s="1" t="s">
        <v>39</v>
      </c>
      <c r="O355" s="1" t="s">
        <v>90</v>
      </c>
      <c r="P355" s="1" t="s">
        <v>145</v>
      </c>
      <c r="Q355" s="1" t="s">
        <v>31</v>
      </c>
      <c r="R355" s="1"/>
      <c r="S355" s="1"/>
      <c r="T355" s="1"/>
      <c r="U355" s="1"/>
      <c r="V355" s="1"/>
      <c r="W355" s="1"/>
      <c r="X355" s="1"/>
    </row>
    <row r="356" spans="1:24" ht="12.75">
      <c r="A356" s="4">
        <v>44926.668744907409</v>
      </c>
      <c r="B356" s="2">
        <v>811</v>
      </c>
      <c r="C356" s="2"/>
      <c r="D356" s="1" t="s">
        <v>1134</v>
      </c>
      <c r="E356" s="1" t="s">
        <v>23</v>
      </c>
      <c r="F356" s="1" t="s">
        <v>1135</v>
      </c>
      <c r="G356" s="1" t="s">
        <v>1136</v>
      </c>
      <c r="H356" s="1" t="s">
        <v>26</v>
      </c>
      <c r="I356" s="1" t="s">
        <v>1137</v>
      </c>
      <c r="J356" s="8" t="s">
        <v>1138</v>
      </c>
      <c r="K356" s="1"/>
      <c r="L356" s="1" t="s">
        <v>29</v>
      </c>
      <c r="M356" s="3">
        <v>41676</v>
      </c>
      <c r="N356" s="1" t="s">
        <v>49</v>
      </c>
      <c r="O356" s="1" t="s">
        <v>30</v>
      </c>
      <c r="P356" s="1" t="s">
        <v>41</v>
      </c>
      <c r="Q356" s="1" t="s">
        <v>35</v>
      </c>
      <c r="R356" s="3">
        <v>44870</v>
      </c>
      <c r="S356" s="1"/>
      <c r="T356" s="1"/>
      <c r="U356" s="1"/>
      <c r="V356" s="1"/>
      <c r="W356" s="1"/>
      <c r="X356" s="1"/>
    </row>
    <row r="357" spans="1:24" ht="12.75">
      <c r="A357" s="4">
        <v>44947.454315590279</v>
      </c>
      <c r="B357" s="2"/>
      <c r="C357" s="2"/>
      <c r="D357" s="1" t="s">
        <v>136</v>
      </c>
      <c r="E357" s="1" t="s">
        <v>581</v>
      </c>
      <c r="F357" s="1" t="s">
        <v>105</v>
      </c>
      <c r="G357" s="1" t="s">
        <v>1222</v>
      </c>
      <c r="H357" s="1" t="s">
        <v>26</v>
      </c>
      <c r="I357" s="1"/>
      <c r="J357" s="1"/>
      <c r="K357" s="1"/>
      <c r="L357" s="1" t="s">
        <v>48</v>
      </c>
      <c r="M357" s="3">
        <v>40599</v>
      </c>
      <c r="N357" s="1" t="s">
        <v>155</v>
      </c>
      <c r="O357" s="1" t="s">
        <v>65</v>
      </c>
      <c r="P357" s="1" t="s">
        <v>58</v>
      </c>
      <c r="Q357" s="1" t="s">
        <v>31</v>
      </c>
      <c r="R357" s="1"/>
      <c r="S357" s="1"/>
      <c r="T357" s="1"/>
      <c r="U357" s="1"/>
      <c r="V357" s="1"/>
      <c r="W357" s="1"/>
      <c r="X357" s="1"/>
    </row>
    <row r="358" spans="1:24" ht="12.75">
      <c r="A358" s="4">
        <v>44975.601014282409</v>
      </c>
      <c r="B358" s="2"/>
      <c r="C358" s="2"/>
      <c r="D358" s="1" t="s">
        <v>40</v>
      </c>
      <c r="E358" s="1" t="s">
        <v>1223</v>
      </c>
      <c r="F358" s="1" t="s">
        <v>1224</v>
      </c>
      <c r="G358" s="1" t="s">
        <v>1225</v>
      </c>
      <c r="H358" s="1" t="s">
        <v>26</v>
      </c>
      <c r="I358" s="1" t="s">
        <v>873</v>
      </c>
      <c r="J358" s="8" t="s">
        <v>1226</v>
      </c>
      <c r="K358" s="1"/>
      <c r="L358" s="1" t="s">
        <v>48</v>
      </c>
      <c r="M358" s="3">
        <v>41485</v>
      </c>
      <c r="N358" s="1" t="s">
        <v>39</v>
      </c>
      <c r="O358" s="1" t="s">
        <v>53</v>
      </c>
      <c r="P358" s="1" t="s">
        <v>41</v>
      </c>
      <c r="Q358" s="1" t="s">
        <v>31</v>
      </c>
      <c r="R358" s="1"/>
      <c r="S358" s="1"/>
      <c r="T358" s="1"/>
      <c r="U358" s="1"/>
      <c r="V358" s="1"/>
      <c r="W358" s="1"/>
      <c r="X358" s="1"/>
    </row>
    <row r="359" spans="1:24" ht="12.75">
      <c r="A359" s="4">
        <v>44947.451998773147</v>
      </c>
      <c r="B359" s="2"/>
      <c r="C359" s="2"/>
      <c r="D359" s="1" t="s">
        <v>615</v>
      </c>
      <c r="E359" s="1" t="s">
        <v>146</v>
      </c>
      <c r="F359" s="1" t="s">
        <v>976</v>
      </c>
      <c r="G359" s="1" t="s">
        <v>977</v>
      </c>
      <c r="H359" s="1" t="s">
        <v>26</v>
      </c>
      <c r="I359" s="1" t="s">
        <v>299</v>
      </c>
      <c r="J359" s="1"/>
      <c r="K359" s="1"/>
      <c r="L359" s="1" t="s">
        <v>48</v>
      </c>
      <c r="M359" s="3">
        <v>39081</v>
      </c>
      <c r="N359" s="1" t="s">
        <v>155</v>
      </c>
      <c r="O359" s="1" t="s">
        <v>65</v>
      </c>
      <c r="P359" s="1" t="s">
        <v>58</v>
      </c>
      <c r="Q359" s="1" t="s">
        <v>31</v>
      </c>
      <c r="R359" s="1"/>
      <c r="S359" s="1"/>
      <c r="T359" s="1"/>
      <c r="U359" s="1"/>
      <c r="V359" s="1"/>
      <c r="W359" s="1"/>
      <c r="X359" s="1"/>
    </row>
    <row r="360" spans="1:24" ht="12.75">
      <c r="A360" s="4">
        <v>44934.770768553237</v>
      </c>
      <c r="B360" s="2"/>
      <c r="C360" s="2"/>
      <c r="D360" s="1" t="s">
        <v>40</v>
      </c>
      <c r="E360" s="1" t="s">
        <v>327</v>
      </c>
      <c r="F360" s="1" t="s">
        <v>923</v>
      </c>
      <c r="G360" s="1" t="s">
        <v>924</v>
      </c>
      <c r="H360" s="1" t="s">
        <v>26</v>
      </c>
      <c r="I360" s="1" t="s">
        <v>320</v>
      </c>
      <c r="J360" s="8" t="s">
        <v>925</v>
      </c>
      <c r="K360" s="1"/>
      <c r="L360" s="1" t="s">
        <v>29</v>
      </c>
      <c r="M360" s="3">
        <v>40066</v>
      </c>
      <c r="N360" s="1" t="s">
        <v>152</v>
      </c>
      <c r="O360" s="1" t="s">
        <v>90</v>
      </c>
      <c r="P360" s="1" t="s">
        <v>58</v>
      </c>
      <c r="Q360" s="1" t="s">
        <v>35</v>
      </c>
      <c r="R360" s="1"/>
      <c r="S360" s="1"/>
      <c r="T360" s="1"/>
      <c r="U360" s="1"/>
      <c r="V360" s="1"/>
      <c r="W360" s="1"/>
      <c r="X360" s="1"/>
    </row>
    <row r="361" spans="1:24" ht="12.75">
      <c r="A361" s="4">
        <v>44975.641066331023</v>
      </c>
      <c r="B361" s="2"/>
      <c r="C361" s="2"/>
      <c r="D361" s="1" t="s">
        <v>84</v>
      </c>
      <c r="E361" s="1" t="s">
        <v>532</v>
      </c>
      <c r="F361" s="1" t="s">
        <v>1162</v>
      </c>
      <c r="G361" s="1" t="s">
        <v>1163</v>
      </c>
      <c r="H361" s="1" t="s">
        <v>26</v>
      </c>
      <c r="I361" s="1" t="s">
        <v>1164</v>
      </c>
      <c r="J361" s="1"/>
      <c r="K361" s="1"/>
      <c r="L361" s="1" t="s">
        <v>48</v>
      </c>
      <c r="M361" s="3">
        <v>41132</v>
      </c>
      <c r="N361" s="1" t="s">
        <v>39</v>
      </c>
      <c r="O361" s="1" t="s">
        <v>53</v>
      </c>
      <c r="P361" s="1" t="s">
        <v>41</v>
      </c>
      <c r="Q361" s="1" t="s">
        <v>78</v>
      </c>
      <c r="R361" s="1"/>
      <c r="S361" s="1"/>
      <c r="T361" s="1"/>
      <c r="U361" s="1"/>
      <c r="V361" s="1"/>
      <c r="W361" s="1"/>
      <c r="X361" s="1"/>
    </row>
    <row r="362" spans="1:24" ht="12.75">
      <c r="A362" s="4">
        <v>44947.432388321758</v>
      </c>
      <c r="B362" s="2"/>
      <c r="C362" s="2"/>
      <c r="D362" s="1" t="s">
        <v>80</v>
      </c>
      <c r="E362" s="1" t="s">
        <v>615</v>
      </c>
      <c r="F362" s="1" t="s">
        <v>1234</v>
      </c>
      <c r="G362" s="1" t="s">
        <v>1235</v>
      </c>
      <c r="H362" s="1" t="s">
        <v>26</v>
      </c>
      <c r="I362" s="1" t="s">
        <v>1236</v>
      </c>
      <c r="J362" s="8" t="s">
        <v>1237</v>
      </c>
      <c r="K362" s="1"/>
      <c r="L362" s="1" t="s">
        <v>29</v>
      </c>
      <c r="M362" s="3">
        <v>39963</v>
      </c>
      <c r="N362" s="1" t="s">
        <v>155</v>
      </c>
      <c r="O362" s="1" t="s">
        <v>65</v>
      </c>
      <c r="P362" s="1" t="s">
        <v>58</v>
      </c>
      <c r="Q362" s="1" t="s">
        <v>31</v>
      </c>
      <c r="R362" s="1"/>
      <c r="S362" s="1"/>
      <c r="T362" s="1"/>
      <c r="U362" s="1"/>
      <c r="V362" s="1"/>
      <c r="W362" s="1"/>
      <c r="X362" s="1"/>
    </row>
    <row r="363" spans="1:24" ht="12.75">
      <c r="A363" s="4">
        <v>44927.698387835648</v>
      </c>
      <c r="B363" s="2"/>
      <c r="C363" s="2"/>
      <c r="D363" s="1" t="s">
        <v>90</v>
      </c>
      <c r="E363" s="1" t="s">
        <v>1166</v>
      </c>
      <c r="F363" s="1" t="s">
        <v>409</v>
      </c>
      <c r="G363" s="1" t="s">
        <v>1167</v>
      </c>
      <c r="H363" s="1" t="s">
        <v>1168</v>
      </c>
      <c r="I363" s="1" t="s">
        <v>1169</v>
      </c>
      <c r="J363" s="8" t="s">
        <v>1170</v>
      </c>
      <c r="K363" s="1"/>
      <c r="L363" s="1" t="s">
        <v>29</v>
      </c>
      <c r="M363" s="3">
        <v>42189</v>
      </c>
      <c r="N363" s="1" t="s">
        <v>49</v>
      </c>
      <c r="O363" s="1" t="s">
        <v>65</v>
      </c>
      <c r="P363" s="1" t="s">
        <v>58</v>
      </c>
      <c r="Q363" s="1" t="s">
        <v>35</v>
      </c>
      <c r="R363" s="3">
        <v>44625</v>
      </c>
      <c r="S363" s="1"/>
      <c r="T363" s="1"/>
      <c r="U363" s="1"/>
      <c r="V363" s="1"/>
      <c r="W363" s="1"/>
      <c r="X363" s="1"/>
    </row>
    <row r="364" spans="1:24" ht="12.75">
      <c r="A364" s="4">
        <v>44934.822992048612</v>
      </c>
      <c r="B364" s="2"/>
      <c r="C364" s="2"/>
      <c r="D364" s="1" t="s">
        <v>97</v>
      </c>
      <c r="E364" s="1" t="s">
        <v>1180</v>
      </c>
      <c r="F364" s="1" t="s">
        <v>1181</v>
      </c>
      <c r="G364" s="1" t="s">
        <v>1182</v>
      </c>
      <c r="H364" s="1" t="s">
        <v>26</v>
      </c>
      <c r="I364" s="1" t="s">
        <v>1183</v>
      </c>
      <c r="J364" s="8" t="s">
        <v>1184</v>
      </c>
      <c r="K364" s="1"/>
      <c r="L364" s="1" t="s">
        <v>29</v>
      </c>
      <c r="M364" s="3">
        <v>40369</v>
      </c>
      <c r="N364" s="1" t="s">
        <v>152</v>
      </c>
      <c r="O364" s="1" t="s">
        <v>90</v>
      </c>
      <c r="P364" s="1" t="s">
        <v>58</v>
      </c>
      <c r="Q364" s="1" t="s">
        <v>35</v>
      </c>
      <c r="R364" s="1"/>
      <c r="S364" s="1"/>
      <c r="T364" s="1"/>
      <c r="U364" s="1"/>
      <c r="V364" s="1"/>
      <c r="W364" s="1"/>
      <c r="X364" s="1"/>
    </row>
    <row r="365" spans="1:24" ht="12.75">
      <c r="A365" s="4">
        <v>44975.576893993057</v>
      </c>
      <c r="B365" s="2"/>
      <c r="C365" s="2"/>
      <c r="D365" s="1" t="s">
        <v>1240</v>
      </c>
      <c r="E365" s="1" t="s">
        <v>23</v>
      </c>
      <c r="F365" s="1" t="s">
        <v>1241</v>
      </c>
      <c r="G365" s="1" t="s">
        <v>1242</v>
      </c>
      <c r="H365" s="1" t="s">
        <v>26</v>
      </c>
      <c r="I365" s="1" t="s">
        <v>1243</v>
      </c>
      <c r="J365" s="1"/>
      <c r="K365" s="1"/>
      <c r="L365" s="1" t="s">
        <v>29</v>
      </c>
      <c r="M365" s="3">
        <v>39731</v>
      </c>
      <c r="N365" s="1" t="s">
        <v>141</v>
      </c>
      <c r="O365" s="1" t="s">
        <v>114</v>
      </c>
      <c r="P365" s="1" t="s">
        <v>123</v>
      </c>
      <c r="Q365" s="1" t="s">
        <v>78</v>
      </c>
      <c r="R365" s="1"/>
      <c r="S365" s="1"/>
      <c r="T365" s="1"/>
      <c r="U365" s="1"/>
      <c r="V365" s="1"/>
      <c r="W365" s="1"/>
      <c r="X365" s="1"/>
    </row>
    <row r="366" spans="1:24" ht="12.75">
      <c r="A366" s="4">
        <v>44975.577734571758</v>
      </c>
      <c r="B366" s="2"/>
      <c r="C366" s="2"/>
      <c r="D366" s="1" t="s">
        <v>1240</v>
      </c>
      <c r="E366" s="1" t="s">
        <v>442</v>
      </c>
      <c r="F366" s="1" t="s">
        <v>1241</v>
      </c>
      <c r="G366" s="1" t="s">
        <v>1242</v>
      </c>
      <c r="H366" s="1" t="s">
        <v>26</v>
      </c>
      <c r="I366" s="1" t="s">
        <v>1243</v>
      </c>
      <c r="J366" s="1"/>
      <c r="K366" s="1"/>
      <c r="L366" s="1" t="s">
        <v>29</v>
      </c>
      <c r="M366" s="3">
        <v>41145</v>
      </c>
      <c r="N366" s="1" t="s">
        <v>141</v>
      </c>
      <c r="O366" s="1" t="s">
        <v>114</v>
      </c>
      <c r="P366" s="1" t="s">
        <v>123</v>
      </c>
      <c r="Q366" s="1" t="s">
        <v>78</v>
      </c>
      <c r="R366" s="1"/>
      <c r="S366" s="1"/>
      <c r="T366" s="1"/>
      <c r="U366" s="1"/>
      <c r="V366" s="1"/>
      <c r="W366" s="1"/>
      <c r="X366" s="1"/>
    </row>
    <row r="367" spans="1:24" ht="12.75">
      <c r="A367" s="4">
        <v>44975.570673958333</v>
      </c>
      <c r="B367" s="2"/>
      <c r="C367" s="2"/>
      <c r="D367" s="1" t="s">
        <v>1240</v>
      </c>
      <c r="E367" s="1" t="s">
        <v>1244</v>
      </c>
      <c r="F367" s="1" t="s">
        <v>1241</v>
      </c>
      <c r="G367" s="1" t="s">
        <v>1242</v>
      </c>
      <c r="H367" s="1" t="s">
        <v>26</v>
      </c>
      <c r="I367" s="1" t="s">
        <v>1243</v>
      </c>
      <c r="J367" s="1"/>
      <c r="K367" s="1"/>
      <c r="L367" s="1" t="s">
        <v>48</v>
      </c>
      <c r="M367" s="3">
        <v>40705</v>
      </c>
      <c r="N367" s="1" t="s">
        <v>141</v>
      </c>
      <c r="O367" s="1" t="s">
        <v>114</v>
      </c>
      <c r="P367" s="1" t="s">
        <v>123</v>
      </c>
      <c r="Q367" s="1" t="s">
        <v>78</v>
      </c>
      <c r="R367" s="1"/>
      <c r="S367" s="1"/>
      <c r="T367" s="1"/>
      <c r="U367" s="1"/>
      <c r="V367" s="1"/>
      <c r="W367" s="1"/>
      <c r="X367" s="1"/>
    </row>
    <row r="368" spans="1:24" ht="12.75">
      <c r="A368" s="4">
        <v>44934.838920567126</v>
      </c>
      <c r="B368" s="2"/>
      <c r="C368" s="2"/>
      <c r="D368" s="1" t="s">
        <v>136</v>
      </c>
      <c r="E368" s="1" t="s">
        <v>1245</v>
      </c>
      <c r="F368" s="1" t="s">
        <v>962</v>
      </c>
      <c r="G368" s="1" t="s">
        <v>1246</v>
      </c>
      <c r="H368" s="1" t="s">
        <v>26</v>
      </c>
      <c r="I368" s="1" t="s">
        <v>434</v>
      </c>
      <c r="J368" s="8" t="s">
        <v>1247</v>
      </c>
      <c r="K368" s="1"/>
      <c r="L368" s="1" t="s">
        <v>29</v>
      </c>
      <c r="M368" s="3">
        <v>40744</v>
      </c>
      <c r="N368" s="1" t="s">
        <v>39</v>
      </c>
      <c r="O368" s="1" t="s">
        <v>90</v>
      </c>
      <c r="P368" s="1" t="s">
        <v>145</v>
      </c>
      <c r="Q368" s="1" t="s">
        <v>31</v>
      </c>
      <c r="R368" s="1"/>
      <c r="S368" s="1"/>
      <c r="T368" s="1"/>
      <c r="U368" s="1"/>
      <c r="V368" s="1"/>
      <c r="W368" s="1"/>
      <c r="X368" s="1"/>
    </row>
    <row r="369" spans="1:24" ht="12.75">
      <c r="A369" s="4">
        <v>44934.781509143519</v>
      </c>
      <c r="B369" s="2"/>
      <c r="C369" s="2"/>
      <c r="D369" s="1" t="s">
        <v>727</v>
      </c>
      <c r="E369" s="1" t="s">
        <v>1197</v>
      </c>
      <c r="F369" s="1" t="s">
        <v>1194</v>
      </c>
      <c r="G369" s="1" t="s">
        <v>1198</v>
      </c>
      <c r="H369" s="1" t="s">
        <v>26</v>
      </c>
      <c r="I369" s="1" t="s">
        <v>1199</v>
      </c>
      <c r="J369" s="8" t="s">
        <v>1200</v>
      </c>
      <c r="K369" s="1"/>
      <c r="L369" s="1" t="s">
        <v>29</v>
      </c>
      <c r="M369" s="3">
        <v>40611</v>
      </c>
      <c r="N369" s="1" t="s">
        <v>152</v>
      </c>
      <c r="O369" s="1" t="s">
        <v>90</v>
      </c>
      <c r="P369" s="1" t="s">
        <v>58</v>
      </c>
      <c r="Q369" s="1" t="s">
        <v>35</v>
      </c>
      <c r="R369" s="1"/>
      <c r="S369" s="1"/>
      <c r="T369" s="1"/>
      <c r="U369" s="1"/>
      <c r="V369" s="1"/>
      <c r="W369" s="1"/>
      <c r="X369" s="1"/>
    </row>
    <row r="370" spans="1:24" ht="12.75">
      <c r="A370" s="4">
        <v>44947.435146956021</v>
      </c>
      <c r="B370" s="2"/>
      <c r="C370" s="2"/>
      <c r="D370" s="1" t="s">
        <v>252</v>
      </c>
      <c r="E370" s="1" t="s">
        <v>774</v>
      </c>
      <c r="F370" s="1" t="s">
        <v>1253</v>
      </c>
      <c r="G370" s="1" t="s">
        <v>1254</v>
      </c>
      <c r="H370" s="1" t="s">
        <v>26</v>
      </c>
      <c r="I370" s="1"/>
      <c r="J370" s="1"/>
      <c r="K370" s="1"/>
      <c r="L370" s="1" t="s">
        <v>29</v>
      </c>
      <c r="M370" s="3">
        <v>39873</v>
      </c>
      <c r="N370" s="1" t="s">
        <v>155</v>
      </c>
      <c r="O370" s="1" t="s">
        <v>65</v>
      </c>
      <c r="P370" s="1" t="s">
        <v>58</v>
      </c>
      <c r="Q370" s="1" t="s">
        <v>31</v>
      </c>
      <c r="R370" s="1"/>
      <c r="S370" s="1"/>
      <c r="T370" s="1"/>
      <c r="U370" s="1"/>
      <c r="V370" s="1"/>
      <c r="W370" s="1"/>
      <c r="X370" s="1"/>
    </row>
    <row r="371" spans="1:24" ht="12.75">
      <c r="A371" s="4">
        <v>44975.617089155094</v>
      </c>
      <c r="B371" s="2"/>
      <c r="C371" s="2"/>
      <c r="D371" s="1" t="s">
        <v>90</v>
      </c>
      <c r="E371" s="1" t="s">
        <v>161</v>
      </c>
      <c r="F371" s="1" t="s">
        <v>1255</v>
      </c>
      <c r="G371" s="1" t="s">
        <v>1256</v>
      </c>
      <c r="H371" s="1" t="s">
        <v>26</v>
      </c>
      <c r="I371" s="1" t="s">
        <v>1257</v>
      </c>
      <c r="J371" s="1"/>
      <c r="K371" s="1"/>
      <c r="L371" s="1" t="s">
        <v>48</v>
      </c>
      <c r="M371" s="3">
        <v>42208</v>
      </c>
      <c r="N371" s="1" t="s">
        <v>39</v>
      </c>
      <c r="O371" s="1" t="s">
        <v>53</v>
      </c>
      <c r="P371" s="1" t="s">
        <v>41</v>
      </c>
      <c r="Q371" s="1" t="s">
        <v>31</v>
      </c>
      <c r="R371" s="1"/>
      <c r="S371" s="1"/>
      <c r="T371" s="1"/>
      <c r="U371" s="1"/>
      <c r="V371" s="1"/>
      <c r="W371" s="1"/>
      <c r="X371" s="1"/>
    </row>
    <row r="372" spans="1:24" ht="12.75">
      <c r="A372" s="4">
        <v>44934.82480263889</v>
      </c>
      <c r="B372" s="2"/>
      <c r="C372" s="2"/>
      <c r="D372" s="1" t="s">
        <v>36</v>
      </c>
      <c r="E372" s="1" t="s">
        <v>431</v>
      </c>
      <c r="F372" s="1" t="s">
        <v>1258</v>
      </c>
      <c r="G372" s="1" t="s">
        <v>1259</v>
      </c>
      <c r="H372" s="1" t="s">
        <v>26</v>
      </c>
      <c r="I372" s="1" t="s">
        <v>826</v>
      </c>
      <c r="J372" s="8" t="s">
        <v>1260</v>
      </c>
      <c r="K372" s="1"/>
      <c r="L372" s="1" t="s">
        <v>48</v>
      </c>
      <c r="M372" s="3">
        <v>41435</v>
      </c>
      <c r="N372" s="1" t="s">
        <v>39</v>
      </c>
      <c r="O372" s="1" t="s">
        <v>90</v>
      </c>
      <c r="P372" s="1" t="s">
        <v>145</v>
      </c>
      <c r="Q372" s="1" t="s">
        <v>31</v>
      </c>
      <c r="R372" s="1"/>
      <c r="S372" s="1"/>
      <c r="T372" s="1"/>
      <c r="U372" s="1"/>
      <c r="V372" s="1"/>
      <c r="W372" s="1"/>
      <c r="X372" s="1"/>
    </row>
    <row r="373" spans="1:24" ht="12.75">
      <c r="A373" s="4">
        <v>44975.580041469904</v>
      </c>
      <c r="B373" s="2"/>
      <c r="C373" s="2"/>
      <c r="D373" s="1" t="s">
        <v>1261</v>
      </c>
      <c r="E373" s="1" t="s">
        <v>184</v>
      </c>
      <c r="F373" s="1" t="s">
        <v>1262</v>
      </c>
      <c r="G373" s="1" t="s">
        <v>1263</v>
      </c>
      <c r="H373" s="1" t="s">
        <v>26</v>
      </c>
      <c r="I373" s="1" t="s">
        <v>1264</v>
      </c>
      <c r="J373" s="1"/>
      <c r="K373" s="1"/>
      <c r="L373" s="1" t="s">
        <v>29</v>
      </c>
      <c r="M373" s="3">
        <v>41192</v>
      </c>
      <c r="N373" s="1" t="s">
        <v>141</v>
      </c>
      <c r="O373" s="1" t="s">
        <v>114</v>
      </c>
      <c r="P373" s="1" t="s">
        <v>123</v>
      </c>
      <c r="Q373" s="1" t="s">
        <v>78</v>
      </c>
      <c r="R373" s="1"/>
      <c r="S373" s="1"/>
      <c r="T373" s="1"/>
      <c r="U373" s="1"/>
      <c r="V373" s="1"/>
      <c r="W373" s="1"/>
      <c r="X373" s="1"/>
    </row>
    <row r="374" spans="1:24" ht="12.75">
      <c r="A374" s="4">
        <v>44975.5811034375</v>
      </c>
      <c r="B374" s="2"/>
      <c r="C374" s="2"/>
      <c r="D374" s="1" t="s">
        <v>1261</v>
      </c>
      <c r="E374" s="1" t="s">
        <v>61</v>
      </c>
      <c r="F374" s="1" t="s">
        <v>1265</v>
      </c>
      <c r="G374" s="1" t="s">
        <v>1266</v>
      </c>
      <c r="H374" s="1" t="s">
        <v>26</v>
      </c>
      <c r="I374" s="1" t="s">
        <v>1264</v>
      </c>
      <c r="J374" s="1"/>
      <c r="K374" s="1"/>
      <c r="L374" s="1" t="s">
        <v>29</v>
      </c>
      <c r="M374" s="3">
        <v>41640</v>
      </c>
      <c r="N374" s="1" t="s">
        <v>141</v>
      </c>
      <c r="O374" s="1" t="s">
        <v>114</v>
      </c>
      <c r="P374" s="1" t="s">
        <v>123</v>
      </c>
      <c r="Q374" s="1" t="s">
        <v>78</v>
      </c>
      <c r="R374" s="1"/>
      <c r="S374" s="1"/>
      <c r="T374" s="1"/>
      <c r="U374" s="1"/>
      <c r="V374" s="1"/>
      <c r="W374" s="1"/>
      <c r="X374" s="1"/>
    </row>
    <row r="375" spans="1:24" ht="12.75">
      <c r="A375" s="4">
        <v>44934.671148043984</v>
      </c>
      <c r="B375" s="2"/>
      <c r="C375" s="2"/>
      <c r="D375" s="1" t="s">
        <v>295</v>
      </c>
      <c r="E375" s="1" t="s">
        <v>161</v>
      </c>
      <c r="F375" s="1" t="s">
        <v>1205</v>
      </c>
      <c r="G375" s="1" t="s">
        <v>863</v>
      </c>
      <c r="H375" s="1" t="s">
        <v>26</v>
      </c>
      <c r="I375" s="1"/>
      <c r="J375" s="1"/>
      <c r="K375" s="1"/>
      <c r="L375" s="1" t="s">
        <v>48</v>
      </c>
      <c r="M375" s="3">
        <v>40707</v>
      </c>
      <c r="N375" s="1" t="s">
        <v>39</v>
      </c>
      <c r="O375" s="1" t="s">
        <v>65</v>
      </c>
      <c r="P375" s="1" t="s">
        <v>145</v>
      </c>
      <c r="Q375" s="1" t="s">
        <v>35</v>
      </c>
      <c r="R375" s="1"/>
      <c r="S375" s="1"/>
      <c r="T375" s="1"/>
      <c r="U375" s="1"/>
      <c r="V375" s="1"/>
      <c r="W375" s="1"/>
      <c r="X375" s="1"/>
    </row>
    <row r="376" spans="1:24" ht="12.75">
      <c r="A376" s="4">
        <v>44975.640194675929</v>
      </c>
      <c r="B376" s="2"/>
      <c r="C376" s="2"/>
      <c r="D376" s="1" t="s">
        <v>103</v>
      </c>
      <c r="E376" s="1" t="s">
        <v>104</v>
      </c>
      <c r="F376" s="1" t="s">
        <v>1213</v>
      </c>
      <c r="G376" s="1" t="s">
        <v>1214</v>
      </c>
      <c r="H376" s="1" t="s">
        <v>26</v>
      </c>
      <c r="I376" s="1" t="s">
        <v>1215</v>
      </c>
      <c r="J376" s="1"/>
      <c r="K376" s="1"/>
      <c r="L376" s="1" t="s">
        <v>48</v>
      </c>
      <c r="M376" s="3">
        <v>41657</v>
      </c>
      <c r="N376" s="1" t="s">
        <v>39</v>
      </c>
      <c r="O376" s="1" t="s">
        <v>53</v>
      </c>
      <c r="P376" s="1" t="s">
        <v>41</v>
      </c>
      <c r="Q376" s="1" t="s">
        <v>78</v>
      </c>
      <c r="R376" s="1"/>
      <c r="S376" s="1"/>
      <c r="T376" s="1"/>
      <c r="U376" s="1"/>
      <c r="V376" s="1"/>
      <c r="W376" s="1"/>
      <c r="X376" s="1"/>
    </row>
    <row r="377" spans="1:24" ht="12.75">
      <c r="A377" s="4">
        <v>44937.760486458334</v>
      </c>
      <c r="B377" s="2"/>
      <c r="C377" s="2"/>
      <c r="D377" s="1" t="s">
        <v>727</v>
      </c>
      <c r="E377" s="1" t="s">
        <v>1216</v>
      </c>
      <c r="F377" s="1" t="s">
        <v>1217</v>
      </c>
      <c r="G377" s="1" t="s">
        <v>1198</v>
      </c>
      <c r="H377" s="1" t="s">
        <v>26</v>
      </c>
      <c r="I377" s="1" t="s">
        <v>570</v>
      </c>
      <c r="J377" s="1"/>
      <c r="K377" s="1"/>
      <c r="L377" s="1" t="s">
        <v>29</v>
      </c>
      <c r="M377" s="3">
        <v>41185</v>
      </c>
      <c r="N377" s="1" t="s">
        <v>39</v>
      </c>
      <c r="O377" s="1" t="s">
        <v>65</v>
      </c>
      <c r="P377" s="1" t="s">
        <v>145</v>
      </c>
      <c r="Q377" s="1" t="s">
        <v>35</v>
      </c>
      <c r="R377" s="1"/>
      <c r="S377" s="1"/>
      <c r="T377" s="1"/>
      <c r="U377" s="1"/>
      <c r="V377" s="1"/>
      <c r="W377" s="1"/>
      <c r="X377" s="1"/>
    </row>
    <row r="378" spans="1:24" ht="12.75">
      <c r="A378" s="4">
        <v>44975.642715648151</v>
      </c>
      <c r="B378" s="2"/>
      <c r="C378" s="2"/>
      <c r="D378" s="1" t="s">
        <v>498</v>
      </c>
      <c r="E378" s="1" t="s">
        <v>1218</v>
      </c>
      <c r="F378" s="1" t="s">
        <v>1219</v>
      </c>
      <c r="G378" s="1" t="s">
        <v>1220</v>
      </c>
      <c r="H378" s="1" t="s">
        <v>26</v>
      </c>
      <c r="I378" s="1" t="s">
        <v>1221</v>
      </c>
      <c r="J378" s="1"/>
      <c r="K378" s="1"/>
      <c r="L378" s="1" t="s">
        <v>29</v>
      </c>
      <c r="M378" s="3">
        <v>41150</v>
      </c>
      <c r="N378" s="1" t="s">
        <v>39</v>
      </c>
      <c r="O378" s="1" t="s">
        <v>53</v>
      </c>
      <c r="P378" s="1" t="s">
        <v>41</v>
      </c>
      <c r="Q378" s="1" t="s">
        <v>78</v>
      </c>
      <c r="R378" s="1"/>
      <c r="S378" s="1"/>
      <c r="T378" s="1"/>
      <c r="U378" s="1"/>
      <c r="V378" s="1"/>
      <c r="W378" s="1"/>
      <c r="X378" s="1"/>
    </row>
    <row r="379" spans="1:24" ht="12.75">
      <c r="A379" s="4">
        <v>44975.617659953699</v>
      </c>
      <c r="B379" s="2"/>
      <c r="C379" s="2"/>
      <c r="D379" s="1" t="s">
        <v>505</v>
      </c>
      <c r="E379" s="1" t="s">
        <v>1007</v>
      </c>
      <c r="F379" s="1" t="s">
        <v>707</v>
      </c>
      <c r="G379" s="1"/>
      <c r="H379" s="1"/>
      <c r="I379" s="1"/>
      <c r="J379" s="1"/>
      <c r="K379" s="1"/>
      <c r="L379" s="1" t="s">
        <v>29</v>
      </c>
      <c r="M379" s="3">
        <v>40906</v>
      </c>
      <c r="N379" s="1" t="s">
        <v>39</v>
      </c>
      <c r="O379" s="1" t="s">
        <v>53</v>
      </c>
      <c r="P379" s="1" t="s">
        <v>41</v>
      </c>
      <c r="Q379" s="1" t="s">
        <v>31</v>
      </c>
      <c r="R379" s="1"/>
      <c r="S379" s="1"/>
      <c r="T379" s="1"/>
      <c r="U379" s="1"/>
      <c r="V379" s="1"/>
      <c r="W379" s="1"/>
      <c r="X379" s="1"/>
    </row>
    <row r="380" spans="1:24" ht="12.75">
      <c r="A380" s="4">
        <v>44947.428968553242</v>
      </c>
      <c r="B380" s="2"/>
      <c r="C380" s="2"/>
      <c r="D380" s="1" t="s">
        <v>1275</v>
      </c>
      <c r="E380" s="1" t="s">
        <v>668</v>
      </c>
      <c r="F380" s="1" t="s">
        <v>1276</v>
      </c>
      <c r="G380" s="1" t="s">
        <v>1277</v>
      </c>
      <c r="H380" s="1" t="s">
        <v>26</v>
      </c>
      <c r="I380" s="1" t="s">
        <v>1278</v>
      </c>
      <c r="J380" s="1"/>
      <c r="K380" s="1"/>
      <c r="L380" s="1" t="s">
        <v>48</v>
      </c>
      <c r="M380" s="3">
        <v>40602</v>
      </c>
      <c r="N380" s="1" t="s">
        <v>155</v>
      </c>
      <c r="O380" s="1" t="s">
        <v>65</v>
      </c>
      <c r="P380" s="1" t="s">
        <v>58</v>
      </c>
      <c r="Q380" s="1" t="s">
        <v>31</v>
      </c>
      <c r="R380" s="1"/>
      <c r="S380" s="1"/>
      <c r="T380" s="1"/>
      <c r="U380" s="1"/>
      <c r="V380" s="1"/>
      <c r="W380" s="1"/>
      <c r="X380" s="1"/>
    </row>
    <row r="381" spans="1:24" ht="12.75">
      <c r="A381" s="4">
        <v>44975.634559664351</v>
      </c>
      <c r="B381" s="2"/>
      <c r="C381" s="2"/>
      <c r="D381" s="1" t="s">
        <v>1227</v>
      </c>
      <c r="E381" s="1" t="s">
        <v>170</v>
      </c>
      <c r="F381" s="1" t="s">
        <v>1228</v>
      </c>
      <c r="G381" s="1" t="s">
        <v>1229</v>
      </c>
      <c r="H381" s="1" t="s">
        <v>26</v>
      </c>
      <c r="I381" s="1" t="s">
        <v>1230</v>
      </c>
      <c r="J381" s="1"/>
      <c r="K381" s="1"/>
      <c r="L381" s="1" t="s">
        <v>29</v>
      </c>
      <c r="M381" s="3">
        <v>40460</v>
      </c>
      <c r="N381" s="1" t="s">
        <v>39</v>
      </c>
      <c r="O381" s="1" t="s">
        <v>53</v>
      </c>
      <c r="P381" s="1" t="s">
        <v>41</v>
      </c>
      <c r="Q381" s="1" t="s">
        <v>78</v>
      </c>
      <c r="R381" s="1"/>
      <c r="S381" s="1"/>
      <c r="T381" s="1"/>
      <c r="U381" s="1"/>
      <c r="V381" s="1"/>
      <c r="W381" s="1"/>
      <c r="X381" s="1"/>
    </row>
    <row r="382" spans="1:24" ht="12.75">
      <c r="A382" s="4">
        <v>44937.752425347222</v>
      </c>
      <c r="B382" s="2"/>
      <c r="C382" s="2"/>
      <c r="D382" s="1" t="s">
        <v>36</v>
      </c>
      <c r="E382" s="1" t="s">
        <v>179</v>
      </c>
      <c r="F382" s="1" t="s">
        <v>778</v>
      </c>
      <c r="G382" s="1" t="s">
        <v>1360</v>
      </c>
      <c r="H382" s="1" t="s">
        <v>26</v>
      </c>
      <c r="I382" s="1" t="s">
        <v>1361</v>
      </c>
      <c r="J382" s="1"/>
      <c r="K382" s="1"/>
      <c r="L382" s="1" t="s">
        <v>29</v>
      </c>
      <c r="M382" s="3">
        <v>41970</v>
      </c>
      <c r="N382" s="1" t="s">
        <v>39</v>
      </c>
      <c r="O382" s="1" t="s">
        <v>65</v>
      </c>
      <c r="P382" s="1" t="s">
        <v>145</v>
      </c>
      <c r="Q382" s="1" t="s">
        <v>35</v>
      </c>
      <c r="R382" s="1"/>
      <c r="S382" s="1"/>
      <c r="T382" s="1"/>
      <c r="U382" s="1"/>
      <c r="V382" s="1"/>
      <c r="W382" s="1"/>
      <c r="X382" s="1"/>
    </row>
    <row r="383" spans="1:24" ht="12.75">
      <c r="A383" s="4">
        <v>44975.637322106486</v>
      </c>
      <c r="B383" s="2"/>
      <c r="C383" s="2"/>
      <c r="D383" s="1" t="s">
        <v>1231</v>
      </c>
      <c r="E383" s="1" t="s">
        <v>1232</v>
      </c>
      <c r="F383" s="1" t="s">
        <v>1135</v>
      </c>
      <c r="G383" s="1" t="s">
        <v>1233</v>
      </c>
      <c r="H383" s="1" t="s">
        <v>26</v>
      </c>
      <c r="I383" s="1" t="s">
        <v>826</v>
      </c>
      <c r="J383" s="1"/>
      <c r="K383" s="1"/>
      <c r="L383" s="1" t="s">
        <v>48</v>
      </c>
      <c r="M383" s="3">
        <v>41160</v>
      </c>
      <c r="N383" s="1" t="s">
        <v>39</v>
      </c>
      <c r="O383" s="1" t="s">
        <v>53</v>
      </c>
      <c r="P383" s="1" t="s">
        <v>41</v>
      </c>
      <c r="Q383" s="1" t="s">
        <v>78</v>
      </c>
      <c r="R383" s="1"/>
      <c r="S383" s="1"/>
      <c r="T383" s="1"/>
      <c r="U383" s="1"/>
      <c r="V383" s="1"/>
      <c r="W383" s="1"/>
      <c r="X383" s="1"/>
    </row>
    <row r="384" spans="1:24" ht="12.75">
      <c r="A384" s="4">
        <v>44927.67049881944</v>
      </c>
      <c r="B384" s="2"/>
      <c r="C384" s="2"/>
      <c r="D384" s="1" t="s">
        <v>796</v>
      </c>
      <c r="E384" s="1" t="s">
        <v>797</v>
      </c>
      <c r="F384" s="1" t="s">
        <v>798</v>
      </c>
      <c r="G384" s="1" t="s">
        <v>799</v>
      </c>
      <c r="H384" s="1" t="s">
        <v>26</v>
      </c>
      <c r="I384" s="1" t="s">
        <v>800</v>
      </c>
      <c r="J384" s="8" t="s">
        <v>801</v>
      </c>
      <c r="K384" s="1"/>
      <c r="L384" s="1" t="s">
        <v>48</v>
      </c>
      <c r="M384" s="3">
        <v>40723</v>
      </c>
      <c r="N384" s="1" t="s">
        <v>49</v>
      </c>
      <c r="O384" s="1" t="s">
        <v>65</v>
      </c>
      <c r="P384" s="1" t="s">
        <v>58</v>
      </c>
      <c r="Q384" s="1" t="s">
        <v>35</v>
      </c>
      <c r="R384" s="3">
        <v>44625</v>
      </c>
      <c r="S384" s="1"/>
      <c r="T384" s="1"/>
      <c r="U384" s="1"/>
      <c r="V384" s="1"/>
      <c r="W384" s="1"/>
      <c r="X384" s="1"/>
    </row>
    <row r="385" spans="1:24" ht="12.75">
      <c r="A385" s="4">
        <v>44927.671292141204</v>
      </c>
      <c r="B385" s="2"/>
      <c r="C385" s="2"/>
      <c r="D385" s="1" t="s">
        <v>796</v>
      </c>
      <c r="E385" s="1" t="s">
        <v>802</v>
      </c>
      <c r="F385" s="1" t="s">
        <v>798</v>
      </c>
      <c r="G385" s="1" t="s">
        <v>799</v>
      </c>
      <c r="H385" s="1" t="s">
        <v>26</v>
      </c>
      <c r="I385" s="1" t="s">
        <v>800</v>
      </c>
      <c r="J385" s="8" t="s">
        <v>801</v>
      </c>
      <c r="K385" s="1"/>
      <c r="L385" s="1" t="s">
        <v>29</v>
      </c>
      <c r="M385" s="3">
        <v>39999</v>
      </c>
      <c r="N385" s="1" t="s">
        <v>49</v>
      </c>
      <c r="O385" s="1" t="s">
        <v>65</v>
      </c>
      <c r="P385" s="1" t="s">
        <v>58</v>
      </c>
      <c r="Q385" s="1" t="s">
        <v>35</v>
      </c>
      <c r="R385" s="3">
        <v>44625</v>
      </c>
      <c r="S385" s="1"/>
      <c r="T385" s="1"/>
      <c r="U385" s="1"/>
      <c r="V385" s="1"/>
      <c r="W385" s="1"/>
      <c r="X385" s="1"/>
    </row>
    <row r="386" spans="1:24" ht="12.75">
      <c r="A386" s="4">
        <v>44927.660348240737</v>
      </c>
      <c r="B386" s="2"/>
      <c r="C386" s="2"/>
      <c r="D386" s="1" t="s">
        <v>1248</v>
      </c>
      <c r="E386" s="1" t="s">
        <v>65</v>
      </c>
      <c r="F386" s="1" t="s">
        <v>1249</v>
      </c>
      <c r="G386" s="1" t="s">
        <v>1250</v>
      </c>
      <c r="H386" s="1" t="s">
        <v>26</v>
      </c>
      <c r="I386" s="1" t="s">
        <v>1251</v>
      </c>
      <c r="J386" s="8" t="s">
        <v>1252</v>
      </c>
      <c r="K386" s="1"/>
      <c r="L386" s="1" t="s">
        <v>29</v>
      </c>
      <c r="M386" s="3">
        <v>42305</v>
      </c>
      <c r="N386" s="1" t="s">
        <v>49</v>
      </c>
      <c r="O386" s="1" t="s">
        <v>65</v>
      </c>
      <c r="P386" s="1" t="s">
        <v>58</v>
      </c>
      <c r="Q386" s="1" t="s">
        <v>35</v>
      </c>
      <c r="R386" s="3">
        <v>44625</v>
      </c>
      <c r="S386" s="1"/>
      <c r="T386" s="1"/>
      <c r="U386" s="1"/>
      <c r="V386" s="1"/>
      <c r="W386" s="1"/>
      <c r="X386" s="1"/>
    </row>
    <row r="387" spans="1:24" ht="12.75">
      <c r="A387" s="4">
        <v>44937.750349525464</v>
      </c>
      <c r="B387" s="2"/>
      <c r="C387" s="2"/>
      <c r="D387" s="1" t="s">
        <v>364</v>
      </c>
      <c r="E387" s="1" t="s">
        <v>156</v>
      </c>
      <c r="F387" s="1" t="s">
        <v>1267</v>
      </c>
      <c r="G387" s="1" t="s">
        <v>1268</v>
      </c>
      <c r="H387" s="1" t="s">
        <v>26</v>
      </c>
      <c r="I387" s="1" t="s">
        <v>1269</v>
      </c>
      <c r="J387" s="1"/>
      <c r="K387" s="1"/>
      <c r="L387" s="1" t="s">
        <v>29</v>
      </c>
      <c r="M387" s="3">
        <v>41796</v>
      </c>
      <c r="N387" s="1" t="s">
        <v>39</v>
      </c>
      <c r="O387" s="1" t="s">
        <v>65</v>
      </c>
      <c r="P387" s="1" t="s">
        <v>145</v>
      </c>
      <c r="Q387" s="1" t="s">
        <v>35</v>
      </c>
      <c r="R387" s="1"/>
      <c r="S387" s="1"/>
      <c r="T387" s="1"/>
      <c r="U387" s="1"/>
      <c r="V387" s="1"/>
      <c r="W387" s="1"/>
      <c r="X387" s="1"/>
    </row>
    <row r="388" spans="1:24" ht="12.75">
      <c r="A388" s="4">
        <v>44937.751165324073</v>
      </c>
      <c r="B388" s="2"/>
      <c r="C388" s="2"/>
      <c r="D388" s="1" t="s">
        <v>364</v>
      </c>
      <c r="E388" s="1" t="s">
        <v>1109</v>
      </c>
      <c r="F388" s="1" t="s">
        <v>1267</v>
      </c>
      <c r="G388" s="1" t="s">
        <v>1270</v>
      </c>
      <c r="H388" s="1" t="s">
        <v>26</v>
      </c>
      <c r="I388" s="1" t="s">
        <v>1269</v>
      </c>
      <c r="J388" s="1"/>
      <c r="K388" s="1"/>
      <c r="L388" s="1" t="s">
        <v>48</v>
      </c>
      <c r="M388" s="3">
        <v>40909</v>
      </c>
      <c r="N388" s="1" t="s">
        <v>39</v>
      </c>
      <c r="O388" s="1" t="s">
        <v>65</v>
      </c>
      <c r="P388" s="1" t="s">
        <v>145</v>
      </c>
      <c r="Q388" s="1" t="s">
        <v>35</v>
      </c>
      <c r="R388" s="1"/>
      <c r="S388" s="1"/>
      <c r="T388" s="1"/>
      <c r="U388" s="1"/>
      <c r="V388" s="1"/>
      <c r="W388" s="1"/>
      <c r="X388" s="1"/>
    </row>
    <row r="389" spans="1:24" ht="12.75">
      <c r="A389" s="4">
        <v>44937.749627129626</v>
      </c>
      <c r="B389" s="2"/>
      <c r="C389" s="2"/>
      <c r="D389" s="1" t="s">
        <v>364</v>
      </c>
      <c r="E389" s="1" t="s">
        <v>61</v>
      </c>
      <c r="F389" s="1" t="s">
        <v>1267</v>
      </c>
      <c r="G389" s="1" t="s">
        <v>1268</v>
      </c>
      <c r="H389" s="1" t="s">
        <v>26</v>
      </c>
      <c r="I389" s="1" t="s">
        <v>1269</v>
      </c>
      <c r="J389" s="1"/>
      <c r="K389" s="1"/>
      <c r="L389" s="1" t="s">
        <v>29</v>
      </c>
      <c r="M389" s="3">
        <v>41796</v>
      </c>
      <c r="N389" s="1" t="s">
        <v>39</v>
      </c>
      <c r="O389" s="1" t="s">
        <v>65</v>
      </c>
      <c r="P389" s="1" t="s">
        <v>145</v>
      </c>
      <c r="Q389" s="1" t="s">
        <v>35</v>
      </c>
      <c r="R389" s="1"/>
      <c r="S389" s="1"/>
      <c r="T389" s="1"/>
      <c r="U389" s="1"/>
      <c r="V389" s="1"/>
      <c r="W389" s="1"/>
      <c r="X389" s="1"/>
    </row>
    <row r="390" spans="1:24" ht="12.75">
      <c r="A390" s="4">
        <v>44934.775291608792</v>
      </c>
      <c r="B390" s="2"/>
      <c r="C390" s="2"/>
      <c r="D390" s="1" t="s">
        <v>90</v>
      </c>
      <c r="E390" s="1" t="s">
        <v>1271</v>
      </c>
      <c r="F390" s="1" t="s">
        <v>958</v>
      </c>
      <c r="G390" s="1" t="s">
        <v>1272</v>
      </c>
      <c r="H390" s="1" t="s">
        <v>26</v>
      </c>
      <c r="I390" s="1" t="s">
        <v>1273</v>
      </c>
      <c r="J390" s="8" t="s">
        <v>1274</v>
      </c>
      <c r="K390" s="1"/>
      <c r="L390" s="1" t="s">
        <v>29</v>
      </c>
      <c r="M390" s="3">
        <v>39710</v>
      </c>
      <c r="N390" s="1" t="s">
        <v>152</v>
      </c>
      <c r="O390" s="1" t="s">
        <v>90</v>
      </c>
      <c r="P390" s="1" t="s">
        <v>58</v>
      </c>
      <c r="Q390" s="1" t="s">
        <v>35</v>
      </c>
      <c r="R390" s="1"/>
      <c r="S390" s="1"/>
      <c r="T390" s="1"/>
      <c r="U390" s="1"/>
      <c r="V390" s="1"/>
      <c r="W390" s="1"/>
      <c r="X390" s="1"/>
    </row>
    <row r="391" spans="1:24" ht="12.75">
      <c r="A391" s="4">
        <v>44975.63809497685</v>
      </c>
      <c r="B391" s="2"/>
      <c r="C391" s="2"/>
      <c r="D391" s="1" t="s">
        <v>1275</v>
      </c>
      <c r="E391" s="1" t="s">
        <v>383</v>
      </c>
      <c r="F391" s="1" t="s">
        <v>1276</v>
      </c>
      <c r="G391" s="1" t="s">
        <v>1279</v>
      </c>
      <c r="H391" s="1" t="s">
        <v>26</v>
      </c>
      <c r="I391" s="1" t="s">
        <v>1280</v>
      </c>
      <c r="J391" s="1"/>
      <c r="K391" s="1"/>
      <c r="L391" s="1" t="s">
        <v>48</v>
      </c>
      <c r="M391" s="3">
        <v>40215</v>
      </c>
      <c r="N391" s="1" t="s">
        <v>39</v>
      </c>
      <c r="O391" s="1" t="s">
        <v>53</v>
      </c>
      <c r="P391" s="1" t="s">
        <v>41</v>
      </c>
      <c r="Q391" s="1" t="s">
        <v>78</v>
      </c>
      <c r="R391" s="1"/>
      <c r="S391" s="1"/>
      <c r="T391" s="1"/>
      <c r="U391" s="1"/>
      <c r="V391" s="1"/>
      <c r="W391" s="1"/>
      <c r="X391" s="1"/>
    </row>
    <row r="392" spans="1:24" ht="12.75">
      <c r="A392" s="1"/>
      <c r="B392" s="2"/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2.75">
      <c r="A393" s="1"/>
      <c r="B393" s="2"/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2.75">
      <c r="A394" s="1"/>
      <c r="B394" s="2"/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2.75">
      <c r="A395" s="1"/>
      <c r="B395" s="2"/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2.75">
      <c r="A396" s="1"/>
      <c r="B396" s="2"/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2.75">
      <c r="A397" s="1"/>
      <c r="B397" s="2"/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2.75">
      <c r="A398" s="1"/>
      <c r="B398" s="2"/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2.75">
      <c r="A399" s="1"/>
      <c r="B399" s="2"/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2.75">
      <c r="A400" s="1"/>
      <c r="B400" s="2"/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2.75">
      <c r="A401" s="1"/>
      <c r="B401" s="2"/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2.75">
      <c r="A402" s="1"/>
      <c r="B402" s="2"/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2.75">
      <c r="A403" s="1"/>
      <c r="B403" s="2"/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2.75">
      <c r="A404" s="1"/>
      <c r="B404" s="2"/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2.75">
      <c r="A405" s="1"/>
      <c r="B405" s="2"/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2.75">
      <c r="A406" s="1"/>
      <c r="B406" s="2"/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2.75">
      <c r="A407" s="1"/>
      <c r="B407" s="2"/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2.75">
      <c r="A408" s="1"/>
      <c r="B408" s="2"/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2.75">
      <c r="A409" s="1"/>
      <c r="B409" s="2"/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2.75">
      <c r="A410" s="1"/>
      <c r="B410" s="2"/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2.75">
      <c r="A411" s="1"/>
      <c r="B411" s="2"/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2.75">
      <c r="A412" s="1"/>
      <c r="B412" s="2"/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2.75">
      <c r="A413" s="1"/>
      <c r="B413" s="2"/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2.75">
      <c r="A414" s="1"/>
      <c r="B414" s="2"/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2.75">
      <c r="A415" s="1"/>
      <c r="B415" s="2"/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2.75">
      <c r="A416" s="1"/>
      <c r="B416" s="2"/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2.75">
      <c r="A417" s="1"/>
      <c r="B417" s="2"/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2.75">
      <c r="A418" s="1"/>
      <c r="B418" s="2"/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2.75">
      <c r="A419" s="1"/>
      <c r="B419" s="2"/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2.75">
      <c r="A420" s="1"/>
      <c r="B420" s="2"/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2.75">
      <c r="A421" s="1"/>
      <c r="B421" s="2"/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2.75">
      <c r="A422" s="1"/>
      <c r="B422" s="2"/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2.75">
      <c r="A423" s="1"/>
      <c r="B423" s="2"/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2.75">
      <c r="A424" s="1"/>
      <c r="B424" s="2"/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2.75">
      <c r="A425" s="1"/>
      <c r="B425" s="2"/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2.75">
      <c r="A426" s="1"/>
      <c r="B426" s="2"/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2.75">
      <c r="A427" s="1"/>
      <c r="B427" s="2"/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2.75">
      <c r="A428" s="1"/>
      <c r="B428" s="2"/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2.75">
      <c r="A429" s="1"/>
      <c r="B429" s="2"/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2.75">
      <c r="A430" s="1"/>
      <c r="B430" s="2"/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2.75">
      <c r="A431" s="1"/>
      <c r="B431" s="2"/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2.75">
      <c r="A432" s="1"/>
      <c r="B432" s="2"/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2.75">
      <c r="A433" s="1"/>
      <c r="B433" s="2"/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2.75">
      <c r="A434" s="1"/>
      <c r="B434" s="2"/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2.75">
      <c r="A435" s="1"/>
      <c r="B435" s="2"/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2.75">
      <c r="A436" s="1"/>
      <c r="B436" s="2"/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2.75">
      <c r="A437" s="1"/>
      <c r="B437" s="2"/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2.75">
      <c r="A438" s="1"/>
      <c r="B438" s="2"/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2.75">
      <c r="A439" s="1"/>
      <c r="B439" s="2"/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2.75">
      <c r="A440" s="1"/>
      <c r="B440" s="2"/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2.75">
      <c r="A441" s="1"/>
      <c r="B441" s="2"/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2.75">
      <c r="A442" s="1"/>
      <c r="B442" s="2"/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2.75">
      <c r="A443" s="1"/>
      <c r="B443" s="2"/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2.75">
      <c r="A444" s="1"/>
      <c r="B444" s="2"/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</sheetData>
  <autoFilter ref="A1:R391" xr:uid="{00000000-0009-0000-0000-000001000000}"/>
  <customSheetViews>
    <customSheetView guid="{958AF38A-6169-4D34-9899-ABD4DD6633C9}" filter="1" showAutoFilter="1">
      <pageMargins left="0.7" right="0.7" top="0.75" bottom="0.75" header="0.3" footer="0.3"/>
      <autoFilter ref="A1:R258" xr:uid="{31847F80-E47C-4C38-A6CF-4A2B5C2AC739}">
        <filterColumn colId="5">
          <filters>
            <filter val="Aachaboun"/>
            <filter val="Aachboun (moeder)"/>
            <filter val="Aamirouch"/>
            <filter val="Aarbi"/>
            <filter val="Abbou"/>
            <filter val="Abdi"/>
            <filter val="Adda"/>
            <filter val="Ahami"/>
            <filter val="Ahamiane"/>
            <filter val="Ahamri"/>
            <filter val="Ahmed"/>
            <filter val="Ahram"/>
            <filter val="Ajbilou"/>
            <filter val="Ajoud"/>
            <filter val="Akalai"/>
            <filter val="Akbiach"/>
            <filter val="Akchici"/>
            <filter val="Akouram"/>
            <filter val="Alamraoui"/>
            <filter val="Alboazati"/>
            <filter val="Albouzati"/>
            <filter val="Alkhoulati"/>
            <filter val="Alkhouli"/>
            <filter val="Almariaoui"/>
            <filter val="Alwardani"/>
            <filter val="Amir"/>
            <filter val="Amnih"/>
            <filter val="Aouad"/>
            <filter val="Arbi"/>
            <filter val="Asfad"/>
            <filter val="Assarraj"/>
            <filter val="Assou"/>
            <filter val="Aynloulid"/>
            <filter val="Azaoum"/>
            <filter val="Azerkaan"/>
            <filter val="Badr"/>
            <filter val="Barkaan"/>
            <filter val="Belhadi"/>
            <filter val="Belhazghari"/>
            <filter val="Bellazghari"/>
            <filter val="Ben Ali"/>
            <filter val="Ben Taleb"/>
            <filter val="Bendriss"/>
            <filter val="Bentalab"/>
            <filter val="Bentaleb"/>
            <filter val="Bihida"/>
            <filter val="Bitich"/>
            <filter val="Bouaarfa"/>
            <filter val="Bouabid"/>
            <filter val="Bouayadi"/>
            <filter val="Boudraa"/>
            <filter val="Bouhajira"/>
            <filter val="Bouhdifi"/>
            <filter val="Bouhjira"/>
            <filter val="Bouhjirra"/>
            <filter val="Boukhachkhach"/>
            <filter val="Boulahfa"/>
            <filter val="Boulalmi"/>
            <filter val="Boumbouya"/>
            <filter val="Bounajoua"/>
            <filter val="Bourass"/>
            <filter val="Bourdif"/>
            <filter val="Bousdkat"/>
            <filter val="Boussadkat"/>
            <filter val="Boutahir"/>
            <filter val="Chari"/>
            <filter val="Darkaoui"/>
            <filter val="Darrazi"/>
            <filter val="Demirci"/>
            <filter val="El Abassi"/>
            <filter val="El Abbassi"/>
            <filter val="El Aboudi"/>
            <filter val="El Abouti"/>
            <filter val="El Ali"/>
            <filter val="El amraoui"/>
            <filter val="El Azouzi"/>
            <filter val="El Barrouti"/>
            <filter val="El Bounayi"/>
            <filter val="El haddari"/>
            <filter val="El Hadraoui"/>
            <filter val="El Hajari"/>
            <filter val="El Hamouti"/>
            <filter val="El Harouachi"/>
            <filter val="El Houfi"/>
            <filter val="El Jaouhari"/>
            <filter val="El Kachoutti"/>
            <filter val="El kajdi"/>
            <filter val="El Khatabi"/>
            <filter val="El Kouskous"/>
            <filter val="El maadouri"/>
            <filter val="El Madaghri"/>
            <filter val="El Mafragh"/>
            <filter val="El Mahdadi"/>
            <filter val="El Monjed"/>
            <filter val="El Omari"/>
            <filter val="El Ouardani"/>
            <filter val="El Yaagoubi"/>
            <filter val="El Yaakoubi"/>
            <filter val="Elabbassi"/>
            <filter val="Elbakali"/>
            <filter val="Elbaouti"/>
            <filter val="Elfarghoussi"/>
            <filter val="Elhadaoui"/>
            <filter val="Elkantari"/>
            <filter val="Elkhatabi"/>
            <filter val="ElMakaoui"/>
            <filter val="Elmarjaoui"/>
            <filter val="Elmsaoui"/>
            <filter val="ElOuardani"/>
            <filter val="Erazzi"/>
            <filter val="Erraiss"/>
            <filter val="Essaghir"/>
            <filter val="Es-Saken"/>
            <filter val="Es-Saker"/>
            <filter val="Es-Saven"/>
            <filter val="Hahati"/>
            <filter val="Hanafi"/>
            <filter val="Hemmet"/>
            <filter val="Ibrahimi"/>
            <filter val="Jadoun"/>
            <filter val="Jaghaoui"/>
            <filter val="Jirari"/>
            <filter val="Kamar"/>
            <filter val="Karakali"/>
            <filter val="Karoum"/>
            <filter val="Kettani"/>
            <filter val="Khalak"/>
            <filter val="Khayati"/>
            <filter val="Kourachi"/>
            <filter val="Lafkihi"/>
            <filter val="Lahrach"/>
            <filter val="Lahraoui"/>
            <filter val="Lakbijech"/>
            <filter val="Lamchachti"/>
            <filter val="Lamghari"/>
            <filter val="Loukili"/>
            <filter val="Mahjoubi"/>
            <filter val="Malahi"/>
            <filter val="Mallahi"/>
            <filter val="Masouti"/>
            <filter val="Mekran"/>
            <filter val="Mohand"/>
            <filter val="Mostapha"/>
            <filter val="Mouadin"/>
            <filter val="Moussi"/>
            <filter val="Naanai"/>
            <filter val="Omoussa"/>
            <filter val="Ouazil"/>
            <filter val="Ouldchaib"/>
            <filter val="Ouldhamou"/>
            <filter val="Ousroute"/>
            <filter val="Redouane"/>
            <filter val="Saaliti"/>
            <filter val="Sabti"/>
            <filter val="Sadouki"/>
            <filter val="Safiati/El Fahmi"/>
            <filter val="Sajiaa"/>
            <filter val="Sajie"/>
            <filter val="Sakour"/>
            <filter val="Salama"/>
            <filter val="Salih"/>
            <filter val="Saloum Maha Haj Ahmed"/>
            <filter val="Siaamari"/>
            <filter val="Soulayman"/>
            <filter val="Tahiri"/>
            <filter val="Talhaoui"/>
            <filter val="Talhi"/>
            <filter val="Tamaoui"/>
            <filter val="Wadou"/>
            <filter val="Zaadoudi"/>
            <filter val="Zadoudi"/>
            <filter val="Zaim"/>
            <filter val="Zankoua"/>
            <filter val="Zaoumi"/>
            <filter val="Zouaghi/Oussrout"/>
            <filter val="Zoundri"/>
          </filters>
        </filterColumn>
        <filterColumn colId="14">
          <filters blank="1">
            <filter val="Abdelilaah"/>
            <filter val="Khalid"/>
            <filter val="Mohammed"/>
            <filter val="Optie 7"/>
          </filters>
        </filterColumn>
        <filterColumn colId="16">
          <filters blank="1">
            <filter val="Van 10:00 tot 12:00 uur"/>
            <filter val="Van 15:00 tot 17:00 uur"/>
          </filters>
        </filterColumn>
      </autoFilter>
    </customSheetView>
    <customSheetView guid="{427C5950-4AEA-4B45-81F5-DFBC0F5C936F}" filter="1" showAutoFilter="1">
      <pageMargins left="0.7" right="0.7" top="0.75" bottom="0.75" header="0.3" footer="0.3"/>
      <autoFilter ref="A1:R252" xr:uid="{27222284-79C5-47FA-A0A7-39D6E6B5D727}"/>
    </customSheetView>
  </customSheetViews>
  <pageMargins left="0.7" right="0.7" top="0.75" bottom="0.75" header="0.3" footer="0.3"/>
  <headerFooter>
    <oddHeader>&amp;R&amp;"arial"&amp;8&amp;K000000 KONE Internal&amp;1#_x000D_</oddHeader>
  </headerFooter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outlinePr summaryBelow="0" summaryRight="0"/>
  </sheetPr>
  <dimension ref="A1:C500"/>
  <sheetViews>
    <sheetView showGridLines="0" topLeftCell="A143" workbookViewId="0">
      <selection activeCell="EX2" sqref="EX2"/>
    </sheetView>
  </sheetViews>
  <sheetFormatPr defaultColWidth="12.5703125" defaultRowHeight="15.75" customHeight="1"/>
  <cols>
    <col min="2" max="2" width="20" customWidth="1"/>
    <col min="3" max="3" width="23.85546875" customWidth="1"/>
  </cols>
  <sheetData>
    <row r="1" spans="1:3" ht="15.75" customHeight="1">
      <c r="A1" s="289" t="s">
        <v>2</v>
      </c>
      <c r="B1" s="289" t="s">
        <v>1281</v>
      </c>
      <c r="C1" s="290" t="s">
        <v>1362</v>
      </c>
    </row>
    <row r="2" spans="1:3" ht="15.75" customHeight="1">
      <c r="A2" s="291">
        <v>2</v>
      </c>
      <c r="B2" s="291" t="s">
        <v>1282</v>
      </c>
      <c r="C2" s="563">
        <v>1</v>
      </c>
    </row>
    <row r="3" spans="1:3" ht="15.75" customHeight="1">
      <c r="A3" s="291" t="s">
        <v>2586</v>
      </c>
      <c r="B3" s="292"/>
      <c r="C3" s="563">
        <v>1</v>
      </c>
    </row>
    <row r="4" spans="1:3" ht="15.75" customHeight="1">
      <c r="A4" s="291">
        <v>3</v>
      </c>
      <c r="B4" s="291" t="s">
        <v>44</v>
      </c>
      <c r="C4" s="563">
        <v>1</v>
      </c>
    </row>
    <row r="5" spans="1:3" ht="15.75" customHeight="1">
      <c r="A5" s="291" t="s">
        <v>2587</v>
      </c>
      <c r="B5" s="292"/>
      <c r="C5" s="563">
        <v>1</v>
      </c>
    </row>
    <row r="6" spans="1:3" ht="15.75" customHeight="1">
      <c r="A6" s="291">
        <v>4</v>
      </c>
      <c r="B6" s="291" t="s">
        <v>53</v>
      </c>
      <c r="C6" s="563">
        <v>1</v>
      </c>
    </row>
    <row r="7" spans="1:3" ht="15.75" customHeight="1">
      <c r="A7" s="291" t="s">
        <v>2588</v>
      </c>
      <c r="B7" s="292"/>
      <c r="C7" s="563">
        <v>1</v>
      </c>
    </row>
    <row r="8" spans="1:3" ht="15.75" customHeight="1">
      <c r="A8" s="291">
        <v>5</v>
      </c>
      <c r="B8" s="291" t="s">
        <v>1129</v>
      </c>
      <c r="C8" s="563">
        <v>2</v>
      </c>
    </row>
    <row r="9" spans="1:3" ht="15.75" customHeight="1">
      <c r="A9" s="291" t="s">
        <v>2589</v>
      </c>
      <c r="B9" s="292"/>
      <c r="C9" s="563">
        <v>2</v>
      </c>
    </row>
    <row r="10" spans="1:3" ht="15.75" customHeight="1">
      <c r="A10" s="291">
        <v>6</v>
      </c>
      <c r="B10" s="291" t="s">
        <v>62</v>
      </c>
      <c r="C10" s="563">
        <v>2</v>
      </c>
    </row>
    <row r="11" spans="1:3" ht="15.75" customHeight="1">
      <c r="A11" s="291" t="s">
        <v>2590</v>
      </c>
      <c r="B11" s="292"/>
      <c r="C11" s="563">
        <v>2</v>
      </c>
    </row>
    <row r="12" spans="1:3" ht="15.75" customHeight="1">
      <c r="A12" s="291">
        <v>7</v>
      </c>
      <c r="B12" s="291" t="s">
        <v>68</v>
      </c>
      <c r="C12" s="563">
        <v>1</v>
      </c>
    </row>
    <row r="13" spans="1:3" ht="15.75" customHeight="1">
      <c r="A13" s="291" t="s">
        <v>2591</v>
      </c>
      <c r="B13" s="292"/>
      <c r="C13" s="563">
        <v>1</v>
      </c>
    </row>
    <row r="14" spans="1:3" ht="15.75" customHeight="1">
      <c r="A14" s="291">
        <v>8</v>
      </c>
      <c r="B14" s="291" t="s">
        <v>74</v>
      </c>
      <c r="C14" s="563">
        <v>3</v>
      </c>
    </row>
    <row r="15" spans="1:3" ht="15.75" customHeight="1">
      <c r="A15" s="291" t="s">
        <v>2592</v>
      </c>
      <c r="B15" s="292"/>
      <c r="C15" s="563">
        <v>3</v>
      </c>
    </row>
    <row r="16" spans="1:3" ht="15.75" customHeight="1">
      <c r="A16" s="291">
        <v>9</v>
      </c>
      <c r="B16" s="291" t="s">
        <v>81</v>
      </c>
      <c r="C16" s="563">
        <v>1</v>
      </c>
    </row>
    <row r="17" spans="1:3" ht="15.75" customHeight="1">
      <c r="A17" s="291" t="s">
        <v>2593</v>
      </c>
      <c r="B17" s="292"/>
      <c r="C17" s="563">
        <v>1</v>
      </c>
    </row>
    <row r="18" spans="1:3" ht="15.75" customHeight="1">
      <c r="A18" s="291">
        <v>10</v>
      </c>
      <c r="B18" s="291" t="s">
        <v>86</v>
      </c>
      <c r="C18" s="563">
        <v>1</v>
      </c>
    </row>
    <row r="19" spans="1:3" ht="15.75" customHeight="1">
      <c r="A19" s="291" t="s">
        <v>2594</v>
      </c>
      <c r="B19" s="292"/>
      <c r="C19" s="563">
        <v>1</v>
      </c>
    </row>
    <row r="20" spans="1:3" ht="15.75" customHeight="1">
      <c r="A20" s="291">
        <v>11</v>
      </c>
      <c r="B20" s="291" t="s">
        <v>92</v>
      </c>
      <c r="C20" s="563">
        <v>1</v>
      </c>
    </row>
    <row r="21" spans="1:3" ht="15.75" customHeight="1">
      <c r="A21" s="291" t="s">
        <v>2595</v>
      </c>
      <c r="B21" s="292"/>
      <c r="C21" s="563">
        <v>1</v>
      </c>
    </row>
    <row r="22" spans="1:3" ht="15.75" customHeight="1">
      <c r="A22" s="291">
        <v>12</v>
      </c>
      <c r="B22" s="291" t="s">
        <v>99</v>
      </c>
      <c r="C22" s="563">
        <v>1</v>
      </c>
    </row>
    <row r="23" spans="1:3" ht="15.75" customHeight="1">
      <c r="A23" s="291" t="s">
        <v>2596</v>
      </c>
      <c r="B23" s="292"/>
      <c r="C23" s="563">
        <v>1</v>
      </c>
    </row>
    <row r="24" spans="1:3" ht="15.75" customHeight="1">
      <c r="A24" s="291">
        <v>13</v>
      </c>
      <c r="B24" s="291" t="s">
        <v>103</v>
      </c>
      <c r="C24" s="563">
        <v>1</v>
      </c>
    </row>
    <row r="25" spans="1:3" ht="15.75" customHeight="1">
      <c r="A25" s="291" t="s">
        <v>2597</v>
      </c>
      <c r="B25" s="292"/>
      <c r="C25" s="563">
        <v>1</v>
      </c>
    </row>
    <row r="26" spans="1:3" ht="12.75">
      <c r="A26" s="291">
        <v>14</v>
      </c>
      <c r="B26" s="291" t="s">
        <v>109</v>
      </c>
      <c r="C26" s="563">
        <v>2</v>
      </c>
    </row>
    <row r="27" spans="1:3" ht="12.75">
      <c r="A27" s="291" t="s">
        <v>2598</v>
      </c>
      <c r="B27" s="292"/>
      <c r="C27" s="563">
        <v>2</v>
      </c>
    </row>
    <row r="28" spans="1:3" ht="12.75">
      <c r="A28" s="291">
        <v>15</v>
      </c>
      <c r="B28" s="291" t="s">
        <v>118</v>
      </c>
      <c r="C28" s="563">
        <v>1</v>
      </c>
    </row>
    <row r="29" spans="1:3" ht="12.75">
      <c r="A29" s="291" t="s">
        <v>2599</v>
      </c>
      <c r="B29" s="292"/>
      <c r="C29" s="563">
        <v>1</v>
      </c>
    </row>
    <row r="30" spans="1:3" ht="12.75">
      <c r="A30" s="291">
        <v>16</v>
      </c>
      <c r="B30" s="291" t="s">
        <v>125</v>
      </c>
      <c r="C30" s="563">
        <v>1</v>
      </c>
    </row>
    <row r="31" spans="1:3" ht="12.75">
      <c r="A31" s="291" t="s">
        <v>2600</v>
      </c>
      <c r="B31" s="292"/>
      <c r="C31" s="563">
        <v>1</v>
      </c>
    </row>
    <row r="32" spans="1:3" ht="12.75">
      <c r="A32" s="291">
        <v>17</v>
      </c>
      <c r="B32" s="291" t="s">
        <v>132</v>
      </c>
      <c r="C32" s="563">
        <v>1</v>
      </c>
    </row>
    <row r="33" spans="1:3" ht="12.75">
      <c r="A33" s="291" t="s">
        <v>2601</v>
      </c>
      <c r="B33" s="292"/>
      <c r="C33" s="563">
        <v>1</v>
      </c>
    </row>
    <row r="34" spans="1:3" ht="12.75">
      <c r="A34" s="291">
        <v>18</v>
      </c>
      <c r="B34" s="291" t="s">
        <v>138</v>
      </c>
      <c r="C34" s="563">
        <v>1</v>
      </c>
    </row>
    <row r="35" spans="1:3" ht="12.75">
      <c r="A35" s="291" t="s">
        <v>2602</v>
      </c>
      <c r="B35" s="292"/>
      <c r="C35" s="563">
        <v>1</v>
      </c>
    </row>
    <row r="36" spans="1:3" ht="12.75">
      <c r="A36" s="291">
        <v>19</v>
      </c>
      <c r="B36" s="291" t="s">
        <v>143</v>
      </c>
      <c r="C36" s="563">
        <v>2</v>
      </c>
    </row>
    <row r="37" spans="1:3" ht="12.75">
      <c r="A37" s="291" t="s">
        <v>2603</v>
      </c>
      <c r="B37" s="292"/>
      <c r="C37" s="563">
        <v>2</v>
      </c>
    </row>
    <row r="38" spans="1:3" ht="12.75">
      <c r="A38" s="291">
        <v>20</v>
      </c>
      <c r="B38" s="291" t="s">
        <v>148</v>
      </c>
      <c r="C38" s="563">
        <v>1</v>
      </c>
    </row>
    <row r="39" spans="1:3" ht="12.75">
      <c r="A39" s="293"/>
      <c r="B39" s="294" t="s">
        <v>1290</v>
      </c>
      <c r="C39" s="564">
        <v>1</v>
      </c>
    </row>
    <row r="40" spans="1:3" ht="12.75">
      <c r="A40" s="293"/>
      <c r="B40" s="294" t="s">
        <v>1291</v>
      </c>
      <c r="C40" s="564">
        <v>1</v>
      </c>
    </row>
    <row r="41" spans="1:3" ht="12.75">
      <c r="A41" s="291" t="s">
        <v>2604</v>
      </c>
      <c r="B41" s="292"/>
      <c r="C41" s="563">
        <v>3</v>
      </c>
    </row>
    <row r="42" spans="1:3" ht="12.75">
      <c r="A42" s="291">
        <v>21</v>
      </c>
      <c r="B42" s="291" t="s">
        <v>158</v>
      </c>
      <c r="C42" s="563">
        <v>1</v>
      </c>
    </row>
    <row r="43" spans="1:3" ht="12.75">
      <c r="A43" s="291" t="s">
        <v>2605</v>
      </c>
      <c r="B43" s="292"/>
      <c r="C43" s="563">
        <v>1</v>
      </c>
    </row>
    <row r="44" spans="1:3" ht="12.75">
      <c r="A44" s="291">
        <v>22</v>
      </c>
      <c r="B44" s="291" t="s">
        <v>162</v>
      </c>
      <c r="C44" s="563">
        <v>1</v>
      </c>
    </row>
    <row r="45" spans="1:3" ht="12.75">
      <c r="A45" s="291" t="s">
        <v>2606</v>
      </c>
      <c r="B45" s="292"/>
      <c r="C45" s="563">
        <v>1</v>
      </c>
    </row>
    <row r="46" spans="1:3" ht="12.75">
      <c r="A46" s="291">
        <v>23</v>
      </c>
      <c r="B46" s="291" t="s">
        <v>166</v>
      </c>
      <c r="C46" s="563">
        <v>1</v>
      </c>
    </row>
    <row r="47" spans="1:3" ht="12.75">
      <c r="A47" s="293"/>
      <c r="B47" s="294" t="s">
        <v>466</v>
      </c>
      <c r="C47" s="564">
        <v>1</v>
      </c>
    </row>
    <row r="48" spans="1:3" ht="12.75">
      <c r="A48" s="291" t="s">
        <v>2607</v>
      </c>
      <c r="B48" s="292"/>
      <c r="C48" s="563">
        <v>2</v>
      </c>
    </row>
    <row r="49" spans="1:3" ht="12.75">
      <c r="A49" s="291">
        <v>24</v>
      </c>
      <c r="B49" s="291" t="s">
        <v>172</v>
      </c>
      <c r="C49" s="563">
        <v>1</v>
      </c>
    </row>
    <row r="50" spans="1:3" ht="12.75">
      <c r="A50" s="291" t="s">
        <v>2608</v>
      </c>
      <c r="B50" s="292"/>
      <c r="C50" s="563">
        <v>1</v>
      </c>
    </row>
    <row r="51" spans="1:3" ht="12.75">
      <c r="A51" s="291">
        <v>25</v>
      </c>
      <c r="B51" s="291" t="s">
        <v>1294</v>
      </c>
      <c r="C51" s="563">
        <v>2</v>
      </c>
    </row>
    <row r="52" spans="1:3" ht="12.75">
      <c r="A52" s="291" t="s">
        <v>2609</v>
      </c>
      <c r="B52" s="292"/>
      <c r="C52" s="563">
        <v>2</v>
      </c>
    </row>
    <row r="53" spans="1:3" ht="12.75">
      <c r="A53" s="291">
        <v>26</v>
      </c>
      <c r="B53" s="291" t="s">
        <v>180</v>
      </c>
      <c r="C53" s="563">
        <v>1</v>
      </c>
    </row>
    <row r="54" spans="1:3" ht="12.75">
      <c r="A54" s="291" t="s">
        <v>2610</v>
      </c>
      <c r="B54" s="292"/>
      <c r="C54" s="563">
        <v>1</v>
      </c>
    </row>
    <row r="55" spans="1:3" ht="12.75">
      <c r="A55" s="291">
        <v>27</v>
      </c>
      <c r="B55" s="291" t="s">
        <v>185</v>
      </c>
      <c r="C55" s="563">
        <v>1</v>
      </c>
    </row>
    <row r="56" spans="1:3" ht="12.75">
      <c r="A56" s="291" t="s">
        <v>2611</v>
      </c>
      <c r="B56" s="292"/>
      <c r="C56" s="563">
        <v>1</v>
      </c>
    </row>
    <row r="57" spans="1:3" ht="12.75">
      <c r="A57" s="291">
        <v>28</v>
      </c>
      <c r="B57" s="291" t="s">
        <v>196</v>
      </c>
      <c r="C57" s="563">
        <v>1</v>
      </c>
    </row>
    <row r="58" spans="1:3" ht="12.75">
      <c r="A58" s="291" t="s">
        <v>2612</v>
      </c>
      <c r="B58" s="292"/>
      <c r="C58" s="563">
        <v>1</v>
      </c>
    </row>
    <row r="59" spans="1:3" ht="12.75">
      <c r="A59" s="291">
        <v>29</v>
      </c>
      <c r="B59" s="291" t="s">
        <v>201</v>
      </c>
      <c r="C59" s="563">
        <v>1</v>
      </c>
    </row>
    <row r="60" spans="1:3" ht="12.75">
      <c r="A60" s="291" t="s">
        <v>2613</v>
      </c>
      <c r="B60" s="292"/>
      <c r="C60" s="563">
        <v>1</v>
      </c>
    </row>
    <row r="61" spans="1:3" ht="12.75">
      <c r="A61" s="291">
        <v>30</v>
      </c>
      <c r="B61" s="291" t="s">
        <v>205</v>
      </c>
      <c r="C61" s="563">
        <v>1</v>
      </c>
    </row>
    <row r="62" spans="1:3" ht="12.75">
      <c r="A62" s="293"/>
      <c r="B62" s="294" t="s">
        <v>1297</v>
      </c>
      <c r="C62" s="564">
        <v>1</v>
      </c>
    </row>
    <row r="63" spans="1:3" ht="12.75">
      <c r="A63" s="291" t="s">
        <v>2614</v>
      </c>
      <c r="B63" s="292"/>
      <c r="C63" s="563">
        <v>2</v>
      </c>
    </row>
    <row r="64" spans="1:3" ht="12.75">
      <c r="A64" s="291">
        <v>31</v>
      </c>
      <c r="B64" s="291" t="s">
        <v>99</v>
      </c>
      <c r="C64" s="563">
        <v>2</v>
      </c>
    </row>
    <row r="65" spans="1:3" ht="12.75">
      <c r="A65" s="291" t="s">
        <v>2615</v>
      </c>
      <c r="B65" s="292"/>
      <c r="C65" s="563">
        <v>2</v>
      </c>
    </row>
    <row r="66" spans="1:3" ht="12.75">
      <c r="A66" s="291">
        <v>32</v>
      </c>
      <c r="B66" s="291" t="s">
        <v>219</v>
      </c>
      <c r="C66" s="563">
        <v>1</v>
      </c>
    </row>
    <row r="67" spans="1:3" ht="12.75">
      <c r="A67" s="291" t="s">
        <v>2616</v>
      </c>
      <c r="B67" s="292"/>
      <c r="C67" s="563">
        <v>1</v>
      </c>
    </row>
    <row r="68" spans="1:3" ht="12.75">
      <c r="A68" s="291">
        <v>33</v>
      </c>
      <c r="B68" s="291" t="s">
        <v>225</v>
      </c>
      <c r="C68" s="563">
        <v>1</v>
      </c>
    </row>
    <row r="69" spans="1:3" ht="12.75">
      <c r="A69" s="291" t="s">
        <v>2617</v>
      </c>
      <c r="B69" s="292"/>
      <c r="C69" s="563">
        <v>1</v>
      </c>
    </row>
    <row r="70" spans="1:3" ht="12.75">
      <c r="A70" s="291">
        <v>34</v>
      </c>
      <c r="B70" s="291" t="s">
        <v>232</v>
      </c>
      <c r="C70" s="563">
        <v>1</v>
      </c>
    </row>
    <row r="71" spans="1:3" ht="12.75">
      <c r="A71" s="291" t="s">
        <v>2618</v>
      </c>
      <c r="B71" s="292"/>
      <c r="C71" s="563">
        <v>1</v>
      </c>
    </row>
    <row r="72" spans="1:3" ht="12.75">
      <c r="A72" s="291">
        <v>35</v>
      </c>
      <c r="B72" s="291" t="s">
        <v>237</v>
      </c>
      <c r="C72" s="563">
        <v>1</v>
      </c>
    </row>
    <row r="73" spans="1:3" ht="12.75">
      <c r="A73" s="291" t="s">
        <v>2619</v>
      </c>
      <c r="B73" s="292"/>
      <c r="C73" s="563">
        <v>1</v>
      </c>
    </row>
    <row r="74" spans="1:3" ht="12.75">
      <c r="A74" s="291">
        <v>36</v>
      </c>
      <c r="B74" s="291" t="s">
        <v>242</v>
      </c>
      <c r="C74" s="563">
        <v>2</v>
      </c>
    </row>
    <row r="75" spans="1:3" ht="12.75">
      <c r="A75" s="291" t="s">
        <v>2620</v>
      </c>
      <c r="B75" s="292"/>
      <c r="C75" s="563">
        <v>2</v>
      </c>
    </row>
    <row r="76" spans="1:3" ht="12.75">
      <c r="A76" s="291">
        <v>37</v>
      </c>
      <c r="B76" s="291" t="s">
        <v>249</v>
      </c>
      <c r="C76" s="563">
        <v>1</v>
      </c>
    </row>
    <row r="77" spans="1:3" ht="12.75">
      <c r="A77" s="291" t="s">
        <v>2621</v>
      </c>
      <c r="B77" s="292"/>
      <c r="C77" s="563">
        <v>1</v>
      </c>
    </row>
    <row r="78" spans="1:3" ht="12.75">
      <c r="A78" s="291">
        <v>38</v>
      </c>
      <c r="B78" s="291" t="s">
        <v>253</v>
      </c>
      <c r="C78" s="563">
        <v>1</v>
      </c>
    </row>
    <row r="79" spans="1:3" ht="12.75">
      <c r="A79" s="291" t="s">
        <v>2622</v>
      </c>
      <c r="B79" s="292"/>
      <c r="C79" s="563">
        <v>1</v>
      </c>
    </row>
    <row r="80" spans="1:3" ht="12.75">
      <c r="A80" s="291">
        <v>39</v>
      </c>
      <c r="B80" s="291" t="s">
        <v>258</v>
      </c>
      <c r="C80" s="563">
        <v>3</v>
      </c>
    </row>
    <row r="81" spans="1:3" ht="12.75">
      <c r="A81" s="291" t="s">
        <v>2623</v>
      </c>
      <c r="B81" s="292"/>
      <c r="C81" s="563">
        <v>3</v>
      </c>
    </row>
    <row r="82" spans="1:3" ht="12.75">
      <c r="A82" s="291">
        <v>40</v>
      </c>
      <c r="B82" s="291" t="s">
        <v>265</v>
      </c>
      <c r="C82" s="563">
        <v>2</v>
      </c>
    </row>
    <row r="83" spans="1:3" ht="12.75">
      <c r="A83" s="291" t="s">
        <v>2624</v>
      </c>
      <c r="B83" s="292"/>
      <c r="C83" s="563">
        <v>2</v>
      </c>
    </row>
    <row r="84" spans="1:3" ht="12.75">
      <c r="A84" s="291">
        <v>41</v>
      </c>
      <c r="B84" s="291" t="s">
        <v>272</v>
      </c>
      <c r="C84" s="563">
        <v>2</v>
      </c>
    </row>
    <row r="85" spans="1:3" ht="12.75">
      <c r="A85" s="291" t="s">
        <v>2625</v>
      </c>
      <c r="B85" s="292"/>
      <c r="C85" s="563">
        <v>2</v>
      </c>
    </row>
    <row r="86" spans="1:3" ht="12.75">
      <c r="A86" s="291">
        <v>42</v>
      </c>
      <c r="B86" s="291" t="s">
        <v>277</v>
      </c>
      <c r="C86" s="563">
        <v>1</v>
      </c>
    </row>
    <row r="87" spans="1:3" ht="12.75">
      <c r="A87" s="291" t="s">
        <v>2626</v>
      </c>
      <c r="B87" s="292"/>
      <c r="C87" s="563">
        <v>1</v>
      </c>
    </row>
    <row r="88" spans="1:3" ht="12.75">
      <c r="A88" s="291">
        <v>43</v>
      </c>
      <c r="B88" s="291" t="s">
        <v>283</v>
      </c>
      <c r="C88" s="563">
        <v>1</v>
      </c>
    </row>
    <row r="89" spans="1:3" ht="12.75">
      <c r="A89" s="291" t="s">
        <v>2627</v>
      </c>
      <c r="B89" s="292"/>
      <c r="C89" s="563">
        <v>1</v>
      </c>
    </row>
    <row r="90" spans="1:3" ht="12.75">
      <c r="A90" s="291">
        <v>44</v>
      </c>
      <c r="B90" s="291" t="s">
        <v>286</v>
      </c>
      <c r="C90" s="563">
        <v>2</v>
      </c>
    </row>
    <row r="91" spans="1:3" ht="12.75">
      <c r="A91" s="291" t="s">
        <v>2628</v>
      </c>
      <c r="B91" s="292"/>
      <c r="C91" s="563">
        <v>2</v>
      </c>
    </row>
    <row r="92" spans="1:3" ht="12.75">
      <c r="A92" s="291">
        <v>45</v>
      </c>
      <c r="B92" s="291" t="s">
        <v>292</v>
      </c>
      <c r="C92" s="563">
        <v>2</v>
      </c>
    </row>
    <row r="93" spans="1:3" ht="12.75">
      <c r="A93" s="291" t="s">
        <v>2629</v>
      </c>
      <c r="B93" s="292"/>
      <c r="C93" s="563">
        <v>2</v>
      </c>
    </row>
    <row r="94" spans="1:3" ht="12.75">
      <c r="A94" s="291">
        <v>46</v>
      </c>
      <c r="B94" s="291" t="s">
        <v>297</v>
      </c>
      <c r="C94" s="563">
        <v>1</v>
      </c>
    </row>
    <row r="95" spans="1:3" ht="12.75">
      <c r="A95" s="291" t="s">
        <v>2630</v>
      </c>
      <c r="B95" s="292"/>
      <c r="C95" s="563">
        <v>1</v>
      </c>
    </row>
    <row r="96" spans="1:3" ht="12.75">
      <c r="A96" s="291">
        <v>47</v>
      </c>
      <c r="B96" s="291" t="s">
        <v>302</v>
      </c>
      <c r="C96" s="563">
        <v>1</v>
      </c>
    </row>
    <row r="97" spans="1:3" ht="12.75">
      <c r="A97" s="291" t="s">
        <v>2631</v>
      </c>
      <c r="B97" s="292"/>
      <c r="C97" s="563">
        <v>1</v>
      </c>
    </row>
    <row r="98" spans="1:3" ht="12.75">
      <c r="A98" s="291">
        <v>48</v>
      </c>
      <c r="B98" s="291" t="s">
        <v>306</v>
      </c>
      <c r="C98" s="563">
        <v>1</v>
      </c>
    </row>
    <row r="99" spans="1:3" ht="12.75">
      <c r="A99" s="291" t="s">
        <v>2632</v>
      </c>
      <c r="B99" s="292"/>
      <c r="C99" s="563">
        <v>1</v>
      </c>
    </row>
    <row r="100" spans="1:3" ht="12.75">
      <c r="A100" s="291">
        <v>49</v>
      </c>
      <c r="B100" s="291" t="s">
        <v>312</v>
      </c>
      <c r="C100" s="563">
        <v>2</v>
      </c>
    </row>
    <row r="101" spans="1:3" ht="12.75">
      <c r="A101" s="291" t="s">
        <v>2633</v>
      </c>
      <c r="B101" s="292"/>
      <c r="C101" s="563">
        <v>2</v>
      </c>
    </row>
    <row r="102" spans="1:3" ht="12.75">
      <c r="A102" s="291">
        <v>50</v>
      </c>
      <c r="B102" s="291" t="s">
        <v>318</v>
      </c>
      <c r="C102" s="563">
        <v>1</v>
      </c>
    </row>
    <row r="103" spans="1:3" ht="12.75">
      <c r="A103" s="291" t="s">
        <v>2634</v>
      </c>
      <c r="B103" s="292"/>
      <c r="C103" s="563">
        <v>1</v>
      </c>
    </row>
    <row r="104" spans="1:3" ht="12.75">
      <c r="A104" s="291">
        <v>51</v>
      </c>
      <c r="B104" s="291" t="s">
        <v>324</v>
      </c>
      <c r="C104" s="563">
        <v>2</v>
      </c>
    </row>
    <row r="105" spans="1:3" ht="12.75">
      <c r="A105" s="291" t="s">
        <v>2635</v>
      </c>
      <c r="B105" s="292"/>
      <c r="C105" s="563">
        <v>2</v>
      </c>
    </row>
    <row r="106" spans="1:3" ht="12.75">
      <c r="A106" s="291">
        <v>52</v>
      </c>
      <c r="B106" s="291" t="s">
        <v>330</v>
      </c>
      <c r="C106" s="563">
        <v>2</v>
      </c>
    </row>
    <row r="107" spans="1:3" ht="12.75">
      <c r="A107" s="291" t="s">
        <v>2636</v>
      </c>
      <c r="B107" s="292"/>
      <c r="C107" s="563">
        <v>2</v>
      </c>
    </row>
    <row r="108" spans="1:3" ht="12.75">
      <c r="A108" s="291">
        <v>53</v>
      </c>
      <c r="B108" s="291" t="s">
        <v>336</v>
      </c>
      <c r="C108" s="563">
        <v>2</v>
      </c>
    </row>
    <row r="109" spans="1:3" ht="12.75">
      <c r="A109" s="291" t="s">
        <v>2637</v>
      </c>
      <c r="B109" s="292"/>
      <c r="C109" s="563">
        <v>2</v>
      </c>
    </row>
    <row r="110" spans="1:3" ht="12.75">
      <c r="A110" s="291">
        <v>54</v>
      </c>
      <c r="B110" s="291" t="s">
        <v>340</v>
      </c>
      <c r="C110" s="563">
        <v>3</v>
      </c>
    </row>
    <row r="111" spans="1:3" ht="12.75">
      <c r="A111" s="291" t="s">
        <v>2638</v>
      </c>
      <c r="B111" s="292"/>
      <c r="C111" s="563">
        <v>3</v>
      </c>
    </row>
    <row r="112" spans="1:3" ht="12.75">
      <c r="A112" s="291">
        <v>55</v>
      </c>
      <c r="B112" s="291" t="s">
        <v>349</v>
      </c>
      <c r="C112" s="563">
        <v>1</v>
      </c>
    </row>
    <row r="113" spans="1:3" ht="12.75">
      <c r="A113" s="291" t="s">
        <v>2639</v>
      </c>
      <c r="B113" s="292"/>
      <c r="C113" s="563">
        <v>1</v>
      </c>
    </row>
    <row r="114" spans="1:3" ht="12.75">
      <c r="A114" s="291">
        <v>56</v>
      </c>
      <c r="B114" s="291" t="s">
        <v>355</v>
      </c>
      <c r="C114" s="563">
        <v>1</v>
      </c>
    </row>
    <row r="115" spans="1:3" ht="12.75">
      <c r="A115" s="291" t="s">
        <v>2640</v>
      </c>
      <c r="B115" s="292"/>
      <c r="C115" s="563">
        <v>1</v>
      </c>
    </row>
    <row r="116" spans="1:3" ht="12.75">
      <c r="A116" s="291">
        <v>57</v>
      </c>
      <c r="B116" s="291" t="s">
        <v>360</v>
      </c>
      <c r="C116" s="563">
        <v>1</v>
      </c>
    </row>
    <row r="117" spans="1:3" ht="12.75">
      <c r="A117" s="291" t="s">
        <v>2641</v>
      </c>
      <c r="B117" s="292"/>
      <c r="C117" s="563">
        <v>1</v>
      </c>
    </row>
    <row r="118" spans="1:3" ht="12.75">
      <c r="A118" s="291">
        <v>58</v>
      </c>
      <c r="B118" s="291" t="s">
        <v>366</v>
      </c>
      <c r="C118" s="563">
        <v>2</v>
      </c>
    </row>
    <row r="119" spans="1:3" ht="12.75">
      <c r="A119" s="291" t="s">
        <v>2642</v>
      </c>
      <c r="B119" s="292"/>
      <c r="C119" s="563">
        <v>2</v>
      </c>
    </row>
    <row r="120" spans="1:3" ht="12.75">
      <c r="A120" s="291">
        <v>59</v>
      </c>
      <c r="B120" s="291" t="s">
        <v>372</v>
      </c>
      <c r="C120" s="563">
        <v>2</v>
      </c>
    </row>
    <row r="121" spans="1:3" ht="12.75">
      <c r="A121" s="291" t="s">
        <v>2643</v>
      </c>
      <c r="B121" s="292"/>
      <c r="C121" s="563">
        <v>2</v>
      </c>
    </row>
    <row r="122" spans="1:3" ht="12.75">
      <c r="A122" s="291">
        <v>60</v>
      </c>
      <c r="B122" s="291" t="s">
        <v>380</v>
      </c>
      <c r="C122" s="563">
        <v>1</v>
      </c>
    </row>
    <row r="123" spans="1:3" ht="12.75">
      <c r="A123" s="291" t="s">
        <v>2644</v>
      </c>
      <c r="B123" s="292"/>
      <c r="C123" s="563">
        <v>1</v>
      </c>
    </row>
    <row r="124" spans="1:3" ht="12.75">
      <c r="A124" s="291">
        <v>61</v>
      </c>
      <c r="B124" s="291" t="s">
        <v>258</v>
      </c>
      <c r="C124" s="563">
        <v>2</v>
      </c>
    </row>
    <row r="125" spans="1:3" ht="12.75">
      <c r="A125" s="291" t="s">
        <v>2645</v>
      </c>
      <c r="B125" s="292"/>
      <c r="C125" s="563">
        <v>2</v>
      </c>
    </row>
    <row r="126" spans="1:3" ht="12.75">
      <c r="A126" s="291">
        <v>62</v>
      </c>
      <c r="B126" s="291" t="s">
        <v>1300</v>
      </c>
      <c r="C126" s="563">
        <v>2</v>
      </c>
    </row>
    <row r="127" spans="1:3" ht="12.75">
      <c r="A127" s="291" t="s">
        <v>2646</v>
      </c>
      <c r="B127" s="292"/>
      <c r="C127" s="563">
        <v>2</v>
      </c>
    </row>
    <row r="128" spans="1:3" ht="12.75">
      <c r="A128" s="291">
        <v>63</v>
      </c>
      <c r="B128" s="291" t="s">
        <v>391</v>
      </c>
      <c r="C128" s="563">
        <v>1</v>
      </c>
    </row>
    <row r="129" spans="1:3" ht="12.75">
      <c r="A129" s="291" t="s">
        <v>2647</v>
      </c>
      <c r="B129" s="292"/>
      <c r="C129" s="563">
        <v>1</v>
      </c>
    </row>
    <row r="130" spans="1:3" ht="12.75">
      <c r="A130" s="291">
        <v>64</v>
      </c>
      <c r="B130" s="291" t="s">
        <v>396</v>
      </c>
      <c r="C130" s="563">
        <v>1</v>
      </c>
    </row>
    <row r="131" spans="1:3" ht="12.75">
      <c r="A131" s="291" t="s">
        <v>2648</v>
      </c>
      <c r="B131" s="292"/>
      <c r="C131" s="563">
        <v>1</v>
      </c>
    </row>
    <row r="132" spans="1:3" ht="12.75">
      <c r="A132" s="291">
        <v>65</v>
      </c>
      <c r="B132" s="291" t="s">
        <v>402</v>
      </c>
      <c r="C132" s="563">
        <v>3</v>
      </c>
    </row>
    <row r="133" spans="1:3" ht="12.75">
      <c r="A133" s="291" t="s">
        <v>2649</v>
      </c>
      <c r="B133" s="292"/>
      <c r="C133" s="563">
        <v>3</v>
      </c>
    </row>
    <row r="134" spans="1:3" ht="12.75">
      <c r="A134" s="291">
        <v>66</v>
      </c>
      <c r="B134" s="291" t="s">
        <v>409</v>
      </c>
      <c r="C134" s="563">
        <v>1</v>
      </c>
    </row>
    <row r="135" spans="1:3" ht="12.75">
      <c r="A135" s="291" t="s">
        <v>2650</v>
      </c>
      <c r="B135" s="292"/>
      <c r="C135" s="563">
        <v>1</v>
      </c>
    </row>
    <row r="136" spans="1:3" ht="12.75">
      <c r="A136" s="291">
        <v>67</v>
      </c>
      <c r="B136" s="291" t="s">
        <v>413</v>
      </c>
      <c r="C136" s="563">
        <v>2</v>
      </c>
    </row>
    <row r="137" spans="1:3" ht="12.75">
      <c r="A137" s="291" t="s">
        <v>2651</v>
      </c>
      <c r="B137" s="292"/>
      <c r="C137" s="563">
        <v>2</v>
      </c>
    </row>
    <row r="138" spans="1:3" ht="12.75">
      <c r="A138" s="291">
        <v>68</v>
      </c>
      <c r="B138" s="291" t="s">
        <v>419</v>
      </c>
      <c r="C138" s="563">
        <v>1</v>
      </c>
    </row>
    <row r="139" spans="1:3" ht="12.75">
      <c r="A139" s="291" t="s">
        <v>2652</v>
      </c>
      <c r="B139" s="292"/>
      <c r="C139" s="563">
        <v>1</v>
      </c>
    </row>
    <row r="140" spans="1:3" ht="12.75">
      <c r="A140" s="291">
        <v>69</v>
      </c>
      <c r="B140" s="291" t="s">
        <v>423</v>
      </c>
      <c r="C140" s="563">
        <v>1</v>
      </c>
    </row>
    <row r="141" spans="1:3" ht="12.75">
      <c r="A141" s="291" t="s">
        <v>2653</v>
      </c>
      <c r="B141" s="292"/>
      <c r="C141" s="563">
        <v>1</v>
      </c>
    </row>
    <row r="142" spans="1:3" ht="12.75">
      <c r="A142" s="291">
        <v>70</v>
      </c>
      <c r="B142" s="291" t="s">
        <v>429</v>
      </c>
      <c r="C142" s="563">
        <v>2</v>
      </c>
    </row>
    <row r="143" spans="1:3" ht="12.75">
      <c r="A143" s="291" t="s">
        <v>2654</v>
      </c>
      <c r="B143" s="292"/>
      <c r="C143" s="563">
        <v>2</v>
      </c>
    </row>
    <row r="144" spans="1:3" ht="12.75">
      <c r="A144" s="291">
        <v>71</v>
      </c>
      <c r="B144" s="291" t="s">
        <v>237</v>
      </c>
      <c r="C144" s="563">
        <v>3</v>
      </c>
    </row>
    <row r="145" spans="1:3" ht="12.75">
      <c r="A145" s="291" t="s">
        <v>2655</v>
      </c>
      <c r="B145" s="292"/>
      <c r="C145" s="563">
        <v>3</v>
      </c>
    </row>
    <row r="146" spans="1:3" ht="12.75">
      <c r="A146" s="291">
        <v>72</v>
      </c>
      <c r="B146" s="291" t="s">
        <v>437</v>
      </c>
      <c r="C146" s="563">
        <v>1</v>
      </c>
    </row>
    <row r="147" spans="1:3" ht="12.75">
      <c r="A147" s="291" t="s">
        <v>2656</v>
      </c>
      <c r="B147" s="292"/>
      <c r="C147" s="563">
        <v>1</v>
      </c>
    </row>
    <row r="148" spans="1:3" ht="12.75">
      <c r="A148" s="291">
        <v>73</v>
      </c>
      <c r="B148" s="291" t="s">
        <v>443</v>
      </c>
      <c r="C148" s="563">
        <v>1</v>
      </c>
    </row>
    <row r="149" spans="1:3" ht="12.75">
      <c r="A149" s="291" t="s">
        <v>2657</v>
      </c>
      <c r="B149" s="292"/>
      <c r="C149" s="563">
        <v>1</v>
      </c>
    </row>
    <row r="150" spans="1:3" ht="12.75">
      <c r="A150" s="291">
        <v>74</v>
      </c>
      <c r="B150" s="291" t="s">
        <v>446</v>
      </c>
      <c r="C150" s="563">
        <v>1</v>
      </c>
    </row>
    <row r="151" spans="1:3" ht="12.75">
      <c r="A151" s="291" t="s">
        <v>2658</v>
      </c>
      <c r="B151" s="292"/>
      <c r="C151" s="563">
        <v>1</v>
      </c>
    </row>
    <row r="152" spans="1:3" ht="12.75">
      <c r="A152" s="291">
        <v>75</v>
      </c>
      <c r="B152" s="291" t="s">
        <v>453</v>
      </c>
      <c r="C152" s="563">
        <v>2</v>
      </c>
    </row>
    <row r="153" spans="1:3" ht="12.75">
      <c r="A153" s="291" t="s">
        <v>2659</v>
      </c>
      <c r="B153" s="292"/>
      <c r="C153" s="563">
        <v>2</v>
      </c>
    </row>
    <row r="154" spans="1:3" ht="12.75">
      <c r="A154" s="291">
        <v>76</v>
      </c>
      <c r="B154" s="291" t="s">
        <v>459</v>
      </c>
      <c r="C154" s="563">
        <v>3</v>
      </c>
    </row>
    <row r="155" spans="1:3" ht="12.75">
      <c r="A155" s="291" t="s">
        <v>2660</v>
      </c>
      <c r="B155" s="292"/>
      <c r="C155" s="563">
        <v>3</v>
      </c>
    </row>
    <row r="156" spans="1:3" ht="12.75">
      <c r="A156" s="291">
        <v>77</v>
      </c>
      <c r="B156" s="291" t="s">
        <v>466</v>
      </c>
      <c r="C156" s="563">
        <v>1</v>
      </c>
    </row>
    <row r="157" spans="1:3" ht="12.75">
      <c r="A157" s="291" t="s">
        <v>2661</v>
      </c>
      <c r="B157" s="292"/>
      <c r="C157" s="563">
        <v>1</v>
      </c>
    </row>
    <row r="158" spans="1:3" ht="12.75">
      <c r="A158" s="291">
        <v>78</v>
      </c>
      <c r="B158" s="291" t="s">
        <v>471</v>
      </c>
      <c r="C158" s="563"/>
    </row>
    <row r="159" spans="1:3" ht="12.75">
      <c r="A159" s="291" t="s">
        <v>2662</v>
      </c>
      <c r="B159" s="292"/>
      <c r="C159" s="563"/>
    </row>
    <row r="160" spans="1:3" ht="12.75">
      <c r="A160" s="291">
        <v>79</v>
      </c>
      <c r="B160" s="291" t="s">
        <v>474</v>
      </c>
      <c r="C160" s="563">
        <v>1</v>
      </c>
    </row>
    <row r="161" spans="1:3" ht="12.75">
      <c r="A161" s="291" t="s">
        <v>2663</v>
      </c>
      <c r="B161" s="292"/>
      <c r="C161" s="563">
        <v>1</v>
      </c>
    </row>
    <row r="162" spans="1:3" ht="12.75">
      <c r="A162" s="291">
        <v>80</v>
      </c>
      <c r="B162" s="291" t="s">
        <v>1139</v>
      </c>
      <c r="C162" s="563"/>
    </row>
    <row r="163" spans="1:3" ht="12.75">
      <c r="A163" s="291" t="s">
        <v>2664</v>
      </c>
      <c r="B163" s="292"/>
      <c r="C163" s="563"/>
    </row>
    <row r="164" spans="1:3" ht="12.75">
      <c r="A164" s="291">
        <v>81</v>
      </c>
      <c r="B164" s="291" t="s">
        <v>483</v>
      </c>
      <c r="C164" s="563">
        <v>2</v>
      </c>
    </row>
    <row r="165" spans="1:3" ht="12.75">
      <c r="A165" s="291" t="s">
        <v>2665</v>
      </c>
      <c r="B165" s="292"/>
      <c r="C165" s="563">
        <v>2</v>
      </c>
    </row>
    <row r="166" spans="1:3" ht="12.75">
      <c r="A166" s="291">
        <v>82</v>
      </c>
      <c r="B166" s="291" t="s">
        <v>90</v>
      </c>
      <c r="C166" s="563">
        <v>2</v>
      </c>
    </row>
    <row r="167" spans="1:3" ht="12.75">
      <c r="A167" s="291" t="s">
        <v>2666</v>
      </c>
      <c r="B167" s="292"/>
      <c r="C167" s="563">
        <v>2</v>
      </c>
    </row>
    <row r="168" spans="1:3" ht="12.75">
      <c r="A168" s="291">
        <v>83</v>
      </c>
      <c r="B168" s="291" t="s">
        <v>1307</v>
      </c>
      <c r="C168" s="563">
        <v>1</v>
      </c>
    </row>
    <row r="169" spans="1:3" ht="12.75">
      <c r="A169" s="291" t="s">
        <v>2667</v>
      </c>
      <c r="B169" s="292"/>
      <c r="C169" s="563">
        <v>1</v>
      </c>
    </row>
    <row r="170" spans="1:3" ht="12.75">
      <c r="A170" s="291">
        <v>84</v>
      </c>
      <c r="B170" s="291" t="s">
        <v>496</v>
      </c>
      <c r="C170" s="563"/>
    </row>
    <row r="171" spans="1:3" ht="12.75">
      <c r="A171" s="291" t="s">
        <v>2668</v>
      </c>
      <c r="B171" s="292"/>
      <c r="C171" s="563"/>
    </row>
    <row r="172" spans="1:3" ht="12.75">
      <c r="A172" s="291">
        <v>85</v>
      </c>
      <c r="B172" s="291" t="s">
        <v>500</v>
      </c>
      <c r="C172" s="563">
        <v>1</v>
      </c>
    </row>
    <row r="173" spans="1:3" ht="12.75">
      <c r="A173" s="291" t="s">
        <v>2669</v>
      </c>
      <c r="B173" s="292"/>
      <c r="C173" s="563">
        <v>1</v>
      </c>
    </row>
    <row r="174" spans="1:3" ht="12.75">
      <c r="A174" s="291">
        <v>86</v>
      </c>
      <c r="B174" s="291" t="s">
        <v>503</v>
      </c>
      <c r="C174" s="563">
        <v>2</v>
      </c>
    </row>
    <row r="175" spans="1:3" ht="12.75">
      <c r="A175" s="291" t="s">
        <v>2670</v>
      </c>
      <c r="B175" s="292"/>
      <c r="C175" s="563">
        <v>2</v>
      </c>
    </row>
    <row r="176" spans="1:3" ht="12.75">
      <c r="A176" s="291">
        <v>87</v>
      </c>
      <c r="B176" s="291" t="s">
        <v>1186</v>
      </c>
      <c r="C176" s="563"/>
    </row>
    <row r="177" spans="1:3" ht="12.75">
      <c r="A177" s="291" t="s">
        <v>2671</v>
      </c>
      <c r="B177" s="292"/>
      <c r="C177" s="563"/>
    </row>
    <row r="178" spans="1:3" ht="12.75">
      <c r="A178" s="291">
        <v>88</v>
      </c>
      <c r="B178" s="291" t="s">
        <v>512</v>
      </c>
      <c r="C178" s="563">
        <v>2</v>
      </c>
    </row>
    <row r="179" spans="1:3" ht="12.75">
      <c r="A179" s="291" t="s">
        <v>2672</v>
      </c>
      <c r="B179" s="292"/>
      <c r="C179" s="563">
        <v>2</v>
      </c>
    </row>
    <row r="180" spans="1:3" ht="12.75">
      <c r="A180" s="291">
        <v>89</v>
      </c>
      <c r="B180" s="291" t="s">
        <v>520</v>
      </c>
      <c r="C180" s="563">
        <v>1</v>
      </c>
    </row>
    <row r="181" spans="1:3" ht="12.75">
      <c r="A181" s="291" t="s">
        <v>2673</v>
      </c>
      <c r="B181" s="292"/>
      <c r="C181" s="563">
        <v>1</v>
      </c>
    </row>
    <row r="182" spans="1:3" ht="12.75">
      <c r="A182" s="291">
        <v>90</v>
      </c>
      <c r="B182" s="291" t="s">
        <v>526</v>
      </c>
      <c r="C182" s="563"/>
    </row>
    <row r="183" spans="1:3" ht="12.75">
      <c r="A183" s="293"/>
      <c r="B183" s="294" t="s">
        <v>527</v>
      </c>
      <c r="C183" s="564">
        <v>1</v>
      </c>
    </row>
    <row r="184" spans="1:3" ht="12.75">
      <c r="A184" s="291" t="s">
        <v>2674</v>
      </c>
      <c r="B184" s="292"/>
      <c r="C184" s="563">
        <v>1</v>
      </c>
    </row>
    <row r="185" spans="1:3" ht="12.75">
      <c r="A185" s="291">
        <v>91</v>
      </c>
      <c r="B185" s="291" t="s">
        <v>533</v>
      </c>
      <c r="C185" s="563">
        <v>2</v>
      </c>
    </row>
    <row r="186" spans="1:3" ht="12.75">
      <c r="A186" s="291" t="s">
        <v>2675</v>
      </c>
      <c r="B186" s="292"/>
      <c r="C186" s="563">
        <v>2</v>
      </c>
    </row>
    <row r="187" spans="1:3" ht="12.75">
      <c r="A187" s="291">
        <v>92</v>
      </c>
      <c r="B187" s="291" t="s">
        <v>1309</v>
      </c>
      <c r="C187" s="563">
        <v>1</v>
      </c>
    </row>
    <row r="188" spans="1:3" ht="12.75">
      <c r="A188" s="293"/>
      <c r="B188" s="294" t="s">
        <v>537</v>
      </c>
      <c r="C188" s="564">
        <v>3</v>
      </c>
    </row>
    <row r="189" spans="1:3" ht="12.75">
      <c r="A189" s="291" t="s">
        <v>2676</v>
      </c>
      <c r="B189" s="292"/>
      <c r="C189" s="563">
        <v>4</v>
      </c>
    </row>
    <row r="190" spans="1:3" ht="12.75">
      <c r="A190" s="291">
        <v>93</v>
      </c>
      <c r="B190" s="291" t="s">
        <v>543</v>
      </c>
      <c r="C190" s="563">
        <v>1</v>
      </c>
    </row>
    <row r="191" spans="1:3" ht="12.75">
      <c r="A191" s="291" t="s">
        <v>2677</v>
      </c>
      <c r="B191" s="292"/>
      <c r="C191" s="563">
        <v>1</v>
      </c>
    </row>
    <row r="192" spans="1:3" ht="12.75">
      <c r="A192" s="291">
        <v>94</v>
      </c>
      <c r="B192" s="291" t="s">
        <v>546</v>
      </c>
      <c r="C192" s="563">
        <v>1</v>
      </c>
    </row>
    <row r="193" spans="1:3" ht="12.75">
      <c r="A193" s="291" t="s">
        <v>2678</v>
      </c>
      <c r="B193" s="292"/>
      <c r="C193" s="563">
        <v>1</v>
      </c>
    </row>
    <row r="194" spans="1:3" ht="12.75">
      <c r="A194" s="291">
        <v>95</v>
      </c>
      <c r="B194" s="291" t="s">
        <v>551</v>
      </c>
      <c r="C194" s="563">
        <v>1</v>
      </c>
    </row>
    <row r="195" spans="1:3" ht="12.75">
      <c r="A195" s="291" t="s">
        <v>2679</v>
      </c>
      <c r="B195" s="292"/>
      <c r="C195" s="563">
        <v>1</v>
      </c>
    </row>
    <row r="196" spans="1:3" ht="12.75">
      <c r="A196" s="291">
        <v>96</v>
      </c>
      <c r="B196" s="291" t="s">
        <v>1112</v>
      </c>
      <c r="C196" s="563">
        <v>1</v>
      </c>
    </row>
    <row r="197" spans="1:3" ht="12.75">
      <c r="A197" s="291" t="s">
        <v>2680</v>
      </c>
      <c r="B197" s="292"/>
      <c r="C197" s="563">
        <v>1</v>
      </c>
    </row>
    <row r="198" spans="1:3" ht="12.75">
      <c r="A198" s="291">
        <v>97</v>
      </c>
      <c r="B198" s="291" t="s">
        <v>555</v>
      </c>
      <c r="C198" s="563">
        <v>1</v>
      </c>
    </row>
    <row r="199" spans="1:3" ht="12.75">
      <c r="A199" s="291" t="s">
        <v>2681</v>
      </c>
      <c r="B199" s="292"/>
      <c r="C199" s="563">
        <v>1</v>
      </c>
    </row>
    <row r="200" spans="1:3" ht="12.75">
      <c r="A200" s="291">
        <v>98</v>
      </c>
      <c r="B200" s="291" t="s">
        <v>562</v>
      </c>
      <c r="C200" s="563">
        <v>1</v>
      </c>
    </row>
    <row r="201" spans="1:3" ht="12.75">
      <c r="A201" s="291" t="s">
        <v>2682</v>
      </c>
      <c r="B201" s="292"/>
      <c r="C201" s="563">
        <v>1</v>
      </c>
    </row>
    <row r="202" spans="1:3" ht="12.75">
      <c r="A202" s="291">
        <v>99</v>
      </c>
      <c r="B202" s="291" t="s">
        <v>565</v>
      </c>
      <c r="C202" s="563">
        <v>1</v>
      </c>
    </row>
    <row r="203" spans="1:3" ht="12.75">
      <c r="A203" s="293"/>
      <c r="B203" s="294" t="s">
        <v>253</v>
      </c>
      <c r="C203" s="564">
        <v>1</v>
      </c>
    </row>
    <row r="204" spans="1:3" ht="12.75">
      <c r="A204" s="291" t="s">
        <v>2683</v>
      </c>
      <c r="B204" s="292"/>
      <c r="C204" s="563">
        <v>2</v>
      </c>
    </row>
    <row r="205" spans="1:3" ht="12.75">
      <c r="A205" s="291">
        <v>100</v>
      </c>
      <c r="B205" s="291" t="s">
        <v>572</v>
      </c>
      <c r="C205" s="563"/>
    </row>
    <row r="206" spans="1:3" ht="12.75">
      <c r="A206" s="291" t="s">
        <v>2684</v>
      </c>
      <c r="B206" s="292"/>
      <c r="C206" s="563"/>
    </row>
    <row r="207" spans="1:3" ht="12.75">
      <c r="A207" s="291">
        <v>102</v>
      </c>
      <c r="B207" s="291" t="s">
        <v>585</v>
      </c>
      <c r="C207" s="563">
        <v>1</v>
      </c>
    </row>
    <row r="208" spans="1:3" ht="12.75">
      <c r="A208" s="291" t="s">
        <v>2685</v>
      </c>
      <c r="B208" s="292"/>
      <c r="C208" s="563">
        <v>1</v>
      </c>
    </row>
    <row r="209" spans="1:3" ht="12.75">
      <c r="A209" s="291">
        <v>103</v>
      </c>
      <c r="B209" s="291" t="s">
        <v>589</v>
      </c>
      <c r="C209" s="563">
        <v>1</v>
      </c>
    </row>
    <row r="210" spans="1:3" ht="12.75">
      <c r="A210" s="291" t="s">
        <v>2686</v>
      </c>
      <c r="B210" s="292"/>
      <c r="C210" s="563">
        <v>1</v>
      </c>
    </row>
    <row r="211" spans="1:3" ht="12.75">
      <c r="A211" s="291">
        <v>104</v>
      </c>
      <c r="B211" s="291" t="s">
        <v>594</v>
      </c>
      <c r="C211" s="563">
        <v>1</v>
      </c>
    </row>
    <row r="212" spans="1:3" ht="12.75">
      <c r="A212" s="291" t="s">
        <v>2687</v>
      </c>
      <c r="B212" s="292"/>
      <c r="C212" s="563">
        <v>1</v>
      </c>
    </row>
    <row r="213" spans="1:3" ht="12.75">
      <c r="A213" s="291">
        <v>105</v>
      </c>
      <c r="B213" s="291" t="s">
        <v>595</v>
      </c>
      <c r="C213" s="563">
        <v>4</v>
      </c>
    </row>
    <row r="214" spans="1:3" ht="12.75">
      <c r="A214" s="291" t="s">
        <v>2688</v>
      </c>
      <c r="B214" s="292"/>
      <c r="C214" s="563">
        <v>4</v>
      </c>
    </row>
    <row r="215" spans="1:3" ht="12.75">
      <c r="A215" s="291">
        <v>106</v>
      </c>
      <c r="B215" s="291" t="s">
        <v>601</v>
      </c>
      <c r="C215" s="563">
        <v>1</v>
      </c>
    </row>
    <row r="216" spans="1:3" ht="12.75">
      <c r="A216" s="291" t="s">
        <v>2689</v>
      </c>
      <c r="B216" s="292"/>
      <c r="C216" s="563">
        <v>1</v>
      </c>
    </row>
    <row r="217" spans="1:3" ht="12.75">
      <c r="A217" s="291">
        <v>107</v>
      </c>
      <c r="B217" s="291" t="s">
        <v>607</v>
      </c>
      <c r="C217" s="563">
        <v>1</v>
      </c>
    </row>
    <row r="218" spans="1:3" ht="12.75">
      <c r="A218" s="291" t="s">
        <v>2690</v>
      </c>
      <c r="B218" s="292"/>
      <c r="C218" s="563">
        <v>1</v>
      </c>
    </row>
    <row r="219" spans="1:3" ht="12.75">
      <c r="A219" s="291">
        <v>108</v>
      </c>
      <c r="B219" s="291" t="s">
        <v>612</v>
      </c>
      <c r="C219" s="563"/>
    </row>
    <row r="220" spans="1:3" ht="12.75">
      <c r="A220" s="291" t="s">
        <v>2691</v>
      </c>
      <c r="B220" s="292"/>
      <c r="C220" s="563"/>
    </row>
    <row r="221" spans="1:3" ht="12.75">
      <c r="A221" s="291">
        <v>109</v>
      </c>
      <c r="B221" s="291" t="s">
        <v>1313</v>
      </c>
      <c r="C221" s="563">
        <v>1</v>
      </c>
    </row>
    <row r="222" spans="1:3" ht="12.75">
      <c r="A222" s="291" t="s">
        <v>2692</v>
      </c>
      <c r="B222" s="292"/>
      <c r="C222" s="563">
        <v>1</v>
      </c>
    </row>
    <row r="223" spans="1:3" ht="12.75">
      <c r="A223" s="291">
        <v>110</v>
      </c>
      <c r="B223" s="291" t="s">
        <v>1316</v>
      </c>
      <c r="C223" s="563">
        <v>1</v>
      </c>
    </row>
    <row r="224" spans="1:3" ht="12.75">
      <c r="A224" s="293"/>
      <c r="B224" s="294" t="s">
        <v>1317</v>
      </c>
      <c r="C224" s="564">
        <v>1</v>
      </c>
    </row>
    <row r="225" spans="1:3" ht="12.75">
      <c r="A225" s="291" t="s">
        <v>2693</v>
      </c>
      <c r="B225" s="292"/>
      <c r="C225" s="563">
        <v>2</v>
      </c>
    </row>
    <row r="226" spans="1:3" ht="12.75">
      <c r="A226" s="291">
        <v>111</v>
      </c>
      <c r="B226" s="291" t="s">
        <v>625</v>
      </c>
      <c r="C226" s="563">
        <v>2</v>
      </c>
    </row>
    <row r="227" spans="1:3" ht="12.75">
      <c r="A227" s="291" t="s">
        <v>2694</v>
      </c>
      <c r="B227" s="292"/>
      <c r="C227" s="563">
        <v>2</v>
      </c>
    </row>
    <row r="228" spans="1:3" ht="12.75">
      <c r="A228" s="291">
        <v>112</v>
      </c>
      <c r="B228" s="291" t="s">
        <v>628</v>
      </c>
      <c r="C228" s="563">
        <v>1</v>
      </c>
    </row>
    <row r="229" spans="1:3" ht="12.75">
      <c r="A229" s="291" t="s">
        <v>2695</v>
      </c>
      <c r="B229" s="292"/>
      <c r="C229" s="563">
        <v>1</v>
      </c>
    </row>
    <row r="230" spans="1:3" ht="12.75">
      <c r="A230" s="291">
        <v>113</v>
      </c>
      <c r="B230" s="291" t="s">
        <v>634</v>
      </c>
      <c r="C230" s="563">
        <v>1</v>
      </c>
    </row>
    <row r="231" spans="1:3" ht="12.75">
      <c r="A231" s="291" t="s">
        <v>2696</v>
      </c>
      <c r="B231" s="292"/>
      <c r="C231" s="563">
        <v>1</v>
      </c>
    </row>
    <row r="232" spans="1:3" ht="12.75">
      <c r="A232" s="291">
        <v>114</v>
      </c>
      <c r="B232" s="291" t="s">
        <v>637</v>
      </c>
      <c r="C232" s="563">
        <v>1</v>
      </c>
    </row>
    <row r="233" spans="1:3" ht="12.75">
      <c r="A233" s="291" t="s">
        <v>2697</v>
      </c>
      <c r="B233" s="292"/>
      <c r="C233" s="563">
        <v>1</v>
      </c>
    </row>
    <row r="234" spans="1:3" ht="12.75">
      <c r="A234" s="291">
        <v>115</v>
      </c>
      <c r="B234" s="291" t="s">
        <v>642</v>
      </c>
      <c r="C234" s="563">
        <v>1</v>
      </c>
    </row>
    <row r="235" spans="1:3" ht="12.75">
      <c r="A235" s="291" t="s">
        <v>2698</v>
      </c>
      <c r="B235" s="292"/>
      <c r="C235" s="563">
        <v>1</v>
      </c>
    </row>
    <row r="236" spans="1:3" ht="12.75">
      <c r="A236" s="291">
        <v>116</v>
      </c>
      <c r="B236" s="291" t="s">
        <v>646</v>
      </c>
      <c r="C236" s="563">
        <v>1</v>
      </c>
    </row>
    <row r="237" spans="1:3" ht="12.75">
      <c r="A237" s="291" t="s">
        <v>2699</v>
      </c>
      <c r="B237" s="292"/>
      <c r="C237" s="563">
        <v>1</v>
      </c>
    </row>
    <row r="238" spans="1:3" ht="12.75">
      <c r="A238" s="291">
        <v>117</v>
      </c>
      <c r="B238" s="291" t="s">
        <v>652</v>
      </c>
      <c r="C238" s="563">
        <v>1</v>
      </c>
    </row>
    <row r="239" spans="1:3" ht="12.75">
      <c r="A239" s="291" t="s">
        <v>2700</v>
      </c>
      <c r="B239" s="292"/>
      <c r="C239" s="563">
        <v>1</v>
      </c>
    </row>
    <row r="240" spans="1:3" ht="12.75">
      <c r="A240" s="291">
        <v>118</v>
      </c>
      <c r="B240" s="291" t="s">
        <v>655</v>
      </c>
      <c r="C240" s="563">
        <v>1</v>
      </c>
    </row>
    <row r="241" spans="1:3" ht="12.75">
      <c r="A241" s="291" t="s">
        <v>2701</v>
      </c>
      <c r="B241" s="292"/>
      <c r="C241" s="563">
        <v>1</v>
      </c>
    </row>
    <row r="242" spans="1:3" ht="12.75">
      <c r="A242" s="291">
        <v>119</v>
      </c>
      <c r="B242" s="291" t="s">
        <v>657</v>
      </c>
      <c r="C242" s="563">
        <v>1</v>
      </c>
    </row>
    <row r="243" spans="1:3" ht="12.75">
      <c r="A243" s="291" t="s">
        <v>2702</v>
      </c>
      <c r="B243" s="292"/>
      <c r="C243" s="563">
        <v>1</v>
      </c>
    </row>
    <row r="244" spans="1:3" ht="12.75">
      <c r="A244" s="291">
        <v>120</v>
      </c>
      <c r="B244" s="291" t="s">
        <v>663</v>
      </c>
      <c r="C244" s="563">
        <v>1</v>
      </c>
    </row>
    <row r="245" spans="1:3" ht="12.75">
      <c r="A245" s="291" t="s">
        <v>2703</v>
      </c>
      <c r="B245" s="292"/>
      <c r="C245" s="563">
        <v>1</v>
      </c>
    </row>
    <row r="246" spans="1:3" ht="12.75">
      <c r="A246" s="291">
        <v>121</v>
      </c>
      <c r="B246" s="291" t="s">
        <v>670</v>
      </c>
      <c r="C246" s="563">
        <v>1</v>
      </c>
    </row>
    <row r="247" spans="1:3" ht="12.75">
      <c r="A247" s="291" t="s">
        <v>2704</v>
      </c>
      <c r="B247" s="292"/>
      <c r="C247" s="563">
        <v>1</v>
      </c>
    </row>
    <row r="248" spans="1:3" ht="12.75">
      <c r="A248" s="291">
        <v>122</v>
      </c>
      <c r="B248" s="291" t="s">
        <v>677</v>
      </c>
      <c r="C248" s="563">
        <v>1</v>
      </c>
    </row>
    <row r="249" spans="1:3" ht="12.75">
      <c r="A249" s="291" t="s">
        <v>2705</v>
      </c>
      <c r="B249" s="292"/>
      <c r="C249" s="563">
        <v>1</v>
      </c>
    </row>
    <row r="250" spans="1:3" ht="12.75">
      <c r="A250" s="291">
        <v>124</v>
      </c>
      <c r="B250" s="291" t="s">
        <v>682</v>
      </c>
      <c r="C250" s="563">
        <v>2</v>
      </c>
    </row>
    <row r="251" spans="1:3" ht="12.75">
      <c r="A251" s="291" t="s">
        <v>2706</v>
      </c>
      <c r="B251" s="292"/>
      <c r="C251" s="563">
        <v>2</v>
      </c>
    </row>
    <row r="252" spans="1:3" ht="12.75">
      <c r="A252" s="291">
        <v>125</v>
      </c>
      <c r="B252" s="291" t="s">
        <v>688</v>
      </c>
      <c r="C252" s="563">
        <v>1</v>
      </c>
    </row>
    <row r="253" spans="1:3" ht="12.75">
      <c r="A253" s="291" t="s">
        <v>2707</v>
      </c>
      <c r="B253" s="292"/>
      <c r="C253" s="563">
        <v>1</v>
      </c>
    </row>
    <row r="254" spans="1:3" ht="12.75">
      <c r="A254" s="291">
        <v>126</v>
      </c>
      <c r="B254" s="291" t="s">
        <v>692</v>
      </c>
      <c r="C254" s="563">
        <v>1</v>
      </c>
    </row>
    <row r="255" spans="1:3" ht="12.75">
      <c r="A255" s="291" t="s">
        <v>2708</v>
      </c>
      <c r="B255" s="292"/>
      <c r="C255" s="563">
        <v>1</v>
      </c>
    </row>
    <row r="256" spans="1:3" ht="12.75">
      <c r="A256" s="291">
        <v>127</v>
      </c>
      <c r="B256" s="291" t="s">
        <v>696</v>
      </c>
      <c r="C256" s="563">
        <v>2</v>
      </c>
    </row>
    <row r="257" spans="1:3" ht="12.75">
      <c r="A257" s="291" t="s">
        <v>2709</v>
      </c>
      <c r="B257" s="292"/>
      <c r="C257" s="563">
        <v>2</v>
      </c>
    </row>
    <row r="258" spans="1:3" ht="12.75">
      <c r="A258" s="291">
        <v>128</v>
      </c>
      <c r="B258" s="291" t="s">
        <v>1320</v>
      </c>
      <c r="C258" s="563">
        <v>1</v>
      </c>
    </row>
    <row r="259" spans="1:3" ht="12.75">
      <c r="A259" s="291" t="s">
        <v>2710</v>
      </c>
      <c r="B259" s="292"/>
      <c r="C259" s="563">
        <v>1</v>
      </c>
    </row>
    <row r="260" spans="1:3" ht="12.75">
      <c r="A260" s="291">
        <v>129</v>
      </c>
      <c r="B260" s="291" t="s">
        <v>707</v>
      </c>
      <c r="C260" s="563"/>
    </row>
    <row r="261" spans="1:3" ht="12.75">
      <c r="A261" s="291" t="s">
        <v>2711</v>
      </c>
      <c r="B261" s="292"/>
      <c r="C261" s="563"/>
    </row>
    <row r="262" spans="1:3" ht="12.75">
      <c r="A262" s="291">
        <v>130</v>
      </c>
      <c r="B262" s="291" t="s">
        <v>1324</v>
      </c>
      <c r="C262" s="563">
        <v>2</v>
      </c>
    </row>
    <row r="263" spans="1:3" ht="12.75">
      <c r="A263" s="293"/>
      <c r="B263" s="294" t="s">
        <v>710</v>
      </c>
      <c r="C263" s="564"/>
    </row>
    <row r="264" spans="1:3" ht="12.75">
      <c r="A264" s="291" t="s">
        <v>2712</v>
      </c>
      <c r="B264" s="292"/>
      <c r="C264" s="563">
        <v>2</v>
      </c>
    </row>
    <row r="265" spans="1:3" ht="12.75">
      <c r="A265" s="291">
        <v>132</v>
      </c>
      <c r="B265" s="291" t="s">
        <v>1093</v>
      </c>
      <c r="C265" s="563"/>
    </row>
    <row r="266" spans="1:3" ht="12.75">
      <c r="A266" s="291" t="s">
        <v>2713</v>
      </c>
      <c r="B266" s="292"/>
      <c r="C266" s="563"/>
    </row>
    <row r="267" spans="1:3" ht="12.75">
      <c r="A267" s="291">
        <v>133</v>
      </c>
      <c r="B267" s="291" t="s">
        <v>242</v>
      </c>
      <c r="C267" s="563">
        <v>2</v>
      </c>
    </row>
    <row r="268" spans="1:3" ht="12.75">
      <c r="A268" s="291" t="s">
        <v>2714</v>
      </c>
      <c r="B268" s="292"/>
      <c r="C268" s="563">
        <v>2</v>
      </c>
    </row>
    <row r="269" spans="1:3" ht="12.75">
      <c r="A269" s="291">
        <v>134</v>
      </c>
      <c r="B269" s="291" t="s">
        <v>396</v>
      </c>
      <c r="C269" s="563"/>
    </row>
    <row r="270" spans="1:3" ht="12.75">
      <c r="A270" s="291" t="s">
        <v>2715</v>
      </c>
      <c r="B270" s="292"/>
      <c r="C270" s="563"/>
    </row>
    <row r="271" spans="1:3" ht="12.75">
      <c r="A271" s="291">
        <v>135</v>
      </c>
      <c r="B271" s="291" t="s">
        <v>728</v>
      </c>
      <c r="C271" s="563">
        <v>1</v>
      </c>
    </row>
    <row r="272" spans="1:3" ht="12.75">
      <c r="A272" s="291" t="s">
        <v>2716</v>
      </c>
      <c r="B272" s="292"/>
      <c r="C272" s="563">
        <v>1</v>
      </c>
    </row>
    <row r="273" spans="1:3" ht="12.75">
      <c r="A273" s="291">
        <v>136</v>
      </c>
      <c r="B273" s="291" t="s">
        <v>732</v>
      </c>
      <c r="C273" s="563">
        <v>1</v>
      </c>
    </row>
    <row r="274" spans="1:3" ht="12.75">
      <c r="A274" s="291" t="s">
        <v>2717</v>
      </c>
      <c r="B274" s="292"/>
      <c r="C274" s="563">
        <v>1</v>
      </c>
    </row>
    <row r="275" spans="1:3" ht="12.75">
      <c r="A275" s="291">
        <v>137</v>
      </c>
      <c r="B275" s="291" t="s">
        <v>736</v>
      </c>
      <c r="C275" s="563">
        <v>1</v>
      </c>
    </row>
    <row r="276" spans="1:3" ht="12.75">
      <c r="A276" s="293"/>
      <c r="B276" s="294" t="s">
        <v>1327</v>
      </c>
      <c r="C276" s="564"/>
    </row>
    <row r="277" spans="1:3" ht="12.75">
      <c r="A277" s="291" t="s">
        <v>2718</v>
      </c>
      <c r="B277" s="292"/>
      <c r="C277" s="563">
        <v>1</v>
      </c>
    </row>
    <row r="278" spans="1:3" ht="12.75">
      <c r="A278" s="291">
        <v>138</v>
      </c>
      <c r="B278" s="291" t="s">
        <v>739</v>
      </c>
      <c r="C278" s="563">
        <v>1</v>
      </c>
    </row>
    <row r="279" spans="1:3" ht="12.75">
      <c r="A279" s="291" t="s">
        <v>2719</v>
      </c>
      <c r="B279" s="292"/>
      <c r="C279" s="563">
        <v>1</v>
      </c>
    </row>
    <row r="280" spans="1:3" ht="12.75">
      <c r="A280" s="291">
        <v>139</v>
      </c>
      <c r="B280" s="291" t="s">
        <v>1328</v>
      </c>
      <c r="C280" s="563">
        <v>2</v>
      </c>
    </row>
    <row r="281" spans="1:3" ht="12.75">
      <c r="A281" s="291" t="s">
        <v>2720</v>
      </c>
      <c r="B281" s="292"/>
      <c r="C281" s="563">
        <v>2</v>
      </c>
    </row>
    <row r="282" spans="1:3" ht="12.75">
      <c r="A282" s="291">
        <v>140</v>
      </c>
      <c r="B282" s="291" t="s">
        <v>745</v>
      </c>
      <c r="C282" s="563">
        <v>2</v>
      </c>
    </row>
    <row r="283" spans="1:3" ht="12.75">
      <c r="A283" s="291" t="s">
        <v>2721</v>
      </c>
      <c r="B283" s="292"/>
      <c r="C283" s="563">
        <v>2</v>
      </c>
    </row>
    <row r="284" spans="1:3" ht="12.75">
      <c r="A284" s="291">
        <v>141</v>
      </c>
      <c r="B284" s="291" t="s">
        <v>749</v>
      </c>
      <c r="C284" s="563">
        <v>2</v>
      </c>
    </row>
    <row r="285" spans="1:3" ht="12.75">
      <c r="A285" s="291" t="s">
        <v>2722</v>
      </c>
      <c r="B285" s="292"/>
      <c r="C285" s="563">
        <v>2</v>
      </c>
    </row>
    <row r="286" spans="1:3" ht="12.75">
      <c r="A286" s="291">
        <v>142</v>
      </c>
      <c r="B286" s="291" t="s">
        <v>754</v>
      </c>
      <c r="C286" s="563">
        <v>1</v>
      </c>
    </row>
    <row r="287" spans="1:3" ht="12.75">
      <c r="A287" s="291" t="s">
        <v>2723</v>
      </c>
      <c r="B287" s="292"/>
      <c r="C287" s="563">
        <v>1</v>
      </c>
    </row>
    <row r="288" spans="1:3" ht="12.75">
      <c r="A288" s="291">
        <v>143</v>
      </c>
      <c r="B288" s="291" t="s">
        <v>316</v>
      </c>
      <c r="C288" s="563">
        <v>3</v>
      </c>
    </row>
    <row r="289" spans="1:3" ht="12.75">
      <c r="A289" s="291" t="s">
        <v>2724</v>
      </c>
      <c r="B289" s="292"/>
      <c r="C289" s="563">
        <v>3</v>
      </c>
    </row>
    <row r="290" spans="1:3" ht="12.75">
      <c r="A290" s="291">
        <v>144</v>
      </c>
      <c r="B290" s="291" t="s">
        <v>765</v>
      </c>
      <c r="C290" s="563">
        <v>2</v>
      </c>
    </row>
    <row r="291" spans="1:3" ht="12.75">
      <c r="A291" s="291" t="s">
        <v>2725</v>
      </c>
      <c r="B291" s="292"/>
      <c r="C291" s="563">
        <v>2</v>
      </c>
    </row>
    <row r="292" spans="1:3" ht="12.75">
      <c r="A292" s="291">
        <v>145</v>
      </c>
      <c r="B292" s="291" t="s">
        <v>768</v>
      </c>
      <c r="C292" s="563">
        <v>2</v>
      </c>
    </row>
    <row r="293" spans="1:3" ht="12.75">
      <c r="A293" s="291" t="s">
        <v>2726</v>
      </c>
      <c r="B293" s="292"/>
      <c r="C293" s="563">
        <v>2</v>
      </c>
    </row>
    <row r="294" spans="1:3" ht="12.75">
      <c r="A294" s="291">
        <v>146</v>
      </c>
      <c r="B294" s="291" t="s">
        <v>771</v>
      </c>
      <c r="C294" s="563">
        <v>2</v>
      </c>
    </row>
    <row r="295" spans="1:3" ht="12.75">
      <c r="A295" s="291" t="s">
        <v>2727</v>
      </c>
      <c r="B295" s="292"/>
      <c r="C295" s="563">
        <v>2</v>
      </c>
    </row>
    <row r="296" spans="1:3" ht="12.75">
      <c r="A296" s="291">
        <v>147</v>
      </c>
      <c r="B296" s="291" t="s">
        <v>1330</v>
      </c>
      <c r="C296" s="563">
        <v>2</v>
      </c>
    </row>
    <row r="297" spans="1:3" ht="12.75">
      <c r="A297" s="291" t="s">
        <v>2728</v>
      </c>
      <c r="B297" s="292"/>
      <c r="C297" s="563">
        <v>2</v>
      </c>
    </row>
    <row r="298" spans="1:3" ht="12.75">
      <c r="A298" s="291">
        <v>148</v>
      </c>
      <c r="B298" s="291" t="s">
        <v>778</v>
      </c>
      <c r="C298" s="563"/>
    </row>
    <row r="299" spans="1:3" ht="12.75">
      <c r="A299" s="291" t="s">
        <v>2729</v>
      </c>
      <c r="B299" s="292"/>
      <c r="C299" s="563"/>
    </row>
    <row r="300" spans="1:3" ht="12.75">
      <c r="A300" s="291">
        <v>149</v>
      </c>
      <c r="B300" s="291" t="s">
        <v>782</v>
      </c>
      <c r="C300" s="563"/>
    </row>
    <row r="301" spans="1:3" ht="12.75">
      <c r="A301" s="293"/>
      <c r="B301" s="294" t="s">
        <v>1333</v>
      </c>
      <c r="C301" s="564">
        <v>1</v>
      </c>
    </row>
    <row r="302" spans="1:3" ht="12.75">
      <c r="A302" s="291" t="s">
        <v>2730</v>
      </c>
      <c r="B302" s="292"/>
      <c r="C302" s="563">
        <v>1</v>
      </c>
    </row>
    <row r="303" spans="1:3" ht="12.75">
      <c r="A303" s="291">
        <v>150</v>
      </c>
      <c r="B303" s="291" t="s">
        <v>786</v>
      </c>
      <c r="C303" s="563">
        <v>2</v>
      </c>
    </row>
    <row r="304" spans="1:3" ht="12.75">
      <c r="A304" s="291" t="s">
        <v>2731</v>
      </c>
      <c r="B304" s="292"/>
      <c r="C304" s="563">
        <v>2</v>
      </c>
    </row>
    <row r="305" spans="1:3" ht="12.75">
      <c r="A305" s="291">
        <v>151</v>
      </c>
      <c r="B305" s="291" t="s">
        <v>1336</v>
      </c>
      <c r="C305" s="563">
        <v>1</v>
      </c>
    </row>
    <row r="306" spans="1:3" ht="12.75">
      <c r="A306" s="293"/>
      <c r="B306" s="294" t="s">
        <v>789</v>
      </c>
      <c r="C306" s="564"/>
    </row>
    <row r="307" spans="1:3" ht="12.75">
      <c r="A307" s="291" t="s">
        <v>2732</v>
      </c>
      <c r="B307" s="292"/>
      <c r="C307" s="563">
        <v>1</v>
      </c>
    </row>
    <row r="308" spans="1:3" ht="12.75">
      <c r="A308" s="291">
        <v>152</v>
      </c>
      <c r="B308" s="291" t="s">
        <v>793</v>
      </c>
      <c r="C308" s="563">
        <v>2</v>
      </c>
    </row>
    <row r="309" spans="1:3" ht="12.75">
      <c r="A309" s="291" t="s">
        <v>2733</v>
      </c>
      <c r="B309" s="292"/>
      <c r="C309" s="563">
        <v>2</v>
      </c>
    </row>
    <row r="310" spans="1:3" ht="12.75">
      <c r="A310" s="291">
        <v>154</v>
      </c>
      <c r="B310" s="291" t="s">
        <v>803</v>
      </c>
      <c r="C310" s="563"/>
    </row>
    <row r="311" spans="1:3" ht="12.75">
      <c r="A311" s="291" t="s">
        <v>2734</v>
      </c>
      <c r="B311" s="292"/>
      <c r="C311" s="563"/>
    </row>
    <row r="312" spans="1:3" ht="12.75">
      <c r="A312" s="291">
        <v>155</v>
      </c>
      <c r="B312" s="291" t="s">
        <v>808</v>
      </c>
      <c r="C312" s="563"/>
    </row>
    <row r="313" spans="1:3" ht="12.75">
      <c r="A313" s="291" t="s">
        <v>2735</v>
      </c>
      <c r="B313" s="292"/>
      <c r="C313" s="563"/>
    </row>
    <row r="314" spans="1:3" ht="12.75">
      <c r="A314" s="291">
        <v>156</v>
      </c>
      <c r="B314" s="291" t="s">
        <v>810</v>
      </c>
      <c r="C314" s="563">
        <v>2</v>
      </c>
    </row>
    <row r="315" spans="1:3" ht="12.75">
      <c r="A315" s="291" t="s">
        <v>2736</v>
      </c>
      <c r="B315" s="292"/>
      <c r="C315" s="563">
        <v>2</v>
      </c>
    </row>
    <row r="316" spans="1:3" ht="12.75">
      <c r="A316" s="291">
        <v>157</v>
      </c>
      <c r="B316" s="291" t="s">
        <v>815</v>
      </c>
      <c r="C316" s="563">
        <v>1</v>
      </c>
    </row>
    <row r="317" spans="1:3" ht="12.75">
      <c r="A317" s="291" t="s">
        <v>2737</v>
      </c>
      <c r="B317" s="292"/>
      <c r="C317" s="563">
        <v>1</v>
      </c>
    </row>
    <row r="318" spans="1:3" ht="12.75">
      <c r="A318" s="291">
        <v>158</v>
      </c>
      <c r="B318" s="291" t="s">
        <v>1340</v>
      </c>
      <c r="C318" s="563">
        <v>2</v>
      </c>
    </row>
    <row r="319" spans="1:3" ht="12.75">
      <c r="A319" s="293"/>
      <c r="B319" s="294" t="s">
        <v>819</v>
      </c>
      <c r="C319" s="564">
        <v>2</v>
      </c>
    </row>
    <row r="320" spans="1:3" ht="12.75">
      <c r="A320" s="291" t="s">
        <v>2738</v>
      </c>
      <c r="B320" s="292"/>
      <c r="C320" s="563">
        <v>4</v>
      </c>
    </row>
    <row r="321" spans="1:3" ht="12.75">
      <c r="A321" s="291">
        <v>159</v>
      </c>
      <c r="B321" s="291" t="s">
        <v>824</v>
      </c>
      <c r="C321" s="563">
        <v>2</v>
      </c>
    </row>
    <row r="322" spans="1:3" ht="12.75">
      <c r="A322" s="291" t="s">
        <v>2739</v>
      </c>
      <c r="B322" s="292"/>
      <c r="C322" s="563">
        <v>2</v>
      </c>
    </row>
    <row r="323" spans="1:3" ht="12.75">
      <c r="A323" s="291">
        <v>160</v>
      </c>
      <c r="B323" s="291" t="s">
        <v>830</v>
      </c>
      <c r="C323" s="563"/>
    </row>
    <row r="324" spans="1:3" ht="12.75">
      <c r="A324" s="291" t="s">
        <v>2740</v>
      </c>
      <c r="B324" s="292"/>
      <c r="C324" s="563"/>
    </row>
    <row r="325" spans="1:3" ht="12.75">
      <c r="A325" s="291">
        <v>161</v>
      </c>
      <c r="B325" s="291" t="s">
        <v>833</v>
      </c>
      <c r="C325" s="563">
        <v>1</v>
      </c>
    </row>
    <row r="326" spans="1:3" ht="12.75">
      <c r="A326" s="291" t="s">
        <v>2741</v>
      </c>
      <c r="B326" s="292"/>
      <c r="C326" s="563">
        <v>1</v>
      </c>
    </row>
    <row r="327" spans="1:3" ht="12.75">
      <c r="A327" s="291">
        <v>162</v>
      </c>
      <c r="B327" s="291" t="s">
        <v>838</v>
      </c>
      <c r="C327" s="563">
        <v>1</v>
      </c>
    </row>
    <row r="328" spans="1:3" ht="12.75">
      <c r="A328" s="291" t="s">
        <v>2742</v>
      </c>
      <c r="B328" s="292"/>
      <c r="C328" s="563">
        <v>1</v>
      </c>
    </row>
    <row r="329" spans="1:3" ht="12.75">
      <c r="A329" s="291">
        <v>163</v>
      </c>
      <c r="B329" s="291" t="s">
        <v>841</v>
      </c>
      <c r="C329" s="563">
        <v>2</v>
      </c>
    </row>
    <row r="330" spans="1:3" ht="12.75">
      <c r="A330" s="291" t="s">
        <v>2743</v>
      </c>
      <c r="B330" s="292"/>
      <c r="C330" s="563">
        <v>2</v>
      </c>
    </row>
    <row r="331" spans="1:3" ht="12.75">
      <c r="A331" s="291">
        <v>164</v>
      </c>
      <c r="B331" s="291" t="s">
        <v>847</v>
      </c>
      <c r="C331" s="563">
        <v>1</v>
      </c>
    </row>
    <row r="332" spans="1:3" ht="12.75">
      <c r="A332" s="291" t="s">
        <v>2744</v>
      </c>
      <c r="B332" s="292"/>
      <c r="C332" s="563">
        <v>1</v>
      </c>
    </row>
    <row r="333" spans="1:3" ht="12.75">
      <c r="A333" s="291">
        <v>165</v>
      </c>
      <c r="B333" s="291" t="s">
        <v>853</v>
      </c>
      <c r="C333" s="563">
        <v>2</v>
      </c>
    </row>
    <row r="334" spans="1:3" ht="12.75">
      <c r="A334" s="291" t="s">
        <v>2745</v>
      </c>
      <c r="B334" s="292"/>
      <c r="C334" s="563">
        <v>2</v>
      </c>
    </row>
    <row r="335" spans="1:3" ht="12.75">
      <c r="A335" s="291">
        <v>166</v>
      </c>
      <c r="B335" s="291" t="s">
        <v>137</v>
      </c>
      <c r="C335" s="563">
        <v>2</v>
      </c>
    </row>
    <row r="336" spans="1:3" ht="12.75">
      <c r="A336" s="291" t="s">
        <v>2746</v>
      </c>
      <c r="B336" s="292"/>
      <c r="C336" s="563">
        <v>2</v>
      </c>
    </row>
    <row r="337" spans="1:3" ht="12.75">
      <c r="A337" s="291">
        <v>167</v>
      </c>
      <c r="B337" s="291" t="s">
        <v>1341</v>
      </c>
      <c r="C337" s="563">
        <v>1</v>
      </c>
    </row>
    <row r="338" spans="1:3" ht="12.75">
      <c r="A338" s="291" t="s">
        <v>2747</v>
      </c>
      <c r="B338" s="292"/>
      <c r="C338" s="563">
        <v>1</v>
      </c>
    </row>
    <row r="339" spans="1:3" ht="12.75">
      <c r="A339" s="291">
        <v>168</v>
      </c>
      <c r="B339" s="291" t="s">
        <v>866</v>
      </c>
      <c r="C339" s="563">
        <v>1</v>
      </c>
    </row>
    <row r="340" spans="1:3" ht="12.75">
      <c r="A340" s="291" t="s">
        <v>2748</v>
      </c>
      <c r="B340" s="292"/>
      <c r="C340" s="563">
        <v>1</v>
      </c>
    </row>
    <row r="341" spans="1:3" ht="12.75">
      <c r="A341" s="291">
        <v>169</v>
      </c>
      <c r="B341" s="291" t="s">
        <v>871</v>
      </c>
      <c r="C341" s="563">
        <v>1</v>
      </c>
    </row>
    <row r="342" spans="1:3" ht="12.75">
      <c r="A342" s="291" t="s">
        <v>2749</v>
      </c>
      <c r="B342" s="292"/>
      <c r="C342" s="563">
        <v>1</v>
      </c>
    </row>
    <row r="343" spans="1:3" ht="12.75">
      <c r="A343" s="291">
        <v>170</v>
      </c>
      <c r="B343" s="291" t="s">
        <v>877</v>
      </c>
      <c r="C343" s="563">
        <v>1</v>
      </c>
    </row>
    <row r="344" spans="1:3" ht="12.75">
      <c r="A344" s="291" t="s">
        <v>2750</v>
      </c>
      <c r="B344" s="292"/>
      <c r="C344" s="563">
        <v>1</v>
      </c>
    </row>
    <row r="345" spans="1:3" ht="12.75">
      <c r="A345" s="291">
        <v>171</v>
      </c>
      <c r="B345" s="291" t="s">
        <v>882</v>
      </c>
      <c r="C345" s="563">
        <v>1</v>
      </c>
    </row>
    <row r="346" spans="1:3" ht="12.75">
      <c r="A346" s="291" t="s">
        <v>2751</v>
      </c>
      <c r="B346" s="292"/>
      <c r="C346" s="563">
        <v>1</v>
      </c>
    </row>
    <row r="347" spans="1:3" ht="12.75">
      <c r="A347" s="291">
        <v>172</v>
      </c>
      <c r="B347" s="291" t="s">
        <v>887</v>
      </c>
      <c r="C347" s="563">
        <v>1</v>
      </c>
    </row>
    <row r="348" spans="1:3" ht="12.75">
      <c r="A348" s="291" t="s">
        <v>2752</v>
      </c>
      <c r="B348" s="292"/>
      <c r="C348" s="563">
        <v>1</v>
      </c>
    </row>
    <row r="349" spans="1:3" ht="12.75">
      <c r="A349" s="291">
        <v>173</v>
      </c>
      <c r="B349" s="291" t="s">
        <v>891</v>
      </c>
      <c r="C349" s="563"/>
    </row>
    <row r="350" spans="1:3" ht="12.75">
      <c r="A350" s="291" t="s">
        <v>2753</v>
      </c>
      <c r="B350" s="292"/>
      <c r="C350" s="563"/>
    </row>
    <row r="351" spans="1:3" ht="12.75">
      <c r="A351" s="291">
        <v>174</v>
      </c>
      <c r="B351" s="291" t="s">
        <v>894</v>
      </c>
      <c r="C351" s="563">
        <v>2</v>
      </c>
    </row>
    <row r="352" spans="1:3" ht="12.75">
      <c r="A352" s="291" t="s">
        <v>2754</v>
      </c>
      <c r="B352" s="292"/>
      <c r="C352" s="563">
        <v>2</v>
      </c>
    </row>
    <row r="353" spans="1:3" ht="12.75">
      <c r="A353" s="291">
        <v>175</v>
      </c>
      <c r="B353" s="291" t="s">
        <v>899</v>
      </c>
      <c r="C353" s="563">
        <v>1</v>
      </c>
    </row>
    <row r="354" spans="1:3" ht="12.75">
      <c r="A354" s="291" t="s">
        <v>2755</v>
      </c>
      <c r="B354" s="292"/>
      <c r="C354" s="563">
        <v>1</v>
      </c>
    </row>
    <row r="355" spans="1:3" ht="12.75">
      <c r="A355" s="291">
        <v>176</v>
      </c>
      <c r="B355" s="291" t="s">
        <v>903</v>
      </c>
      <c r="C355" s="563">
        <v>1</v>
      </c>
    </row>
    <row r="356" spans="1:3" ht="12.75">
      <c r="A356" s="291" t="s">
        <v>2756</v>
      </c>
      <c r="B356" s="292"/>
      <c r="C356" s="563">
        <v>1</v>
      </c>
    </row>
    <row r="357" spans="1:3" ht="12.75">
      <c r="A357" s="291">
        <v>177</v>
      </c>
      <c r="B357" s="291" t="s">
        <v>906</v>
      </c>
      <c r="C357" s="563">
        <v>1</v>
      </c>
    </row>
    <row r="358" spans="1:3" ht="12.75">
      <c r="A358" s="291" t="s">
        <v>2757</v>
      </c>
      <c r="B358" s="292"/>
      <c r="C358" s="563">
        <v>1</v>
      </c>
    </row>
    <row r="359" spans="1:3" ht="12.75">
      <c r="A359" s="291">
        <v>180</v>
      </c>
      <c r="B359" s="291" t="s">
        <v>914</v>
      </c>
      <c r="C359" s="563">
        <v>1</v>
      </c>
    </row>
    <row r="360" spans="1:3" ht="12.75">
      <c r="A360" s="291" t="s">
        <v>2758</v>
      </c>
      <c r="B360" s="292"/>
      <c r="C360" s="563">
        <v>1</v>
      </c>
    </row>
    <row r="361" spans="1:3" ht="12.75">
      <c r="A361" s="291">
        <v>181</v>
      </c>
      <c r="B361" s="291" t="s">
        <v>919</v>
      </c>
      <c r="C361" s="563">
        <v>1</v>
      </c>
    </row>
    <row r="362" spans="1:3" ht="12.75">
      <c r="A362" s="291" t="s">
        <v>2759</v>
      </c>
      <c r="B362" s="292"/>
      <c r="C362" s="563">
        <v>1</v>
      </c>
    </row>
    <row r="363" spans="1:3" ht="12.75">
      <c r="A363" s="291">
        <v>199</v>
      </c>
      <c r="B363" s="291" t="s">
        <v>272</v>
      </c>
      <c r="C363" s="563"/>
    </row>
    <row r="364" spans="1:3" ht="12.75">
      <c r="A364" s="291" t="s">
        <v>2760</v>
      </c>
      <c r="B364" s="292"/>
      <c r="C364" s="563"/>
    </row>
    <row r="365" spans="1:3" ht="12.75">
      <c r="A365" s="291">
        <v>200</v>
      </c>
      <c r="B365" s="291" t="s">
        <v>242</v>
      </c>
      <c r="C365" s="563">
        <v>3</v>
      </c>
    </row>
    <row r="366" spans="1:3" ht="12.75">
      <c r="A366" s="291" t="s">
        <v>2761</v>
      </c>
      <c r="B366" s="292"/>
      <c r="C366" s="563">
        <v>3</v>
      </c>
    </row>
    <row r="367" spans="1:3" ht="12.75">
      <c r="A367" s="291">
        <v>203</v>
      </c>
      <c r="B367" s="291" t="s">
        <v>949</v>
      </c>
      <c r="C367" s="563"/>
    </row>
    <row r="368" spans="1:3" ht="12.75">
      <c r="A368" s="291" t="s">
        <v>2762</v>
      </c>
      <c r="B368" s="292"/>
      <c r="C368" s="563"/>
    </row>
    <row r="369" spans="1:3" ht="12.75">
      <c r="A369" s="291">
        <v>208</v>
      </c>
      <c r="B369" s="291" t="s">
        <v>1344</v>
      </c>
      <c r="C369" s="563">
        <v>1</v>
      </c>
    </row>
    <row r="370" spans="1:3" ht="12.75">
      <c r="A370" s="291" t="s">
        <v>2763</v>
      </c>
      <c r="B370" s="292"/>
      <c r="C370" s="563">
        <v>1</v>
      </c>
    </row>
    <row r="371" spans="1:3" ht="12.75">
      <c r="A371" s="291">
        <v>217</v>
      </c>
      <c r="B371" s="291" t="s">
        <v>958</v>
      </c>
      <c r="C371" s="563">
        <v>1</v>
      </c>
    </row>
    <row r="372" spans="1:3" ht="12.75">
      <c r="A372" s="291" t="s">
        <v>2764</v>
      </c>
      <c r="B372" s="292"/>
      <c r="C372" s="563">
        <v>1</v>
      </c>
    </row>
    <row r="373" spans="1:3" ht="12.75">
      <c r="A373" s="291">
        <v>228</v>
      </c>
      <c r="B373" s="291" t="s">
        <v>962</v>
      </c>
      <c r="C373" s="563">
        <v>1</v>
      </c>
    </row>
    <row r="374" spans="1:3" ht="12.75">
      <c r="A374" s="291" t="s">
        <v>2765</v>
      </c>
      <c r="B374" s="292"/>
      <c r="C374" s="563">
        <v>1</v>
      </c>
    </row>
    <row r="375" spans="1:3" ht="12.75">
      <c r="A375" s="291">
        <v>229</v>
      </c>
      <c r="B375" s="291" t="s">
        <v>967</v>
      </c>
      <c r="C375" s="563"/>
    </row>
    <row r="376" spans="1:3" ht="12.75">
      <c r="A376" s="291" t="s">
        <v>2766</v>
      </c>
      <c r="B376" s="292"/>
      <c r="C376" s="563"/>
    </row>
    <row r="377" spans="1:3" ht="12.75">
      <c r="A377" s="291">
        <v>231</v>
      </c>
      <c r="B377" s="291" t="s">
        <v>921</v>
      </c>
      <c r="C377" s="563"/>
    </row>
    <row r="378" spans="1:3" ht="12.75">
      <c r="A378" s="291" t="s">
        <v>2767</v>
      </c>
      <c r="B378" s="292"/>
      <c r="C378" s="563"/>
    </row>
    <row r="379" spans="1:3" ht="12.75">
      <c r="A379" s="291">
        <v>235</v>
      </c>
      <c r="B379" s="291" t="s">
        <v>972</v>
      </c>
      <c r="C379" s="563">
        <v>1</v>
      </c>
    </row>
    <row r="380" spans="1:3" ht="12.75">
      <c r="A380" s="291" t="s">
        <v>2768</v>
      </c>
      <c r="B380" s="292"/>
      <c r="C380" s="563">
        <v>1</v>
      </c>
    </row>
    <row r="381" spans="1:3" ht="12.75">
      <c r="A381" s="291">
        <v>243</v>
      </c>
      <c r="B381" s="291" t="s">
        <v>1348</v>
      </c>
      <c r="C381" s="563"/>
    </row>
    <row r="382" spans="1:3" ht="12.75">
      <c r="A382" s="291" t="s">
        <v>2769</v>
      </c>
      <c r="B382" s="292"/>
      <c r="C382" s="563"/>
    </row>
    <row r="383" spans="1:3" ht="12.75">
      <c r="A383" s="291">
        <v>245</v>
      </c>
      <c r="B383" s="291" t="s">
        <v>979</v>
      </c>
      <c r="C383" s="563">
        <v>2</v>
      </c>
    </row>
    <row r="384" spans="1:3" ht="12.75">
      <c r="A384" s="291" t="s">
        <v>2770</v>
      </c>
      <c r="B384" s="292"/>
      <c r="C384" s="563">
        <v>2</v>
      </c>
    </row>
    <row r="385" spans="1:3" ht="12.75">
      <c r="A385" s="291">
        <v>251</v>
      </c>
      <c r="B385" s="291" t="s">
        <v>987</v>
      </c>
      <c r="C385" s="563">
        <v>1</v>
      </c>
    </row>
    <row r="386" spans="1:3" ht="12.75">
      <c r="A386" s="291" t="s">
        <v>2771</v>
      </c>
      <c r="B386" s="292"/>
      <c r="C386" s="563">
        <v>1</v>
      </c>
    </row>
    <row r="387" spans="1:3" ht="12.75">
      <c r="A387" s="291">
        <v>260</v>
      </c>
      <c r="B387" s="291" t="s">
        <v>715</v>
      </c>
      <c r="C387" s="563">
        <v>1</v>
      </c>
    </row>
    <row r="388" spans="1:3" ht="12.75">
      <c r="A388" s="291" t="s">
        <v>2772</v>
      </c>
      <c r="B388" s="292"/>
      <c r="C388" s="563">
        <v>1</v>
      </c>
    </row>
    <row r="389" spans="1:3" ht="12.75">
      <c r="A389" s="291">
        <v>261</v>
      </c>
      <c r="B389" s="291" t="s">
        <v>989</v>
      </c>
      <c r="C389" s="563"/>
    </row>
    <row r="390" spans="1:3" ht="12.75">
      <c r="A390" s="291" t="s">
        <v>2773</v>
      </c>
      <c r="B390" s="292"/>
      <c r="C390" s="563"/>
    </row>
    <row r="391" spans="1:3" ht="12.75">
      <c r="A391" s="291">
        <v>274</v>
      </c>
      <c r="B391" s="291" t="s">
        <v>996</v>
      </c>
      <c r="C391" s="563">
        <v>1</v>
      </c>
    </row>
    <row r="392" spans="1:3" ht="12.75">
      <c r="A392" s="291" t="s">
        <v>2774</v>
      </c>
      <c r="B392" s="292"/>
      <c r="C392" s="563">
        <v>1</v>
      </c>
    </row>
    <row r="393" spans="1:3" ht="12.75">
      <c r="A393" s="291">
        <v>275</v>
      </c>
      <c r="B393" s="291" t="s">
        <v>242</v>
      </c>
      <c r="C393" s="563">
        <v>3</v>
      </c>
    </row>
    <row r="394" spans="1:3" ht="12.75">
      <c r="A394" s="291" t="s">
        <v>2775</v>
      </c>
      <c r="B394" s="292"/>
      <c r="C394" s="563">
        <v>3</v>
      </c>
    </row>
    <row r="395" spans="1:3" ht="12.75">
      <c r="A395" s="291">
        <v>291</v>
      </c>
      <c r="B395" s="291" t="s">
        <v>1008</v>
      </c>
      <c r="C395" s="563">
        <v>1</v>
      </c>
    </row>
    <row r="396" spans="1:3" ht="12.75">
      <c r="A396" s="291" t="s">
        <v>2776</v>
      </c>
      <c r="B396" s="292"/>
      <c r="C396" s="563">
        <v>1</v>
      </c>
    </row>
    <row r="397" spans="1:3" ht="12.75">
      <c r="A397" s="291">
        <v>296</v>
      </c>
      <c r="B397" s="291" t="s">
        <v>396</v>
      </c>
      <c r="C397" s="563">
        <v>2</v>
      </c>
    </row>
    <row r="398" spans="1:3" ht="12.75">
      <c r="A398" s="291" t="s">
        <v>2777</v>
      </c>
      <c r="B398" s="292"/>
      <c r="C398" s="563">
        <v>2</v>
      </c>
    </row>
    <row r="399" spans="1:3" ht="12.75">
      <c r="A399" s="291">
        <v>297</v>
      </c>
      <c r="B399" s="291" t="s">
        <v>1018</v>
      </c>
      <c r="C399" s="563">
        <v>3</v>
      </c>
    </row>
    <row r="400" spans="1:3" ht="12.75">
      <c r="A400" s="291" t="s">
        <v>2778</v>
      </c>
      <c r="B400" s="292"/>
      <c r="C400" s="563">
        <v>3</v>
      </c>
    </row>
    <row r="401" spans="1:3" ht="12.75">
      <c r="A401" s="291">
        <v>299</v>
      </c>
      <c r="B401" s="291" t="s">
        <v>911</v>
      </c>
      <c r="C401" s="563">
        <v>1</v>
      </c>
    </row>
    <row r="402" spans="1:3" ht="12.75">
      <c r="A402" s="291" t="s">
        <v>2779</v>
      </c>
      <c r="B402" s="292"/>
      <c r="C402" s="563">
        <v>1</v>
      </c>
    </row>
    <row r="403" spans="1:3" ht="12.75">
      <c r="A403" s="291">
        <v>300</v>
      </c>
      <c r="B403" s="291" t="s">
        <v>1020</v>
      </c>
      <c r="C403" s="563">
        <v>2</v>
      </c>
    </row>
    <row r="404" spans="1:3" ht="12.75">
      <c r="A404" s="291" t="s">
        <v>2780</v>
      </c>
      <c r="B404" s="292"/>
      <c r="C404" s="563">
        <v>2</v>
      </c>
    </row>
    <row r="405" spans="1:3" ht="12.75">
      <c r="A405" s="291">
        <v>301</v>
      </c>
      <c r="B405" s="291" t="s">
        <v>1024</v>
      </c>
      <c r="C405" s="563">
        <v>1</v>
      </c>
    </row>
    <row r="406" spans="1:3" ht="12.75">
      <c r="A406" s="291" t="s">
        <v>2781</v>
      </c>
      <c r="B406" s="292"/>
      <c r="C406" s="563">
        <v>1</v>
      </c>
    </row>
    <row r="407" spans="1:3" ht="12.75">
      <c r="A407" s="291">
        <v>304</v>
      </c>
      <c r="B407" s="291" t="s">
        <v>1351</v>
      </c>
      <c r="C407" s="563"/>
    </row>
    <row r="408" spans="1:3" ht="12.75">
      <c r="A408" s="291" t="s">
        <v>2782</v>
      </c>
      <c r="B408" s="292"/>
      <c r="C408" s="563"/>
    </row>
    <row r="409" spans="1:3" ht="12.75">
      <c r="A409" s="291">
        <v>305</v>
      </c>
      <c r="B409" s="291" t="s">
        <v>1027</v>
      </c>
      <c r="C409" s="563">
        <v>2</v>
      </c>
    </row>
    <row r="410" spans="1:3" ht="12.75">
      <c r="A410" s="291" t="s">
        <v>2783</v>
      </c>
      <c r="B410" s="292"/>
      <c r="C410" s="563">
        <v>2</v>
      </c>
    </row>
    <row r="411" spans="1:3" ht="12.75">
      <c r="A411" s="291">
        <v>307</v>
      </c>
      <c r="B411" s="291" t="s">
        <v>1031</v>
      </c>
      <c r="C411" s="563"/>
    </row>
    <row r="412" spans="1:3" ht="12.75">
      <c r="A412" s="291" t="s">
        <v>2784</v>
      </c>
      <c r="B412" s="292"/>
      <c r="C412" s="563"/>
    </row>
    <row r="413" spans="1:3" ht="12.75">
      <c r="A413" s="291">
        <v>309</v>
      </c>
      <c r="B413" s="291" t="s">
        <v>1037</v>
      </c>
      <c r="C413" s="563">
        <v>1</v>
      </c>
    </row>
    <row r="414" spans="1:3" ht="12.75">
      <c r="A414" s="291" t="s">
        <v>2785</v>
      </c>
      <c r="B414" s="292"/>
      <c r="C414" s="563">
        <v>1</v>
      </c>
    </row>
    <row r="415" spans="1:3" ht="12.75">
      <c r="A415" s="291">
        <v>311</v>
      </c>
      <c r="B415" s="291" t="s">
        <v>1041</v>
      </c>
      <c r="C415" s="563"/>
    </row>
    <row r="416" spans="1:3" ht="12.75">
      <c r="A416" s="291" t="s">
        <v>2786</v>
      </c>
      <c r="B416" s="292"/>
      <c r="C416" s="563"/>
    </row>
    <row r="417" spans="1:3" ht="12.75">
      <c r="A417" s="291">
        <v>312</v>
      </c>
      <c r="B417" s="291" t="s">
        <v>479</v>
      </c>
      <c r="C417" s="563">
        <v>1</v>
      </c>
    </row>
    <row r="418" spans="1:3" ht="12.75">
      <c r="A418" s="291" t="s">
        <v>2787</v>
      </c>
      <c r="B418" s="292"/>
      <c r="C418" s="563">
        <v>1</v>
      </c>
    </row>
    <row r="419" spans="1:3" ht="12.75">
      <c r="A419" s="291">
        <v>315</v>
      </c>
      <c r="B419" s="291" t="s">
        <v>466</v>
      </c>
      <c r="C419" s="563"/>
    </row>
    <row r="420" spans="1:3" ht="12.75">
      <c r="A420" s="291" t="s">
        <v>2788</v>
      </c>
      <c r="B420" s="292"/>
      <c r="C420" s="563"/>
    </row>
    <row r="421" spans="1:3" ht="12.75">
      <c r="A421" s="291">
        <v>318</v>
      </c>
      <c r="B421" s="291" t="s">
        <v>1048</v>
      </c>
      <c r="C421" s="563">
        <v>1</v>
      </c>
    </row>
    <row r="422" spans="1:3" ht="12.75">
      <c r="A422" s="291" t="s">
        <v>2789</v>
      </c>
      <c r="B422" s="292"/>
      <c r="C422" s="563">
        <v>1</v>
      </c>
    </row>
    <row r="423" spans="1:3" ht="12.75">
      <c r="A423" s="291">
        <v>319</v>
      </c>
      <c r="B423" s="291" t="s">
        <v>1352</v>
      </c>
      <c r="C423" s="563">
        <v>1</v>
      </c>
    </row>
    <row r="424" spans="1:3" ht="12.75">
      <c r="A424" s="291" t="s">
        <v>2790</v>
      </c>
      <c r="B424" s="292"/>
      <c r="C424" s="563">
        <v>1</v>
      </c>
    </row>
    <row r="425" spans="1:3" ht="12.75">
      <c r="A425" s="291">
        <v>322</v>
      </c>
      <c r="B425" s="291" t="s">
        <v>1054</v>
      </c>
      <c r="C425" s="563">
        <v>1</v>
      </c>
    </row>
    <row r="426" spans="1:3" ht="12.75">
      <c r="A426" s="291" t="s">
        <v>2791</v>
      </c>
      <c r="B426" s="292"/>
      <c r="C426" s="563">
        <v>1</v>
      </c>
    </row>
    <row r="427" spans="1:3" ht="12.75">
      <c r="A427" s="291">
        <v>324</v>
      </c>
      <c r="B427" s="291" t="s">
        <v>1058</v>
      </c>
      <c r="C427" s="563">
        <v>1</v>
      </c>
    </row>
    <row r="428" spans="1:3" ht="12.75">
      <c r="A428" s="291" t="s">
        <v>2792</v>
      </c>
      <c r="B428" s="292"/>
      <c r="C428" s="563">
        <v>1</v>
      </c>
    </row>
    <row r="429" spans="1:3" ht="12.75">
      <c r="A429" s="291">
        <v>328</v>
      </c>
      <c r="B429" s="291" t="s">
        <v>1062</v>
      </c>
      <c r="C429" s="563">
        <v>1</v>
      </c>
    </row>
    <row r="430" spans="1:3" ht="12.75">
      <c r="A430" s="291" t="s">
        <v>2793</v>
      </c>
      <c r="B430" s="292"/>
      <c r="C430" s="563">
        <v>1</v>
      </c>
    </row>
    <row r="431" spans="1:3" ht="12.75">
      <c r="A431" s="291">
        <v>329</v>
      </c>
      <c r="B431" s="291" t="s">
        <v>1068</v>
      </c>
      <c r="C431" s="563">
        <v>1</v>
      </c>
    </row>
    <row r="432" spans="1:3" ht="12.75">
      <c r="A432" s="293"/>
      <c r="B432" s="294" t="s">
        <v>1072</v>
      </c>
      <c r="C432" s="564"/>
    </row>
    <row r="433" spans="1:3" ht="12.75">
      <c r="A433" s="291" t="s">
        <v>2794</v>
      </c>
      <c r="B433" s="292"/>
      <c r="C433" s="563">
        <v>1</v>
      </c>
    </row>
    <row r="434" spans="1:3" ht="12.75">
      <c r="A434" s="291">
        <v>332</v>
      </c>
      <c r="B434" s="291" t="s">
        <v>1074</v>
      </c>
      <c r="C434" s="563">
        <v>1</v>
      </c>
    </row>
    <row r="435" spans="1:3" ht="12.75">
      <c r="A435" s="291" t="s">
        <v>2795</v>
      </c>
      <c r="B435" s="292"/>
      <c r="C435" s="563">
        <v>1</v>
      </c>
    </row>
    <row r="436" spans="1:3" ht="12.75">
      <c r="A436" s="291">
        <v>338</v>
      </c>
      <c r="B436" s="291" t="s">
        <v>1078</v>
      </c>
      <c r="C436" s="563">
        <v>3</v>
      </c>
    </row>
    <row r="437" spans="1:3" ht="12.75">
      <c r="A437" s="291" t="s">
        <v>2796</v>
      </c>
      <c r="B437" s="292"/>
      <c r="C437" s="563">
        <v>3</v>
      </c>
    </row>
    <row r="438" spans="1:3" ht="12.75">
      <c r="A438" s="291">
        <v>340</v>
      </c>
      <c r="B438" s="291" t="s">
        <v>507</v>
      </c>
      <c r="C438" s="563">
        <v>1</v>
      </c>
    </row>
    <row r="439" spans="1:3" ht="12.75">
      <c r="A439" s="291" t="s">
        <v>2797</v>
      </c>
      <c r="B439" s="292"/>
      <c r="C439" s="563">
        <v>1</v>
      </c>
    </row>
    <row r="440" spans="1:3" ht="12.75">
      <c r="A440" s="291">
        <v>343</v>
      </c>
      <c r="B440" s="291" t="s">
        <v>136</v>
      </c>
      <c r="C440" s="563">
        <v>1</v>
      </c>
    </row>
    <row r="441" spans="1:3" ht="12.75">
      <c r="A441" s="291" t="s">
        <v>2798</v>
      </c>
      <c r="B441" s="292"/>
      <c r="C441" s="563">
        <v>1</v>
      </c>
    </row>
    <row r="442" spans="1:3" ht="12.75">
      <c r="A442" s="291">
        <v>351</v>
      </c>
      <c r="B442" s="291" t="s">
        <v>24</v>
      </c>
      <c r="C442" s="563">
        <v>2</v>
      </c>
    </row>
    <row r="443" spans="1:3" ht="12.75">
      <c r="A443" s="291" t="s">
        <v>2799</v>
      </c>
      <c r="B443" s="292"/>
      <c r="C443" s="563">
        <v>2</v>
      </c>
    </row>
    <row r="444" spans="1:3" ht="12.75">
      <c r="A444" s="291" t="s">
        <v>1085</v>
      </c>
      <c r="B444" s="291" t="s">
        <v>1088</v>
      </c>
      <c r="C444" s="563">
        <v>1</v>
      </c>
    </row>
    <row r="445" spans="1:3" ht="12.75">
      <c r="A445" s="291" t="s">
        <v>2800</v>
      </c>
      <c r="B445" s="292"/>
      <c r="C445" s="563">
        <v>1</v>
      </c>
    </row>
    <row r="446" spans="1:3" ht="12.75">
      <c r="A446" s="291" t="s">
        <v>2801</v>
      </c>
      <c r="B446" s="291" t="s">
        <v>923</v>
      </c>
      <c r="C446" s="563">
        <v>1</v>
      </c>
    </row>
    <row r="447" spans="1:3" ht="12.75">
      <c r="A447" s="293"/>
      <c r="B447" s="294" t="s">
        <v>1151</v>
      </c>
      <c r="C447" s="564">
        <v>1</v>
      </c>
    </row>
    <row r="448" spans="1:3" ht="12.75">
      <c r="A448" s="293"/>
      <c r="B448" s="294" t="s">
        <v>386</v>
      </c>
      <c r="C448" s="564"/>
    </row>
    <row r="449" spans="1:3" ht="12.75">
      <c r="A449" s="293"/>
      <c r="B449" s="294" t="s">
        <v>946</v>
      </c>
      <c r="C449" s="564"/>
    </row>
    <row r="450" spans="1:3" ht="12.75">
      <c r="A450" s="293"/>
      <c r="B450" s="294" t="s">
        <v>522</v>
      </c>
      <c r="C450" s="564"/>
    </row>
    <row r="451" spans="1:3" ht="12.75">
      <c r="A451" s="293"/>
      <c r="B451" s="294" t="s">
        <v>1158</v>
      </c>
      <c r="C451" s="564">
        <v>1</v>
      </c>
    </row>
    <row r="452" spans="1:3" ht="12.75">
      <c r="A452" s="293"/>
      <c r="B452" s="294" t="s">
        <v>1162</v>
      </c>
      <c r="C452" s="564"/>
    </row>
    <row r="453" spans="1:3" ht="12.75">
      <c r="A453" s="293"/>
      <c r="B453" s="294" t="s">
        <v>409</v>
      </c>
      <c r="C453" s="564">
        <v>1</v>
      </c>
    </row>
    <row r="454" spans="1:3" ht="12.75">
      <c r="A454" s="293"/>
      <c r="B454" s="294" t="s">
        <v>1357</v>
      </c>
      <c r="C454" s="564"/>
    </row>
    <row r="455" spans="1:3" ht="12.75">
      <c r="A455" s="293"/>
      <c r="B455" s="294" t="s">
        <v>1172</v>
      </c>
      <c r="C455" s="564">
        <v>2</v>
      </c>
    </row>
    <row r="456" spans="1:3" ht="12.75">
      <c r="A456" s="293"/>
      <c r="B456" s="294" t="s">
        <v>242</v>
      </c>
      <c r="C456" s="564"/>
    </row>
    <row r="457" spans="1:3" ht="12.75">
      <c r="A457" s="293"/>
      <c r="B457" s="294" t="s">
        <v>1125</v>
      </c>
      <c r="C457" s="564">
        <v>1</v>
      </c>
    </row>
    <row r="458" spans="1:3" ht="12.75">
      <c r="A458" s="293"/>
      <c r="B458" s="294" t="s">
        <v>1178</v>
      </c>
      <c r="C458" s="564"/>
    </row>
    <row r="459" spans="1:3" ht="12.75">
      <c r="A459" s="293"/>
      <c r="B459" s="294" t="s">
        <v>253</v>
      </c>
      <c r="C459" s="564">
        <v>1</v>
      </c>
    </row>
    <row r="460" spans="1:3" ht="12.75">
      <c r="A460" s="293"/>
      <c r="B460" s="294" t="s">
        <v>1181</v>
      </c>
      <c r="C460" s="564">
        <v>1</v>
      </c>
    </row>
    <row r="461" spans="1:3" ht="12.75">
      <c r="A461" s="293"/>
      <c r="B461" s="294" t="s">
        <v>1104</v>
      </c>
      <c r="C461" s="564">
        <v>4</v>
      </c>
    </row>
    <row r="462" spans="1:3" ht="12.75">
      <c r="A462" s="293"/>
      <c r="B462" s="294" t="s">
        <v>1191</v>
      </c>
      <c r="C462" s="564"/>
    </row>
    <row r="463" spans="1:3" ht="12.75">
      <c r="A463" s="293"/>
      <c r="B463" s="294" t="s">
        <v>1194</v>
      </c>
      <c r="C463" s="564">
        <v>2</v>
      </c>
    </row>
    <row r="464" spans="1:3" ht="12.75">
      <c r="A464" s="293"/>
      <c r="B464" s="294" t="s">
        <v>1201</v>
      </c>
      <c r="C464" s="564"/>
    </row>
    <row r="465" spans="1:3" ht="12.75">
      <c r="A465" s="293"/>
      <c r="B465" s="294" t="s">
        <v>1205</v>
      </c>
      <c r="C465" s="564"/>
    </row>
    <row r="466" spans="1:3" ht="12.75">
      <c r="A466" s="293"/>
      <c r="B466" s="294" t="s">
        <v>1206</v>
      </c>
      <c r="C466" s="564">
        <v>1</v>
      </c>
    </row>
    <row r="467" spans="1:3" ht="12.75">
      <c r="A467" s="293"/>
      <c r="B467" s="294" t="s">
        <v>1211</v>
      </c>
      <c r="C467" s="564"/>
    </row>
    <row r="468" spans="1:3" ht="12.75">
      <c r="A468" s="293"/>
      <c r="B468" s="294" t="s">
        <v>1213</v>
      </c>
      <c r="C468" s="564"/>
    </row>
    <row r="469" spans="1:3" ht="12.75">
      <c r="A469" s="293"/>
      <c r="B469" s="294" t="s">
        <v>954</v>
      </c>
      <c r="C469" s="564">
        <v>1</v>
      </c>
    </row>
    <row r="470" spans="1:3" ht="12.75">
      <c r="A470" s="293"/>
      <c r="B470" s="294" t="s">
        <v>1217</v>
      </c>
      <c r="C470" s="564"/>
    </row>
    <row r="471" spans="1:3" ht="12.75">
      <c r="A471" s="293"/>
      <c r="B471" s="294" t="s">
        <v>86</v>
      </c>
      <c r="C471" s="564">
        <v>1</v>
      </c>
    </row>
    <row r="472" spans="1:3" ht="12.75">
      <c r="A472" s="293"/>
      <c r="B472" s="294" t="s">
        <v>188</v>
      </c>
      <c r="C472" s="564">
        <v>2</v>
      </c>
    </row>
    <row r="473" spans="1:3" ht="12.75">
      <c r="A473" s="293"/>
      <c r="B473" s="294" t="s">
        <v>1219</v>
      </c>
      <c r="C473" s="564"/>
    </row>
    <row r="474" spans="1:3" ht="12.75">
      <c r="A474" s="293"/>
      <c r="B474" s="294" t="s">
        <v>105</v>
      </c>
      <c r="C474" s="564"/>
    </row>
    <row r="475" spans="1:3" ht="12.75">
      <c r="A475" s="293"/>
      <c r="B475" s="294" t="s">
        <v>1224</v>
      </c>
      <c r="C475" s="564">
        <v>1</v>
      </c>
    </row>
    <row r="476" spans="1:3" ht="12.75">
      <c r="A476" s="293"/>
      <c r="B476" s="294" t="s">
        <v>1228</v>
      </c>
      <c r="C476" s="564"/>
    </row>
    <row r="477" spans="1:3" ht="12.75">
      <c r="A477" s="293"/>
      <c r="B477" s="294" t="s">
        <v>1099</v>
      </c>
      <c r="C477" s="564">
        <v>2</v>
      </c>
    </row>
    <row r="478" spans="1:3" ht="12.75">
      <c r="A478" s="293"/>
      <c r="B478" s="294" t="s">
        <v>1142</v>
      </c>
      <c r="C478" s="564">
        <v>1</v>
      </c>
    </row>
    <row r="479" spans="1:3" ht="12.75">
      <c r="A479" s="293"/>
      <c r="B479" s="294" t="s">
        <v>1359</v>
      </c>
      <c r="C479" s="564">
        <v>1</v>
      </c>
    </row>
    <row r="480" spans="1:3" ht="12.75">
      <c r="A480" s="293"/>
      <c r="B480" s="294" t="s">
        <v>976</v>
      </c>
      <c r="C480" s="564"/>
    </row>
    <row r="481" spans="1:3" ht="12.75">
      <c r="A481" s="293"/>
      <c r="B481" s="294" t="s">
        <v>778</v>
      </c>
      <c r="C481" s="564"/>
    </row>
    <row r="482" spans="1:3" ht="12.75">
      <c r="A482" s="293"/>
      <c r="B482" s="294" t="s">
        <v>1135</v>
      </c>
      <c r="C482" s="564">
        <v>1</v>
      </c>
    </row>
    <row r="483" spans="1:3" ht="12.75">
      <c r="A483" s="293"/>
      <c r="B483" s="294" t="s">
        <v>1234</v>
      </c>
      <c r="C483" s="564">
        <v>1</v>
      </c>
    </row>
    <row r="484" spans="1:3" ht="12.75">
      <c r="A484" s="293"/>
      <c r="B484" s="294" t="s">
        <v>798</v>
      </c>
      <c r="C484" s="564">
        <v>2</v>
      </c>
    </row>
    <row r="485" spans="1:3" ht="12.75">
      <c r="A485" s="293"/>
      <c r="B485" s="294" t="s">
        <v>1241</v>
      </c>
      <c r="C485" s="564"/>
    </row>
    <row r="486" spans="1:3" ht="12.75">
      <c r="A486" s="293"/>
      <c r="B486" s="294" t="s">
        <v>962</v>
      </c>
      <c r="C486" s="564">
        <v>1</v>
      </c>
    </row>
    <row r="487" spans="1:3" ht="12.75">
      <c r="A487" s="293"/>
      <c r="B487" s="294" t="s">
        <v>1097</v>
      </c>
      <c r="C487" s="564">
        <v>1</v>
      </c>
    </row>
    <row r="488" spans="1:3" ht="12.75">
      <c r="A488" s="293"/>
      <c r="B488" s="294" t="s">
        <v>1249</v>
      </c>
      <c r="C488" s="564">
        <v>1</v>
      </c>
    </row>
    <row r="489" spans="1:3" ht="12.75">
      <c r="A489" s="293"/>
      <c r="B489" s="294" t="s">
        <v>1253</v>
      </c>
      <c r="C489" s="564"/>
    </row>
    <row r="490" spans="1:3" ht="12.75">
      <c r="A490" s="293"/>
      <c r="B490" s="294" t="s">
        <v>1147</v>
      </c>
      <c r="C490" s="564">
        <v>1</v>
      </c>
    </row>
    <row r="491" spans="1:3" ht="12.75">
      <c r="A491" s="293"/>
      <c r="B491" s="294" t="s">
        <v>1255</v>
      </c>
      <c r="C491" s="564"/>
    </row>
    <row r="492" spans="1:3" ht="12.75">
      <c r="A492" s="293"/>
      <c r="B492" s="294" t="s">
        <v>1258</v>
      </c>
      <c r="C492" s="564">
        <v>1</v>
      </c>
    </row>
    <row r="493" spans="1:3" ht="12.75">
      <c r="A493" s="293"/>
      <c r="B493" s="294" t="s">
        <v>1262</v>
      </c>
      <c r="C493" s="564"/>
    </row>
    <row r="494" spans="1:3" ht="12.75">
      <c r="A494" s="293"/>
      <c r="B494" s="294" t="s">
        <v>1265</v>
      </c>
      <c r="C494" s="564"/>
    </row>
    <row r="495" spans="1:3" ht="12.75">
      <c r="A495" s="293"/>
      <c r="B495" s="294" t="s">
        <v>1267</v>
      </c>
      <c r="C495" s="564"/>
    </row>
    <row r="496" spans="1:3" ht="12.75">
      <c r="A496" s="293"/>
      <c r="B496" s="294" t="s">
        <v>958</v>
      </c>
      <c r="C496" s="564">
        <v>1</v>
      </c>
    </row>
    <row r="497" spans="1:3" ht="12.75">
      <c r="A497" s="293"/>
      <c r="B497" s="294" t="s">
        <v>707</v>
      </c>
      <c r="C497" s="564"/>
    </row>
    <row r="498" spans="1:3" ht="12.75">
      <c r="A498" s="293"/>
      <c r="B498" s="294" t="s">
        <v>1276</v>
      </c>
      <c r="C498" s="564"/>
    </row>
    <row r="499" spans="1:3" ht="12.75">
      <c r="A499" s="291" t="s">
        <v>2802</v>
      </c>
      <c r="B499" s="292"/>
      <c r="C499" s="563">
        <v>35</v>
      </c>
    </row>
    <row r="500" spans="1:3" ht="12.75">
      <c r="A500" s="295" t="s">
        <v>2803</v>
      </c>
      <c r="B500" s="296"/>
      <c r="C500" s="565">
        <v>315</v>
      </c>
    </row>
  </sheetData>
  <pageMargins left="0.7" right="0.7" top="0.75" bottom="0.75" header="0.3" footer="0.3"/>
  <headerFooter>
    <oddHeader>&amp;R&amp;"arial"&amp;8&amp;K000000 KONE Internal&amp;1#_x000D_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D5CBD1-2F93-464F-B3C9-65A06EDF46B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595ec8e-1e2e-428f-9506-de1cbd0c2835}" enabled="1" method="Standard" siteId="{2bb82c64-2eb1-43f7-8862-fdc1d2333b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19</vt:i4>
      </vt:variant>
      <vt:variant>
        <vt:lpstr>Benoemde bereiken</vt:lpstr>
      </vt:variant>
      <vt:variant>
        <vt:i4>19</vt:i4>
      </vt:variant>
    </vt:vector>
  </HeadingPairs>
  <TitlesOfParts>
    <vt:vector size="38" baseType="lpstr">
      <vt:lpstr>Admin</vt:lpstr>
      <vt:lpstr>Algemeen_Info</vt:lpstr>
      <vt:lpstr>AanmeldingNieuw</vt:lpstr>
      <vt:lpstr>Klas_lijst</vt:lpstr>
      <vt:lpstr>kosten</vt:lpstr>
      <vt:lpstr>Data_Leerling</vt:lpstr>
      <vt:lpstr>Data_Voogd</vt:lpstr>
      <vt:lpstr>Archif Voogd gestopt</vt:lpstr>
      <vt:lpstr>Archif Leerlingen gestopt</vt:lpstr>
      <vt:lpstr>Sheet5</vt:lpstr>
      <vt:lpstr>Sheet1</vt:lpstr>
      <vt:lpstr>Data_wachtlijst</vt:lpstr>
      <vt:lpstr>AanmeldingDB</vt:lpstr>
      <vt:lpstr>ContributieDB</vt:lpstr>
      <vt:lpstr>Achterstand</vt:lpstr>
      <vt:lpstr>Filter</vt:lpstr>
      <vt:lpstr>lege overzicht voor mutaties</vt:lpstr>
      <vt:lpstr>Kopie van Formulierreacties 1</vt:lpstr>
      <vt:lpstr>Draaitabel 1</vt:lpstr>
      <vt:lpstr>'Alleen AFLEZEZN'!Afdruktitels</vt:lpstr>
      <vt:lpstr>Filter!Criteria</vt:lpstr>
      <vt:lpstr>Klas_lijst!Criteria</vt:lpstr>
      <vt:lpstr>Geslacht</vt:lpstr>
      <vt:lpstr>Klassen_per_dagdeel</vt:lpstr>
      <vt:lpstr>Leerjaar</vt:lpstr>
      <vt:lpstr>Lokaal</vt:lpstr>
      <vt:lpstr>Niveau</vt:lpstr>
      <vt:lpstr>Niveau1</vt:lpstr>
      <vt:lpstr>Filter!Ophalen</vt:lpstr>
      <vt:lpstr>Klas_lijst!Ophalen</vt:lpstr>
      <vt:lpstr>Sch.periode</vt:lpstr>
      <vt:lpstr>Semester</vt:lpstr>
      <vt:lpstr>T.periode</vt:lpstr>
      <vt:lpstr>User</vt:lpstr>
      <vt:lpstr>UserName</vt:lpstr>
      <vt:lpstr>UserTable</vt:lpstr>
      <vt:lpstr>VZ</vt:lpstr>
      <vt:lpstr>VZOEKEN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Madrassa</dc:creator>
  <cp:lastModifiedBy>Madrasat S Ibrahim</cp:lastModifiedBy>
  <cp:lastPrinted>2026-10-11T11:29:44Z</cp:lastPrinted>
  <dcterms:created xsi:type="dcterms:W3CDTF">2024-09-07T08:39:54Z</dcterms:created>
  <dcterms:modified xsi:type="dcterms:W3CDTF">2026-10-11T12:20:24Z</dcterms:modified>
</cp:coreProperties>
</file>