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855413c4f66cf6/Semestre 4/Metodos/"/>
    </mc:Choice>
  </mc:AlternateContent>
  <xr:revisionPtr revIDLastSave="539" documentId="8_{91520644-EE80-4804-9313-C41623A5AFBD}" xr6:coauthVersionLast="47" xr6:coauthVersionMax="47" xr10:uidLastSave="{43506044-B343-4405-B074-E384A496A298}"/>
  <bookViews>
    <workbookView xWindow="-120" yWindow="-120" windowWidth="29040" windowHeight="16440" xr2:uid="{A72058CB-F111-4890-90E7-792B9475DD23}"/>
  </bookViews>
  <sheets>
    <sheet name="Metodo de Euler" sheetId="1" r:id="rId1"/>
    <sheet name="Metodo Heun(Euler Mejorado)" sheetId="2" r:id="rId2"/>
    <sheet name="Metodo de Punto Medio" sheetId="3" r:id="rId3"/>
  </sheets>
  <definedNames>
    <definedName name="b">'Metodo de Punto Medio'!$C$12</definedName>
    <definedName name="h">'Metodo de Euler'!$B$11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14" i="2"/>
  <c r="D14" i="1"/>
  <c r="R23" i="3"/>
  <c r="J16" i="3"/>
  <c r="H15" i="3"/>
  <c r="F16" i="3"/>
  <c r="J15" i="3"/>
  <c r="F15" i="3"/>
  <c r="H10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E15" i="3" l="1"/>
  <c r="E14" i="2"/>
  <c r="C14" i="2"/>
  <c r="B14" i="2"/>
  <c r="G25" i="3" l="1"/>
  <c r="G24" i="3"/>
  <c r="G15" i="3"/>
  <c r="B15" i="2"/>
  <c r="E15" i="2" s="1"/>
  <c r="B16" i="2" s="1"/>
  <c r="E16" i="2" s="1"/>
  <c r="D14" i="2"/>
  <c r="C15" i="2" s="1"/>
  <c r="E16" i="3" l="1"/>
  <c r="G16" i="3"/>
  <c r="D15" i="2"/>
  <c r="F15" i="2" s="1"/>
  <c r="C16" i="2" s="1"/>
  <c r="D16" i="2" s="1"/>
  <c r="B17" i="2"/>
  <c r="H16" i="3" l="1"/>
  <c r="G17" i="3"/>
  <c r="F16" i="2"/>
  <c r="C17" i="2" s="1"/>
  <c r="E17" i="2"/>
  <c r="B18" i="2" s="1"/>
  <c r="E17" i="3" l="1"/>
  <c r="G18" i="3"/>
  <c r="D17" i="2"/>
  <c r="F17" i="2" s="1"/>
  <c r="C18" i="2" s="1"/>
  <c r="E18" i="2"/>
  <c r="B19" i="2" s="1"/>
  <c r="F17" i="3" l="1"/>
  <c r="H17" i="3"/>
  <c r="J17" i="3" s="1"/>
  <c r="G19" i="3"/>
  <c r="D18" i="2"/>
  <c r="F18" i="2" s="1"/>
  <c r="E19" i="2"/>
  <c r="E18" i="3" l="1"/>
  <c r="G20" i="3"/>
  <c r="C19" i="2"/>
  <c r="H5" i="2" s="1"/>
  <c r="F18" i="3" l="1"/>
  <c r="H18" i="3"/>
  <c r="J18" i="3" s="1"/>
  <c r="G21" i="3"/>
  <c r="D19" i="2"/>
  <c r="F19" i="2" s="1"/>
  <c r="E19" i="3" l="1"/>
  <c r="G22" i="3"/>
  <c r="C14" i="1"/>
  <c r="B14" i="1"/>
  <c r="B15" i="1" s="1"/>
  <c r="B16" i="1" s="1"/>
  <c r="B17" i="1" s="1"/>
  <c r="B18" i="1" s="1"/>
  <c r="B19" i="1" s="1"/>
  <c r="F19" i="3" l="1"/>
  <c r="H19" i="3"/>
  <c r="G23" i="3"/>
  <c r="C15" i="1"/>
  <c r="J19" i="3" l="1"/>
  <c r="E20" i="3" s="1"/>
  <c r="D15" i="1"/>
  <c r="C16" i="1" s="1"/>
  <c r="D16" i="1" s="1"/>
  <c r="C17" i="1" s="1"/>
  <c r="D17" i="1" s="1"/>
  <c r="F20" i="3" l="1"/>
  <c r="H20" i="3"/>
  <c r="J20" i="3" s="1"/>
  <c r="E21" i="3" s="1"/>
  <c r="C18" i="1"/>
  <c r="D18" i="1" s="1"/>
  <c r="F21" i="3" l="1"/>
  <c r="H21" i="3"/>
  <c r="J21" i="3" s="1"/>
  <c r="C19" i="1"/>
  <c r="D19" i="1" l="1"/>
  <c r="H6" i="1"/>
  <c r="E22" i="3"/>
  <c r="F22" i="3" l="1"/>
  <c r="H22" i="3"/>
  <c r="J22" i="3" s="1"/>
  <c r="E23" i="3" l="1"/>
  <c r="F23" i="3" l="1"/>
  <c r="H23" i="3"/>
  <c r="J23" i="3" l="1"/>
  <c r="E24" i="3" s="1"/>
  <c r="F24" i="3" l="1"/>
  <c r="H24" i="3" s="1"/>
  <c r="J24" i="3" s="1"/>
  <c r="E25" i="3" s="1"/>
  <c r="F25" i="3" l="1"/>
  <c r="H25" i="3" s="1"/>
  <c r="J25" i="3" s="1"/>
</calcChain>
</file>

<file path=xl/sharedStrings.xml><?xml version="1.0" encoding="utf-8"?>
<sst xmlns="http://schemas.openxmlformats.org/spreadsheetml/2006/main" count="58" uniqueCount="40">
  <si>
    <t>x0=</t>
  </si>
  <si>
    <t>Límite:</t>
  </si>
  <si>
    <t>xf=</t>
  </si>
  <si>
    <t>xn=x</t>
  </si>
  <si>
    <t>y0=</t>
  </si>
  <si>
    <t>Función:</t>
  </si>
  <si>
    <t>f(x,y)=</t>
  </si>
  <si>
    <t>yn=y</t>
  </si>
  <si>
    <t>h=</t>
  </si>
  <si>
    <t>Xn</t>
  </si>
  <si>
    <t>Yn</t>
  </si>
  <si>
    <t>Yn+1</t>
  </si>
  <si>
    <t>Error: (ValorProporcionado - ValorEncontrado)/ValorProporcionado</t>
  </si>
  <si>
    <t>2xy</t>
  </si>
  <si>
    <t>i</t>
  </si>
  <si>
    <t>(Yn+1)*</t>
  </si>
  <si>
    <t>Xn+1</t>
  </si>
  <si>
    <t>E</t>
  </si>
  <si>
    <t>Vr</t>
  </si>
  <si>
    <t>Xi</t>
  </si>
  <si>
    <t>Yi</t>
  </si>
  <si>
    <t>Condiciones Iniciales</t>
  </si>
  <si>
    <t>X0</t>
  </si>
  <si>
    <t>Y0</t>
  </si>
  <si>
    <t>Tamaño de Paso</t>
  </si>
  <si>
    <t>h</t>
  </si>
  <si>
    <t>f(Xi,Yi)</t>
  </si>
  <si>
    <t>h/2</t>
  </si>
  <si>
    <t>Xi+h/2</t>
  </si>
  <si>
    <t>Y(i+1/2)</t>
  </si>
  <si>
    <t>Y(i+1)</t>
  </si>
  <si>
    <t xml:space="preserve">2.- Los resultados son los Yi </t>
  </si>
  <si>
    <t xml:space="preserve">1.-Solo modifica las funciones de los cuadritos verdes y azules </t>
  </si>
  <si>
    <t>PARA  Y(i+1) SE USA LOS  VALORES DE LOS CUADROS NARANJAS COMO X Y Y</t>
  </si>
  <si>
    <t>f'(x)=2xy+x</t>
  </si>
  <si>
    <t>NO OLVIDAR ACTUALIZAR PARA TODAS LAS CELDAS VERDES</t>
  </si>
  <si>
    <r>
      <t xml:space="preserve">te detienes en el xf que coincida con el xn y NO  SE TOMA LOS VALORES DE </t>
    </r>
    <r>
      <rPr>
        <sz val="11"/>
        <color rgb="FFFF0000"/>
        <rFont val="Aptos Narrow"/>
        <family val="2"/>
        <scheme val="minor"/>
      </rPr>
      <t>(YN+1)*</t>
    </r>
    <r>
      <rPr>
        <sz val="11"/>
        <color theme="1"/>
        <rFont val="Aptos Narrow"/>
        <family val="2"/>
        <scheme val="minor"/>
      </rPr>
      <t xml:space="preserve"> COMO RESULTADO, los valores </t>
    </r>
    <r>
      <rPr>
        <b/>
        <sz val="11"/>
        <color theme="6" tint="0.39997558519241921"/>
        <rFont val="Aptos Narrow"/>
        <family val="2"/>
        <scheme val="minor"/>
      </rPr>
      <t>YN+1</t>
    </r>
    <r>
      <rPr>
        <sz val="11"/>
        <color theme="1"/>
        <rFont val="Aptos Narrow"/>
        <family val="2"/>
        <scheme val="minor"/>
      </rPr>
      <t xml:space="preserve"> Sí</t>
    </r>
  </si>
  <si>
    <t>Va</t>
  </si>
  <si>
    <t>paras en xn donde lo indique el ejercicio</t>
  </si>
  <si>
    <t xml:space="preserve">editar las funciones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</si>
</sst>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7" formatCode="0.000%"/>
    <numFmt numFmtId="168" formatCode="0.0000%"/>
    <numFmt numFmtId="173" formatCode="0.0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165" fontId="0" fillId="10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8" fontId="0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F081CEF-6DDA-A61E-534C-7C704327CE75}"/>
            </a:ext>
          </a:extLst>
        </xdr:cNvPr>
        <xdr:cNvSpPr txBox="1"/>
      </xdr:nvSpPr>
      <xdr:spPr>
        <a:xfrm>
          <a:off x="0" y="0"/>
          <a:ext cx="3819525" cy="90487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4000">
              <a:solidFill>
                <a:schemeClr val="bg1"/>
              </a:solidFill>
            </a:rPr>
            <a:t>Metodo de Euler</a:t>
          </a:r>
        </a:p>
      </xdr:txBody>
    </xdr:sp>
    <xdr:clientData/>
  </xdr:twoCellAnchor>
  <xdr:oneCellAnchor>
    <xdr:from>
      <xdr:col>9</xdr:col>
      <xdr:colOff>159124</xdr:colOff>
      <xdr:row>13</xdr:row>
      <xdr:rowOff>179134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22FA84A-0516-CF58-C600-AAA958C41ED3}"/>
            </a:ext>
          </a:extLst>
        </xdr:cNvPr>
        <xdr:cNvSpPr txBox="1"/>
      </xdr:nvSpPr>
      <xdr:spPr>
        <a:xfrm>
          <a:off x="7002716" y="26764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8</xdr:col>
      <xdr:colOff>312165</xdr:colOff>
      <xdr:row>2</xdr:row>
      <xdr:rowOff>88046</xdr:rowOff>
    </xdr:from>
    <xdr:to>
      <xdr:col>8</xdr:col>
      <xdr:colOff>3808328</xdr:colOff>
      <xdr:row>8</xdr:row>
      <xdr:rowOff>126232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87821F-1C99-37EB-305B-FBDE8DAA7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8" y="472248"/>
          <a:ext cx="3496163" cy="1190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1521</xdr:colOff>
      <xdr:row>4</xdr:row>
      <xdr:rowOff>149278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C60C796-CEA5-43B4-B00A-7FA4D94F63F9}"/>
            </a:ext>
          </a:extLst>
        </xdr:cNvPr>
        <xdr:cNvSpPr txBox="1"/>
      </xdr:nvSpPr>
      <xdr:spPr>
        <a:xfrm>
          <a:off x="0" y="0"/>
          <a:ext cx="3811521" cy="911278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4000">
              <a:solidFill>
                <a:schemeClr val="bg1"/>
              </a:solidFill>
            </a:rPr>
            <a:t>Metodo de Heun</a:t>
          </a:r>
        </a:p>
      </xdr:txBody>
    </xdr:sp>
    <xdr:clientData/>
  </xdr:twoCellAnchor>
  <xdr:twoCellAnchor editAs="oneCell">
    <xdr:from>
      <xdr:col>9</xdr:col>
      <xdr:colOff>38101</xdr:colOff>
      <xdr:row>0</xdr:row>
      <xdr:rowOff>0</xdr:rowOff>
    </xdr:from>
    <xdr:to>
      <xdr:col>17</xdr:col>
      <xdr:colOff>76201</xdr:colOff>
      <xdr:row>6</xdr:row>
      <xdr:rowOff>167746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ECB2E9-B3D6-8F6D-A2AB-EE216AF3A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1" y="0"/>
          <a:ext cx="6134100" cy="1310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285750</xdr:colOff>
      <xdr:row>4</xdr:row>
      <xdr:rowOff>149278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E6105B2-1B4D-4677-BF3A-AC1D46849900}"/>
            </a:ext>
          </a:extLst>
        </xdr:cNvPr>
        <xdr:cNvSpPr txBox="1"/>
      </xdr:nvSpPr>
      <xdr:spPr>
        <a:xfrm>
          <a:off x="0" y="0"/>
          <a:ext cx="6381750" cy="911278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4000">
              <a:solidFill>
                <a:schemeClr val="bg1"/>
              </a:solidFill>
            </a:rPr>
            <a:t>Metodo de Punto Medio</a:t>
          </a:r>
        </a:p>
      </xdr:txBody>
    </xdr:sp>
    <xdr:clientData/>
  </xdr:twoCellAnchor>
  <xdr:twoCellAnchor editAs="oneCell">
    <xdr:from>
      <xdr:col>15</xdr:col>
      <xdr:colOff>724727</xdr:colOff>
      <xdr:row>1</xdr:row>
      <xdr:rowOff>55079</xdr:rowOff>
    </xdr:from>
    <xdr:to>
      <xdr:col>22</xdr:col>
      <xdr:colOff>116296</xdr:colOff>
      <xdr:row>18</xdr:row>
      <xdr:rowOff>69103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4C7A2E-C543-F5DB-70DB-6655936F4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5227" y="245579"/>
          <a:ext cx="4725569" cy="3252524"/>
        </a:xfrm>
        <a:prstGeom prst="rect">
          <a:avLst/>
        </a:prstGeom>
      </xdr:spPr>
    </xdr:pic>
    <xdr:clientData/>
  </xdr:twoCellAnchor>
  <xdr:twoCellAnchor editAs="oneCell">
    <xdr:from>
      <xdr:col>23</xdr:col>
      <xdr:colOff>433114</xdr:colOff>
      <xdr:row>1</xdr:row>
      <xdr:rowOff>155863</xdr:rowOff>
    </xdr:from>
    <xdr:to>
      <xdr:col>27</xdr:col>
      <xdr:colOff>455151</xdr:colOff>
      <xdr:row>15</xdr:row>
      <xdr:rowOff>2023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F6190F-6B41-8BC6-01E7-BFC67FB9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66932" y="346363"/>
          <a:ext cx="3070037" cy="251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A36B-CC42-470A-ACDC-2247B7EC8EB6}">
  <sheetPr>
    <tabColor theme="1"/>
  </sheetPr>
  <dimension ref="A2:P27"/>
  <sheetViews>
    <sheetView tabSelected="1" zoomScale="119" zoomScaleNormal="70" workbookViewId="0">
      <selection activeCell="I10" sqref="I10"/>
    </sheetView>
  </sheetViews>
  <sheetFormatPr baseColWidth="10" defaultRowHeight="15" x14ac:dyDescent="0.25"/>
  <cols>
    <col min="1" max="8" width="11.42578125" style="1"/>
    <col min="9" max="9" width="62.140625" style="1" bestFit="1" customWidth="1"/>
    <col min="10" max="16384" width="11.42578125" style="1"/>
  </cols>
  <sheetData>
    <row r="2" spans="1:16" x14ac:dyDescent="0.25">
      <c r="G2" s="3" t="s">
        <v>3</v>
      </c>
      <c r="I2" s="1" t="s">
        <v>12</v>
      </c>
    </row>
    <row r="3" spans="1:16" x14ac:dyDescent="0.25">
      <c r="G3" s="3" t="s">
        <v>7</v>
      </c>
    </row>
    <row r="5" spans="1:16" x14ac:dyDescent="0.25">
      <c r="G5" s="21" t="s">
        <v>18</v>
      </c>
      <c r="H5" s="1">
        <v>3.4903</v>
      </c>
    </row>
    <row r="6" spans="1:16" x14ac:dyDescent="0.25">
      <c r="G6" s="21" t="s">
        <v>37</v>
      </c>
      <c r="H6" s="20">
        <f>C19</f>
        <v>2.9278126080000009</v>
      </c>
    </row>
    <row r="7" spans="1:16" x14ac:dyDescent="0.25">
      <c r="G7" s="21" t="s">
        <v>17</v>
      </c>
      <c r="H7" s="22">
        <f>ABS((H5-H6)/H5)</f>
        <v>0.16115731942812914</v>
      </c>
    </row>
    <row r="8" spans="1:16" x14ac:dyDescent="0.25">
      <c r="A8" s="4"/>
      <c r="B8" s="4"/>
      <c r="C8" s="4"/>
      <c r="D8" s="4"/>
      <c r="E8" s="4"/>
      <c r="F8" s="4"/>
    </row>
    <row r="9" spans="1:16" x14ac:dyDescent="0.25">
      <c r="A9" s="8" t="s">
        <v>0</v>
      </c>
      <c r="B9" s="10">
        <v>1</v>
      </c>
      <c r="C9" s="4"/>
      <c r="D9" s="4" t="s">
        <v>1</v>
      </c>
      <c r="E9" s="8" t="s">
        <v>2</v>
      </c>
      <c r="F9" s="10">
        <v>1.5</v>
      </c>
    </row>
    <row r="10" spans="1:16" x14ac:dyDescent="0.25">
      <c r="A10" s="8" t="s">
        <v>4</v>
      </c>
      <c r="B10" s="10">
        <v>1</v>
      </c>
      <c r="C10" s="4"/>
      <c r="D10" s="4" t="s">
        <v>5</v>
      </c>
      <c r="E10" s="8" t="s">
        <v>6</v>
      </c>
      <c r="F10" s="10" t="s">
        <v>13</v>
      </c>
    </row>
    <row r="11" spans="1:16" x14ac:dyDescent="0.25">
      <c r="A11" s="8" t="s">
        <v>8</v>
      </c>
      <c r="B11" s="10">
        <v>0.1</v>
      </c>
      <c r="C11" s="4"/>
      <c r="D11" s="4"/>
      <c r="E11" s="4"/>
      <c r="F11" s="4"/>
    </row>
    <row r="12" spans="1:16" x14ac:dyDescent="0.25">
      <c r="A12" s="4"/>
      <c r="B12" s="4"/>
      <c r="C12" s="4"/>
      <c r="D12" s="4"/>
      <c r="E12" s="4"/>
      <c r="F12" s="4"/>
    </row>
    <row r="13" spans="1:16" x14ac:dyDescent="0.25">
      <c r="A13" s="9" t="s">
        <v>14</v>
      </c>
      <c r="B13" s="9" t="s">
        <v>9</v>
      </c>
      <c r="C13" s="9" t="s">
        <v>10</v>
      </c>
      <c r="D13" s="9" t="s">
        <v>11</v>
      </c>
      <c r="E13" s="4"/>
      <c r="F13" s="4"/>
    </row>
    <row r="14" spans="1:16" x14ac:dyDescent="0.25">
      <c r="A14" s="11">
        <v>0</v>
      </c>
      <c r="B14" s="5">
        <f>$B$9</f>
        <v>1</v>
      </c>
      <c r="C14" s="5">
        <f>$B$10</f>
        <v>1</v>
      </c>
      <c r="D14" s="12">
        <f>C14+h*(2*B14*C14)</f>
        <v>1.2</v>
      </c>
      <c r="E14" s="4"/>
      <c r="F14" s="4"/>
      <c r="P14" s="2"/>
    </row>
    <row r="15" spans="1:16" x14ac:dyDescent="0.25">
      <c r="A15" s="11">
        <v>1</v>
      </c>
      <c r="B15" s="5">
        <f>B14+h</f>
        <v>1.1000000000000001</v>
      </c>
      <c r="C15" s="6">
        <f>D14</f>
        <v>1.2</v>
      </c>
      <c r="D15" s="12">
        <f>C15+h*(2*B15*C15)</f>
        <v>1.464</v>
      </c>
      <c r="E15" s="4"/>
      <c r="F15" s="4"/>
    </row>
    <row r="16" spans="1:16" x14ac:dyDescent="0.25">
      <c r="A16" s="11">
        <v>2</v>
      </c>
      <c r="B16" s="5">
        <f>B15+h</f>
        <v>1.2000000000000002</v>
      </c>
      <c r="C16" s="5">
        <f>D15</f>
        <v>1.464</v>
      </c>
      <c r="D16" s="12">
        <f>C16+h*(2*B16*C16)</f>
        <v>1.8153600000000001</v>
      </c>
      <c r="E16" s="4"/>
      <c r="F16" s="4"/>
    </row>
    <row r="17" spans="1:6" x14ac:dyDescent="0.25">
      <c r="A17" s="11">
        <v>3</v>
      </c>
      <c r="B17" s="5">
        <f>B16+h</f>
        <v>1.3000000000000003</v>
      </c>
      <c r="C17" s="5">
        <f>D16</f>
        <v>1.8153600000000001</v>
      </c>
      <c r="D17" s="12">
        <f>C17+h*(2*B17*C17)</f>
        <v>2.2873536000000003</v>
      </c>
      <c r="E17" s="4"/>
      <c r="F17" s="4"/>
    </row>
    <row r="18" spans="1:6" x14ac:dyDescent="0.25">
      <c r="A18" s="11">
        <v>4</v>
      </c>
      <c r="B18" s="5">
        <f>B17+h</f>
        <v>1.4000000000000004</v>
      </c>
      <c r="C18" s="5">
        <f>D17</f>
        <v>2.2873536000000003</v>
      </c>
      <c r="D18" s="12">
        <f>C18+h*(2*B18*C18)</f>
        <v>2.9278126080000009</v>
      </c>
      <c r="E18" s="4"/>
      <c r="F18" s="4"/>
    </row>
    <row r="19" spans="1:6" x14ac:dyDescent="0.25">
      <c r="A19" s="11">
        <v>5</v>
      </c>
      <c r="B19" s="5">
        <f>B18+h</f>
        <v>1.5000000000000004</v>
      </c>
      <c r="C19" s="13">
        <f>D18</f>
        <v>2.9278126080000009</v>
      </c>
      <c r="D19" s="12">
        <f>C19+h*(2*B19*C19)</f>
        <v>3.8061563904000013</v>
      </c>
      <c r="E19" s="4"/>
      <c r="F19" s="4"/>
    </row>
    <row r="20" spans="1:6" x14ac:dyDescent="0.25">
      <c r="A20" s="4"/>
      <c r="B20" s="4"/>
      <c r="C20" s="4" t="s">
        <v>38</v>
      </c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7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5C4C-BEAA-423E-96D6-97DA1A30D46C}">
  <sheetPr>
    <tabColor theme="8"/>
  </sheetPr>
  <dimension ref="A4:K21"/>
  <sheetViews>
    <sheetView zoomScale="115" zoomScaleNormal="115" workbookViewId="0">
      <selection activeCell="H4" sqref="H4"/>
    </sheetView>
  </sheetViews>
  <sheetFormatPr baseColWidth="10" defaultRowHeight="15" x14ac:dyDescent="0.25"/>
  <cols>
    <col min="1" max="7" width="11.42578125" style="1"/>
    <col min="8" max="8" width="12.7109375" style="1" bestFit="1" customWidth="1"/>
    <col min="9" max="16384" width="11.42578125" style="1"/>
  </cols>
  <sheetData>
    <row r="4" spans="1:11" x14ac:dyDescent="0.25">
      <c r="G4" s="21" t="s">
        <v>18</v>
      </c>
      <c r="H4" s="1">
        <v>3.4903</v>
      </c>
    </row>
    <row r="5" spans="1:11" x14ac:dyDescent="0.25">
      <c r="G5" s="21" t="s">
        <v>17</v>
      </c>
      <c r="H5" s="23">
        <f>ABS((H4-C19)/H4)</f>
        <v>1.1280260395060665E-2</v>
      </c>
    </row>
    <row r="8" spans="1:11" x14ac:dyDescent="0.25">
      <c r="A8" s="4"/>
      <c r="B8" s="4"/>
      <c r="C8" s="4"/>
      <c r="D8" s="4"/>
      <c r="E8" s="4"/>
      <c r="F8" s="4"/>
    </row>
    <row r="9" spans="1:11" x14ac:dyDescent="0.25">
      <c r="A9" s="8" t="s">
        <v>0</v>
      </c>
      <c r="B9" s="10">
        <v>1</v>
      </c>
      <c r="C9" s="4"/>
      <c r="D9" s="4" t="s">
        <v>1</v>
      </c>
      <c r="E9" s="8" t="s">
        <v>2</v>
      </c>
      <c r="F9" s="10">
        <v>1.5</v>
      </c>
    </row>
    <row r="10" spans="1:11" x14ac:dyDescent="0.25">
      <c r="A10" s="8" t="s">
        <v>4</v>
      </c>
      <c r="B10" s="10">
        <v>1</v>
      </c>
      <c r="C10" s="4"/>
      <c r="D10" s="4" t="s">
        <v>5</v>
      </c>
      <c r="E10" s="8" t="s">
        <v>6</v>
      </c>
      <c r="F10" s="10" t="s">
        <v>13</v>
      </c>
    </row>
    <row r="11" spans="1:11" x14ac:dyDescent="0.25">
      <c r="A11" s="8" t="s">
        <v>8</v>
      </c>
      <c r="B11" s="10">
        <v>0.1</v>
      </c>
      <c r="C11" s="4"/>
      <c r="D11" s="4"/>
      <c r="E11" s="4"/>
      <c r="F11" s="4"/>
      <c r="I11" s="40"/>
      <c r="K11" s="1" t="s">
        <v>39</v>
      </c>
    </row>
    <row r="12" spans="1:11" x14ac:dyDescent="0.25">
      <c r="A12" s="4"/>
      <c r="B12" s="4"/>
      <c r="C12" s="4"/>
      <c r="D12" s="39"/>
      <c r="E12" s="4"/>
      <c r="F12" s="39"/>
    </row>
    <row r="13" spans="1:11" x14ac:dyDescent="0.25">
      <c r="A13" s="14" t="s">
        <v>14</v>
      </c>
      <c r="B13" s="14" t="s">
        <v>9</v>
      </c>
      <c r="C13" s="19" t="s">
        <v>10</v>
      </c>
      <c r="D13" s="16" t="s">
        <v>15</v>
      </c>
      <c r="E13" s="14" t="s">
        <v>16</v>
      </c>
      <c r="F13" s="14" t="s">
        <v>11</v>
      </c>
    </row>
    <row r="14" spans="1:11" x14ac:dyDescent="0.25">
      <c r="A14" s="11">
        <v>0</v>
      </c>
      <c r="B14" s="5">
        <f>$B$9</f>
        <v>1</v>
      </c>
      <c r="C14" s="5">
        <f>$B$10</f>
        <v>1</v>
      </c>
      <c r="D14" s="17">
        <f>C14+h*(2*B14*C14)</f>
        <v>1.2</v>
      </c>
      <c r="E14" s="5">
        <f>B14+h</f>
        <v>1.1000000000000001</v>
      </c>
      <c r="F14" s="5">
        <f>C14+(h/2)*((2*B14*C14)+(2*E14*D14))</f>
        <v>1.232</v>
      </c>
    </row>
    <row r="15" spans="1:11" x14ac:dyDescent="0.25">
      <c r="A15" s="11">
        <v>1</v>
      </c>
      <c r="B15" s="5">
        <f>E14</f>
        <v>1.1000000000000001</v>
      </c>
      <c r="C15" s="6">
        <f>F14</f>
        <v>1.232</v>
      </c>
      <c r="D15" s="17">
        <f>C15+h*(2*B15*C15)</f>
        <v>1.5030399999999999</v>
      </c>
      <c r="E15" s="5">
        <f>B15+h</f>
        <v>1.2000000000000002</v>
      </c>
      <c r="F15" s="5">
        <f>C15+(h/2)*((2*B15*C15)+(2*E15*D15))</f>
        <v>1.5478848000000001</v>
      </c>
    </row>
    <row r="16" spans="1:11" x14ac:dyDescent="0.25">
      <c r="A16" s="11">
        <v>2</v>
      </c>
      <c r="B16" s="5">
        <f t="shared" ref="B16:B19" si="0">E15</f>
        <v>1.2000000000000002</v>
      </c>
      <c r="C16" s="6">
        <f t="shared" ref="C16:C19" si="1">F15</f>
        <v>1.5478848000000001</v>
      </c>
      <c r="D16" s="17">
        <f>C16+h*(2*B16*C16)</f>
        <v>1.919377152</v>
      </c>
      <c r="E16" s="5">
        <f>B16+h</f>
        <v>1.3000000000000003</v>
      </c>
      <c r="F16" s="5">
        <f>C16+(h/2)*((2*B16*C16)+(2*E16*D16))</f>
        <v>1.9831500057600002</v>
      </c>
    </row>
    <row r="17" spans="1:6" x14ac:dyDescent="0.25">
      <c r="A17" s="11">
        <v>3</v>
      </c>
      <c r="B17" s="5">
        <f t="shared" si="0"/>
        <v>1.3000000000000003</v>
      </c>
      <c r="C17" s="6">
        <f t="shared" si="1"/>
        <v>1.9831500057600002</v>
      </c>
      <c r="D17" s="17">
        <f>C17+h*(2*B17*C17)</f>
        <v>2.4987690072576005</v>
      </c>
      <c r="E17" s="5">
        <f>B17+h</f>
        <v>1.4000000000000004</v>
      </c>
      <c r="F17" s="5">
        <f>C17+(h/2)*((2*B17*C17)+(2*E17*D17))</f>
        <v>2.5907871675248644</v>
      </c>
    </row>
    <row r="18" spans="1:6" x14ac:dyDescent="0.25">
      <c r="A18" s="11">
        <v>4</v>
      </c>
      <c r="B18" s="5">
        <f t="shared" si="0"/>
        <v>1.4000000000000004</v>
      </c>
      <c r="C18" s="6">
        <f t="shared" si="1"/>
        <v>2.5907871675248644</v>
      </c>
      <c r="D18" s="17">
        <f>C18+h*(2*B18*C18)</f>
        <v>3.3162075744318265</v>
      </c>
      <c r="E18" s="5">
        <f>B18+h</f>
        <v>1.5000000000000004</v>
      </c>
      <c r="F18" s="18">
        <f>C18+(h/2)*((2*B18*C18)+(2*E18*D18))</f>
        <v>3.4509285071431197</v>
      </c>
    </row>
    <row r="19" spans="1:6" x14ac:dyDescent="0.25">
      <c r="A19" s="11">
        <v>5</v>
      </c>
      <c r="B19" s="5">
        <f t="shared" si="0"/>
        <v>1.5000000000000004</v>
      </c>
      <c r="C19" s="15">
        <f t="shared" si="1"/>
        <v>3.4509285071431197</v>
      </c>
      <c r="D19" s="17">
        <f>C19+h*(2*B19*C19)</f>
        <v>4.4862070592860563</v>
      </c>
      <c r="E19" s="5">
        <f>B19+h</f>
        <v>1.6000000000000005</v>
      </c>
      <c r="F19" s="5">
        <f>C19+(h/2)*((2*B19*C19)+(2*E19*D19))</f>
        <v>4.6863609127003567</v>
      </c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C21" s="1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2832-D1E9-4093-B168-A4389B2B279A}">
  <sheetPr>
    <tabColor theme="9"/>
  </sheetPr>
  <dimension ref="A2:R25"/>
  <sheetViews>
    <sheetView zoomScale="115" zoomScaleNormal="115" workbookViewId="0">
      <selection activeCell="Q22" sqref="Q22:R22"/>
    </sheetView>
  </sheetViews>
  <sheetFormatPr baseColWidth="10" defaultRowHeight="15" x14ac:dyDescent="0.25"/>
  <cols>
    <col min="1" max="4" width="11.42578125" style="1"/>
    <col min="5" max="5" width="12.85546875" style="1" bestFit="1" customWidth="1"/>
    <col min="6" max="7" width="11.42578125" style="1"/>
    <col min="8" max="8" width="12.85546875" style="1" bestFit="1" customWidth="1"/>
    <col min="9" max="16384" width="11.42578125" style="1"/>
  </cols>
  <sheetData>
    <row r="2" spans="1:12" x14ac:dyDescent="0.25">
      <c r="L2" s="1" t="s">
        <v>32</v>
      </c>
    </row>
    <row r="4" spans="1:12" x14ac:dyDescent="0.25">
      <c r="L4" s="33" t="s">
        <v>33</v>
      </c>
    </row>
    <row r="5" spans="1:12" x14ac:dyDescent="0.25">
      <c r="L5" s="33" t="s">
        <v>35</v>
      </c>
    </row>
    <row r="6" spans="1:12" x14ac:dyDescent="0.25">
      <c r="L6" s="1" t="s">
        <v>31</v>
      </c>
    </row>
    <row r="7" spans="1:12" x14ac:dyDescent="0.25">
      <c r="A7" s="37"/>
      <c r="B7" s="37"/>
      <c r="D7" s="24" t="s">
        <v>21</v>
      </c>
      <c r="E7" s="24"/>
    </row>
    <row r="8" spans="1:12" x14ac:dyDescent="0.25">
      <c r="A8" s="38"/>
      <c r="B8" s="1" t="s">
        <v>5</v>
      </c>
      <c r="D8" s="26" t="s">
        <v>22</v>
      </c>
      <c r="E8" s="27">
        <v>0.5</v>
      </c>
      <c r="G8" s="24" t="s">
        <v>24</v>
      </c>
      <c r="H8" s="24"/>
    </row>
    <row r="9" spans="1:12" x14ac:dyDescent="0.25">
      <c r="A9" s="38"/>
      <c r="B9" s="1" t="s">
        <v>34</v>
      </c>
      <c r="D9" s="26" t="s">
        <v>23</v>
      </c>
      <c r="E9" s="27">
        <v>1</v>
      </c>
      <c r="G9" s="26" t="s">
        <v>25</v>
      </c>
      <c r="H9" s="27">
        <v>0.1</v>
      </c>
    </row>
    <row r="10" spans="1:12" x14ac:dyDescent="0.25">
      <c r="G10" s="25" t="s">
        <v>27</v>
      </c>
      <c r="H10" s="28">
        <f>H9/2</f>
        <v>0.05</v>
      </c>
    </row>
    <row r="13" spans="1:12" x14ac:dyDescent="0.25">
      <c r="F13" s="31"/>
      <c r="G13" s="32"/>
      <c r="H13" s="32"/>
      <c r="J13" s="31"/>
    </row>
    <row r="14" spans="1:12" x14ac:dyDescent="0.25">
      <c r="D14" s="29" t="s">
        <v>19</v>
      </c>
      <c r="E14" s="29" t="s">
        <v>20</v>
      </c>
      <c r="F14" s="29" t="s">
        <v>26</v>
      </c>
      <c r="G14" s="29" t="s">
        <v>28</v>
      </c>
      <c r="H14" s="29" t="s">
        <v>29</v>
      </c>
      <c r="J14" s="29" t="s">
        <v>30</v>
      </c>
    </row>
    <row r="15" spans="1:12" x14ac:dyDescent="0.25">
      <c r="D15" s="1">
        <f>E8</f>
        <v>0.5</v>
      </c>
      <c r="E15" s="35">
        <f>E9</f>
        <v>1</v>
      </c>
      <c r="F15" s="1">
        <f>(2*D15*E15)+D15</f>
        <v>1.5</v>
      </c>
      <c r="G15" s="1">
        <f>D15+$H$10</f>
        <v>0.55000000000000004</v>
      </c>
      <c r="H15" s="30">
        <f>E15+$H$10*(F15)</f>
        <v>1.075</v>
      </c>
      <c r="J15" s="34">
        <f>E15+$H$9*(2*G15*H15+G15)</f>
        <v>1.1732499999999999</v>
      </c>
    </row>
    <row r="16" spans="1:12" x14ac:dyDescent="0.25">
      <c r="D16" s="1">
        <f>D15+$H$9</f>
        <v>0.6</v>
      </c>
      <c r="E16" s="36">
        <f>J15</f>
        <v>1.1732499999999999</v>
      </c>
      <c r="F16" s="1">
        <f t="shared" ref="F16:F25" si="0">(2*D16*E16)+D16</f>
        <v>2.0078999999999998</v>
      </c>
      <c r="G16" s="1">
        <f>D16+$H$10</f>
        <v>0.65</v>
      </c>
      <c r="H16" s="30">
        <f t="shared" ref="H16:H23" si="1">E16+$H$10*(F16)</f>
        <v>1.2736449999999999</v>
      </c>
      <c r="J16" s="34">
        <f t="shared" ref="J16:J25" si="2">E16+$H$9*(2*G16*H16+G16)</f>
        <v>1.40382385</v>
      </c>
    </row>
    <row r="17" spans="4:18" x14ac:dyDescent="0.25">
      <c r="D17" s="1">
        <f t="shared" ref="D17:D23" si="3">D16+$H$9</f>
        <v>0.7</v>
      </c>
      <c r="E17" s="36">
        <f t="shared" ref="E17:E23" si="4">J16</f>
        <v>1.40382385</v>
      </c>
      <c r="F17" s="1">
        <f t="shared" si="0"/>
        <v>2.6653533899999999</v>
      </c>
      <c r="G17" s="1">
        <f>D17+$H$10</f>
        <v>0.75</v>
      </c>
      <c r="H17" s="30">
        <f t="shared" si="1"/>
        <v>1.5370915194999999</v>
      </c>
      <c r="J17" s="34">
        <f t="shared" si="2"/>
        <v>1.7093875779250001</v>
      </c>
    </row>
    <row r="18" spans="4:18" x14ac:dyDescent="0.25">
      <c r="D18" s="1">
        <f t="shared" si="3"/>
        <v>0.79999999999999993</v>
      </c>
      <c r="E18" s="36">
        <f t="shared" si="4"/>
        <v>1.7093875779250001</v>
      </c>
      <c r="F18" s="1">
        <f t="shared" si="0"/>
        <v>3.5350201246799995</v>
      </c>
      <c r="G18" s="1">
        <f>D18+$H$10</f>
        <v>0.85</v>
      </c>
      <c r="H18" s="30">
        <f t="shared" si="1"/>
        <v>1.8861385841590002</v>
      </c>
      <c r="J18" s="34">
        <f t="shared" si="2"/>
        <v>2.1150311372320303</v>
      </c>
    </row>
    <row r="19" spans="4:18" x14ac:dyDescent="0.25">
      <c r="D19" s="1">
        <f t="shared" si="3"/>
        <v>0.89999999999999991</v>
      </c>
      <c r="E19" s="36">
        <f t="shared" si="4"/>
        <v>2.1150311372320303</v>
      </c>
      <c r="F19" s="1">
        <f t="shared" si="0"/>
        <v>4.7070560470176535</v>
      </c>
      <c r="G19" s="1">
        <f>D19+$H$10</f>
        <v>0.95</v>
      </c>
      <c r="H19" s="30">
        <f t="shared" si="1"/>
        <v>2.3503839395829131</v>
      </c>
      <c r="J19" s="34">
        <f t="shared" si="2"/>
        <v>2.6566040857527837</v>
      </c>
    </row>
    <row r="20" spans="4:18" x14ac:dyDescent="0.25">
      <c r="D20" s="1">
        <f t="shared" si="3"/>
        <v>0.99999999999999989</v>
      </c>
      <c r="E20" s="36">
        <f t="shared" si="4"/>
        <v>2.6566040857527837</v>
      </c>
      <c r="F20" s="1">
        <f t="shared" si="0"/>
        <v>6.3132081715055666</v>
      </c>
      <c r="G20" s="1">
        <f>D20+$H$10</f>
        <v>1.0499999999999998</v>
      </c>
      <c r="H20" s="30">
        <f t="shared" si="1"/>
        <v>2.9722644943280621</v>
      </c>
      <c r="J20" s="34">
        <f t="shared" si="2"/>
        <v>3.3857796295616769</v>
      </c>
    </row>
    <row r="21" spans="4:18" x14ac:dyDescent="0.25">
      <c r="D21" s="1">
        <f t="shared" si="3"/>
        <v>1.0999999999999999</v>
      </c>
      <c r="E21" s="36">
        <f t="shared" si="4"/>
        <v>3.3857796295616769</v>
      </c>
      <c r="F21" s="1">
        <f t="shared" si="0"/>
        <v>8.5487151850356877</v>
      </c>
      <c r="G21" s="1">
        <f>D21+$H$10</f>
        <v>1.1499999999999999</v>
      </c>
      <c r="H21" s="30">
        <f t="shared" si="1"/>
        <v>3.8132153888134614</v>
      </c>
      <c r="J21" s="34">
        <f t="shared" si="2"/>
        <v>4.3778191689887729</v>
      </c>
      <c r="Q21" s="21" t="s">
        <v>18</v>
      </c>
    </row>
    <row r="22" spans="4:18" x14ac:dyDescent="0.25">
      <c r="D22" s="1">
        <f t="shared" si="3"/>
        <v>1.2</v>
      </c>
      <c r="E22" s="36">
        <f t="shared" si="4"/>
        <v>4.3778191689887729</v>
      </c>
      <c r="F22" s="1">
        <f t="shared" si="0"/>
        <v>11.706766005573053</v>
      </c>
      <c r="G22" s="1">
        <f>D22+$H$10</f>
        <v>1.25</v>
      </c>
      <c r="H22" s="30">
        <f t="shared" si="1"/>
        <v>4.9631574692674256</v>
      </c>
      <c r="J22" s="34">
        <f t="shared" si="2"/>
        <v>5.7436085363056293</v>
      </c>
      <c r="Q22" s="21" t="s">
        <v>37</v>
      </c>
    </row>
    <row r="23" spans="4:18" x14ac:dyDescent="0.25">
      <c r="D23" s="1">
        <f t="shared" si="3"/>
        <v>1.3</v>
      </c>
      <c r="E23" s="36">
        <f t="shared" si="4"/>
        <v>5.7436085363056293</v>
      </c>
      <c r="F23" s="1">
        <f t="shared" si="0"/>
        <v>16.233382194394636</v>
      </c>
      <c r="G23" s="1">
        <f>D23+$H$10</f>
        <v>1.35</v>
      </c>
      <c r="H23" s="30">
        <f t="shared" si="1"/>
        <v>6.5552776460253614</v>
      </c>
      <c r="J23" s="34">
        <f t="shared" si="2"/>
        <v>7.6485335007324773</v>
      </c>
      <c r="Q23" s="21" t="s">
        <v>17</v>
      </c>
      <c r="R23" s="23" t="e">
        <f>ABS((R21-R22)/R21)</f>
        <v>#DIV/0!</v>
      </c>
    </row>
    <row r="24" spans="4:18" x14ac:dyDescent="0.25">
      <c r="D24" s="1">
        <f t="shared" ref="D24:D31" si="5">D23+$H$9</f>
        <v>1.4000000000000001</v>
      </c>
      <c r="E24" s="36">
        <f t="shared" ref="E24:E25" si="6">J23</f>
        <v>7.6485335007324773</v>
      </c>
      <c r="F24" s="1">
        <f t="shared" si="0"/>
        <v>22.815893802050937</v>
      </c>
      <c r="G24" s="1">
        <f t="shared" ref="G24:G25" si="7">D24+$H$10</f>
        <v>1.4500000000000002</v>
      </c>
      <c r="H24" s="30">
        <f t="shared" ref="H24:H25" si="8">E24+$H$10*(F24)</f>
        <v>8.7893281908350236</v>
      </c>
      <c r="J24" s="34">
        <f t="shared" si="2"/>
        <v>10.342438676074634</v>
      </c>
    </row>
    <row r="25" spans="4:18" x14ac:dyDescent="0.25">
      <c r="D25" s="1">
        <f t="shared" si="5"/>
        <v>1.5000000000000002</v>
      </c>
      <c r="E25" s="36">
        <f t="shared" si="6"/>
        <v>10.342438676074634</v>
      </c>
      <c r="F25" s="1">
        <f t="shared" si="0"/>
        <v>32.527316028223908</v>
      </c>
      <c r="G25" s="1">
        <f t="shared" si="7"/>
        <v>1.5500000000000003</v>
      </c>
      <c r="H25" s="30">
        <f t="shared" si="8"/>
        <v>11.968804477485829</v>
      </c>
      <c r="J25" s="34">
        <f t="shared" si="2"/>
        <v>14.207768064095241</v>
      </c>
    </row>
  </sheetData>
  <mergeCells count="3">
    <mergeCell ref="A7:B7"/>
    <mergeCell ref="D7:E7"/>
    <mergeCell ref="G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Metodo de Euler</vt:lpstr>
      <vt:lpstr>Metodo Heun(Euler Mejorado)</vt:lpstr>
      <vt:lpstr>Metodo de Punto Medio</vt:lpstr>
      <vt:lpstr>b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Martinez</dc:creator>
  <cp:lastModifiedBy>Antonio Martinez</cp:lastModifiedBy>
  <dcterms:created xsi:type="dcterms:W3CDTF">2024-05-26T21:20:56Z</dcterms:created>
  <dcterms:modified xsi:type="dcterms:W3CDTF">2024-05-27T07:55:24Z</dcterms:modified>
</cp:coreProperties>
</file>