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J:\SS Data Analysis\"/>
    </mc:Choice>
  </mc:AlternateContent>
  <xr:revisionPtr revIDLastSave="0" documentId="13_ncr:1_{43CA259A-6565-4B0D-B00B-37BD799263E7}" xr6:coauthVersionLast="47" xr6:coauthVersionMax="47" xr10:uidLastSave="{00000000-0000-0000-0000-000000000000}"/>
  <bookViews>
    <workbookView xWindow="-120" yWindow="-120" windowWidth="29040" windowHeight="16440" activeTab="2" xr2:uid="{9E4BF7AB-56CE-4A7A-BFFA-70B3181FEE54}"/>
  </bookViews>
  <sheets>
    <sheet name="data" sheetId="1" r:id="rId1"/>
    <sheet name="Working" sheetId="2" r:id="rId2"/>
    <sheet name="DASHBOARD" sheetId="3" r:id="rId3"/>
  </sheets>
  <definedNames>
    <definedName name="NativeTimeline_Order_Date">#N/A</definedName>
    <definedName name="Slicer_Customer_Region">#N/A</definedName>
    <definedName name="Slicer_Product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2" i="1"/>
  <c r="H134" i="2"/>
  <c r="I83" i="2"/>
  <c r="E107" i="2"/>
  <c r="H135" i="2"/>
</calcChain>
</file>

<file path=xl/sharedStrings.xml><?xml version="1.0" encoding="utf-8"?>
<sst xmlns="http://schemas.openxmlformats.org/spreadsheetml/2006/main" count="579" uniqueCount="242">
  <si>
    <t>Order ID</t>
  </si>
  <si>
    <t>Order Date</t>
  </si>
  <si>
    <t>Customer Region</t>
  </si>
  <si>
    <t>Product Category</t>
  </si>
  <si>
    <t>Product Sub-Category</t>
  </si>
  <si>
    <t>Units Sold</t>
  </si>
  <si>
    <t>Unit Price</t>
  </si>
  <si>
    <t>Sales</t>
  </si>
  <si>
    <t>ORD1000</t>
  </si>
  <si>
    <t>East</t>
  </si>
  <si>
    <t>Clothing</t>
  </si>
  <si>
    <t>Football</t>
  </si>
  <si>
    <t>ORD1001</t>
  </si>
  <si>
    <t>West</t>
  </si>
  <si>
    <t>Phone</t>
  </si>
  <si>
    <t>ORD1002</t>
  </si>
  <si>
    <t>North</t>
  </si>
  <si>
    <t>Sports</t>
  </si>
  <si>
    <t>Shoes</t>
  </si>
  <si>
    <t>ORD1003</t>
  </si>
  <si>
    <t>Blender</t>
  </si>
  <si>
    <t>ORD1004</t>
  </si>
  <si>
    <t>Tennis Racket</t>
  </si>
  <si>
    <t>ORD1005</t>
  </si>
  <si>
    <t>ORD1006</t>
  </si>
  <si>
    <t>Cookware</t>
  </si>
  <si>
    <t>ORD1007</t>
  </si>
  <si>
    <t>ORD1008</t>
  </si>
  <si>
    <t>Home &amp; Kitchen</t>
  </si>
  <si>
    <t>ORD1009</t>
  </si>
  <si>
    <t>South</t>
  </si>
  <si>
    <t>ORD1010</t>
  </si>
  <si>
    <t>ORD1011</t>
  </si>
  <si>
    <t>ORD1012</t>
  </si>
  <si>
    <t>Shirt</t>
  </si>
  <si>
    <t>ORD1013</t>
  </si>
  <si>
    <t>ORD1014</t>
  </si>
  <si>
    <t>ORD1015</t>
  </si>
  <si>
    <t>Electronics</t>
  </si>
  <si>
    <t>ORD1016</t>
  </si>
  <si>
    <t>ORD1017</t>
  </si>
  <si>
    <t>ORD1018</t>
  </si>
  <si>
    <t>ORD1019</t>
  </si>
  <si>
    <t>ORD1020</t>
  </si>
  <si>
    <t>ORD1021</t>
  </si>
  <si>
    <t>ORD1022</t>
  </si>
  <si>
    <t>Laptop</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</si>
  <si>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</si>
  <si>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</si>
  <si>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</si>
  <si>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</si>
  <si>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</si>
  <si>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</si>
  <si>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</si>
  <si>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</si>
  <si>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</si>
  <si>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</si>
  <si>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</si>
  <si>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</si>
  <si>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</si>
  <si>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</si>
  <si>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</si>
  <si>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</si>
  <si>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</si>
  <si>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</si>
  <si>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</si>
  <si>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</si>
  <si>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</si>
  <si>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</si>
  <si>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</si>
  <si>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</si>
  <si>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</si>
  <si>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</si>
  <si>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</si>
  <si>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</si>
  <si>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</si>
  <si>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</si>
  <si>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</si>
  <si>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</si>
  <si>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</si>
  <si>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</si>
  <si>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</si>
  <si>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</si>
  <si>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</si>
  <si>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</si>
  <si>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</si>
  <si>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</si>
  <si>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</si>
  <si>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</si>
  <si>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</si>
  <si>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</si>
  <si>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</si>
  <si>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</si>
  <si>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</si>
  <si>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</si>
  <si>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</si>
  <si>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</si>
  <si>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</si>
  <si>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</si>
  <si>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</si>
  <si>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</si>
  <si>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</si>
  <si>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</si>
  <si>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</si>
  <si>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</si>
  <si>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</si>
  <si>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</si>
  <si>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</si>
  <si>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</si>
  <si>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</si>
  <si>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</si>
  <si>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</si>
  <si>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</si>
  <si>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</si>
  <si>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</si>
  <si>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</si>
  <si>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</si>
  <si>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</si>
  <si>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</si>
  <si>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</si>
  <si>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</si>
  <si>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</si>
  <si>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</si>
  <si>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</si>
  <si>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</si>
  <si>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Grand Total</t>
  </si>
  <si>
    <t>Sum of Sales</t>
  </si>
  <si>
    <t>Month</t>
  </si>
  <si>
    <t>Sum of Units Sold</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</si>
  <si>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</si>
  <si>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</si>
  <si>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</si>
  <si>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</si>
  <si>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</si>
  <si>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</si>
  <si>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</si>
  <si>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</si>
  <si>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</si>
  <si>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</si>
  <si>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</si>
  <si>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</si>
  <si>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</si>
  <si>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</si>
  <si>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</si>
  <si>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</si>
  <si>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</si>
  <si>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</si>
  <si>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</si>
  <si>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</si>
  <si>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</si>
  <si>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</si>
  <si>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</si>
  <si>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</si>
  <si>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</si>
  <si>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</si>
  <si>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</si>
  <si>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</si>
  <si>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</si>
  <si>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</si>
  <si>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</si>
  <si>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</si>
  <si>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</si>
  <si>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</si>
  <si>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</si>
  <si>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</si>
  <si>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</si>
  <si>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</si>
  <si>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</si>
  <si>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</si>
  <si>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</si>
  <si>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</si>
  <si>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</si>
  <si>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</si>
  <si>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</si>
  <si>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</si>
  <si>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</si>
  <si>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</si>
  <si>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</si>
  <si>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</si>
  <si>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</si>
  <si>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</si>
  <si>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</si>
  <si>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</si>
  <si>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</si>
  <si>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</si>
  <si>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</si>
  <si>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</si>
  <si>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</si>
  <si>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</si>
  <si>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</si>
  <si>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</si>
  <si>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</si>
  <si>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</si>
  <si>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</si>
  <si>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</si>
  <si>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</si>
  <si>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</si>
  <si>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</si>
  <si>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</si>
  <si>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</si>
  <si>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</si>
  <si>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</si>
  <si>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</si>
  <si>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</si>
  <si>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</si>
  <si>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</si>
  <si>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</si>
  <si>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</si>
  <si>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</si>
  <si>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</si>
  <si>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</si>
  <si>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</si>
  <si>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</si>
  <si>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</si>
  <si>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</si>
  <si>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</si>
  <si>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</si>
  <si>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</si>
  <si>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</si>
  <si>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01-Apr</t>
  </si>
  <si>
    <t>02-Apr</t>
  </si>
  <si>
    <t>03-Apr</t>
  </si>
  <si>
    <t>04-Apr</t>
  </si>
  <si>
    <t>05-Apr</t>
  </si>
  <si>
    <t>06-Apr</t>
  </si>
  <si>
    <t>07-Apr</t>
  </si>
  <si>
    <t>08-Apr</t>
  </si>
  <si>
    <t>09-Apr</t>
  </si>
  <si>
    <t>10-Apr</t>
  </si>
  <si>
    <t>11-Apr</t>
  </si>
  <si>
    <t>Average of Sales</t>
  </si>
  <si>
    <t>Count of Order ID</t>
  </si>
  <si>
    <t>AVO</t>
  </si>
  <si>
    <t>Average of Unit Price</t>
  </si>
  <si>
    <t>Region</t>
  </si>
  <si>
    <t>Jan</t>
  </si>
  <si>
    <t>Feb</t>
  </si>
  <si>
    <t>Mar</t>
  </si>
  <si>
    <t>Apr</t>
  </si>
  <si>
    <t>Total Sales</t>
  </si>
  <si>
    <t>Total Orders</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</si>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</sst>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ZMW]\ * #,##0.00_-;\-[$ZMW]\ * #,##0.00_-;_-[$ZMW]\ *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2" fontId="0" fillId="0" borderId="0" xfId="0" applyNumberFormat="1"/>
    <xf numFmtId="0" fontId="0" fillId="0" borderId="10" xfId="0" applyBorder="1"/>
    <xf numFmtId="164" fontId="0" fillId="0" borderId="0" xfId="0" applyNumberFormat="1"/>
    <xf numFmtId="0" fontId="0" fillId="0" borderId="0" xfId="0" applyNumberFormat="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2">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ZMW]\ * #,##0.00_-;\-[$ZMW]\ * #,##0.00_-;_-[$ZMW]\ * &quot;-&quot;??_-;_-@_-"/>
    </dxf>
    <dxf>
      <numFmt numFmtId="2" formatCode="0.00"/>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164" formatCode="_-[$ZMW]\ * #,##0.00_-;\-[$ZMW]\ * #,##0.00_-;_-[$ZMW]\ * &quot;-&quot;??_-;_-@_-"/>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Working!$E$3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Working!$D$4:$D$105</c:f>
              <c:strCache>
                <c:ptCount val="10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03-Apr</c:v>
                </c:pt>
                <c:pt idx="93">
                  <c:v>04-Apr</c:v>
                </c:pt>
                <c:pt idx="94">
                  <c:v>05-Apr</c:v>
                </c:pt>
                <c:pt idx="95">
                  <c:v>06-Apr</c:v>
                </c:pt>
                <c:pt idx="96">
                  <c:v>07-Apr</c:v>
                </c:pt>
                <c:pt idx="97">
                  <c:v>08-Apr</c:v>
                </c:pt>
                <c:pt idx="98">
                  <c:v>09-Apr</c:v>
                </c:pt>
                <c:pt idx="99">
                  <c:v>10-Apr</c:v>
                </c:pt>
                <c:pt idx="100">
                  <c:v>11-Apr</c:v>
                </c:pt>
              </c:strCache>
            </c:strRef>
          </c:cat>
          <c:val>
            <c:numRef>
              <c:f>Working!$E$4:$E$105</c:f>
              <c:numCache>
                <c:formatCode>General</c:formatCode>
                <c:ptCount val="101"/>
                <c:pt idx="0">
                  <c:v>916.56</c:v>
                </c:pt>
                <c:pt idx="1">
                  <c:v>2296.56</c:v>
                </c:pt>
                <c:pt idx="2">
                  <c:v>105.42</c:v>
                </c:pt>
                <c:pt idx="3">
                  <c:v>1859.52</c:v>
                </c:pt>
                <c:pt idx="4">
                  <c:v>2417.91</c:v>
                </c:pt>
                <c:pt idx="5">
                  <c:v>8222.2200000000012</c:v>
                </c:pt>
                <c:pt idx="6">
                  <c:v>2893.02</c:v>
                </c:pt>
                <c:pt idx="7">
                  <c:v>2139.8500000000004</c:v>
                </c:pt>
                <c:pt idx="8">
                  <c:v>308.56</c:v>
                </c:pt>
                <c:pt idx="9">
                  <c:v>1192.1999999999998</c:v>
                </c:pt>
                <c:pt idx="10">
                  <c:v>4697.66</c:v>
                </c:pt>
                <c:pt idx="11">
                  <c:v>2644.64</c:v>
                </c:pt>
                <c:pt idx="12">
                  <c:v>1488.8</c:v>
                </c:pt>
                <c:pt idx="13">
                  <c:v>282.83</c:v>
                </c:pt>
                <c:pt idx="14">
                  <c:v>4218.4800000000005</c:v>
                </c:pt>
                <c:pt idx="15">
                  <c:v>2106.3000000000002</c:v>
                </c:pt>
                <c:pt idx="16">
                  <c:v>4629.28</c:v>
                </c:pt>
                <c:pt idx="17">
                  <c:v>172.85999999999999</c:v>
                </c:pt>
                <c:pt idx="18">
                  <c:v>1245.4000000000001</c:v>
                </c:pt>
                <c:pt idx="19">
                  <c:v>9407.4699999999993</c:v>
                </c:pt>
                <c:pt idx="20">
                  <c:v>235.92000000000002</c:v>
                </c:pt>
                <c:pt idx="21">
                  <c:v>5015.6200000000008</c:v>
                </c:pt>
                <c:pt idx="22">
                  <c:v>3079.3700000000003</c:v>
                </c:pt>
                <c:pt idx="23">
                  <c:v>3356.82</c:v>
                </c:pt>
                <c:pt idx="24">
                  <c:v>351.54</c:v>
                </c:pt>
                <c:pt idx="25">
                  <c:v>2833.76</c:v>
                </c:pt>
                <c:pt idx="26">
                  <c:v>1303.05</c:v>
                </c:pt>
                <c:pt idx="27">
                  <c:v>2769.4800000000005</c:v>
                </c:pt>
                <c:pt idx="28">
                  <c:v>3252.72</c:v>
                </c:pt>
                <c:pt idx="29">
                  <c:v>406.96</c:v>
                </c:pt>
                <c:pt idx="30">
                  <c:v>4783.57</c:v>
                </c:pt>
                <c:pt idx="31">
                  <c:v>8234.82</c:v>
                </c:pt>
                <c:pt idx="32">
                  <c:v>2605.6</c:v>
                </c:pt>
                <c:pt idx="33">
                  <c:v>767.22</c:v>
                </c:pt>
                <c:pt idx="34">
                  <c:v>2808.1200000000003</c:v>
                </c:pt>
                <c:pt idx="35">
                  <c:v>5255.68</c:v>
                </c:pt>
                <c:pt idx="36">
                  <c:v>5663.36</c:v>
                </c:pt>
                <c:pt idx="37">
                  <c:v>6798.98</c:v>
                </c:pt>
                <c:pt idx="38">
                  <c:v>892.2</c:v>
                </c:pt>
                <c:pt idx="39">
                  <c:v>175.62</c:v>
                </c:pt>
                <c:pt idx="40">
                  <c:v>3104.64</c:v>
                </c:pt>
                <c:pt idx="41">
                  <c:v>672.59999999999991</c:v>
                </c:pt>
                <c:pt idx="42">
                  <c:v>1466.8000000000002</c:v>
                </c:pt>
                <c:pt idx="43">
                  <c:v>138.05000000000001</c:v>
                </c:pt>
                <c:pt idx="44">
                  <c:v>2143.2599999999998</c:v>
                </c:pt>
                <c:pt idx="45">
                  <c:v>2483.1</c:v>
                </c:pt>
                <c:pt idx="46">
                  <c:v>451.23</c:v>
                </c:pt>
                <c:pt idx="47">
                  <c:v>5690.69</c:v>
                </c:pt>
                <c:pt idx="48">
                  <c:v>399.2</c:v>
                </c:pt>
                <c:pt idx="49">
                  <c:v>452.8</c:v>
                </c:pt>
                <c:pt idx="50">
                  <c:v>1239.21</c:v>
                </c:pt>
                <c:pt idx="51">
                  <c:v>186.49</c:v>
                </c:pt>
                <c:pt idx="52">
                  <c:v>794.86</c:v>
                </c:pt>
                <c:pt idx="53">
                  <c:v>4520.2999999999993</c:v>
                </c:pt>
                <c:pt idx="54">
                  <c:v>3098.4</c:v>
                </c:pt>
                <c:pt idx="55">
                  <c:v>463</c:v>
                </c:pt>
                <c:pt idx="56">
                  <c:v>1891.3200000000002</c:v>
                </c:pt>
                <c:pt idx="57">
                  <c:v>414.56</c:v>
                </c:pt>
                <c:pt idx="58">
                  <c:v>105.96000000000001</c:v>
                </c:pt>
                <c:pt idx="59">
                  <c:v>4325.76</c:v>
                </c:pt>
                <c:pt idx="60">
                  <c:v>824.73</c:v>
                </c:pt>
                <c:pt idx="61">
                  <c:v>5802.12</c:v>
                </c:pt>
                <c:pt idx="62">
                  <c:v>5120.92</c:v>
                </c:pt>
                <c:pt idx="63">
                  <c:v>8787.06</c:v>
                </c:pt>
                <c:pt idx="64">
                  <c:v>525.98</c:v>
                </c:pt>
                <c:pt idx="65">
                  <c:v>504.75</c:v>
                </c:pt>
                <c:pt idx="66">
                  <c:v>6394.24</c:v>
                </c:pt>
                <c:pt idx="67">
                  <c:v>1284.3900000000001</c:v>
                </c:pt>
                <c:pt idx="68">
                  <c:v>900.4</c:v>
                </c:pt>
                <c:pt idx="69">
                  <c:v>48.44</c:v>
                </c:pt>
                <c:pt idx="70">
                  <c:v>89.68</c:v>
                </c:pt>
                <c:pt idx="71">
                  <c:v>481.7</c:v>
                </c:pt>
                <c:pt idx="72">
                  <c:v>5874.82</c:v>
                </c:pt>
                <c:pt idx="73">
                  <c:v>5616.48</c:v>
                </c:pt>
                <c:pt idx="74">
                  <c:v>1683.12</c:v>
                </c:pt>
                <c:pt idx="75">
                  <c:v>664.37</c:v>
                </c:pt>
                <c:pt idx="76">
                  <c:v>259.95000000000005</c:v>
                </c:pt>
                <c:pt idx="77">
                  <c:v>2254.54</c:v>
                </c:pt>
                <c:pt idx="78">
                  <c:v>279.12</c:v>
                </c:pt>
                <c:pt idx="79">
                  <c:v>5762.4</c:v>
                </c:pt>
                <c:pt idx="80">
                  <c:v>4002</c:v>
                </c:pt>
                <c:pt idx="81">
                  <c:v>2796.2299999999996</c:v>
                </c:pt>
                <c:pt idx="82">
                  <c:v>6690.32</c:v>
                </c:pt>
                <c:pt idx="83">
                  <c:v>2229.42</c:v>
                </c:pt>
                <c:pt idx="84">
                  <c:v>1689.78</c:v>
                </c:pt>
                <c:pt idx="85">
                  <c:v>4026.62</c:v>
                </c:pt>
                <c:pt idx="86">
                  <c:v>4096.3999999999996</c:v>
                </c:pt>
                <c:pt idx="87">
                  <c:v>1051.1199999999999</c:v>
                </c:pt>
                <c:pt idx="88">
                  <c:v>368.86</c:v>
                </c:pt>
                <c:pt idx="89">
                  <c:v>381.34</c:v>
                </c:pt>
                <c:pt idx="90">
                  <c:v>255.75</c:v>
                </c:pt>
                <c:pt idx="91">
                  <c:v>66.88</c:v>
                </c:pt>
                <c:pt idx="92">
                  <c:v>162.69999999999999</c:v>
                </c:pt>
                <c:pt idx="93">
                  <c:v>479.36</c:v>
                </c:pt>
                <c:pt idx="94">
                  <c:v>8154.42</c:v>
                </c:pt>
                <c:pt idx="95">
                  <c:v>1419.16</c:v>
                </c:pt>
                <c:pt idx="96">
                  <c:v>727.05</c:v>
                </c:pt>
                <c:pt idx="97">
                  <c:v>984.98</c:v>
                </c:pt>
                <c:pt idx="98">
                  <c:v>4265.13</c:v>
                </c:pt>
                <c:pt idx="99">
                  <c:v>2904</c:v>
                </c:pt>
                <c:pt idx="100">
                  <c:v>1328.18</c:v>
                </c:pt>
              </c:numCache>
            </c:numRef>
          </c:val>
          <c:smooth val="0"/>
          <c:extLst>
            <c:ext xmlns:c16="http://schemas.microsoft.com/office/drawing/2014/chart" uri="{C3380CC4-5D6E-409C-BE32-E72D297353CC}">
              <c16:uniqueId val="{00000000-907E-4072-BCA6-411E663D7546}"/>
            </c:ext>
          </c:extLst>
        </c:ser>
        <c:dLbls>
          <c:showLegendKey val="0"/>
          <c:showVal val="0"/>
          <c:showCatName val="0"/>
          <c:showSerName val="0"/>
          <c:showPercent val="0"/>
          <c:showBubbleSize val="0"/>
        </c:dLbls>
        <c:smooth val="0"/>
        <c:axId val="40257856"/>
        <c:axId val="255603360"/>
      </c:lineChart>
      <c:catAx>
        <c:axId val="4025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603360"/>
        <c:crosses val="autoZero"/>
        <c:auto val="1"/>
        <c:lblAlgn val="ctr"/>
        <c:lblOffset val="100"/>
        <c:noMultiLvlLbl val="0"/>
      </c:catAx>
      <c:valAx>
        <c:axId val="25560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Performance.xlsx]Working!PivotTable4</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Working!$H$38</c:f>
              <c:strCache>
                <c:ptCount val="1"/>
                <c:pt idx="0">
                  <c:v>Total</c:v>
                </c:pt>
              </c:strCache>
            </c:strRef>
          </c:tx>
          <c:spPr>
            <a:solidFill>
              <a:schemeClr val="accent1"/>
            </a:solidFill>
            <a:ln>
              <a:noFill/>
            </a:ln>
            <a:effectLst/>
          </c:spPr>
          <c:invertIfNegative val="0"/>
          <c:cat>
            <c:strRef>
              <c:f>Working!$G$39:$G$43</c:f>
              <c:strCache>
                <c:ptCount val="4"/>
                <c:pt idx="0">
                  <c:v>Electronics</c:v>
                </c:pt>
                <c:pt idx="1">
                  <c:v>Clothing</c:v>
                </c:pt>
                <c:pt idx="2">
                  <c:v>Home &amp; Kitchen</c:v>
                </c:pt>
                <c:pt idx="3">
                  <c:v>Sports</c:v>
                </c:pt>
              </c:strCache>
            </c:strRef>
          </c:cat>
          <c:val>
            <c:numRef>
              <c:f>Working!$H$39:$H$43</c:f>
              <c:numCache>
                <c:formatCode>General</c:formatCode>
                <c:ptCount val="4"/>
                <c:pt idx="0">
                  <c:v>66835.91</c:v>
                </c:pt>
                <c:pt idx="1">
                  <c:v>64945.670000000006</c:v>
                </c:pt>
                <c:pt idx="2">
                  <c:v>61939.729999999989</c:v>
                </c:pt>
                <c:pt idx="3">
                  <c:v>55395.779999999992</c:v>
                </c:pt>
              </c:numCache>
            </c:numRef>
          </c:val>
          <c:extLst>
            <c:ext xmlns:c16="http://schemas.microsoft.com/office/drawing/2014/chart" uri="{C3380CC4-5D6E-409C-BE32-E72D297353CC}">
              <c16:uniqueId val="{00000000-F498-4583-9FCC-242C6B3D359D}"/>
            </c:ext>
          </c:extLst>
        </c:ser>
        <c:dLbls>
          <c:showLegendKey val="0"/>
          <c:showVal val="0"/>
          <c:showCatName val="0"/>
          <c:showSerName val="0"/>
          <c:showPercent val="0"/>
          <c:showBubbleSize val="0"/>
        </c:dLbls>
        <c:gapWidth val="219"/>
        <c:overlap val="-27"/>
        <c:axId val="491117024"/>
        <c:axId val="491117984"/>
      </c:barChart>
      <c:catAx>
        <c:axId val="4911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1117984"/>
        <c:crosses val="autoZero"/>
        <c:auto val="1"/>
        <c:lblAlgn val="ctr"/>
        <c:lblOffset val="100"/>
        <c:noMultiLvlLbl val="0"/>
      </c:catAx>
      <c:valAx>
        <c:axId val="4911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11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Performance.xlsx]Working!PivotTable8</c:name>
    <c:fmtId val="3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Sales By Region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Working!$H$112:$H$113</c:f>
              <c:strCache>
                <c:ptCount val="1"/>
                <c:pt idx="0">
                  <c:v>Sports</c:v>
                </c:pt>
              </c:strCache>
            </c:strRef>
          </c:tx>
          <c:spPr>
            <a:solidFill>
              <a:schemeClr val="accent1"/>
            </a:solidFill>
            <a:ln>
              <a:noFill/>
            </a:ln>
            <a:effectLst/>
          </c:spPr>
          <c:invertIfNegative val="0"/>
          <c:cat>
            <c:strRef>
              <c:f>Working!$G$114:$G$118</c:f>
              <c:strCache>
                <c:ptCount val="4"/>
                <c:pt idx="0">
                  <c:v>North</c:v>
                </c:pt>
                <c:pt idx="1">
                  <c:v>West</c:v>
                </c:pt>
                <c:pt idx="2">
                  <c:v>East</c:v>
                </c:pt>
                <c:pt idx="3">
                  <c:v>South</c:v>
                </c:pt>
              </c:strCache>
            </c:strRef>
          </c:cat>
          <c:val>
            <c:numRef>
              <c:f>Working!$H$114:$H$118</c:f>
              <c:numCache>
                <c:formatCode>General</c:formatCode>
                <c:ptCount val="4"/>
                <c:pt idx="0">
                  <c:v>13994.18</c:v>
                </c:pt>
                <c:pt idx="1">
                  <c:v>8540.6099999999988</c:v>
                </c:pt>
                <c:pt idx="2">
                  <c:v>20136.59</c:v>
                </c:pt>
                <c:pt idx="3">
                  <c:v>12724.399999999998</c:v>
                </c:pt>
              </c:numCache>
            </c:numRef>
          </c:val>
          <c:extLst>
            <c:ext xmlns:c16="http://schemas.microsoft.com/office/drawing/2014/chart" uri="{C3380CC4-5D6E-409C-BE32-E72D297353CC}">
              <c16:uniqueId val="{00000000-8E56-42EE-9D33-28DD8916E30D}"/>
            </c:ext>
          </c:extLst>
        </c:ser>
        <c:ser>
          <c:idx val="1"/>
          <c:order val="1"/>
          <c:tx>
            <c:strRef>
              <c:f>Working!$I$112:$I$113</c:f>
              <c:strCache>
                <c:ptCount val="1"/>
                <c:pt idx="0">
                  <c:v>Home &amp; Kitchen</c:v>
                </c:pt>
              </c:strCache>
            </c:strRef>
          </c:tx>
          <c:spPr>
            <a:solidFill>
              <a:schemeClr val="accent2"/>
            </a:solidFill>
            <a:ln>
              <a:noFill/>
            </a:ln>
            <a:effectLst/>
          </c:spPr>
          <c:invertIfNegative val="0"/>
          <c:cat>
            <c:strRef>
              <c:f>Working!$G$114:$G$118</c:f>
              <c:strCache>
                <c:ptCount val="4"/>
                <c:pt idx="0">
                  <c:v>North</c:v>
                </c:pt>
                <c:pt idx="1">
                  <c:v>West</c:v>
                </c:pt>
                <c:pt idx="2">
                  <c:v>East</c:v>
                </c:pt>
                <c:pt idx="3">
                  <c:v>South</c:v>
                </c:pt>
              </c:strCache>
            </c:strRef>
          </c:cat>
          <c:val>
            <c:numRef>
              <c:f>Working!$I$114:$I$118</c:f>
              <c:numCache>
                <c:formatCode>General</c:formatCode>
                <c:ptCount val="4"/>
                <c:pt idx="0">
                  <c:v>23054.569999999996</c:v>
                </c:pt>
                <c:pt idx="1">
                  <c:v>12450.53</c:v>
                </c:pt>
                <c:pt idx="2">
                  <c:v>11604.24</c:v>
                </c:pt>
                <c:pt idx="3">
                  <c:v>14830.390000000003</c:v>
                </c:pt>
              </c:numCache>
            </c:numRef>
          </c:val>
          <c:extLst>
            <c:ext xmlns:c16="http://schemas.microsoft.com/office/drawing/2014/chart" uri="{C3380CC4-5D6E-409C-BE32-E72D297353CC}">
              <c16:uniqueId val="{0000001C-B702-4A44-AB1A-5E9460F6A693}"/>
            </c:ext>
          </c:extLst>
        </c:ser>
        <c:ser>
          <c:idx val="2"/>
          <c:order val="2"/>
          <c:tx>
            <c:strRef>
              <c:f>Working!$J$112:$J$113</c:f>
              <c:strCache>
                <c:ptCount val="1"/>
                <c:pt idx="0">
                  <c:v>Electronics</c:v>
                </c:pt>
              </c:strCache>
            </c:strRef>
          </c:tx>
          <c:spPr>
            <a:solidFill>
              <a:schemeClr val="accent3"/>
            </a:solidFill>
            <a:ln>
              <a:noFill/>
            </a:ln>
            <a:effectLst/>
          </c:spPr>
          <c:invertIfNegative val="0"/>
          <c:cat>
            <c:strRef>
              <c:f>Working!$G$114:$G$118</c:f>
              <c:strCache>
                <c:ptCount val="4"/>
                <c:pt idx="0">
                  <c:v>North</c:v>
                </c:pt>
                <c:pt idx="1">
                  <c:v>West</c:v>
                </c:pt>
                <c:pt idx="2">
                  <c:v>East</c:v>
                </c:pt>
                <c:pt idx="3">
                  <c:v>South</c:v>
                </c:pt>
              </c:strCache>
            </c:strRef>
          </c:cat>
          <c:val>
            <c:numRef>
              <c:f>Working!$J$114:$J$118</c:f>
              <c:numCache>
                <c:formatCode>General</c:formatCode>
                <c:ptCount val="4"/>
                <c:pt idx="0">
                  <c:v>21687.13</c:v>
                </c:pt>
                <c:pt idx="1">
                  <c:v>28689.699999999997</c:v>
                </c:pt>
                <c:pt idx="2">
                  <c:v>11835.82</c:v>
                </c:pt>
                <c:pt idx="3">
                  <c:v>4623.26</c:v>
                </c:pt>
              </c:numCache>
            </c:numRef>
          </c:val>
          <c:extLst>
            <c:ext xmlns:c16="http://schemas.microsoft.com/office/drawing/2014/chart" uri="{C3380CC4-5D6E-409C-BE32-E72D297353CC}">
              <c16:uniqueId val="{0000001D-B702-4A44-AB1A-5E9460F6A693}"/>
            </c:ext>
          </c:extLst>
        </c:ser>
        <c:ser>
          <c:idx val="3"/>
          <c:order val="3"/>
          <c:tx>
            <c:strRef>
              <c:f>Working!$K$112:$K$113</c:f>
              <c:strCache>
                <c:ptCount val="1"/>
                <c:pt idx="0">
                  <c:v>Clothing</c:v>
                </c:pt>
              </c:strCache>
            </c:strRef>
          </c:tx>
          <c:spPr>
            <a:solidFill>
              <a:schemeClr val="accent4"/>
            </a:solidFill>
            <a:ln>
              <a:noFill/>
            </a:ln>
            <a:effectLst/>
          </c:spPr>
          <c:invertIfNegative val="0"/>
          <c:cat>
            <c:strRef>
              <c:f>Working!$G$114:$G$118</c:f>
              <c:strCache>
                <c:ptCount val="4"/>
                <c:pt idx="0">
                  <c:v>North</c:v>
                </c:pt>
                <c:pt idx="1">
                  <c:v>West</c:v>
                </c:pt>
                <c:pt idx="2">
                  <c:v>East</c:v>
                </c:pt>
                <c:pt idx="3">
                  <c:v>South</c:v>
                </c:pt>
              </c:strCache>
            </c:strRef>
          </c:cat>
          <c:val>
            <c:numRef>
              <c:f>Working!$K$114:$K$118</c:f>
              <c:numCache>
                <c:formatCode>General</c:formatCode>
                <c:ptCount val="4"/>
                <c:pt idx="0">
                  <c:v>17625.650000000001</c:v>
                </c:pt>
                <c:pt idx="1">
                  <c:v>21104.870000000003</c:v>
                </c:pt>
                <c:pt idx="2">
                  <c:v>13807.810000000001</c:v>
                </c:pt>
                <c:pt idx="3">
                  <c:v>12407.34</c:v>
                </c:pt>
              </c:numCache>
            </c:numRef>
          </c:val>
          <c:extLst>
            <c:ext xmlns:c16="http://schemas.microsoft.com/office/drawing/2014/chart" uri="{C3380CC4-5D6E-409C-BE32-E72D297353CC}">
              <c16:uniqueId val="{0000001E-B702-4A44-AB1A-5E9460F6A693}"/>
            </c:ext>
          </c:extLst>
        </c:ser>
        <c:dLbls>
          <c:showLegendKey val="0"/>
          <c:showVal val="0"/>
          <c:showCatName val="0"/>
          <c:showSerName val="0"/>
          <c:showPercent val="0"/>
          <c:showBubbleSize val="0"/>
        </c:dLbls>
        <c:gapWidth val="150"/>
        <c:axId val="93628719"/>
        <c:axId val="84126207"/>
      </c:barChart>
      <c:catAx>
        <c:axId val="936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126207"/>
        <c:crosses val="autoZero"/>
        <c:auto val="1"/>
        <c:lblAlgn val="ctr"/>
        <c:lblOffset val="100"/>
        <c:noMultiLvlLbl val="0"/>
      </c:catAx>
      <c:valAx>
        <c:axId val="8412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6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Performance.xlsx]Working!PivotTable5</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Product </a:t>
            </a:r>
          </a:p>
          <a:p>
            <a:pPr>
              <a:defRPr/>
            </a:pPr>
            <a:r>
              <a:rPr lang="en-US"/>
              <a:t>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Working!$H$56</c:f>
              <c:strCache>
                <c:ptCount val="1"/>
                <c:pt idx="0">
                  <c:v>Total</c:v>
                </c:pt>
              </c:strCache>
            </c:strRef>
          </c:tx>
          <c:spPr>
            <a:solidFill>
              <a:schemeClr val="accent1"/>
            </a:solidFill>
            <a:ln>
              <a:noFill/>
            </a:ln>
            <a:effectLst/>
          </c:spPr>
          <c:invertIfNegative val="0"/>
          <c:cat>
            <c:strRef>
              <c:f>Working!$G$57:$G$62</c:f>
              <c:strCache>
                <c:ptCount val="5"/>
                <c:pt idx="0">
                  <c:v>Shoes</c:v>
                </c:pt>
                <c:pt idx="1">
                  <c:v>Shirt</c:v>
                </c:pt>
                <c:pt idx="2">
                  <c:v>Phone</c:v>
                </c:pt>
                <c:pt idx="3">
                  <c:v>Cookware</c:v>
                </c:pt>
                <c:pt idx="4">
                  <c:v>Laptop</c:v>
                </c:pt>
              </c:strCache>
            </c:strRef>
          </c:cat>
          <c:val>
            <c:numRef>
              <c:f>Working!$H$57:$H$62</c:f>
              <c:numCache>
                <c:formatCode>0.00</c:formatCode>
                <c:ptCount val="5"/>
                <c:pt idx="0">
                  <c:v>51367.100000000006</c:v>
                </c:pt>
                <c:pt idx="1">
                  <c:v>38774.829999999994</c:v>
                </c:pt>
                <c:pt idx="2">
                  <c:v>37903.349999999991</c:v>
                </c:pt>
                <c:pt idx="3">
                  <c:v>36326.420000000006</c:v>
                </c:pt>
                <c:pt idx="4">
                  <c:v>25289.890000000003</c:v>
                </c:pt>
              </c:numCache>
            </c:numRef>
          </c:val>
          <c:extLst>
            <c:ext xmlns:c16="http://schemas.microsoft.com/office/drawing/2014/chart" uri="{C3380CC4-5D6E-409C-BE32-E72D297353CC}">
              <c16:uniqueId val="{00000000-CDAA-475D-8F9A-38354F182731}"/>
            </c:ext>
          </c:extLst>
        </c:ser>
        <c:dLbls>
          <c:showLegendKey val="0"/>
          <c:showVal val="0"/>
          <c:showCatName val="0"/>
          <c:showSerName val="0"/>
          <c:showPercent val="0"/>
          <c:showBubbleSize val="0"/>
        </c:dLbls>
        <c:gapWidth val="219"/>
        <c:overlap val="-27"/>
        <c:axId val="375424608"/>
        <c:axId val="375425088"/>
      </c:barChart>
      <c:catAx>
        <c:axId val="3754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5425088"/>
        <c:crosses val="autoZero"/>
        <c:auto val="1"/>
        <c:lblAlgn val="ctr"/>
        <c:lblOffset val="100"/>
        <c:noMultiLvlLbl val="0"/>
      </c:catAx>
      <c:valAx>
        <c:axId val="375425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542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Performance.xlsx]Working!PivotTable6</c:name>
    <c:fmtId val="2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Units Sold vs. Avg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Working!$H$76</c:f>
              <c:strCache>
                <c:ptCount val="1"/>
                <c:pt idx="0">
                  <c:v>Average of Sales</c:v>
                </c:pt>
              </c:strCache>
            </c:strRef>
          </c:tx>
          <c:spPr>
            <a:solidFill>
              <a:schemeClr val="accent1"/>
            </a:solidFill>
            <a:ln>
              <a:noFill/>
            </a:ln>
            <a:effectLst/>
          </c:spPr>
          <c:invertIfNegative val="0"/>
          <c:cat>
            <c:strRef>
              <c:f>Working!$G$77:$G$81</c:f>
              <c:strCache>
                <c:ptCount val="4"/>
                <c:pt idx="0">
                  <c:v>Home &amp; Kitchen</c:v>
                </c:pt>
                <c:pt idx="1">
                  <c:v>Electronics</c:v>
                </c:pt>
                <c:pt idx="2">
                  <c:v>Sports</c:v>
                </c:pt>
                <c:pt idx="3">
                  <c:v>Clothing</c:v>
                </c:pt>
              </c:strCache>
            </c:strRef>
          </c:cat>
          <c:val>
            <c:numRef>
              <c:f>Working!$H$77:$H$81</c:f>
              <c:numCache>
                <c:formatCode>General</c:formatCode>
                <c:ptCount val="4"/>
                <c:pt idx="0">
                  <c:v>2064.6576666666665</c:v>
                </c:pt>
                <c:pt idx="1">
                  <c:v>2570.6119230769232</c:v>
                </c:pt>
                <c:pt idx="2">
                  <c:v>2215.8311999999996</c:v>
                </c:pt>
                <c:pt idx="3">
                  <c:v>3247.2835000000005</c:v>
                </c:pt>
              </c:numCache>
            </c:numRef>
          </c:val>
          <c:extLst>
            <c:ext xmlns:c16="http://schemas.microsoft.com/office/drawing/2014/chart" uri="{C3380CC4-5D6E-409C-BE32-E72D297353CC}">
              <c16:uniqueId val="{00000000-CC03-41F1-8477-7201D398552C}"/>
            </c:ext>
          </c:extLst>
        </c:ser>
        <c:ser>
          <c:idx val="1"/>
          <c:order val="1"/>
          <c:tx>
            <c:strRef>
              <c:f>Working!$I$76</c:f>
              <c:strCache>
                <c:ptCount val="1"/>
                <c:pt idx="0">
                  <c:v>Sum of Units Sold</c:v>
                </c:pt>
              </c:strCache>
            </c:strRef>
          </c:tx>
          <c:spPr>
            <a:solidFill>
              <a:schemeClr val="accent2"/>
            </a:solidFill>
            <a:ln>
              <a:noFill/>
            </a:ln>
            <a:effectLst/>
          </c:spPr>
          <c:invertIfNegative val="0"/>
          <c:cat>
            <c:strRef>
              <c:f>Working!$G$77:$G$81</c:f>
              <c:strCache>
                <c:ptCount val="4"/>
                <c:pt idx="0">
                  <c:v>Home &amp; Kitchen</c:v>
                </c:pt>
                <c:pt idx="1">
                  <c:v>Electronics</c:v>
                </c:pt>
                <c:pt idx="2">
                  <c:v>Sports</c:v>
                </c:pt>
                <c:pt idx="3">
                  <c:v>Clothing</c:v>
                </c:pt>
              </c:strCache>
            </c:strRef>
          </c:cat>
          <c:val>
            <c:numRef>
              <c:f>Working!$I$77:$I$81</c:f>
              <c:numCache>
                <c:formatCode>General</c:formatCode>
                <c:ptCount val="4"/>
                <c:pt idx="0">
                  <c:v>268</c:v>
                </c:pt>
                <c:pt idx="1">
                  <c:v>242</c:v>
                </c:pt>
                <c:pt idx="2">
                  <c:v>218</c:v>
                </c:pt>
                <c:pt idx="3">
                  <c:v>211</c:v>
                </c:pt>
              </c:numCache>
            </c:numRef>
          </c:val>
          <c:extLst>
            <c:ext xmlns:c16="http://schemas.microsoft.com/office/drawing/2014/chart" uri="{C3380CC4-5D6E-409C-BE32-E72D297353CC}">
              <c16:uniqueId val="{00000001-CC03-41F1-8477-7201D398552C}"/>
            </c:ext>
          </c:extLst>
        </c:ser>
        <c:dLbls>
          <c:showLegendKey val="0"/>
          <c:showVal val="0"/>
          <c:showCatName val="0"/>
          <c:showSerName val="0"/>
          <c:showPercent val="0"/>
          <c:showBubbleSize val="0"/>
        </c:dLbls>
        <c:gapWidth val="150"/>
        <c:axId val="433539008"/>
        <c:axId val="433539488"/>
      </c:barChart>
      <c:catAx>
        <c:axId val="43353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3539488"/>
        <c:crosses val="autoZero"/>
        <c:auto val="1"/>
        <c:lblAlgn val="ctr"/>
        <c:lblOffset val="100"/>
        <c:noMultiLvlLbl val="0"/>
      </c:catAx>
      <c:valAx>
        <c:axId val="43353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353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Performance.xlsx]Working!PivotTable2</c:name>
    <c:fmtId val="2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Region</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500000000000006"/>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72222222222221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11111111111111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4999999999999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4999999999999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72222222222221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500000000000006"/>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11111111111111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3"/>
          </a:solidFill>
          <a:ln w="19050">
            <a:solidFill>
              <a:schemeClr val="lt1"/>
            </a:solidFill>
          </a:ln>
          <a:effectLst/>
        </c:spPr>
        <c:dLbl>
          <c:idx val="0"/>
          <c:spPr>
            <a:noFill/>
            <a:ln>
              <a:noFill/>
            </a:ln>
            <a:effectLst/>
          </c:spPr>
          <c:txPr>
            <a:bodyPr rot="0" spcFirstLastPara="1" vertOverflow="clip" horzOverflow="clip" vert="horz" wrap="none"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4"/>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Working!$H$95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DA-4550-BD29-8881304E93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DA-4550-BD29-8881304E93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DA-4550-BD29-8881304E93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DA-4550-BD29-8881304E9380}"/>
              </c:ext>
            </c:extLst>
          </c:dPt>
          <c:dLbls>
            <c:dLbl>
              <c:idx val="0"/>
              <c:dLblPos val="in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8DA-4550-BD29-8881304E9380}"/>
                </c:ext>
              </c:extLst>
            </c:dLbl>
            <c:dLbl>
              <c:idx val="1"/>
              <c:dLblPos val="in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8DA-4550-BD29-8881304E9380}"/>
                </c:ext>
              </c:extLst>
            </c:dLbl>
            <c:dLbl>
              <c:idx val="2"/>
              <c:spPr>
                <a:noFill/>
                <a:ln>
                  <a:noFill/>
                </a:ln>
                <a:effectLst/>
              </c:spPr>
              <c:txPr>
                <a:bodyPr rot="0" spcFirstLastPara="1" vertOverflow="clip" horzOverflow="clip" vert="horz" wrap="none"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A8DA-4550-BD29-8881304E9380}"/>
                </c:ext>
              </c:extLst>
            </c:dLbl>
            <c:dLbl>
              <c:idx val="3"/>
              <c:dLblPos val="inEnd"/>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8DA-4550-BD29-8881304E9380}"/>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Working!$G$96:$G$100</c:f>
              <c:strCache>
                <c:ptCount val="4"/>
                <c:pt idx="0">
                  <c:v>North</c:v>
                </c:pt>
                <c:pt idx="1">
                  <c:v>West</c:v>
                </c:pt>
                <c:pt idx="2">
                  <c:v>East</c:v>
                </c:pt>
                <c:pt idx="3">
                  <c:v>South</c:v>
                </c:pt>
              </c:strCache>
            </c:strRef>
          </c:cat>
          <c:val>
            <c:numRef>
              <c:f>Working!$H$96:$H$100</c:f>
              <c:numCache>
                <c:formatCode>General</c:formatCode>
                <c:ptCount val="4"/>
                <c:pt idx="0">
                  <c:v>76361.53</c:v>
                </c:pt>
                <c:pt idx="1">
                  <c:v>70785.710000000006</c:v>
                </c:pt>
                <c:pt idx="2">
                  <c:v>57384.460000000006</c:v>
                </c:pt>
                <c:pt idx="3">
                  <c:v>44585.39</c:v>
                </c:pt>
              </c:numCache>
            </c:numRef>
          </c:val>
          <c:extLst>
            <c:ext xmlns:c16="http://schemas.microsoft.com/office/drawing/2014/chart" uri="{C3380CC4-5D6E-409C-BE32-E72D297353CC}">
              <c16:uniqueId val="{00000008-A8DA-4550-BD29-8881304E93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Performance.xlsx]Working!PivotTable9</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Unit Price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Working!$H$141</c:f>
              <c:strCache>
                <c:ptCount val="1"/>
                <c:pt idx="0">
                  <c:v>Total</c:v>
                </c:pt>
              </c:strCache>
            </c:strRef>
          </c:tx>
          <c:spPr>
            <a:solidFill>
              <a:schemeClr val="accent1"/>
            </a:solidFill>
            <a:ln>
              <a:noFill/>
            </a:ln>
            <a:effectLst/>
          </c:spPr>
          <c:invertIfNegative val="0"/>
          <c:cat>
            <c:strRef>
              <c:f>Working!$G$142:$G$146</c:f>
              <c:strCache>
                <c:ptCount val="4"/>
                <c:pt idx="0">
                  <c:v>East</c:v>
                </c:pt>
                <c:pt idx="1">
                  <c:v>North</c:v>
                </c:pt>
                <c:pt idx="2">
                  <c:v>South</c:v>
                </c:pt>
                <c:pt idx="3">
                  <c:v>West</c:v>
                </c:pt>
              </c:strCache>
            </c:strRef>
          </c:cat>
          <c:val>
            <c:numRef>
              <c:f>Working!$H$142:$H$146</c:f>
              <c:numCache>
                <c:formatCode>General</c:formatCode>
                <c:ptCount val="4"/>
                <c:pt idx="0">
                  <c:v>262.11519999999996</c:v>
                </c:pt>
                <c:pt idx="1">
                  <c:v>320.48750000000007</c:v>
                </c:pt>
                <c:pt idx="2">
                  <c:v>219.41846153846157</c:v>
                </c:pt>
                <c:pt idx="3">
                  <c:v>246.42599999999999</c:v>
                </c:pt>
              </c:numCache>
            </c:numRef>
          </c:val>
          <c:extLst>
            <c:ext xmlns:c16="http://schemas.microsoft.com/office/drawing/2014/chart" uri="{C3380CC4-5D6E-409C-BE32-E72D297353CC}">
              <c16:uniqueId val="{00000000-2F26-4BF1-B01C-B49E3DB41E3E}"/>
            </c:ext>
          </c:extLst>
        </c:ser>
        <c:dLbls>
          <c:showLegendKey val="0"/>
          <c:showVal val="0"/>
          <c:showCatName val="0"/>
          <c:showSerName val="0"/>
          <c:showPercent val="0"/>
          <c:showBubbleSize val="0"/>
        </c:dLbls>
        <c:gapWidth val="150"/>
        <c:overlap val="100"/>
        <c:axId val="1921716224"/>
        <c:axId val="1921724864"/>
      </c:barChart>
      <c:catAx>
        <c:axId val="192171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21724864"/>
        <c:crosses val="autoZero"/>
        <c:auto val="1"/>
        <c:lblAlgn val="ctr"/>
        <c:lblOffset val="100"/>
        <c:noMultiLvlLbl val="0"/>
      </c:catAx>
      <c:valAx>
        <c:axId val="192172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2171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Performance.xlsx]Working!PivotTable10</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Working!$H$20</c:f>
              <c:strCache>
                <c:ptCount val="1"/>
                <c:pt idx="0">
                  <c:v>Total</c:v>
                </c:pt>
              </c:strCache>
            </c:strRef>
          </c:tx>
          <c:spPr>
            <a:solidFill>
              <a:schemeClr val="accent1"/>
            </a:solidFill>
            <a:ln>
              <a:noFill/>
            </a:ln>
            <a:effectLst/>
          </c:spPr>
          <c:invertIfNegative val="0"/>
          <c:cat>
            <c:strRef>
              <c:f>Working!$G$21:$G$25</c:f>
              <c:strCache>
                <c:ptCount val="4"/>
                <c:pt idx="0">
                  <c:v>Jan</c:v>
                </c:pt>
                <c:pt idx="1">
                  <c:v>Feb</c:v>
                </c:pt>
                <c:pt idx="2">
                  <c:v>Mar</c:v>
                </c:pt>
                <c:pt idx="3">
                  <c:v>Apr</c:v>
                </c:pt>
              </c:strCache>
            </c:strRef>
          </c:cat>
          <c:val>
            <c:numRef>
              <c:f>Working!$H$21:$H$25</c:f>
              <c:numCache>
                <c:formatCode>General</c:formatCode>
                <c:ptCount val="4"/>
                <c:pt idx="0">
                  <c:v>80634.350000000006</c:v>
                </c:pt>
                <c:pt idx="1">
                  <c:v>62918.070000000014</c:v>
                </c:pt>
                <c:pt idx="2">
                  <c:v>84817.06</c:v>
                </c:pt>
                <c:pt idx="3">
                  <c:v>20747.61</c:v>
                </c:pt>
              </c:numCache>
            </c:numRef>
          </c:val>
          <c:extLst>
            <c:ext xmlns:c16="http://schemas.microsoft.com/office/drawing/2014/chart" uri="{C3380CC4-5D6E-409C-BE32-E72D297353CC}">
              <c16:uniqueId val="{00000000-6118-44E6-8ED8-D0E71F4497F7}"/>
            </c:ext>
          </c:extLst>
        </c:ser>
        <c:dLbls>
          <c:showLegendKey val="0"/>
          <c:showVal val="0"/>
          <c:showCatName val="0"/>
          <c:showSerName val="0"/>
          <c:showPercent val="0"/>
          <c:showBubbleSize val="0"/>
        </c:dLbls>
        <c:gapWidth val="219"/>
        <c:overlap val="-27"/>
        <c:axId val="45948176"/>
        <c:axId val="45936656"/>
      </c:barChart>
      <c:catAx>
        <c:axId val="45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936656"/>
        <c:crosses val="autoZero"/>
        <c:auto val="1"/>
        <c:lblAlgn val="ctr"/>
        <c:lblOffset val="100"/>
        <c:noMultiLvlLbl val="0"/>
      </c:catAx>
      <c:valAx>
        <c:axId val="459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94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Working!$H$38</c:f>
              <c:strCache>
                <c:ptCount val="1"/>
                <c:pt idx="0">
                  <c:v>Total</c:v>
                </c:pt>
              </c:strCache>
            </c:strRef>
          </c:tx>
          <c:spPr>
            <a:solidFill>
              <a:schemeClr val="accent1"/>
            </a:solidFill>
            <a:ln>
              <a:noFill/>
            </a:ln>
            <a:effectLst/>
          </c:spPr>
          <c:invertIfNegative val="0"/>
          <c:cat>
            <c:strRef>
              <c:f>Working!$G$39:$G$43</c:f>
              <c:strCache>
                <c:ptCount val="4"/>
                <c:pt idx="0">
                  <c:v>Electronics</c:v>
                </c:pt>
                <c:pt idx="1">
                  <c:v>Clothing</c:v>
                </c:pt>
                <c:pt idx="2">
                  <c:v>Home &amp; Kitchen</c:v>
                </c:pt>
                <c:pt idx="3">
                  <c:v>Sports</c:v>
                </c:pt>
              </c:strCache>
            </c:strRef>
          </c:cat>
          <c:val>
            <c:numRef>
              <c:f>Working!$H$39:$H$43</c:f>
              <c:numCache>
                <c:formatCode>General</c:formatCode>
                <c:ptCount val="4"/>
                <c:pt idx="0">
                  <c:v>66835.91</c:v>
                </c:pt>
                <c:pt idx="1">
                  <c:v>64945.670000000006</c:v>
                </c:pt>
                <c:pt idx="2">
                  <c:v>61939.729999999989</c:v>
                </c:pt>
                <c:pt idx="3">
                  <c:v>55395.779999999992</c:v>
                </c:pt>
              </c:numCache>
            </c:numRef>
          </c:val>
          <c:extLst>
            <c:ext xmlns:c16="http://schemas.microsoft.com/office/drawing/2014/chart" uri="{C3380CC4-5D6E-409C-BE32-E72D297353CC}">
              <c16:uniqueId val="{00000000-8430-413D-A8A9-982B2383BA87}"/>
            </c:ext>
          </c:extLst>
        </c:ser>
        <c:dLbls>
          <c:showLegendKey val="0"/>
          <c:showVal val="0"/>
          <c:showCatName val="0"/>
          <c:showSerName val="0"/>
          <c:showPercent val="0"/>
          <c:showBubbleSize val="0"/>
        </c:dLbls>
        <c:gapWidth val="219"/>
        <c:overlap val="-27"/>
        <c:axId val="491117024"/>
        <c:axId val="491117984"/>
      </c:barChart>
      <c:catAx>
        <c:axId val="4911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7984"/>
        <c:crosses val="autoZero"/>
        <c:auto val="1"/>
        <c:lblAlgn val="ctr"/>
        <c:lblOffset val="100"/>
        <c:noMultiLvlLbl val="0"/>
      </c:catAx>
      <c:valAx>
        <c:axId val="4911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Working!$H$56</c:f>
              <c:strCache>
                <c:ptCount val="1"/>
                <c:pt idx="0">
                  <c:v>Total</c:v>
                </c:pt>
              </c:strCache>
            </c:strRef>
          </c:tx>
          <c:spPr>
            <a:solidFill>
              <a:schemeClr val="accent1"/>
            </a:solidFill>
            <a:ln>
              <a:noFill/>
            </a:ln>
            <a:effectLst/>
          </c:spPr>
          <c:invertIfNegative val="0"/>
          <c:cat>
            <c:strRef>
              <c:f>Working!$G$57:$G$62</c:f>
              <c:strCache>
                <c:ptCount val="5"/>
                <c:pt idx="0">
                  <c:v>Shoes</c:v>
                </c:pt>
                <c:pt idx="1">
                  <c:v>Shirt</c:v>
                </c:pt>
                <c:pt idx="2">
                  <c:v>Phone</c:v>
                </c:pt>
                <c:pt idx="3">
                  <c:v>Cookware</c:v>
                </c:pt>
                <c:pt idx="4">
                  <c:v>Laptop</c:v>
                </c:pt>
              </c:strCache>
            </c:strRef>
          </c:cat>
          <c:val>
            <c:numRef>
              <c:f>Working!$H$57:$H$62</c:f>
              <c:numCache>
                <c:formatCode>0.00</c:formatCode>
                <c:ptCount val="5"/>
                <c:pt idx="0">
                  <c:v>51367.100000000006</c:v>
                </c:pt>
                <c:pt idx="1">
                  <c:v>38774.829999999994</c:v>
                </c:pt>
                <c:pt idx="2">
                  <c:v>37903.349999999991</c:v>
                </c:pt>
                <c:pt idx="3">
                  <c:v>36326.420000000006</c:v>
                </c:pt>
                <c:pt idx="4">
                  <c:v>25289.890000000003</c:v>
                </c:pt>
              </c:numCache>
            </c:numRef>
          </c:val>
          <c:extLst>
            <c:ext xmlns:c16="http://schemas.microsoft.com/office/drawing/2014/chart" uri="{C3380CC4-5D6E-409C-BE32-E72D297353CC}">
              <c16:uniqueId val="{00000000-8B15-4DA3-B953-4176F378655D}"/>
            </c:ext>
          </c:extLst>
        </c:ser>
        <c:dLbls>
          <c:showLegendKey val="0"/>
          <c:showVal val="0"/>
          <c:showCatName val="0"/>
          <c:showSerName val="0"/>
          <c:showPercent val="0"/>
          <c:showBubbleSize val="0"/>
        </c:dLbls>
        <c:gapWidth val="219"/>
        <c:overlap val="-27"/>
        <c:axId val="375424608"/>
        <c:axId val="375425088"/>
      </c:barChart>
      <c:catAx>
        <c:axId val="3754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25088"/>
        <c:crosses val="autoZero"/>
        <c:auto val="1"/>
        <c:lblAlgn val="ctr"/>
        <c:lblOffset val="100"/>
        <c:noMultiLvlLbl val="0"/>
      </c:catAx>
      <c:valAx>
        <c:axId val="375425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2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 vs. Avg</a:t>
            </a:r>
            <a:r>
              <a:rPr lang="en-GB" baseline="0"/>
              <a:t>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Working!$H$76</c:f>
              <c:strCache>
                <c:ptCount val="1"/>
                <c:pt idx="0">
                  <c:v>Average of Sales</c:v>
                </c:pt>
              </c:strCache>
            </c:strRef>
          </c:tx>
          <c:spPr>
            <a:solidFill>
              <a:schemeClr val="accent1"/>
            </a:solidFill>
            <a:ln>
              <a:noFill/>
            </a:ln>
            <a:effectLst/>
          </c:spPr>
          <c:invertIfNegative val="0"/>
          <c:cat>
            <c:strRef>
              <c:f>Working!$G$77:$G$81</c:f>
              <c:strCache>
                <c:ptCount val="4"/>
                <c:pt idx="0">
                  <c:v>Home &amp; Kitchen</c:v>
                </c:pt>
                <c:pt idx="1">
                  <c:v>Electronics</c:v>
                </c:pt>
                <c:pt idx="2">
                  <c:v>Sports</c:v>
                </c:pt>
                <c:pt idx="3">
                  <c:v>Clothing</c:v>
                </c:pt>
              </c:strCache>
            </c:strRef>
          </c:cat>
          <c:val>
            <c:numRef>
              <c:f>Working!$H$77:$H$81</c:f>
              <c:numCache>
                <c:formatCode>General</c:formatCode>
                <c:ptCount val="4"/>
                <c:pt idx="0">
                  <c:v>2064.6576666666665</c:v>
                </c:pt>
                <c:pt idx="1">
                  <c:v>2570.6119230769232</c:v>
                </c:pt>
                <c:pt idx="2">
                  <c:v>2215.8311999999996</c:v>
                </c:pt>
                <c:pt idx="3">
                  <c:v>3247.2835000000005</c:v>
                </c:pt>
              </c:numCache>
            </c:numRef>
          </c:val>
          <c:extLst>
            <c:ext xmlns:c16="http://schemas.microsoft.com/office/drawing/2014/chart" uri="{C3380CC4-5D6E-409C-BE32-E72D297353CC}">
              <c16:uniqueId val="{00000005-6AF2-4516-BE1F-7E5B83377C45}"/>
            </c:ext>
          </c:extLst>
        </c:ser>
        <c:ser>
          <c:idx val="1"/>
          <c:order val="1"/>
          <c:tx>
            <c:strRef>
              <c:f>Working!$I$76</c:f>
              <c:strCache>
                <c:ptCount val="1"/>
                <c:pt idx="0">
                  <c:v>Sum of Units Sold</c:v>
                </c:pt>
              </c:strCache>
            </c:strRef>
          </c:tx>
          <c:spPr>
            <a:solidFill>
              <a:schemeClr val="accent2"/>
            </a:solidFill>
            <a:ln>
              <a:noFill/>
            </a:ln>
            <a:effectLst/>
          </c:spPr>
          <c:invertIfNegative val="0"/>
          <c:cat>
            <c:strRef>
              <c:f>Working!$G$77:$G$81</c:f>
              <c:strCache>
                <c:ptCount val="4"/>
                <c:pt idx="0">
                  <c:v>Home &amp; Kitchen</c:v>
                </c:pt>
                <c:pt idx="1">
                  <c:v>Electronics</c:v>
                </c:pt>
                <c:pt idx="2">
                  <c:v>Sports</c:v>
                </c:pt>
                <c:pt idx="3">
                  <c:v>Clothing</c:v>
                </c:pt>
              </c:strCache>
            </c:strRef>
          </c:cat>
          <c:val>
            <c:numRef>
              <c:f>Working!$I$77:$I$81</c:f>
              <c:numCache>
                <c:formatCode>General</c:formatCode>
                <c:ptCount val="4"/>
                <c:pt idx="0">
                  <c:v>268</c:v>
                </c:pt>
                <c:pt idx="1">
                  <c:v>242</c:v>
                </c:pt>
                <c:pt idx="2">
                  <c:v>218</c:v>
                </c:pt>
                <c:pt idx="3">
                  <c:v>211</c:v>
                </c:pt>
              </c:numCache>
            </c:numRef>
          </c:val>
          <c:extLst>
            <c:ext xmlns:c16="http://schemas.microsoft.com/office/drawing/2014/chart" uri="{C3380CC4-5D6E-409C-BE32-E72D297353CC}">
              <c16:uniqueId val="{00000006-6AF2-4516-BE1F-7E5B83377C45}"/>
            </c:ext>
          </c:extLst>
        </c:ser>
        <c:dLbls>
          <c:showLegendKey val="0"/>
          <c:showVal val="0"/>
          <c:showCatName val="0"/>
          <c:showSerName val="0"/>
          <c:showPercent val="0"/>
          <c:showBubbleSize val="0"/>
        </c:dLbls>
        <c:gapWidth val="150"/>
        <c:axId val="433539008"/>
        <c:axId val="433539488"/>
      </c:barChart>
      <c:catAx>
        <c:axId val="43353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39488"/>
        <c:crosses val="autoZero"/>
        <c:auto val="1"/>
        <c:lblAlgn val="ctr"/>
        <c:lblOffset val="100"/>
        <c:noMultiLvlLbl val="0"/>
      </c:catAx>
      <c:valAx>
        <c:axId val="43353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Performance.xlsx]Working!PivotTable2</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500000000000006"/>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72222222222221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11111111111111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4999999999999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Working!$H$95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DA4-469B-B99E-8AEAAB5D6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6DA4-469B-B99E-8AEAAB5D66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6DA4-469B-B99E-8AEAAB5D66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6DA4-469B-B99E-8AEAAB5D663E}"/>
              </c:ext>
            </c:extLst>
          </c:dPt>
          <c:dLbls>
            <c:dLbl>
              <c:idx val="0"/>
              <c:layout>
                <c:manualLayout>
                  <c:x val="0.1249999999999999"/>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A4-469B-B99E-8AEAAB5D663E}"/>
                </c:ext>
              </c:extLst>
            </c:dLbl>
            <c:dLbl>
              <c:idx val="1"/>
              <c:layout>
                <c:manualLayout>
                  <c:x val="0.1472222222222221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A4-469B-B99E-8AEAAB5D663E}"/>
                </c:ext>
              </c:extLst>
            </c:dLbl>
            <c:dLbl>
              <c:idx val="2"/>
              <c:layout>
                <c:manualLayout>
                  <c:x val="-0.12500000000000006"/>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A4-469B-B99E-8AEAAB5D663E}"/>
                </c:ext>
              </c:extLst>
            </c:dLbl>
            <c:dLbl>
              <c:idx val="3"/>
              <c:layout>
                <c:manualLayout>
                  <c:x val="-0.16111111111111112"/>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A4-469B-B99E-8AEAAB5D66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Working!$G$96:$G$100</c:f>
              <c:strCache>
                <c:ptCount val="4"/>
                <c:pt idx="0">
                  <c:v>North</c:v>
                </c:pt>
                <c:pt idx="1">
                  <c:v>West</c:v>
                </c:pt>
                <c:pt idx="2">
                  <c:v>East</c:v>
                </c:pt>
                <c:pt idx="3">
                  <c:v>South</c:v>
                </c:pt>
              </c:strCache>
            </c:strRef>
          </c:cat>
          <c:val>
            <c:numRef>
              <c:f>Working!$H$96:$H$100</c:f>
              <c:numCache>
                <c:formatCode>General</c:formatCode>
                <c:ptCount val="4"/>
                <c:pt idx="0">
                  <c:v>76361.53</c:v>
                </c:pt>
                <c:pt idx="1">
                  <c:v>70785.710000000006</c:v>
                </c:pt>
                <c:pt idx="2">
                  <c:v>57384.460000000006</c:v>
                </c:pt>
                <c:pt idx="3">
                  <c:v>44585.39</c:v>
                </c:pt>
              </c:numCache>
            </c:numRef>
          </c:val>
          <c:extLst>
            <c:ext xmlns:c16="http://schemas.microsoft.com/office/drawing/2014/chart" uri="{C3380CC4-5D6E-409C-BE32-E72D297353CC}">
              <c16:uniqueId val="{00000000-6DA4-469B-B99E-8AEAAB5D66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Performance.xlsx]Working!PivotTable8</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 Perfomance Across 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Working!$H$112:$H$113</c:f>
              <c:strCache>
                <c:ptCount val="1"/>
                <c:pt idx="0">
                  <c:v>Sports</c:v>
                </c:pt>
              </c:strCache>
            </c:strRef>
          </c:tx>
          <c:spPr>
            <a:solidFill>
              <a:schemeClr val="accent1"/>
            </a:solidFill>
            <a:ln>
              <a:noFill/>
            </a:ln>
            <a:effectLst/>
          </c:spPr>
          <c:invertIfNegative val="0"/>
          <c:cat>
            <c:strRef>
              <c:f>Working!$G$114:$G$118</c:f>
              <c:strCache>
                <c:ptCount val="4"/>
                <c:pt idx="0">
                  <c:v>North</c:v>
                </c:pt>
                <c:pt idx="1">
                  <c:v>West</c:v>
                </c:pt>
                <c:pt idx="2">
                  <c:v>East</c:v>
                </c:pt>
                <c:pt idx="3">
                  <c:v>South</c:v>
                </c:pt>
              </c:strCache>
            </c:strRef>
          </c:cat>
          <c:val>
            <c:numRef>
              <c:f>Working!$H$114:$H$118</c:f>
              <c:numCache>
                <c:formatCode>General</c:formatCode>
                <c:ptCount val="4"/>
                <c:pt idx="0">
                  <c:v>13994.18</c:v>
                </c:pt>
                <c:pt idx="1">
                  <c:v>8540.6099999999988</c:v>
                </c:pt>
                <c:pt idx="2">
                  <c:v>20136.59</c:v>
                </c:pt>
                <c:pt idx="3">
                  <c:v>12724.399999999998</c:v>
                </c:pt>
              </c:numCache>
            </c:numRef>
          </c:val>
          <c:extLst>
            <c:ext xmlns:c16="http://schemas.microsoft.com/office/drawing/2014/chart" uri="{C3380CC4-5D6E-409C-BE32-E72D297353CC}">
              <c16:uniqueId val="{00000000-E905-46CB-89BB-304D61127F9B}"/>
            </c:ext>
          </c:extLst>
        </c:ser>
        <c:ser>
          <c:idx val="1"/>
          <c:order val="1"/>
          <c:tx>
            <c:strRef>
              <c:f>Working!$I$112:$I$113</c:f>
              <c:strCache>
                <c:ptCount val="1"/>
                <c:pt idx="0">
                  <c:v>Home &amp; Kitchen</c:v>
                </c:pt>
              </c:strCache>
            </c:strRef>
          </c:tx>
          <c:spPr>
            <a:solidFill>
              <a:schemeClr val="accent2"/>
            </a:solidFill>
            <a:ln>
              <a:noFill/>
            </a:ln>
            <a:effectLst/>
          </c:spPr>
          <c:invertIfNegative val="0"/>
          <c:cat>
            <c:strRef>
              <c:f>Working!$G$114:$G$118</c:f>
              <c:strCache>
                <c:ptCount val="4"/>
                <c:pt idx="0">
                  <c:v>North</c:v>
                </c:pt>
                <c:pt idx="1">
                  <c:v>West</c:v>
                </c:pt>
                <c:pt idx="2">
                  <c:v>East</c:v>
                </c:pt>
                <c:pt idx="3">
                  <c:v>South</c:v>
                </c:pt>
              </c:strCache>
            </c:strRef>
          </c:cat>
          <c:val>
            <c:numRef>
              <c:f>Working!$I$114:$I$118</c:f>
              <c:numCache>
                <c:formatCode>General</c:formatCode>
                <c:ptCount val="4"/>
                <c:pt idx="0">
                  <c:v>23054.569999999996</c:v>
                </c:pt>
                <c:pt idx="1">
                  <c:v>12450.53</c:v>
                </c:pt>
                <c:pt idx="2">
                  <c:v>11604.24</c:v>
                </c:pt>
                <c:pt idx="3">
                  <c:v>14830.390000000003</c:v>
                </c:pt>
              </c:numCache>
            </c:numRef>
          </c:val>
          <c:extLst>
            <c:ext xmlns:c16="http://schemas.microsoft.com/office/drawing/2014/chart" uri="{C3380CC4-5D6E-409C-BE32-E72D297353CC}">
              <c16:uniqueId val="{0000001B-C356-4DB1-9954-C9440AA81839}"/>
            </c:ext>
          </c:extLst>
        </c:ser>
        <c:ser>
          <c:idx val="2"/>
          <c:order val="2"/>
          <c:tx>
            <c:strRef>
              <c:f>Working!$J$112:$J$113</c:f>
              <c:strCache>
                <c:ptCount val="1"/>
                <c:pt idx="0">
                  <c:v>Electronics</c:v>
                </c:pt>
              </c:strCache>
            </c:strRef>
          </c:tx>
          <c:spPr>
            <a:solidFill>
              <a:schemeClr val="accent3"/>
            </a:solidFill>
            <a:ln>
              <a:noFill/>
            </a:ln>
            <a:effectLst/>
          </c:spPr>
          <c:invertIfNegative val="0"/>
          <c:cat>
            <c:strRef>
              <c:f>Working!$G$114:$G$118</c:f>
              <c:strCache>
                <c:ptCount val="4"/>
                <c:pt idx="0">
                  <c:v>North</c:v>
                </c:pt>
                <c:pt idx="1">
                  <c:v>West</c:v>
                </c:pt>
                <c:pt idx="2">
                  <c:v>East</c:v>
                </c:pt>
                <c:pt idx="3">
                  <c:v>South</c:v>
                </c:pt>
              </c:strCache>
            </c:strRef>
          </c:cat>
          <c:val>
            <c:numRef>
              <c:f>Working!$J$114:$J$118</c:f>
              <c:numCache>
                <c:formatCode>General</c:formatCode>
                <c:ptCount val="4"/>
                <c:pt idx="0">
                  <c:v>21687.13</c:v>
                </c:pt>
                <c:pt idx="1">
                  <c:v>28689.699999999997</c:v>
                </c:pt>
                <c:pt idx="2">
                  <c:v>11835.82</c:v>
                </c:pt>
                <c:pt idx="3">
                  <c:v>4623.26</c:v>
                </c:pt>
              </c:numCache>
            </c:numRef>
          </c:val>
          <c:extLst>
            <c:ext xmlns:c16="http://schemas.microsoft.com/office/drawing/2014/chart" uri="{C3380CC4-5D6E-409C-BE32-E72D297353CC}">
              <c16:uniqueId val="{0000001C-C356-4DB1-9954-C9440AA81839}"/>
            </c:ext>
          </c:extLst>
        </c:ser>
        <c:ser>
          <c:idx val="3"/>
          <c:order val="3"/>
          <c:tx>
            <c:strRef>
              <c:f>Working!$K$112:$K$113</c:f>
              <c:strCache>
                <c:ptCount val="1"/>
                <c:pt idx="0">
                  <c:v>Clothing</c:v>
                </c:pt>
              </c:strCache>
            </c:strRef>
          </c:tx>
          <c:spPr>
            <a:solidFill>
              <a:schemeClr val="accent4"/>
            </a:solidFill>
            <a:ln>
              <a:noFill/>
            </a:ln>
            <a:effectLst/>
          </c:spPr>
          <c:invertIfNegative val="0"/>
          <c:cat>
            <c:strRef>
              <c:f>Working!$G$114:$G$118</c:f>
              <c:strCache>
                <c:ptCount val="4"/>
                <c:pt idx="0">
                  <c:v>North</c:v>
                </c:pt>
                <c:pt idx="1">
                  <c:v>West</c:v>
                </c:pt>
                <c:pt idx="2">
                  <c:v>East</c:v>
                </c:pt>
                <c:pt idx="3">
                  <c:v>South</c:v>
                </c:pt>
              </c:strCache>
            </c:strRef>
          </c:cat>
          <c:val>
            <c:numRef>
              <c:f>Working!$K$114:$K$118</c:f>
              <c:numCache>
                <c:formatCode>General</c:formatCode>
                <c:ptCount val="4"/>
                <c:pt idx="0">
                  <c:v>17625.650000000001</c:v>
                </c:pt>
                <c:pt idx="1">
                  <c:v>21104.870000000003</c:v>
                </c:pt>
                <c:pt idx="2">
                  <c:v>13807.810000000001</c:v>
                </c:pt>
                <c:pt idx="3">
                  <c:v>12407.34</c:v>
                </c:pt>
              </c:numCache>
            </c:numRef>
          </c:val>
          <c:extLst>
            <c:ext xmlns:c16="http://schemas.microsoft.com/office/drawing/2014/chart" uri="{C3380CC4-5D6E-409C-BE32-E72D297353CC}">
              <c16:uniqueId val="{0000001D-C356-4DB1-9954-C9440AA81839}"/>
            </c:ext>
          </c:extLst>
        </c:ser>
        <c:dLbls>
          <c:showLegendKey val="0"/>
          <c:showVal val="0"/>
          <c:showCatName val="0"/>
          <c:showSerName val="0"/>
          <c:showPercent val="0"/>
          <c:showBubbleSize val="0"/>
        </c:dLbls>
        <c:gapWidth val="150"/>
        <c:axId val="93628719"/>
        <c:axId val="84126207"/>
      </c:barChart>
      <c:catAx>
        <c:axId val="936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6207"/>
        <c:crosses val="autoZero"/>
        <c:auto val="1"/>
        <c:lblAlgn val="ctr"/>
        <c:lblOffset val="100"/>
        <c:noMultiLvlLbl val="0"/>
      </c:catAx>
      <c:valAx>
        <c:axId val="8412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Unit Price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Working!$H$141</c:f>
              <c:strCache>
                <c:ptCount val="1"/>
                <c:pt idx="0">
                  <c:v>Total</c:v>
                </c:pt>
              </c:strCache>
            </c:strRef>
          </c:tx>
          <c:spPr>
            <a:solidFill>
              <a:schemeClr val="accent1"/>
            </a:solidFill>
            <a:ln>
              <a:noFill/>
            </a:ln>
            <a:effectLst/>
          </c:spPr>
          <c:invertIfNegative val="0"/>
          <c:cat>
            <c:strRef>
              <c:f>Working!$G$142:$G$146</c:f>
              <c:strCache>
                <c:ptCount val="4"/>
                <c:pt idx="0">
                  <c:v>East</c:v>
                </c:pt>
                <c:pt idx="1">
                  <c:v>North</c:v>
                </c:pt>
                <c:pt idx="2">
                  <c:v>South</c:v>
                </c:pt>
                <c:pt idx="3">
                  <c:v>West</c:v>
                </c:pt>
              </c:strCache>
            </c:strRef>
          </c:cat>
          <c:val>
            <c:numRef>
              <c:f>Working!$H$142:$H$146</c:f>
              <c:numCache>
                <c:formatCode>General</c:formatCode>
                <c:ptCount val="4"/>
                <c:pt idx="0">
                  <c:v>262.11519999999996</c:v>
                </c:pt>
                <c:pt idx="1">
                  <c:v>320.48750000000007</c:v>
                </c:pt>
                <c:pt idx="2">
                  <c:v>219.41846153846157</c:v>
                </c:pt>
                <c:pt idx="3">
                  <c:v>246.42599999999999</c:v>
                </c:pt>
              </c:numCache>
            </c:numRef>
          </c:val>
          <c:extLst>
            <c:ext xmlns:c16="http://schemas.microsoft.com/office/drawing/2014/chart" uri="{C3380CC4-5D6E-409C-BE32-E72D297353CC}">
              <c16:uniqueId val="{00000000-DBA9-454A-9511-11C5F302432B}"/>
            </c:ext>
          </c:extLst>
        </c:ser>
        <c:dLbls>
          <c:showLegendKey val="0"/>
          <c:showVal val="0"/>
          <c:showCatName val="0"/>
          <c:showSerName val="0"/>
          <c:showPercent val="0"/>
          <c:showBubbleSize val="0"/>
        </c:dLbls>
        <c:gapWidth val="150"/>
        <c:overlap val="100"/>
        <c:axId val="1921716224"/>
        <c:axId val="1921724864"/>
      </c:barChart>
      <c:catAx>
        <c:axId val="192171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24864"/>
        <c:crosses val="autoZero"/>
        <c:auto val="1"/>
        <c:lblAlgn val="ctr"/>
        <c:lblOffset val="100"/>
        <c:noMultiLvlLbl val="0"/>
      </c:catAx>
      <c:valAx>
        <c:axId val="192172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Working!$H$20</c:f>
              <c:strCache>
                <c:ptCount val="1"/>
                <c:pt idx="0">
                  <c:v>Total</c:v>
                </c:pt>
              </c:strCache>
            </c:strRef>
          </c:tx>
          <c:spPr>
            <a:solidFill>
              <a:schemeClr val="accent1"/>
            </a:solidFill>
            <a:ln>
              <a:noFill/>
            </a:ln>
            <a:effectLst/>
          </c:spPr>
          <c:invertIfNegative val="0"/>
          <c:cat>
            <c:strRef>
              <c:f>Working!$G$21:$G$25</c:f>
              <c:strCache>
                <c:ptCount val="4"/>
                <c:pt idx="0">
                  <c:v>Jan</c:v>
                </c:pt>
                <c:pt idx="1">
                  <c:v>Feb</c:v>
                </c:pt>
                <c:pt idx="2">
                  <c:v>Mar</c:v>
                </c:pt>
                <c:pt idx="3">
                  <c:v>Apr</c:v>
                </c:pt>
              </c:strCache>
            </c:strRef>
          </c:cat>
          <c:val>
            <c:numRef>
              <c:f>Working!$H$21:$H$25</c:f>
              <c:numCache>
                <c:formatCode>General</c:formatCode>
                <c:ptCount val="4"/>
                <c:pt idx="0">
                  <c:v>80634.350000000006</c:v>
                </c:pt>
                <c:pt idx="1">
                  <c:v>62918.070000000014</c:v>
                </c:pt>
                <c:pt idx="2">
                  <c:v>84817.06</c:v>
                </c:pt>
                <c:pt idx="3">
                  <c:v>20747.61</c:v>
                </c:pt>
              </c:numCache>
            </c:numRef>
          </c:val>
          <c:extLst>
            <c:ext xmlns:c16="http://schemas.microsoft.com/office/drawing/2014/chart" uri="{C3380CC4-5D6E-409C-BE32-E72D297353CC}">
              <c16:uniqueId val="{00000000-513B-4F32-A76C-140F964D6C8E}"/>
            </c:ext>
          </c:extLst>
        </c:ser>
        <c:dLbls>
          <c:showLegendKey val="0"/>
          <c:showVal val="0"/>
          <c:showCatName val="0"/>
          <c:showSerName val="0"/>
          <c:showPercent val="0"/>
          <c:showBubbleSize val="0"/>
        </c:dLbls>
        <c:gapWidth val="219"/>
        <c:overlap val="-27"/>
        <c:axId val="45948176"/>
        <c:axId val="45936656"/>
      </c:barChart>
      <c:catAx>
        <c:axId val="45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656"/>
        <c:crosses val="autoZero"/>
        <c:auto val="1"/>
        <c:lblAlgn val="ctr"/>
        <c:lblOffset val="100"/>
        <c:noMultiLvlLbl val="0"/>
      </c:catAx>
      <c:valAx>
        <c:axId val="459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Performance.xlsx]Working!PivotTable1</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Total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Working!$E$3</c:f>
              <c:strCache>
                <c:ptCount val="1"/>
                <c:pt idx="0">
                  <c:v>Total</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dispRSqr val="0"/>
            <c:dispEq val="0"/>
          </c:trendline>
          <c:cat>
            <c:strRef>
              <c:f>Working!$D$4:$D$105</c:f>
              <c:strCache>
                <c:ptCount val="10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01-Apr</c:v>
                </c:pt>
                <c:pt idx="91">
                  <c:v>02-Apr</c:v>
                </c:pt>
                <c:pt idx="92">
                  <c:v>03-Apr</c:v>
                </c:pt>
                <c:pt idx="93">
                  <c:v>04-Apr</c:v>
                </c:pt>
                <c:pt idx="94">
                  <c:v>05-Apr</c:v>
                </c:pt>
                <c:pt idx="95">
                  <c:v>06-Apr</c:v>
                </c:pt>
                <c:pt idx="96">
                  <c:v>07-Apr</c:v>
                </c:pt>
                <c:pt idx="97">
                  <c:v>08-Apr</c:v>
                </c:pt>
                <c:pt idx="98">
                  <c:v>09-Apr</c:v>
                </c:pt>
                <c:pt idx="99">
                  <c:v>10-Apr</c:v>
                </c:pt>
                <c:pt idx="100">
                  <c:v>11-Apr</c:v>
                </c:pt>
              </c:strCache>
            </c:strRef>
          </c:cat>
          <c:val>
            <c:numRef>
              <c:f>Working!$E$4:$E$105</c:f>
              <c:numCache>
                <c:formatCode>General</c:formatCode>
                <c:ptCount val="101"/>
                <c:pt idx="0">
                  <c:v>916.56</c:v>
                </c:pt>
                <c:pt idx="1">
                  <c:v>2296.56</c:v>
                </c:pt>
                <c:pt idx="2">
                  <c:v>105.42</c:v>
                </c:pt>
                <c:pt idx="3">
                  <c:v>1859.52</c:v>
                </c:pt>
                <c:pt idx="4">
                  <c:v>2417.91</c:v>
                </c:pt>
                <c:pt idx="5">
                  <c:v>8222.2200000000012</c:v>
                </c:pt>
                <c:pt idx="6">
                  <c:v>2893.02</c:v>
                </c:pt>
                <c:pt idx="7">
                  <c:v>2139.8500000000004</c:v>
                </c:pt>
                <c:pt idx="8">
                  <c:v>308.56</c:v>
                </c:pt>
                <c:pt idx="9">
                  <c:v>1192.1999999999998</c:v>
                </c:pt>
                <c:pt idx="10">
                  <c:v>4697.66</c:v>
                </c:pt>
                <c:pt idx="11">
                  <c:v>2644.64</c:v>
                </c:pt>
                <c:pt idx="12">
                  <c:v>1488.8</c:v>
                </c:pt>
                <c:pt idx="13">
                  <c:v>282.83</c:v>
                </c:pt>
                <c:pt idx="14">
                  <c:v>4218.4800000000005</c:v>
                </c:pt>
                <c:pt idx="15">
                  <c:v>2106.3000000000002</c:v>
                </c:pt>
                <c:pt idx="16">
                  <c:v>4629.28</c:v>
                </c:pt>
                <c:pt idx="17">
                  <c:v>172.85999999999999</c:v>
                </c:pt>
                <c:pt idx="18">
                  <c:v>1245.4000000000001</c:v>
                </c:pt>
                <c:pt idx="19">
                  <c:v>9407.4699999999993</c:v>
                </c:pt>
                <c:pt idx="20">
                  <c:v>235.92000000000002</c:v>
                </c:pt>
                <c:pt idx="21">
                  <c:v>5015.6200000000008</c:v>
                </c:pt>
                <c:pt idx="22">
                  <c:v>3079.3700000000003</c:v>
                </c:pt>
                <c:pt idx="23">
                  <c:v>3356.82</c:v>
                </c:pt>
                <c:pt idx="24">
                  <c:v>351.54</c:v>
                </c:pt>
                <c:pt idx="25">
                  <c:v>2833.76</c:v>
                </c:pt>
                <c:pt idx="26">
                  <c:v>1303.05</c:v>
                </c:pt>
                <c:pt idx="27">
                  <c:v>2769.4800000000005</c:v>
                </c:pt>
                <c:pt idx="28">
                  <c:v>3252.72</c:v>
                </c:pt>
                <c:pt idx="29">
                  <c:v>406.96</c:v>
                </c:pt>
                <c:pt idx="30">
                  <c:v>4783.57</c:v>
                </c:pt>
                <c:pt idx="31">
                  <c:v>8234.82</c:v>
                </c:pt>
                <c:pt idx="32">
                  <c:v>2605.6</c:v>
                </c:pt>
                <c:pt idx="33">
                  <c:v>767.22</c:v>
                </c:pt>
                <c:pt idx="34">
                  <c:v>2808.1200000000003</c:v>
                </c:pt>
                <c:pt idx="35">
                  <c:v>5255.68</c:v>
                </c:pt>
                <c:pt idx="36">
                  <c:v>5663.36</c:v>
                </c:pt>
                <c:pt idx="37">
                  <c:v>6798.98</c:v>
                </c:pt>
                <c:pt idx="38">
                  <c:v>892.2</c:v>
                </c:pt>
                <c:pt idx="39">
                  <c:v>175.62</c:v>
                </c:pt>
                <c:pt idx="40">
                  <c:v>3104.64</c:v>
                </c:pt>
                <c:pt idx="41">
                  <c:v>672.59999999999991</c:v>
                </c:pt>
                <c:pt idx="42">
                  <c:v>1466.8000000000002</c:v>
                </c:pt>
                <c:pt idx="43">
                  <c:v>138.05000000000001</c:v>
                </c:pt>
                <c:pt idx="44">
                  <c:v>2143.2599999999998</c:v>
                </c:pt>
                <c:pt idx="45">
                  <c:v>2483.1</c:v>
                </c:pt>
                <c:pt idx="46">
                  <c:v>451.23</c:v>
                </c:pt>
                <c:pt idx="47">
                  <c:v>5690.69</c:v>
                </c:pt>
                <c:pt idx="48">
                  <c:v>399.2</c:v>
                </c:pt>
                <c:pt idx="49">
                  <c:v>452.8</c:v>
                </c:pt>
                <c:pt idx="50">
                  <c:v>1239.21</c:v>
                </c:pt>
                <c:pt idx="51">
                  <c:v>186.49</c:v>
                </c:pt>
                <c:pt idx="52">
                  <c:v>794.86</c:v>
                </c:pt>
                <c:pt idx="53">
                  <c:v>4520.2999999999993</c:v>
                </c:pt>
                <c:pt idx="54">
                  <c:v>3098.4</c:v>
                </c:pt>
                <c:pt idx="55">
                  <c:v>463</c:v>
                </c:pt>
                <c:pt idx="56">
                  <c:v>1891.3200000000002</c:v>
                </c:pt>
                <c:pt idx="57">
                  <c:v>414.56</c:v>
                </c:pt>
                <c:pt idx="58">
                  <c:v>105.96000000000001</c:v>
                </c:pt>
                <c:pt idx="59">
                  <c:v>4325.76</c:v>
                </c:pt>
                <c:pt idx="60">
                  <c:v>824.73</c:v>
                </c:pt>
                <c:pt idx="61">
                  <c:v>5802.12</c:v>
                </c:pt>
                <c:pt idx="62">
                  <c:v>5120.92</c:v>
                </c:pt>
                <c:pt idx="63">
                  <c:v>8787.06</c:v>
                </c:pt>
                <c:pt idx="64">
                  <c:v>525.98</c:v>
                </c:pt>
                <c:pt idx="65">
                  <c:v>504.75</c:v>
                </c:pt>
                <c:pt idx="66">
                  <c:v>6394.24</c:v>
                </c:pt>
                <c:pt idx="67">
                  <c:v>1284.3900000000001</c:v>
                </c:pt>
                <c:pt idx="68">
                  <c:v>900.4</c:v>
                </c:pt>
                <c:pt idx="69">
                  <c:v>48.44</c:v>
                </c:pt>
                <c:pt idx="70">
                  <c:v>89.68</c:v>
                </c:pt>
                <c:pt idx="71">
                  <c:v>481.7</c:v>
                </c:pt>
                <c:pt idx="72">
                  <c:v>5874.82</c:v>
                </c:pt>
                <c:pt idx="73">
                  <c:v>5616.48</c:v>
                </c:pt>
                <c:pt idx="74">
                  <c:v>1683.12</c:v>
                </c:pt>
                <c:pt idx="75">
                  <c:v>664.37</c:v>
                </c:pt>
                <c:pt idx="76">
                  <c:v>259.95000000000005</c:v>
                </c:pt>
                <c:pt idx="77">
                  <c:v>2254.54</c:v>
                </c:pt>
                <c:pt idx="78">
                  <c:v>279.12</c:v>
                </c:pt>
                <c:pt idx="79">
                  <c:v>5762.4</c:v>
                </c:pt>
                <c:pt idx="80">
                  <c:v>4002</c:v>
                </c:pt>
                <c:pt idx="81">
                  <c:v>2796.2299999999996</c:v>
                </c:pt>
                <c:pt idx="82">
                  <c:v>6690.32</c:v>
                </c:pt>
                <c:pt idx="83">
                  <c:v>2229.42</c:v>
                </c:pt>
                <c:pt idx="84">
                  <c:v>1689.78</c:v>
                </c:pt>
                <c:pt idx="85">
                  <c:v>4026.62</c:v>
                </c:pt>
                <c:pt idx="86">
                  <c:v>4096.3999999999996</c:v>
                </c:pt>
                <c:pt idx="87">
                  <c:v>1051.1199999999999</c:v>
                </c:pt>
                <c:pt idx="88">
                  <c:v>368.86</c:v>
                </c:pt>
                <c:pt idx="89">
                  <c:v>381.34</c:v>
                </c:pt>
                <c:pt idx="90">
                  <c:v>255.75</c:v>
                </c:pt>
                <c:pt idx="91">
                  <c:v>66.88</c:v>
                </c:pt>
                <c:pt idx="92">
                  <c:v>162.69999999999999</c:v>
                </c:pt>
                <c:pt idx="93">
                  <c:v>479.36</c:v>
                </c:pt>
                <c:pt idx="94">
                  <c:v>8154.42</c:v>
                </c:pt>
                <c:pt idx="95">
                  <c:v>1419.16</c:v>
                </c:pt>
                <c:pt idx="96">
                  <c:v>727.05</c:v>
                </c:pt>
                <c:pt idx="97">
                  <c:v>984.98</c:v>
                </c:pt>
                <c:pt idx="98">
                  <c:v>4265.13</c:v>
                </c:pt>
                <c:pt idx="99">
                  <c:v>2904</c:v>
                </c:pt>
                <c:pt idx="100">
                  <c:v>1328.18</c:v>
                </c:pt>
              </c:numCache>
            </c:numRef>
          </c:val>
          <c:smooth val="0"/>
          <c:extLst>
            <c:ext xmlns:c16="http://schemas.microsoft.com/office/drawing/2014/chart" uri="{C3380CC4-5D6E-409C-BE32-E72D297353CC}">
              <c16:uniqueId val="{00000001-500C-49AF-A95E-53979BE08920}"/>
            </c:ext>
          </c:extLst>
        </c:ser>
        <c:dLbls>
          <c:showLegendKey val="0"/>
          <c:showVal val="0"/>
          <c:showCatName val="0"/>
          <c:showSerName val="0"/>
          <c:showPercent val="0"/>
          <c:showBubbleSize val="0"/>
        </c:dLbls>
        <c:smooth val="0"/>
        <c:axId val="40257856"/>
        <c:axId val="255603360"/>
      </c:lineChart>
      <c:catAx>
        <c:axId val="40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55603360"/>
        <c:crosses val="autoZero"/>
        <c:auto val="1"/>
        <c:lblAlgn val="ctr"/>
        <c:lblOffset val="100"/>
        <c:noMultiLvlLbl val="0"/>
      </c:catAx>
      <c:valAx>
        <c:axId val="2556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25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142874</xdr:colOff>
      <xdr:row>1</xdr:row>
      <xdr:rowOff>176212</xdr:rowOff>
    </xdr:from>
    <xdr:to>
      <xdr:col>14</xdr:col>
      <xdr:colOff>476249</xdr:colOff>
      <xdr:row>16</xdr:row>
      <xdr:rowOff>61912</xdr:rowOff>
    </xdr:to>
    <xdr:graphicFrame macro="">
      <xdr:nvGraphicFramePr>
        <xdr:cNvPr id="2" name="Chart 1">
          <a:extLst>
            <a:ext uri="{FF2B5EF4-FFF2-40B4-BE49-F238E27FC236}">
              <a16:creationId xmlns:a16="http://schemas.microsoft.com/office/drawing/2014/main" id="{4D19237B-6C6F-F017-696E-C7A24DBD2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36</xdr:row>
      <xdr:rowOff>185737</xdr:rowOff>
    </xdr:from>
    <xdr:to>
      <xdr:col>15</xdr:col>
      <xdr:colOff>552450</xdr:colOff>
      <xdr:row>51</xdr:row>
      <xdr:rowOff>71437</xdr:rowOff>
    </xdr:to>
    <xdr:graphicFrame macro="">
      <xdr:nvGraphicFramePr>
        <xdr:cNvPr id="5" name="Chart 4">
          <a:extLst>
            <a:ext uri="{FF2B5EF4-FFF2-40B4-BE49-F238E27FC236}">
              <a16:creationId xmlns:a16="http://schemas.microsoft.com/office/drawing/2014/main" id="{AFA4D99D-D6B1-4F08-9795-8382A2DB2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54</xdr:row>
      <xdr:rowOff>138112</xdr:rowOff>
    </xdr:from>
    <xdr:to>
      <xdr:col>16</xdr:col>
      <xdr:colOff>85725</xdr:colOff>
      <xdr:row>69</xdr:row>
      <xdr:rowOff>23812</xdr:rowOff>
    </xdr:to>
    <xdr:graphicFrame macro="">
      <xdr:nvGraphicFramePr>
        <xdr:cNvPr id="6" name="Chart 5">
          <a:extLst>
            <a:ext uri="{FF2B5EF4-FFF2-40B4-BE49-F238E27FC236}">
              <a16:creationId xmlns:a16="http://schemas.microsoft.com/office/drawing/2014/main" id="{6F18A4FA-C02D-D1E7-3B58-59DB65FB1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200025</xdr:colOff>
      <xdr:row>74</xdr:row>
      <xdr:rowOff>185737</xdr:rowOff>
    </xdr:from>
    <xdr:to>
      <xdr:col>16</xdr:col>
      <xdr:colOff>504825</xdr:colOff>
      <xdr:row>89</xdr:row>
      <xdr:rowOff>71437</xdr:rowOff>
    </xdr:to>
    <xdr:graphicFrame macro="">
      <xdr:nvGraphicFramePr>
        <xdr:cNvPr id="8" name="Chart 7">
          <a:extLst>
            <a:ext uri="{FF2B5EF4-FFF2-40B4-BE49-F238E27FC236}">
              <a16:creationId xmlns:a16="http://schemas.microsoft.com/office/drawing/2014/main" id="{D9DA424A-AC74-433D-2511-70D221D5C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323850</xdr:colOff>
      <xdr:row>93</xdr:row>
      <xdr:rowOff>180975</xdr:rowOff>
    </xdr:from>
    <xdr:to>
      <xdr:col>15</xdr:col>
      <xdr:colOff>104775</xdr:colOff>
      <xdr:row>108</xdr:row>
      <xdr:rowOff>66675</xdr:rowOff>
    </xdr:to>
    <xdr:graphicFrame macro="">
      <xdr:nvGraphicFramePr>
        <xdr:cNvPr id="3" name="Chart 2">
          <a:extLst>
            <a:ext uri="{FF2B5EF4-FFF2-40B4-BE49-F238E27FC236}">
              <a16:creationId xmlns:a16="http://schemas.microsoft.com/office/drawing/2014/main" id="{C21A3039-FB68-A1E8-8C88-8787DBE8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314325</xdr:colOff>
      <xdr:row>129</xdr:row>
      <xdr:rowOff>161925</xdr:rowOff>
    </xdr:from>
    <xdr:to>
      <xdr:col>11</xdr:col>
      <xdr:colOff>409575</xdr:colOff>
      <xdr:row>134</xdr:row>
      <xdr:rowOff>180975</xdr:rowOff>
    </xdr:to>
    <xdr:grpSp>
      <xdr:nvGrpSpPr>
        <xdr:cNvPr id="10" name="Group 9">
          <a:extLst>
            <a:ext uri="{FF2B5EF4-FFF2-40B4-BE49-F238E27FC236}">
              <a16:creationId xmlns:a16="http://schemas.microsoft.com/office/drawing/2014/main" id="{ED77A7FC-8127-FBA0-5712-DCE8A5FAD866}"/>
            </a:ext>
          </a:extLst>
        </xdr:cNvPr>
        <xdr:cNvGrpSpPr/>
      </xdr:nvGrpSpPr>
      <xdr:grpSpPr>
        <a:xfrm>
          <a:off x="6858000" y="24736425"/>
          <a:ext cx="3209925" cy="971550"/>
          <a:chOff x="6915150" y="21183600"/>
          <a:chExt cx="2447925" cy="971550"/>
        </a:xfrm>
      </xdr:grpSpPr>
      <xdr:sp macro="" textlink="$H$134">
        <xdr:nvSpPr>
          <xdr:cNvPr id="7" name="Rectangle: Rounded Corners 6">
            <a:extLst>
              <a:ext uri="{FF2B5EF4-FFF2-40B4-BE49-F238E27FC236}">
                <a16:creationId xmlns:a16="http://schemas.microsoft.com/office/drawing/2014/main" id="{BE2C50D8-3D73-7F8F-C547-43BC15BCBCFD}"/>
              </a:ext>
            </a:extLst>
          </xdr:cNvPr>
          <xdr:cNvSpPr/>
        </xdr:nvSpPr>
        <xdr:spPr>
          <a:xfrm>
            <a:off x="6915150" y="21183600"/>
            <a:ext cx="2447925" cy="97155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r"/>
            <a:fld id="{C78FCCFD-8DE5-4DC4-A31E-7EDE1364BDD0}" type="TxLink">
              <a:rPr lang="en-US" sz="2800" b="1" i="0" u="none" strike="noStrike">
                <a:solidFill>
                  <a:schemeClr val="bg1"/>
                </a:solidFill>
                <a:latin typeface="Aptos Narrow"/>
              </a:rPr>
              <a:pPr algn="r"/>
              <a:t> ZMW 2,466.51 </a:t>
            </a:fld>
            <a:endParaRPr lang="en-GB" sz="2800" b="1">
              <a:solidFill>
                <a:schemeClr val="bg1"/>
              </a:solidFill>
            </a:endParaRPr>
          </a:p>
        </xdr:txBody>
      </xdr:sp>
      <xdr:sp macro="" textlink="">
        <xdr:nvSpPr>
          <xdr:cNvPr id="9" name="TextBox 8">
            <a:extLst>
              <a:ext uri="{FF2B5EF4-FFF2-40B4-BE49-F238E27FC236}">
                <a16:creationId xmlns:a16="http://schemas.microsoft.com/office/drawing/2014/main" id="{4D90B546-CFF6-7484-35F4-763C15447121}"/>
              </a:ext>
            </a:extLst>
          </xdr:cNvPr>
          <xdr:cNvSpPr txBox="1"/>
        </xdr:nvSpPr>
        <xdr:spPr>
          <a:xfrm>
            <a:off x="7000875" y="21402676"/>
            <a:ext cx="12477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ln>
                  <a:noFill/>
                </a:ln>
                <a:solidFill>
                  <a:schemeClr val="bg1"/>
                </a:solidFill>
              </a:rPr>
              <a:t>AOV</a:t>
            </a:r>
          </a:p>
        </xdr:txBody>
      </xdr:sp>
    </xdr:grpSp>
    <xdr:clientData/>
  </xdr:twoCellAnchor>
  <xdr:twoCellAnchor>
    <xdr:from>
      <xdr:col>12</xdr:col>
      <xdr:colOff>114300</xdr:colOff>
      <xdr:row>110</xdr:row>
      <xdr:rowOff>161925</xdr:rowOff>
    </xdr:from>
    <xdr:to>
      <xdr:col>19</xdr:col>
      <xdr:colOff>419100</xdr:colOff>
      <xdr:row>125</xdr:row>
      <xdr:rowOff>47625</xdr:rowOff>
    </xdr:to>
    <xdr:graphicFrame macro="">
      <xdr:nvGraphicFramePr>
        <xdr:cNvPr id="11" name="Chart 10">
          <a:extLst>
            <a:ext uri="{FF2B5EF4-FFF2-40B4-BE49-F238E27FC236}">
              <a16:creationId xmlns:a16="http://schemas.microsoft.com/office/drawing/2014/main" id="{61B17616-0415-32C4-0503-4AA112022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400050</xdr:colOff>
      <xdr:row>136</xdr:row>
      <xdr:rowOff>38100</xdr:rowOff>
    </xdr:from>
    <xdr:to>
      <xdr:col>15</xdr:col>
      <xdr:colOff>9525</xdr:colOff>
      <xdr:row>150</xdr:row>
      <xdr:rowOff>114300</xdr:rowOff>
    </xdr:to>
    <xdr:graphicFrame macro="">
      <xdr:nvGraphicFramePr>
        <xdr:cNvPr id="12" name="Chart 11">
          <a:extLst>
            <a:ext uri="{FF2B5EF4-FFF2-40B4-BE49-F238E27FC236}">
              <a16:creationId xmlns:a16="http://schemas.microsoft.com/office/drawing/2014/main" id="{5C4C7258-601C-FA2E-AEAA-68C6353A1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9525</xdr:colOff>
      <xdr:row>152</xdr:row>
      <xdr:rowOff>9525</xdr:rowOff>
    </xdr:from>
    <xdr:to>
      <xdr:col>6</xdr:col>
      <xdr:colOff>571500</xdr:colOff>
      <xdr:row>160</xdr:row>
      <xdr:rowOff>38100</xdr:rowOff>
    </xdr:to>
    <mc:AlternateContent xmlns:mc="http://schemas.openxmlformats.org/markup-compatibility/2006" xmlns:a14="http://schemas.microsoft.com/office/drawing/2010/main">
      <mc:Choice Requires="a14">
        <xdr:graphicFrame macro="">
          <xdr:nvGraphicFramePr>
            <xdr:cNvPr id="14" name="Product Category">
              <a:extLst>
                <a:ext uri="{FF2B5EF4-FFF2-40B4-BE49-F238E27FC236}">
                  <a16:creationId xmlns:a16="http://schemas.microsoft.com/office/drawing/2014/main" id="{A8D7BCB7-3000-EC9D-4FCD-CB161E720C0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429000" y="28965525"/>
              <a:ext cx="1828800" cy="1552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152</xdr:row>
      <xdr:rowOff>9525</xdr:rowOff>
    </xdr:from>
    <xdr:to>
      <xdr:col>8</xdr:col>
      <xdr:colOff>723900</xdr:colOff>
      <xdr:row>160</xdr:row>
      <xdr:rowOff>66675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2850E700-B28D-BE3A-D48D-EB80459C1F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38775" y="28965525"/>
              <a:ext cx="1828800" cy="1581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628648</xdr:colOff>
      <xdr:row>152</xdr:row>
      <xdr:rowOff>0</xdr:rowOff>
    </xdr:from>
    <xdr:to>
      <xdr:col>15</xdr:col>
      <xdr:colOff>219074</xdr:colOff>
      <xdr:row>160</xdr:row>
      <xdr:rowOff>38100</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4C2FCB8A-FAD3-3CBD-111E-6954A58E7D2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72323" y="28956000"/>
              <a:ext cx="5638801" cy="1562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114300</xdr:colOff>
      <xdr:row>18</xdr:row>
      <xdr:rowOff>57150</xdr:rowOff>
    </xdr:from>
    <xdr:to>
      <xdr:col>14</xdr:col>
      <xdr:colOff>333375</xdr:colOff>
      <xdr:row>32</xdr:row>
      <xdr:rowOff>133350</xdr:rowOff>
    </xdr:to>
    <xdr:graphicFrame macro="">
      <xdr:nvGraphicFramePr>
        <xdr:cNvPr id="13" name="Chart 12">
          <a:extLst>
            <a:ext uri="{FF2B5EF4-FFF2-40B4-BE49-F238E27FC236}">
              <a16:creationId xmlns:a16="http://schemas.microsoft.com/office/drawing/2014/main" id="{044EBA40-A499-EF94-128C-25A509F1C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361951</xdr:colOff>
      <xdr:row>36</xdr:row>
      <xdr:rowOff>19050</xdr:rowOff>
    </xdr:to>
    <xdr:grpSp>
      <xdr:nvGrpSpPr>
        <xdr:cNvPr id="4" name="Group 3">
          <a:extLst>
            <a:ext uri="{FF2B5EF4-FFF2-40B4-BE49-F238E27FC236}">
              <a16:creationId xmlns:a16="http://schemas.microsoft.com/office/drawing/2014/main" id="{F4685ED2-0DB1-9911-9C34-01EE8A7C60D5}"/>
            </a:ext>
          </a:extLst>
        </xdr:cNvPr>
        <xdr:cNvGrpSpPr/>
      </xdr:nvGrpSpPr>
      <xdr:grpSpPr>
        <a:xfrm>
          <a:off x="0" y="0"/>
          <a:ext cx="12608380" cy="6877050"/>
          <a:chOff x="0" y="0"/>
          <a:chExt cx="12608380" cy="6877050"/>
        </a:xfrm>
      </xdr:grpSpPr>
      <xdr:sp macro="" textlink="">
        <xdr:nvSpPr>
          <xdr:cNvPr id="2" name="Rectangle 1">
            <a:extLst>
              <a:ext uri="{FF2B5EF4-FFF2-40B4-BE49-F238E27FC236}">
                <a16:creationId xmlns:a16="http://schemas.microsoft.com/office/drawing/2014/main" id="{D3B663F7-F05B-51AF-7B1C-9CE904F7CB45}"/>
              </a:ext>
            </a:extLst>
          </xdr:cNvPr>
          <xdr:cNvSpPr/>
        </xdr:nvSpPr>
        <xdr:spPr>
          <a:xfrm>
            <a:off x="0" y="0"/>
            <a:ext cx="12608380" cy="1628775"/>
          </a:xfrm>
          <a:prstGeom prst="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sp macro="" textlink="">
        <xdr:nvSpPr>
          <xdr:cNvPr id="5" name="Rectangle 4">
            <a:extLst>
              <a:ext uri="{FF2B5EF4-FFF2-40B4-BE49-F238E27FC236}">
                <a16:creationId xmlns:a16="http://schemas.microsoft.com/office/drawing/2014/main" id="{6E6F9D6A-251F-A153-649D-C57E0F9A2C7D}"/>
              </a:ext>
            </a:extLst>
          </xdr:cNvPr>
          <xdr:cNvSpPr/>
        </xdr:nvSpPr>
        <xdr:spPr>
          <a:xfrm>
            <a:off x="0" y="704850"/>
            <a:ext cx="12598854" cy="61722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graphicFrame macro="">
        <xdr:nvGraphicFramePr>
          <xdr:cNvPr id="3" name="Chart 2">
            <a:extLst>
              <a:ext uri="{FF2B5EF4-FFF2-40B4-BE49-F238E27FC236}">
                <a16:creationId xmlns:a16="http://schemas.microsoft.com/office/drawing/2014/main" id="{02F7670E-D500-4505-B004-48B432061D08}"/>
              </a:ext>
            </a:extLst>
          </xdr:cNvPr>
          <xdr:cNvGraphicFramePr>
            <a:graphicFrameLocks/>
          </xdr:cNvGraphicFramePr>
        </xdr:nvGraphicFramePr>
        <xdr:xfrm>
          <a:off x="14287" y="1857375"/>
          <a:ext cx="3317855" cy="202882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626EE2B5-61DC-4E72-A9D6-FFBF3AD127AD}"/>
              </a:ext>
            </a:extLst>
          </xdr:cNvPr>
          <xdr:cNvGraphicFramePr>
            <a:graphicFrameLocks/>
          </xdr:cNvGraphicFramePr>
        </xdr:nvGraphicFramePr>
        <xdr:xfrm>
          <a:off x="6448794" y="1857375"/>
          <a:ext cx="3027828" cy="2019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6EFA05C8-C3B2-44AA-9A21-CA6D43A4CD9E}"/>
              </a:ext>
            </a:extLst>
          </xdr:cNvPr>
          <xdr:cNvGraphicFramePr>
            <a:graphicFrameLocks/>
          </xdr:cNvGraphicFramePr>
        </xdr:nvGraphicFramePr>
        <xdr:xfrm>
          <a:off x="9531392" y="1857375"/>
          <a:ext cx="3005548" cy="2028826"/>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19" name="Group 18">
            <a:extLst>
              <a:ext uri="{FF2B5EF4-FFF2-40B4-BE49-F238E27FC236}">
                <a16:creationId xmlns:a16="http://schemas.microsoft.com/office/drawing/2014/main" id="{FD9C9478-CEB2-2EEC-FF35-767CA9BC3DAB}"/>
              </a:ext>
            </a:extLst>
          </xdr:cNvPr>
          <xdr:cNvGrpSpPr/>
        </xdr:nvGrpSpPr>
        <xdr:grpSpPr>
          <a:xfrm>
            <a:off x="19049" y="3943350"/>
            <a:ext cx="12513129" cy="2623650"/>
            <a:chOff x="1619250" y="2914650"/>
            <a:chExt cx="11025425" cy="2376000"/>
          </a:xfrm>
        </xdr:grpSpPr>
        <xdr:graphicFrame macro="">
          <xdr:nvGraphicFramePr>
            <xdr:cNvPr id="8" name="Chart 7">
              <a:extLst>
                <a:ext uri="{FF2B5EF4-FFF2-40B4-BE49-F238E27FC236}">
                  <a16:creationId xmlns:a16="http://schemas.microsoft.com/office/drawing/2014/main" id="{161A0261-3D4C-4CC4-B466-EF780ED55FD6}"/>
                </a:ext>
              </a:extLst>
            </xdr:cNvPr>
            <xdr:cNvGraphicFramePr>
              <a:graphicFrameLocks/>
            </xdr:cNvGraphicFramePr>
          </xdr:nvGraphicFramePr>
          <xdr:xfrm>
            <a:off x="1619250" y="2914650"/>
            <a:ext cx="2514600" cy="237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A1C764C7-6BF8-48BE-B198-5AB67C7C7974}"/>
                </a:ext>
              </a:extLst>
            </xdr:cNvPr>
            <xdr:cNvGraphicFramePr>
              <a:graphicFrameLocks/>
            </xdr:cNvGraphicFramePr>
          </xdr:nvGraphicFramePr>
          <xdr:xfrm>
            <a:off x="4188967" y="2914650"/>
            <a:ext cx="2657474" cy="237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29FD4E00-4104-4CC8-A23B-B031F2BEEEEF}"/>
                </a:ext>
              </a:extLst>
            </xdr:cNvPr>
            <xdr:cNvGraphicFramePr>
              <a:graphicFrameLocks/>
            </xdr:cNvGraphicFramePr>
          </xdr:nvGraphicFramePr>
          <xdr:xfrm>
            <a:off x="6901558" y="2914650"/>
            <a:ext cx="3060000" cy="2376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4" name="Chart 13">
              <a:extLst>
                <a:ext uri="{FF2B5EF4-FFF2-40B4-BE49-F238E27FC236}">
                  <a16:creationId xmlns:a16="http://schemas.microsoft.com/office/drawing/2014/main" id="{7D096D3B-13F0-4F13-918A-E928B9FD0A46}"/>
                </a:ext>
              </a:extLst>
            </xdr:cNvPr>
            <xdr:cNvGraphicFramePr>
              <a:graphicFrameLocks/>
            </xdr:cNvGraphicFramePr>
          </xdr:nvGraphicFramePr>
          <xdr:xfrm>
            <a:off x="10016675" y="2914650"/>
            <a:ext cx="2628000" cy="2376000"/>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596DBA9F-786E-4786-81CD-F7A3DCB63C94}"/>
                  </a:ext>
                </a:extLst>
              </xdr:cNvPr>
              <xdr:cNvGraphicFramePr/>
            </xdr:nvGraphicFramePr>
            <xdr:xfrm>
              <a:off x="9873343" y="157162"/>
              <a:ext cx="1300843" cy="154800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73343" y="157162"/>
                <a:ext cx="1300843" cy="15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030B2267-9991-4180-BA4E-71FA58FACDB6}"/>
                  </a:ext>
                </a:extLst>
              </xdr:cNvPr>
              <xdr:cNvGraphicFramePr/>
            </xdr:nvGraphicFramePr>
            <xdr:xfrm>
              <a:off x="11221810" y="157162"/>
              <a:ext cx="1301443" cy="154800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221810" y="157162"/>
                <a:ext cx="1301443" cy="15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7" name="Order Date 1">
                <a:extLst>
                  <a:ext uri="{FF2B5EF4-FFF2-40B4-BE49-F238E27FC236}">
                    <a16:creationId xmlns:a16="http://schemas.microsoft.com/office/drawing/2014/main" id="{59809BB3-41D9-4297-8DD9-FF4754D8E9B5}"/>
                  </a:ext>
                </a:extLst>
              </xdr:cNvPr>
              <xdr:cNvGraphicFramePr/>
            </xdr:nvGraphicFramePr>
            <xdr:xfrm>
              <a:off x="7528833" y="157162"/>
              <a:ext cx="2296886" cy="154800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528833" y="157162"/>
                <a:ext cx="2296886" cy="154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20" name="TextBox 19">
            <a:extLst>
              <a:ext uri="{FF2B5EF4-FFF2-40B4-BE49-F238E27FC236}">
                <a16:creationId xmlns:a16="http://schemas.microsoft.com/office/drawing/2014/main" id="{9CDD817E-27C6-1881-227B-44AE0CDDBF5E}"/>
              </a:ext>
            </a:extLst>
          </xdr:cNvPr>
          <xdr:cNvSpPr txBox="1"/>
        </xdr:nvSpPr>
        <xdr:spPr>
          <a:xfrm>
            <a:off x="28575" y="200025"/>
            <a:ext cx="7462157"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PERFORMANCE REPORT</a:t>
            </a:r>
          </a:p>
        </xdr:txBody>
      </xdr:sp>
      <xdr:sp macro="" textlink="">
        <xdr:nvSpPr>
          <xdr:cNvPr id="21" name="TextBox 20">
            <a:extLst>
              <a:ext uri="{FF2B5EF4-FFF2-40B4-BE49-F238E27FC236}">
                <a16:creationId xmlns:a16="http://schemas.microsoft.com/office/drawing/2014/main" id="{E162B421-8F7A-44F0-EEBF-906C69F37CB6}"/>
              </a:ext>
            </a:extLst>
          </xdr:cNvPr>
          <xdr:cNvSpPr txBox="1"/>
        </xdr:nvSpPr>
        <xdr:spPr>
          <a:xfrm>
            <a:off x="5520419" y="885825"/>
            <a:ext cx="185601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cap="none" spc="0">
                <a:ln>
                  <a:noFill/>
                </a:ln>
                <a:solidFill>
                  <a:schemeClr val="bg1"/>
                </a:solidFill>
                <a:effectLst/>
              </a:rPr>
              <a:t>Average Order</a:t>
            </a:r>
            <a:r>
              <a:rPr lang="en-GB" sz="1600" b="0" cap="none" spc="0" baseline="0">
                <a:ln>
                  <a:noFill/>
                </a:ln>
                <a:solidFill>
                  <a:schemeClr val="bg1"/>
                </a:solidFill>
                <a:effectLst/>
              </a:rPr>
              <a:t> </a:t>
            </a:r>
            <a:r>
              <a:rPr lang="en-GB" sz="1600" b="0" cap="none" spc="0">
                <a:ln>
                  <a:noFill/>
                </a:ln>
                <a:solidFill>
                  <a:schemeClr val="bg1"/>
                </a:solidFill>
                <a:effectLst/>
              </a:rPr>
              <a:t>Value</a:t>
            </a:r>
          </a:p>
        </xdr:txBody>
      </xdr:sp>
      <xdr:graphicFrame macro="">
        <xdr:nvGraphicFramePr>
          <xdr:cNvPr id="11" name="Chart 10">
            <a:extLst>
              <a:ext uri="{FF2B5EF4-FFF2-40B4-BE49-F238E27FC236}">
                <a16:creationId xmlns:a16="http://schemas.microsoft.com/office/drawing/2014/main" id="{013B9D3C-A79C-496F-92ED-56065E3226C2}"/>
              </a:ext>
            </a:extLst>
          </xdr:cNvPr>
          <xdr:cNvGraphicFramePr>
            <a:graphicFrameLocks/>
          </xdr:cNvGraphicFramePr>
        </xdr:nvGraphicFramePr>
        <xdr:xfrm>
          <a:off x="3377292" y="1861456"/>
          <a:ext cx="3033032" cy="20196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2" name="TextBox 21">
            <a:extLst>
              <a:ext uri="{FF2B5EF4-FFF2-40B4-BE49-F238E27FC236}">
                <a16:creationId xmlns:a16="http://schemas.microsoft.com/office/drawing/2014/main" id="{F0F5993B-D591-5A26-19B2-D459BBF408C7}"/>
              </a:ext>
            </a:extLst>
          </xdr:cNvPr>
          <xdr:cNvSpPr txBox="1"/>
        </xdr:nvSpPr>
        <xdr:spPr>
          <a:xfrm>
            <a:off x="323850" y="914400"/>
            <a:ext cx="140561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cap="none" spc="0">
                <a:ln>
                  <a:noFill/>
                </a:ln>
                <a:solidFill>
                  <a:schemeClr val="bg1"/>
                </a:solidFill>
                <a:effectLst/>
              </a:rPr>
              <a:t>Total Revenue</a:t>
            </a:r>
          </a:p>
        </xdr:txBody>
      </xdr:sp>
      <xdr:sp macro="" textlink="">
        <xdr:nvSpPr>
          <xdr:cNvPr id="25" name="TextBox 24">
            <a:extLst>
              <a:ext uri="{FF2B5EF4-FFF2-40B4-BE49-F238E27FC236}">
                <a16:creationId xmlns:a16="http://schemas.microsoft.com/office/drawing/2014/main" id="{9E9EBADE-8AC7-1EF7-5A2F-D83CC9C2E273}"/>
              </a:ext>
            </a:extLst>
          </xdr:cNvPr>
          <xdr:cNvSpPr txBox="1"/>
        </xdr:nvSpPr>
        <xdr:spPr>
          <a:xfrm>
            <a:off x="2351315" y="942975"/>
            <a:ext cx="118654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cap="none" spc="0">
                <a:ln>
                  <a:noFill/>
                </a:ln>
                <a:solidFill>
                  <a:schemeClr val="bg1"/>
                </a:solidFill>
                <a:effectLst/>
              </a:rPr>
              <a:t>Total Orders</a:t>
            </a:r>
          </a:p>
        </xdr:txBody>
      </xdr:sp>
      <xdr:sp macro="" textlink="">
        <xdr:nvSpPr>
          <xdr:cNvPr id="26" name="TextBox 25">
            <a:extLst>
              <a:ext uri="{FF2B5EF4-FFF2-40B4-BE49-F238E27FC236}">
                <a16:creationId xmlns:a16="http://schemas.microsoft.com/office/drawing/2014/main" id="{3A569E1C-972A-EAF8-9CEB-C68B90145F40}"/>
              </a:ext>
            </a:extLst>
          </xdr:cNvPr>
          <xdr:cNvSpPr txBox="1"/>
        </xdr:nvSpPr>
        <xdr:spPr>
          <a:xfrm>
            <a:off x="3778704" y="933450"/>
            <a:ext cx="147229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cap="none" spc="0">
                <a:ln>
                  <a:noFill/>
                </a:ln>
                <a:solidFill>
                  <a:schemeClr val="bg1"/>
                </a:solidFill>
                <a:effectLst/>
              </a:rPr>
              <a:t>Total Units Sold</a:t>
            </a:r>
          </a:p>
        </xdr:txBody>
      </xdr:sp>
      <xdr:grpSp>
        <xdr:nvGrpSpPr>
          <xdr:cNvPr id="28" name="Group 27">
            <a:extLst>
              <a:ext uri="{FF2B5EF4-FFF2-40B4-BE49-F238E27FC236}">
                <a16:creationId xmlns:a16="http://schemas.microsoft.com/office/drawing/2014/main" id="{8B6000FF-3DD4-BF96-8EB0-86C85B7B6A47}"/>
              </a:ext>
            </a:extLst>
          </xdr:cNvPr>
          <xdr:cNvGrpSpPr/>
        </xdr:nvGrpSpPr>
        <xdr:grpSpPr>
          <a:xfrm>
            <a:off x="85725" y="1214438"/>
            <a:ext cx="7240360" cy="485775"/>
            <a:chOff x="85725" y="1214438"/>
            <a:chExt cx="7210424" cy="485775"/>
          </a:xfrm>
        </xdr:grpSpPr>
        <xdr:sp macro="" textlink="Working!H134">
          <xdr:nvSpPr>
            <xdr:cNvPr id="23" name="Rectangle: Rounded Corners 22">
              <a:extLst>
                <a:ext uri="{FF2B5EF4-FFF2-40B4-BE49-F238E27FC236}">
                  <a16:creationId xmlns:a16="http://schemas.microsoft.com/office/drawing/2014/main" id="{2E337A75-4C10-198A-9D17-52A77AD8E2F5}"/>
                </a:ext>
              </a:extLst>
            </xdr:cNvPr>
            <xdr:cNvSpPr/>
          </xdr:nvSpPr>
          <xdr:spPr>
            <a:xfrm>
              <a:off x="5534024" y="1214438"/>
              <a:ext cx="1762125" cy="485775"/>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ctr"/>
            <a:lstStyle/>
            <a:p>
              <a:pPr algn="ctr"/>
              <a:fld id="{3E02AE02-BF23-4E4D-A042-680893963D54}" type="TxLink">
                <a:rPr lang="en-US" sz="1800" b="1" i="0" u="none" strike="noStrike">
                  <a:solidFill>
                    <a:schemeClr val="bg1"/>
                  </a:solidFill>
                  <a:latin typeface="Aptos Narrow"/>
                </a:rPr>
                <a:pPr algn="ctr"/>
                <a:t> ZMW 2,466.51 </a:t>
              </a:fld>
              <a:endParaRPr lang="en-GB" sz="1800" b="1">
                <a:solidFill>
                  <a:schemeClr val="bg1"/>
                </a:solidFill>
              </a:endParaRPr>
            </a:p>
          </xdr:txBody>
        </xdr:sp>
        <xdr:sp macro="" textlink="Working!E107">
          <xdr:nvSpPr>
            <xdr:cNvPr id="18" name="Rectangle: Rounded Corners 17">
              <a:extLst>
                <a:ext uri="{FF2B5EF4-FFF2-40B4-BE49-F238E27FC236}">
                  <a16:creationId xmlns:a16="http://schemas.microsoft.com/office/drawing/2014/main" id="{6A343D1E-2EBB-4337-86EC-F962C3CD315C}"/>
                </a:ext>
              </a:extLst>
            </xdr:cNvPr>
            <xdr:cNvSpPr/>
          </xdr:nvSpPr>
          <xdr:spPr>
            <a:xfrm>
              <a:off x="85725" y="1214438"/>
              <a:ext cx="1838325" cy="485775"/>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ctr"/>
            <a:lstStyle/>
            <a:p>
              <a:pPr algn="ctr"/>
              <a:fld id="{D6B3DC38-1702-44E8-A899-18685E92DB8A}" type="TxLink">
                <a:rPr lang="en-US" sz="1800" b="1" i="0" u="none" strike="noStrike">
                  <a:solidFill>
                    <a:schemeClr val="bg1"/>
                  </a:solidFill>
                  <a:latin typeface="Aptos Narrow"/>
                </a:rPr>
                <a:pPr algn="ctr"/>
                <a:t> ZMW 249,117.09 </a:t>
              </a:fld>
              <a:endParaRPr lang="en-US" sz="4000" b="1" i="0" u="none" strike="noStrike">
                <a:solidFill>
                  <a:schemeClr val="bg1"/>
                </a:solidFill>
                <a:latin typeface="Aptos Narrow"/>
              </a:endParaRPr>
            </a:p>
          </xdr:txBody>
        </xdr:sp>
        <xdr:sp macro="" textlink="Working!H135">
          <xdr:nvSpPr>
            <xdr:cNvPr id="24" name="Rectangle: Rounded Corners 23">
              <a:extLst>
                <a:ext uri="{FF2B5EF4-FFF2-40B4-BE49-F238E27FC236}">
                  <a16:creationId xmlns:a16="http://schemas.microsoft.com/office/drawing/2014/main" id="{95D7FF1F-5BDC-51F9-12A7-1B7119894053}"/>
                </a:ext>
              </a:extLst>
            </xdr:cNvPr>
            <xdr:cNvSpPr/>
          </xdr:nvSpPr>
          <xdr:spPr>
            <a:xfrm>
              <a:off x="2378075" y="1214438"/>
              <a:ext cx="1123949" cy="485775"/>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ctr"/>
            <a:lstStyle/>
            <a:p>
              <a:pPr algn="ctr"/>
              <a:fld id="{0196EF46-B1C2-4114-9AF4-93307E01F465}" type="TxLink">
                <a:rPr lang="en-US" sz="1800" b="1" i="0" u="none" strike="noStrike">
                  <a:solidFill>
                    <a:schemeClr val="bg1"/>
                  </a:solidFill>
                  <a:latin typeface="Aptos Narrow"/>
                </a:rPr>
                <a:pPr algn="ctr"/>
                <a:t>101</a:t>
              </a:fld>
              <a:endParaRPr lang="en-US" sz="6000" b="1" i="0" u="none" strike="noStrike">
                <a:solidFill>
                  <a:schemeClr val="bg1"/>
                </a:solidFill>
                <a:latin typeface="Aptos Narrow"/>
              </a:endParaRPr>
            </a:p>
          </xdr:txBody>
        </xdr:sp>
        <xdr:sp macro="" textlink="Working!I83">
          <xdr:nvSpPr>
            <xdr:cNvPr id="27" name="Rectangle: Rounded Corners 26">
              <a:extLst>
                <a:ext uri="{FF2B5EF4-FFF2-40B4-BE49-F238E27FC236}">
                  <a16:creationId xmlns:a16="http://schemas.microsoft.com/office/drawing/2014/main" id="{753DF780-5AB4-7F9C-BEA7-80DC9119BC60}"/>
                </a:ext>
              </a:extLst>
            </xdr:cNvPr>
            <xdr:cNvSpPr/>
          </xdr:nvSpPr>
          <xdr:spPr>
            <a:xfrm>
              <a:off x="3956049" y="1214438"/>
              <a:ext cx="1123949" cy="485775"/>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ctr"/>
            <a:lstStyle/>
            <a:p>
              <a:pPr algn="ctr"/>
              <a:fld id="{7C434487-A0E1-495F-9AC2-2C2E31A1678F}" type="TxLink">
                <a:rPr lang="en-US" sz="1800" b="1" i="0" u="none" strike="noStrike">
                  <a:solidFill>
                    <a:schemeClr val="bg1"/>
                  </a:solidFill>
                  <a:latin typeface="Aptos Narrow"/>
                </a:rPr>
                <a:pPr algn="ctr"/>
                <a:t>939</a:t>
              </a:fld>
              <a:endParaRPr lang="en-US" sz="11500" b="1" i="0" u="none" strike="noStrike">
                <a:solidFill>
                  <a:schemeClr val="bg1"/>
                </a:solidFill>
                <a:latin typeface="Aptos Narrow"/>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MBA MNING" refreshedDate="45759.726315509259" createdVersion="8" refreshedVersion="8" minRefreshableVersion="3" recordCount="101" xr:uid="{3C45AB1B-F032-495D-8B44-B57DB1690A67}">
  <cacheSource type="worksheet">
    <worksheetSource ref="A1:H102" sheet="data"/>
  </cacheSource>
  <cacheFields count="10">
    <cacheField name="Order ID" numFmtId="0">
      <sharedItems/>
    </cacheField>
    <cacheField name="Order Date" numFmtId="14">
      <sharedItems containsSemiMixedTypes="0" containsNonDate="0" containsDate="1" containsString="0" minDate="2023-01-01T00:00:00" maxDate="2023-04-12T00:00:00" count="10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sharedItems>
      <fieldGroup par="9"/>
    </cacheField>
    <cacheField name="Customer Region" numFmtId="0">
      <sharedItems count="4">
        <s v="East"/>
        <s v="West"/>
        <s v="North"/>
        <s v="South"/>
      </sharedItems>
    </cacheField>
    <cacheField name="Product Category" numFmtId="0">
      <sharedItems count="4">
        <s v="Clothing"/>
        <s v="Sports"/>
        <s v="Home &amp; Kitchen"/>
        <s v="Electronics"/>
      </sharedItems>
    </cacheField>
    <cacheField name="Product Sub-Category" numFmtId="0">
      <sharedItems count="8">
        <s v="Football"/>
        <s v="Phone"/>
        <s v="Shoes"/>
        <s v="Blender"/>
        <s v="Tennis Racket"/>
        <s v="Cookware"/>
        <s v="Shirt"/>
        <s v="Laptop"/>
      </sharedItems>
    </cacheField>
    <cacheField name="Units Sold" numFmtId="0">
      <sharedItems containsSemiMixedTypes="0" containsString="0" containsNumber="1" containsInteger="1" minValue="1" maxValue="19"/>
    </cacheField>
    <cacheField name="Unit Price" numFmtId="164">
      <sharedItems containsSemiMixedTypes="0" containsString="0" containsNumber="1" minValue="17.05" maxValue="495.13"/>
    </cacheField>
    <cacheField name="Sales" numFmtId="164">
      <sharedItems containsSemiMixedTypes="0" containsString="0" containsNumber="1" minValue="48.44" maxValue="9407.4699999999993"/>
    </cacheField>
    <cacheField name="Days (Order Date)" numFmtId="0" databaseField="0">
      <fieldGroup base="1">
        <rangePr groupBy="days" startDate="2023-01-01T00:00:00" endDate="2023-04-1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4/2023"/>
        </groupItems>
      </fieldGroup>
    </cacheField>
    <cacheField name="Months (Order Date)" numFmtId="0" databaseField="0">
      <fieldGroup base="1">
        <rangePr groupBy="months" startDate="2023-01-01T00:00:00" endDate="2023-04-12T00:00:00"/>
        <groupItems count="14">
          <s v="&lt;01/01/2023"/>
          <s v="Jan"/>
          <s v="Feb"/>
          <s v="Mar"/>
          <s v="Apr"/>
          <s v="May"/>
          <s v="Jun"/>
          <s v="Jul"/>
          <s v="Aug"/>
          <s v="Sept"/>
          <s v="Oct"/>
          <s v="Nov"/>
          <s v="Dec"/>
          <s v="&gt;12/04/2023"/>
        </groupItems>
      </fieldGroup>
    </cacheField>
  </cacheFields>
  <extLst>
    <ext xmlns:x14="http://schemas.microsoft.com/office/spreadsheetml/2009/9/main" uri="{725AE2AE-9491-48be-B2B4-4EB974FC3084}">
      <x14:pivotCacheDefinition pivotCacheId="610052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ORD1000"/>
    <x v="0"/>
    <x v="0"/>
    <x v="0"/>
    <x v="0"/>
    <n v="2"/>
    <n v="458.28"/>
    <n v="916.56"/>
  </r>
  <r>
    <s v="ORD1001"/>
    <x v="1"/>
    <x v="1"/>
    <x v="0"/>
    <x v="1"/>
    <n v="12"/>
    <n v="191.38"/>
    <n v="2296.56"/>
  </r>
  <r>
    <s v="ORD1002"/>
    <x v="2"/>
    <x v="2"/>
    <x v="1"/>
    <x v="2"/>
    <n v="6"/>
    <n v="17.57"/>
    <n v="105.42"/>
  </r>
  <r>
    <s v="ORD1003"/>
    <x v="3"/>
    <x v="0"/>
    <x v="0"/>
    <x v="3"/>
    <n v="4"/>
    <n v="464.88"/>
    <n v="1859.52"/>
  </r>
  <r>
    <s v="ORD1004"/>
    <x v="4"/>
    <x v="0"/>
    <x v="0"/>
    <x v="4"/>
    <n v="11"/>
    <n v="219.81"/>
    <n v="2417.91"/>
  </r>
  <r>
    <s v="ORD1005"/>
    <x v="5"/>
    <x v="1"/>
    <x v="0"/>
    <x v="2"/>
    <n v="17"/>
    <n v="483.66"/>
    <n v="8222.2200000000012"/>
  </r>
  <r>
    <s v="ORD1006"/>
    <x v="6"/>
    <x v="2"/>
    <x v="1"/>
    <x v="5"/>
    <n v="6"/>
    <n v="482.17"/>
    <n v="2893.02"/>
  </r>
  <r>
    <s v="ORD1007"/>
    <x v="7"/>
    <x v="2"/>
    <x v="0"/>
    <x v="3"/>
    <n v="5"/>
    <n v="427.97"/>
    <n v="2139.8500000000004"/>
  </r>
  <r>
    <s v="ORD1008"/>
    <x v="8"/>
    <x v="0"/>
    <x v="2"/>
    <x v="0"/>
    <n v="2"/>
    <n v="154.28"/>
    <n v="308.56"/>
  </r>
  <r>
    <s v="ORD1009"/>
    <x v="9"/>
    <x v="3"/>
    <x v="1"/>
    <x v="0"/>
    <n v="6"/>
    <n v="198.7"/>
    <n v="1192.1999999999998"/>
  </r>
  <r>
    <s v="ORD1010"/>
    <x v="10"/>
    <x v="0"/>
    <x v="2"/>
    <x v="3"/>
    <n v="11"/>
    <n v="427.06"/>
    <n v="4697.66"/>
  </r>
  <r>
    <s v="ORD1011"/>
    <x v="11"/>
    <x v="0"/>
    <x v="1"/>
    <x v="0"/>
    <n v="16"/>
    <n v="165.29"/>
    <n v="2644.64"/>
  </r>
  <r>
    <s v="ORD1012"/>
    <x v="12"/>
    <x v="0"/>
    <x v="0"/>
    <x v="6"/>
    <n v="16"/>
    <n v="93.05"/>
    <n v="1488.8"/>
  </r>
  <r>
    <s v="ORD1013"/>
    <x v="13"/>
    <x v="0"/>
    <x v="2"/>
    <x v="3"/>
    <n v="1"/>
    <n v="282.83"/>
    <n v="282.83"/>
  </r>
  <r>
    <s v="ORD1014"/>
    <x v="14"/>
    <x v="1"/>
    <x v="1"/>
    <x v="2"/>
    <n v="9"/>
    <n v="468.72"/>
    <n v="4218.4800000000005"/>
  </r>
  <r>
    <s v="ORD1015"/>
    <x v="15"/>
    <x v="2"/>
    <x v="3"/>
    <x v="3"/>
    <n v="6"/>
    <n v="351.05"/>
    <n v="2106.3000000000002"/>
  </r>
  <r>
    <s v="ORD1016"/>
    <x v="16"/>
    <x v="1"/>
    <x v="0"/>
    <x v="4"/>
    <n v="16"/>
    <n v="289.33"/>
    <n v="4629.28"/>
  </r>
  <r>
    <s v="ORD1017"/>
    <x v="17"/>
    <x v="1"/>
    <x v="1"/>
    <x v="0"/>
    <n v="3"/>
    <n v="57.62"/>
    <n v="172.85999999999999"/>
  </r>
  <r>
    <s v="ORD1018"/>
    <x v="18"/>
    <x v="1"/>
    <x v="3"/>
    <x v="6"/>
    <n v="4"/>
    <n v="311.35000000000002"/>
    <n v="1245.4000000000001"/>
  </r>
  <r>
    <s v="ORD1019"/>
    <x v="19"/>
    <x v="0"/>
    <x v="1"/>
    <x v="6"/>
    <n v="19"/>
    <n v="495.13"/>
    <n v="9407.4699999999993"/>
  </r>
  <r>
    <s v="ORD1020"/>
    <x v="20"/>
    <x v="3"/>
    <x v="3"/>
    <x v="5"/>
    <n v="3"/>
    <n v="78.64"/>
    <n v="235.92000000000002"/>
  </r>
  <r>
    <s v="ORD1021"/>
    <x v="21"/>
    <x v="2"/>
    <x v="0"/>
    <x v="2"/>
    <n v="19"/>
    <n v="263.98"/>
    <n v="5015.6200000000008"/>
  </r>
  <r>
    <s v="ORD1022"/>
    <x v="22"/>
    <x v="3"/>
    <x v="2"/>
    <x v="7"/>
    <n v="7"/>
    <n v="439.91"/>
    <n v="3079.3700000000003"/>
  </r>
  <r>
    <s v="ORD1023"/>
    <x v="23"/>
    <x v="1"/>
    <x v="3"/>
    <x v="7"/>
    <n v="9"/>
    <n v="372.98"/>
    <n v="3356.82"/>
  </r>
  <r>
    <s v="ORD1024"/>
    <x v="24"/>
    <x v="1"/>
    <x v="1"/>
    <x v="3"/>
    <n v="1"/>
    <n v="351.54"/>
    <n v="351.54"/>
  </r>
  <r>
    <s v="ORD1025"/>
    <x v="25"/>
    <x v="3"/>
    <x v="0"/>
    <x v="5"/>
    <n v="8"/>
    <n v="354.22"/>
    <n v="2833.76"/>
  </r>
  <r>
    <s v="ORD1026"/>
    <x v="26"/>
    <x v="3"/>
    <x v="3"/>
    <x v="1"/>
    <n v="7"/>
    <n v="186.15"/>
    <n v="1303.05"/>
  </r>
  <r>
    <s v="ORD1027"/>
    <x v="27"/>
    <x v="3"/>
    <x v="1"/>
    <x v="3"/>
    <n v="18"/>
    <n v="153.86000000000001"/>
    <n v="2769.4800000000005"/>
  </r>
  <r>
    <s v="ORD1028"/>
    <x v="28"/>
    <x v="1"/>
    <x v="1"/>
    <x v="5"/>
    <n v="8"/>
    <n v="406.59"/>
    <n v="3252.72"/>
  </r>
  <r>
    <s v="ORD1029"/>
    <x v="29"/>
    <x v="1"/>
    <x v="1"/>
    <x v="2"/>
    <n v="1"/>
    <n v="406.96"/>
    <n v="406.96"/>
  </r>
  <r>
    <s v="ORD1030"/>
    <x v="30"/>
    <x v="2"/>
    <x v="3"/>
    <x v="2"/>
    <n v="11"/>
    <n v="434.87"/>
    <n v="4783.57"/>
  </r>
  <r>
    <s v="ORD1031"/>
    <x v="31"/>
    <x v="2"/>
    <x v="3"/>
    <x v="2"/>
    <n v="18"/>
    <n v="457.49"/>
    <n v="8234.82"/>
  </r>
  <r>
    <s v="ORD1032"/>
    <x v="32"/>
    <x v="1"/>
    <x v="3"/>
    <x v="2"/>
    <n v="10"/>
    <n v="260.56"/>
    <n v="2605.6"/>
  </r>
  <r>
    <s v="ORD1033"/>
    <x v="33"/>
    <x v="3"/>
    <x v="2"/>
    <x v="2"/>
    <n v="3"/>
    <n v="255.74"/>
    <n v="767.22"/>
  </r>
  <r>
    <s v="ORD1034"/>
    <x v="34"/>
    <x v="3"/>
    <x v="3"/>
    <x v="5"/>
    <n v="7"/>
    <n v="401.16"/>
    <n v="2808.1200000000003"/>
  </r>
  <r>
    <s v="ORD1035"/>
    <x v="35"/>
    <x v="2"/>
    <x v="3"/>
    <x v="5"/>
    <n v="16"/>
    <n v="328.48"/>
    <n v="5255.68"/>
  </r>
  <r>
    <s v="ORD1036"/>
    <x v="36"/>
    <x v="1"/>
    <x v="3"/>
    <x v="6"/>
    <n v="16"/>
    <n v="353.96"/>
    <n v="5663.36"/>
  </r>
  <r>
    <s v="ORD1037"/>
    <x v="37"/>
    <x v="2"/>
    <x v="2"/>
    <x v="4"/>
    <n v="17"/>
    <n v="399.94"/>
    <n v="6798.98"/>
  </r>
  <r>
    <s v="ORD1038"/>
    <x v="38"/>
    <x v="2"/>
    <x v="3"/>
    <x v="7"/>
    <n v="2"/>
    <n v="446.1"/>
    <n v="892.2"/>
  </r>
  <r>
    <s v="ORD1039"/>
    <x v="39"/>
    <x v="0"/>
    <x v="1"/>
    <x v="0"/>
    <n v="1"/>
    <n v="175.62"/>
    <n v="175.62"/>
  </r>
  <r>
    <s v="ORD1040"/>
    <x v="40"/>
    <x v="0"/>
    <x v="3"/>
    <x v="2"/>
    <n v="16"/>
    <n v="194.04"/>
    <n v="3104.64"/>
  </r>
  <r>
    <s v="ORD1041"/>
    <x v="41"/>
    <x v="0"/>
    <x v="1"/>
    <x v="1"/>
    <n v="12"/>
    <n v="56.05"/>
    <n v="672.59999999999991"/>
  </r>
  <r>
    <s v="ORD1042"/>
    <x v="42"/>
    <x v="3"/>
    <x v="1"/>
    <x v="0"/>
    <n v="5"/>
    <n v="293.36"/>
    <n v="1466.8000000000002"/>
  </r>
  <r>
    <s v="ORD1043"/>
    <x v="43"/>
    <x v="1"/>
    <x v="1"/>
    <x v="5"/>
    <n v="5"/>
    <n v="27.61"/>
    <n v="138.05000000000001"/>
  </r>
  <r>
    <s v="ORD1044"/>
    <x v="44"/>
    <x v="1"/>
    <x v="2"/>
    <x v="1"/>
    <n v="9"/>
    <n v="238.14"/>
    <n v="2143.2599999999998"/>
  </r>
  <r>
    <s v="ORD1045"/>
    <x v="45"/>
    <x v="1"/>
    <x v="2"/>
    <x v="1"/>
    <n v="9"/>
    <n v="275.89999999999998"/>
    <n v="2483.1"/>
  </r>
  <r>
    <s v="ORD1046"/>
    <x v="46"/>
    <x v="1"/>
    <x v="2"/>
    <x v="1"/>
    <n v="3"/>
    <n v="150.41"/>
    <n v="451.23"/>
  </r>
  <r>
    <s v="ORD1047"/>
    <x v="47"/>
    <x v="0"/>
    <x v="3"/>
    <x v="6"/>
    <n v="19"/>
    <n v="299.51"/>
    <n v="5690.69"/>
  </r>
  <r>
    <s v="ORD1048"/>
    <x v="48"/>
    <x v="3"/>
    <x v="1"/>
    <x v="5"/>
    <n v="16"/>
    <n v="24.95"/>
    <n v="399.2"/>
  </r>
  <r>
    <s v="ORD1049"/>
    <x v="49"/>
    <x v="3"/>
    <x v="2"/>
    <x v="1"/>
    <n v="16"/>
    <n v="28.3"/>
    <n v="452.8"/>
  </r>
  <r>
    <s v="ORD1050"/>
    <x v="50"/>
    <x v="0"/>
    <x v="2"/>
    <x v="2"/>
    <n v="3"/>
    <n v="413.07"/>
    <n v="1239.21"/>
  </r>
  <r>
    <s v="ORD1051"/>
    <x v="51"/>
    <x v="3"/>
    <x v="3"/>
    <x v="3"/>
    <n v="1"/>
    <n v="186.49"/>
    <n v="186.49"/>
  </r>
  <r>
    <s v="ORD1052"/>
    <x v="52"/>
    <x v="0"/>
    <x v="2"/>
    <x v="1"/>
    <n v="11"/>
    <n v="72.260000000000005"/>
    <n v="794.86"/>
  </r>
  <r>
    <s v="ORD1053"/>
    <x v="53"/>
    <x v="1"/>
    <x v="3"/>
    <x v="6"/>
    <n v="17"/>
    <n v="265.89999999999998"/>
    <n v="4520.2999999999993"/>
  </r>
  <r>
    <s v="ORD1054"/>
    <x v="54"/>
    <x v="0"/>
    <x v="0"/>
    <x v="0"/>
    <n v="8"/>
    <n v="387.3"/>
    <n v="3098.4"/>
  </r>
  <r>
    <s v="ORD1055"/>
    <x v="55"/>
    <x v="1"/>
    <x v="2"/>
    <x v="5"/>
    <n v="4"/>
    <n v="115.75"/>
    <n v="463"/>
  </r>
  <r>
    <s v="ORD1056"/>
    <x v="56"/>
    <x v="1"/>
    <x v="0"/>
    <x v="4"/>
    <n v="6"/>
    <n v="315.22000000000003"/>
    <n v="1891.3200000000002"/>
  </r>
  <r>
    <s v="ORD1057"/>
    <x v="57"/>
    <x v="2"/>
    <x v="3"/>
    <x v="6"/>
    <n v="8"/>
    <n v="51.82"/>
    <n v="414.56"/>
  </r>
  <r>
    <s v="ORD1058"/>
    <x v="58"/>
    <x v="0"/>
    <x v="1"/>
    <x v="1"/>
    <n v="3"/>
    <n v="35.32"/>
    <n v="105.96000000000001"/>
  </r>
  <r>
    <s v="ORD1059"/>
    <x v="59"/>
    <x v="2"/>
    <x v="2"/>
    <x v="5"/>
    <n v="16"/>
    <n v="270.36"/>
    <n v="4325.76"/>
  </r>
  <r>
    <s v="ORD1060"/>
    <x v="60"/>
    <x v="0"/>
    <x v="3"/>
    <x v="3"/>
    <n v="3"/>
    <n v="274.91000000000003"/>
    <n v="824.73"/>
  </r>
  <r>
    <s v="ORD1061"/>
    <x v="61"/>
    <x v="0"/>
    <x v="1"/>
    <x v="1"/>
    <n v="18"/>
    <n v="322.33999999999997"/>
    <n v="5802.12"/>
  </r>
  <r>
    <s v="ORD1062"/>
    <x v="62"/>
    <x v="2"/>
    <x v="1"/>
    <x v="6"/>
    <n v="14"/>
    <n v="365.78"/>
    <n v="5120.92"/>
  </r>
  <r>
    <s v="ORD1063"/>
    <x v="63"/>
    <x v="2"/>
    <x v="0"/>
    <x v="7"/>
    <n v="18"/>
    <n v="488.17"/>
    <n v="8787.06"/>
  </r>
  <r>
    <s v="ORD1064"/>
    <x v="64"/>
    <x v="0"/>
    <x v="3"/>
    <x v="2"/>
    <n v="2"/>
    <n v="262.99"/>
    <n v="525.98"/>
  </r>
  <r>
    <s v="ORD1065"/>
    <x v="65"/>
    <x v="3"/>
    <x v="1"/>
    <x v="4"/>
    <n v="3"/>
    <n v="168.25"/>
    <n v="504.75"/>
  </r>
  <r>
    <s v="ORD1066"/>
    <x v="66"/>
    <x v="1"/>
    <x v="2"/>
    <x v="0"/>
    <n v="16"/>
    <n v="399.64"/>
    <n v="6394.24"/>
  </r>
  <r>
    <s v="ORD1067"/>
    <x v="67"/>
    <x v="2"/>
    <x v="2"/>
    <x v="6"/>
    <n v="9"/>
    <n v="142.71"/>
    <n v="1284.3900000000001"/>
  </r>
  <r>
    <s v="ORD1068"/>
    <x v="68"/>
    <x v="1"/>
    <x v="0"/>
    <x v="5"/>
    <n v="4"/>
    <n v="225.1"/>
    <n v="900.4"/>
  </r>
  <r>
    <s v="ORD1069"/>
    <x v="69"/>
    <x v="3"/>
    <x v="1"/>
    <x v="4"/>
    <n v="1"/>
    <n v="48.44"/>
    <n v="48.44"/>
  </r>
  <r>
    <s v="ORD1070"/>
    <x v="70"/>
    <x v="3"/>
    <x v="3"/>
    <x v="4"/>
    <n v="4"/>
    <n v="22.42"/>
    <n v="89.68"/>
  </r>
  <r>
    <s v="ORD1071"/>
    <x v="71"/>
    <x v="3"/>
    <x v="2"/>
    <x v="4"/>
    <n v="1"/>
    <n v="481.7"/>
    <n v="481.7"/>
  </r>
  <r>
    <s v="ORD1072"/>
    <x v="72"/>
    <x v="2"/>
    <x v="1"/>
    <x v="1"/>
    <n v="14"/>
    <n v="419.63"/>
    <n v="5874.82"/>
  </r>
  <r>
    <s v="ORD1073"/>
    <x v="73"/>
    <x v="3"/>
    <x v="1"/>
    <x v="2"/>
    <n v="16"/>
    <n v="351.03"/>
    <n v="5616.48"/>
  </r>
  <r>
    <s v="ORD1074"/>
    <x v="74"/>
    <x v="2"/>
    <x v="0"/>
    <x v="1"/>
    <n v="8"/>
    <n v="210.39"/>
    <n v="1683.12"/>
  </r>
  <r>
    <s v="ORD1075"/>
    <x v="75"/>
    <x v="3"/>
    <x v="2"/>
    <x v="5"/>
    <n v="7"/>
    <n v="94.91"/>
    <n v="664.37"/>
  </r>
  <r>
    <s v="ORD1076"/>
    <x v="76"/>
    <x v="1"/>
    <x v="2"/>
    <x v="1"/>
    <n v="3"/>
    <n v="86.65"/>
    <n v="259.95000000000005"/>
  </r>
  <r>
    <s v="ORD1077"/>
    <x v="77"/>
    <x v="1"/>
    <x v="3"/>
    <x v="7"/>
    <n v="17"/>
    <n v="132.62"/>
    <n v="2254.54"/>
  </r>
  <r>
    <s v="ORD1078"/>
    <x v="78"/>
    <x v="0"/>
    <x v="2"/>
    <x v="2"/>
    <n v="1"/>
    <n v="279.12"/>
    <n v="279.12"/>
  </r>
  <r>
    <s v="ORD1079"/>
    <x v="79"/>
    <x v="1"/>
    <x v="3"/>
    <x v="2"/>
    <n v="16"/>
    <n v="360.15"/>
    <n v="5762.4"/>
  </r>
  <r>
    <s v="ORD1080"/>
    <x v="80"/>
    <x v="0"/>
    <x v="2"/>
    <x v="5"/>
    <n v="12"/>
    <n v="333.5"/>
    <n v="4002"/>
  </r>
  <r>
    <s v="ORD1081"/>
    <x v="81"/>
    <x v="1"/>
    <x v="0"/>
    <x v="0"/>
    <n v="19"/>
    <n v="147.16999999999999"/>
    <n v="2796.2299999999996"/>
  </r>
  <r>
    <s v="ORD1082"/>
    <x v="82"/>
    <x v="2"/>
    <x v="2"/>
    <x v="7"/>
    <n v="14"/>
    <n v="477.88"/>
    <n v="6690.32"/>
  </r>
  <r>
    <s v="ORD1083"/>
    <x v="83"/>
    <x v="1"/>
    <x v="3"/>
    <x v="6"/>
    <n v="6"/>
    <n v="371.57"/>
    <n v="2229.42"/>
  </r>
  <r>
    <s v="ORD1084"/>
    <x v="84"/>
    <x v="0"/>
    <x v="3"/>
    <x v="1"/>
    <n v="6"/>
    <n v="281.63"/>
    <n v="1689.78"/>
  </r>
  <r>
    <s v="ORD1085"/>
    <x v="85"/>
    <x v="0"/>
    <x v="0"/>
    <x v="3"/>
    <n v="13"/>
    <n v="309.74"/>
    <n v="4026.62"/>
  </r>
  <r>
    <s v="ORD1086"/>
    <x v="86"/>
    <x v="3"/>
    <x v="2"/>
    <x v="1"/>
    <n v="19"/>
    <n v="215.6"/>
    <n v="4096.3999999999996"/>
  </r>
  <r>
    <s v="ORD1087"/>
    <x v="87"/>
    <x v="2"/>
    <x v="2"/>
    <x v="4"/>
    <n v="8"/>
    <n v="131.38999999999999"/>
    <n v="1051.1199999999999"/>
  </r>
  <r>
    <s v="ORD1088"/>
    <x v="88"/>
    <x v="1"/>
    <x v="0"/>
    <x v="1"/>
    <n v="2"/>
    <n v="184.43"/>
    <n v="368.86"/>
  </r>
  <r>
    <s v="ORD1089"/>
    <x v="89"/>
    <x v="3"/>
    <x v="2"/>
    <x v="6"/>
    <n v="1"/>
    <n v="381.34"/>
    <n v="381.34"/>
  </r>
  <r>
    <s v="ORD1090"/>
    <x v="90"/>
    <x v="1"/>
    <x v="2"/>
    <x v="1"/>
    <n v="15"/>
    <n v="17.05"/>
    <n v="255.75"/>
  </r>
  <r>
    <s v="ORD1091"/>
    <x v="91"/>
    <x v="1"/>
    <x v="3"/>
    <x v="7"/>
    <n v="1"/>
    <n v="66.88"/>
    <n v="66.88"/>
  </r>
  <r>
    <s v="ORD1092"/>
    <x v="92"/>
    <x v="3"/>
    <x v="2"/>
    <x v="7"/>
    <n v="5"/>
    <n v="32.54"/>
    <n v="162.69999999999999"/>
  </r>
  <r>
    <s v="ORD1093"/>
    <x v="93"/>
    <x v="3"/>
    <x v="2"/>
    <x v="2"/>
    <n v="16"/>
    <n v="29.96"/>
    <n v="479.36"/>
  </r>
  <r>
    <s v="ORD1094"/>
    <x v="94"/>
    <x v="3"/>
    <x v="0"/>
    <x v="5"/>
    <n v="19"/>
    <n v="429.18"/>
    <n v="8154.42"/>
  </r>
  <r>
    <s v="ORD1095"/>
    <x v="95"/>
    <x v="3"/>
    <x v="0"/>
    <x v="0"/>
    <n v="4"/>
    <n v="354.79"/>
    <n v="1419.16"/>
  </r>
  <r>
    <s v="ORD1096"/>
    <x v="96"/>
    <x v="3"/>
    <x v="1"/>
    <x v="3"/>
    <n v="3"/>
    <n v="242.35"/>
    <n v="727.05"/>
  </r>
  <r>
    <s v="ORD1097"/>
    <x v="97"/>
    <x v="1"/>
    <x v="3"/>
    <x v="4"/>
    <n v="17"/>
    <n v="57.94"/>
    <n v="984.98"/>
  </r>
  <r>
    <s v="ORD1098"/>
    <x v="98"/>
    <x v="3"/>
    <x v="2"/>
    <x v="1"/>
    <n v="17"/>
    <n v="250.89"/>
    <n v="4265.13"/>
  </r>
  <r>
    <s v="ORD1099"/>
    <x v="99"/>
    <x v="2"/>
    <x v="2"/>
    <x v="1"/>
    <n v="12"/>
    <n v="242"/>
    <n v="2904"/>
  </r>
  <r>
    <s v="ORD1100"/>
    <x v="100"/>
    <x v="0"/>
    <x v="1"/>
    <x v="6"/>
    <n v="14"/>
    <n v="94.87"/>
    <n v="132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6F5F7-A1F1-4980-B741-4FD537049BCA}"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rowHeaderCaption="Region">
  <location ref="G141:H146"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items count="5">
        <item x="0"/>
        <item x="2"/>
        <item x="3"/>
        <item x="1"/>
        <item t="default"/>
      </items>
    </pivotField>
    <pivotField showAll="0">
      <items count="5">
        <item x="0"/>
        <item x="3"/>
        <item x="2"/>
        <item x="1"/>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Average of Unit Price" fld="6" subtotal="average" baseField="3" baseItem="0"/>
  </dataFields>
  <formats count="1">
    <format dxfId="78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DCCD7-9412-4FA1-AEC8-B6348BBC545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oduct Category">
  <location ref="G38:H43"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2"/>
    </i>
    <i>
      <x v="3"/>
    </i>
    <i>
      <x v="1"/>
    </i>
    <i>
      <x/>
    </i>
    <i t="grand">
      <x/>
    </i>
  </rowItems>
  <colItems count="1">
    <i/>
  </colItems>
  <dataFields count="1">
    <dataField name="Sum of Sales" fld="7" baseField="0" baseItem="0"/>
  </dataFields>
  <formats count="1">
    <format dxfId="782">
      <pivotArea grandRow="1"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1E8ED-311B-4190-BC6C-7BFB819A93D2}"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rowHeaderCaption="Month">
  <location ref="G20:H25"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5">
    <i>
      <x v="1"/>
    </i>
    <i>
      <x v="2"/>
    </i>
    <i>
      <x v="3"/>
    </i>
    <i>
      <x v="4"/>
    </i>
    <i t="grand">
      <x/>
    </i>
  </rowItems>
  <colItems count="1">
    <i/>
  </colItems>
  <dataFields count="1">
    <dataField name="Sum of Sales" fld="7" baseField="0" baseItem="0"/>
  </dataFields>
  <formats count="1">
    <format dxfId="783">
      <pivotArea grandRow="1"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C60DA3-3085-4581-8C89-8FC69833DE8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rowHeaderCaption="Customer Region">
  <location ref="G95:H100"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v="1"/>
    </i>
    <i>
      <x v="3"/>
    </i>
    <i>
      <x/>
    </i>
    <i>
      <x v="2"/>
    </i>
    <i t="grand">
      <x/>
    </i>
  </rowItems>
  <colItems count="1">
    <i/>
  </colItems>
  <dataFields count="1">
    <dataField name="Sum of Sales" fld="7" baseField="3" baseItem="0"/>
  </dataFields>
  <formats count="1">
    <format dxfId="784">
      <pivotArea grandRow="1" outline="0" collapsedLevelsAreSubtotals="1" fieldPosition="0"/>
    </format>
  </formats>
  <chartFormats count="11">
    <chartFormat chart="14"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2" count="1" selected="0">
            <x v="0"/>
          </reference>
        </references>
      </pivotArea>
    </chartFormat>
    <chartFormat chart="24" format="2">
      <pivotArea type="data" outline="0" fieldPosition="0">
        <references count="2">
          <reference field="4294967294" count="1" selected="0">
            <x v="0"/>
          </reference>
          <reference field="2" count="1" selected="0">
            <x v="3"/>
          </reference>
        </references>
      </pivotArea>
    </chartFormat>
    <chartFormat chart="24" format="3">
      <pivotArea type="data" outline="0" fieldPosition="0">
        <references count="2">
          <reference field="4294967294" count="1" selected="0">
            <x v="0"/>
          </reference>
          <reference field="2" count="1" selected="0">
            <x v="2"/>
          </reference>
        </references>
      </pivotArea>
    </chartFormat>
    <chartFormat chart="24" format="4">
      <pivotArea type="data" outline="0" fieldPosition="0">
        <references count="2">
          <reference field="4294967294" count="1" selected="0">
            <x v="0"/>
          </reference>
          <reference field="2"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1"/>
          </reference>
        </references>
      </pivotArea>
    </chartFormat>
    <chartFormat chart="26" format="12">
      <pivotArea type="data" outline="0" fieldPosition="0">
        <references count="2">
          <reference field="4294967294" count="1" selected="0">
            <x v="0"/>
          </reference>
          <reference field="2" count="1" selected="0">
            <x v="3"/>
          </reference>
        </references>
      </pivotArea>
    </chartFormat>
    <chartFormat chart="26" format="13">
      <pivotArea type="data" outline="0" fieldPosition="0">
        <references count="2">
          <reference field="4294967294" count="1" selected="0">
            <x v="0"/>
          </reference>
          <reference field="2" count="1" selected="0">
            <x v="0"/>
          </reference>
        </references>
      </pivotArea>
    </chartFormat>
    <chartFormat chart="26"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5C659-1EBB-46FB-9FAD-6CD0088BC401}"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rowHeaderCaption="Customer Region" colHeaderCaption="Product Category">
  <location ref="G112:L118" firstHeaderRow="1" firstDataRow="2"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axis="axisCol" showAll="0">
      <items count="5">
        <item x="1"/>
        <item x="2"/>
        <item x="3"/>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v="1"/>
    </i>
    <i>
      <x v="3"/>
    </i>
    <i>
      <x/>
    </i>
    <i>
      <x v="2"/>
    </i>
    <i t="grand">
      <x/>
    </i>
  </rowItems>
  <colFields count="1">
    <field x="3"/>
  </colFields>
  <colItems count="5">
    <i>
      <x/>
    </i>
    <i>
      <x v="1"/>
    </i>
    <i>
      <x v="2"/>
    </i>
    <i>
      <x v="3"/>
    </i>
    <i t="grand">
      <x/>
    </i>
  </colItems>
  <dataFields count="1">
    <dataField name="Sum of Sales" fld="7" baseField="3" baseItem="0"/>
  </dataFields>
  <formats count="1">
    <format dxfId="785">
      <pivotArea grandRow="1" outline="0" collapsedLevelsAreSubtotals="1" fieldPosition="0"/>
    </format>
  </formats>
  <chartFormats count="16">
    <chartFormat chart="14"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2" count="1" selected="0">
            <x v="0"/>
          </reference>
        </references>
      </pivotArea>
    </chartFormat>
    <chartFormat chart="24" format="2">
      <pivotArea type="data" outline="0" fieldPosition="0">
        <references count="2">
          <reference field="4294967294" count="1" selected="0">
            <x v="0"/>
          </reference>
          <reference field="2" count="1" selected="0">
            <x v="3"/>
          </reference>
        </references>
      </pivotArea>
    </chartFormat>
    <chartFormat chart="24" format="3">
      <pivotArea type="data" outline="0" fieldPosition="0">
        <references count="2">
          <reference field="4294967294" count="1" selected="0">
            <x v="0"/>
          </reference>
          <reference field="2" count="1" selected="0">
            <x v="2"/>
          </reference>
        </references>
      </pivotArea>
    </chartFormat>
    <chartFormat chart="24" format="4">
      <pivotArea type="data" outline="0" fieldPosition="0">
        <references count="2">
          <reference field="4294967294" count="1" selected="0">
            <x v="0"/>
          </reference>
          <reference field="2" count="1" selected="0">
            <x v="1"/>
          </reference>
        </references>
      </pivotArea>
    </chartFormat>
    <chartFormat chart="27" format="0" series="1">
      <pivotArea type="data" outline="0" fieldPosition="0">
        <references count="2">
          <reference field="4294967294" count="1" selected="0">
            <x v="0"/>
          </reference>
          <reference field="3" count="1" selected="0">
            <x v="0"/>
          </reference>
        </references>
      </pivotArea>
    </chartFormat>
    <chartFormat chart="27" format="1" series="1">
      <pivotArea type="data" outline="0" fieldPosition="0">
        <references count="2">
          <reference field="4294967294" count="1" selected="0">
            <x v="0"/>
          </reference>
          <reference field="3" count="1" selected="0">
            <x v="1"/>
          </reference>
        </references>
      </pivotArea>
    </chartFormat>
    <chartFormat chart="27" format="2" series="1">
      <pivotArea type="data" outline="0" fieldPosition="0">
        <references count="2">
          <reference field="4294967294" count="1" selected="0">
            <x v="0"/>
          </reference>
          <reference field="3" count="1" selected="0">
            <x v="2"/>
          </reference>
        </references>
      </pivotArea>
    </chartFormat>
    <chartFormat chart="27" format="3" series="1">
      <pivotArea type="data" outline="0" fieldPosition="0">
        <references count="2">
          <reference field="4294967294" count="1" selected="0">
            <x v="0"/>
          </reference>
          <reference field="3" count="1" selected="0">
            <x v="3"/>
          </reference>
        </references>
      </pivotArea>
    </chartFormat>
    <chartFormat chart="34" format="8" series="1">
      <pivotArea type="data" outline="0" fieldPosition="0">
        <references count="2">
          <reference field="4294967294" count="1" selected="0">
            <x v="0"/>
          </reference>
          <reference field="3" count="1" selected="0">
            <x v="0"/>
          </reference>
        </references>
      </pivotArea>
    </chartFormat>
    <chartFormat chart="34" format="9" series="1">
      <pivotArea type="data" outline="0" fieldPosition="0">
        <references count="2">
          <reference field="4294967294" count="1" selected="0">
            <x v="0"/>
          </reference>
          <reference field="3" count="1" selected="0">
            <x v="1"/>
          </reference>
        </references>
      </pivotArea>
    </chartFormat>
    <chartFormat chart="34" format="10" series="1">
      <pivotArea type="data" outline="0" fieldPosition="0">
        <references count="2">
          <reference field="4294967294" count="1" selected="0">
            <x v="0"/>
          </reference>
          <reference field="3" count="1" selected="0">
            <x v="2"/>
          </reference>
        </references>
      </pivotArea>
    </chartFormat>
    <chartFormat chart="34" format="11" series="1">
      <pivotArea type="data" outline="0" fieldPosition="0">
        <references count="2">
          <reference field="4294967294" count="1" selected="0">
            <x v="0"/>
          </reference>
          <reference field="3" count="1" selected="0">
            <x v="3"/>
          </reference>
        </references>
      </pivotArea>
    </chartFormat>
    <chartFormat chart="34" format="1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2E0281-301D-424B-8BC1-6D4D3CFB3648}"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rowHeaderCaption="Product Category">
  <location ref="G76:I81" firstHeaderRow="0"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axis="axisRow" showAll="0" sortType="descending">
      <items count="5">
        <item x="1"/>
        <item x="2"/>
        <item x="3"/>
        <item x="0"/>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i>
    <i>
      <x v="3"/>
    </i>
    <i t="grand">
      <x/>
    </i>
  </rowItems>
  <colFields count="1">
    <field x="-2"/>
  </colFields>
  <colItems count="2">
    <i>
      <x/>
    </i>
    <i i="1">
      <x v="1"/>
    </i>
  </colItems>
  <dataFields count="2">
    <dataField name="Average of Sales" fld="7" subtotal="average" baseField="4" baseItem="1"/>
    <dataField name="Sum of Units Sold" fld="5" baseField="0" baseItem="0"/>
  </dataFields>
  <formats count="1">
    <format dxfId="786">
      <pivotArea field="3" grandRow="1" outline="0" collapsedLevelsAreSubtotals="1" axis="axisRow" fieldPosition="0">
        <references count="1">
          <reference field="4294967294" count="1" selected="0">
            <x v="0"/>
          </reference>
        </references>
      </pivotArea>
    </format>
  </formats>
  <chartFormats count="4">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1FEAE3-B934-457D-ADF7-F8CC5C80492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Month">
  <location ref="D3:E105"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items count="5">
        <item x="0"/>
        <item x="3"/>
        <item x="2"/>
        <item x="1"/>
        <item t="default"/>
      </items>
    </pivotField>
    <pivotField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Sales"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5FCCA0-6B69-44C6-BD30-1A6770BD6CF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oduct Sub-Category">
  <location ref="G56:H62" firstHeaderRow="1" firstDataRow="1" firstDataCol="1"/>
  <pivotFields count="10">
    <pivotField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items count="5">
        <item x="0"/>
        <item x="2"/>
        <item x="3"/>
        <item x="1"/>
        <item t="default"/>
      </items>
    </pivotField>
    <pivotField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axis="axisRow" showAll="0" measureFilter="1" sortType="descending">
      <items count="9">
        <item x="3"/>
        <item x="5"/>
        <item x="0"/>
        <item x="7"/>
        <item x="1"/>
        <item x="6"/>
        <item x="2"/>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v="6"/>
    </i>
    <i>
      <x v="5"/>
    </i>
    <i>
      <x v="4"/>
    </i>
    <i>
      <x v="1"/>
    </i>
    <i>
      <x v="3"/>
    </i>
    <i t="grand">
      <x/>
    </i>
  </rowItems>
  <colItems count="1">
    <i/>
  </colItems>
  <dataFields count="1">
    <dataField name="Sum of Sales" fld="7" baseField="0" baseItem="0"/>
  </dataFields>
  <formats count="2">
    <format dxfId="788">
      <pivotArea collapsedLevelsAreSubtotals="1" fieldPosition="0">
        <references count="1">
          <reference field="4" count="0"/>
        </references>
      </pivotArea>
    </format>
    <format dxfId="787">
      <pivotArea grandRow="1"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6E0C3D-FAC5-499F-81B9-0FCF45DE6D4E}"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rowHeaderCaption="Customer Region">
  <location ref="G131:H132" firstHeaderRow="0" firstDataRow="1" firstDataCol="0"/>
  <pivotFields count="10">
    <pivotField dataField="1" showAll="0"/>
    <pivotField numFmtId="14"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Sum of Sales" fld="7" baseField="3" baseItem="0"/>
    <dataField name="Count of Order ID" fld="0" subtotal="count" baseField="0" baseItem="0"/>
  </dataFields>
  <formats count="3">
    <format dxfId="791">
      <pivotArea type="all" dataOnly="0" outline="0" fieldPosition="0"/>
    </format>
    <format dxfId="790">
      <pivotArea outline="0" collapsedLevelsAreSubtotals="1" fieldPosition="0"/>
    </format>
    <format dxfId="789">
      <pivotArea dataOnly="0" labelOnly="1" outline="0" fieldPosition="0">
        <references count="1">
          <reference field="4294967294" count="2">
            <x v="0"/>
            <x v="1"/>
          </reference>
        </references>
      </pivotArea>
    </format>
  </formats>
  <chartFormats count="2">
    <chartFormat chart="14"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676E065-A87E-48DA-B0A1-5DF22D5A488A}" sourceName="Product Category">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 tabId="2" name="PivotTable10"/>
  </pivotTables>
  <data>
    <tabular pivotCacheId="61005227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egion" xr10:uid="{3945264D-D079-4E02-8B70-2C626E70DC4E}" sourceName="Customer Region">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 tabId="2" name="PivotTable10"/>
  </pivotTables>
  <data>
    <tabular pivotCacheId="61005227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5FBA6760-430B-4B21-9C91-0B300E261552}" cache="Slicer_Product_Category" caption="Product Category" rowHeight="257175"/>
  <slicer name="Region" xr10:uid="{149E1181-01E4-47A3-A349-877D345BE9EE}" cache="Slicer_Customer_Region" caption="Reg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9973B91-1C8E-4CD4-ABBA-8039A8AB0942}" cache="Slicer_Product_Category" caption="Category" rowHeight="257175"/>
  <slicer name="Region 1" xr10:uid="{05F7495A-7BB6-47D3-A0E1-0F4ECD909CFA}" cache="Slicer_Custom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51D973-3A47-45DB-8460-C5A638B8488B}" sourceName="Order Date">
  <pivotTables>
    <pivotTable tabId="2" name="PivotTable9"/>
    <pivotTable tabId="2" name="PivotTable1"/>
    <pivotTable tabId="2" name="PivotTable2"/>
    <pivotTable tabId="2" name="PivotTable4"/>
    <pivotTable tabId="2" name="PivotTable6"/>
    <pivotTable tabId="2" name="PivotTable7"/>
    <pivotTable tabId="2" name="PivotTable8"/>
    <pivotTable tabId="2" name="PivotTable10"/>
    <pivotTable tabId="2" name="PivotTable5"/>
  </pivotTables>
  <state minimalRefreshVersion="6" lastRefreshVersion="6" pivotCacheId="61005227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AC23BF-648B-4270-AAC3-A5BE720874C7}" cache="NativeTimeline_Order_Date" caption="Order 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90EAA16-05C2-4DC1-9390-4411D6B6BD5E}" cache="NativeTimeline_Order_Date" caption="Order Date" level="2" selectionLevel="2" scrollPosition="2023-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64D20-3289-465F-A1FB-39E214E6DFD4}">
  <dimension ref="A1:H102"/>
  <sheetViews>
    <sheetView topLeftCell="A81" workbookViewId="0">
      <selection activeCell="C100" sqref="C100"/>
    </sheetView>
  </sheetViews>
  <sheetFormatPr defaultRowHeight="15" x14ac:dyDescent="0.25"/>
  <cols>
    <col min="1" max="1" width="8.85546875" bestFit="1" customWidth="1"/>
    <col min="2" max="2" width="10.42578125" bestFit="1" customWidth="1"/>
    <col min="3" max="4" width="16" bestFit="1" customWidth="1"/>
    <col min="5" max="5" width="20.140625" bestFit="1" customWidth="1"/>
    <col min="6" max="6" width="9.85546875" bestFit="1" customWidth="1"/>
    <col min="7" max="7" width="12.7109375" bestFit="1" customWidth="1"/>
    <col min="8" max="8" width="18.85546875" bestFit="1" customWidth="1"/>
  </cols>
  <sheetData>
    <row r="1" spans="1:8" x14ac:dyDescent="0.25">
      <c r="A1" s="2" t="s">
        <v>0</v>
      </c>
      <c r="B1" s="2" t="s">
        <v>1</v>
      </c>
      <c r="C1" s="2" t="s">
        <v>2</v>
      </c>
      <c r="D1" s="2" t="s">
        <v>3</v>
      </c>
      <c r="E1" s="2" t="s">
        <v>4</v>
      </c>
      <c r="F1" s="2" t="s">
        <v>5</v>
      </c>
      <c r="G1" s="2" t="s">
        <v>6</v>
      </c>
      <c r="H1" s="2" t="s">
        <v>7</v>
      </c>
    </row>
    <row r="2" spans="1:8" x14ac:dyDescent="0.25">
      <c r="A2" t="s">
        <v>8</v>
      </c>
      <c r="B2" s="1">
        <v>44927</v>
      </c>
      <c r="C2" t="s">
        <v>9</v>
      </c>
      <c r="D2" t="s">
        <v>10</v>
      </c>
      <c r="E2" t="s">
        <v>11</v>
      </c>
      <c r="F2">
        <v>2</v>
      </c>
      <c r="G2" s="7">
        <v>458.28</v>
      </c>
      <c r="H2" s="7">
        <f>F2*G2</f>
        <v>916.56</v>
      </c>
    </row>
    <row r="3" spans="1:8" x14ac:dyDescent="0.25">
      <c r="A3" t="s">
        <v>12</v>
      </c>
      <c r="B3" s="1">
        <v>44928</v>
      </c>
      <c r="C3" t="s">
        <v>13</v>
      </c>
      <c r="D3" t="s">
        <v>10</v>
      </c>
      <c r="E3" t="s">
        <v>14</v>
      </c>
      <c r="F3">
        <v>12</v>
      </c>
      <c r="G3" s="7">
        <v>191.38</v>
      </c>
      <c r="H3" s="7">
        <f t="shared" ref="H3:H66" si="0">F3*G3</f>
        <v>2296.56</v>
      </c>
    </row>
    <row r="4" spans="1:8" x14ac:dyDescent="0.25">
      <c r="A4" t="s">
        <v>15</v>
      </c>
      <c r="B4" s="1">
        <v>44929</v>
      </c>
      <c r="C4" t="s">
        <v>16</v>
      </c>
      <c r="D4" t="s">
        <v>17</v>
      </c>
      <c r="E4" t="s">
        <v>18</v>
      </c>
      <c r="F4">
        <v>6</v>
      </c>
      <c r="G4" s="7">
        <v>17.57</v>
      </c>
      <c r="H4" s="7">
        <f t="shared" si="0"/>
        <v>105.42</v>
      </c>
    </row>
    <row r="5" spans="1:8" x14ac:dyDescent="0.25">
      <c r="A5" t="s">
        <v>19</v>
      </c>
      <c r="B5" s="1">
        <v>44930</v>
      </c>
      <c r="C5" t="s">
        <v>9</v>
      </c>
      <c r="D5" t="s">
        <v>10</v>
      </c>
      <c r="E5" t="s">
        <v>20</v>
      </c>
      <c r="F5">
        <v>4</v>
      </c>
      <c r="G5" s="7">
        <v>464.88</v>
      </c>
      <c r="H5" s="7">
        <f t="shared" si="0"/>
        <v>1859.52</v>
      </c>
    </row>
    <row r="6" spans="1:8" x14ac:dyDescent="0.25">
      <c r="A6" t="s">
        <v>21</v>
      </c>
      <c r="B6" s="1">
        <v>44931</v>
      </c>
      <c r="C6" t="s">
        <v>9</v>
      </c>
      <c r="D6" t="s">
        <v>10</v>
      </c>
      <c r="E6" t="s">
        <v>22</v>
      </c>
      <c r="F6">
        <v>11</v>
      </c>
      <c r="G6" s="7">
        <v>219.81</v>
      </c>
      <c r="H6" s="7">
        <f t="shared" si="0"/>
        <v>2417.91</v>
      </c>
    </row>
    <row r="7" spans="1:8" x14ac:dyDescent="0.25">
      <c r="A7" t="s">
        <v>23</v>
      </c>
      <c r="B7" s="1">
        <v>44932</v>
      </c>
      <c r="C7" t="s">
        <v>13</v>
      </c>
      <c r="D7" t="s">
        <v>10</v>
      </c>
      <c r="E7" t="s">
        <v>18</v>
      </c>
      <c r="F7">
        <v>17</v>
      </c>
      <c r="G7" s="7">
        <v>483.66</v>
      </c>
      <c r="H7" s="7">
        <f t="shared" si="0"/>
        <v>8222.2200000000012</v>
      </c>
    </row>
    <row r="8" spans="1:8" x14ac:dyDescent="0.25">
      <c r="A8" t="s">
        <v>24</v>
      </c>
      <c r="B8" s="1">
        <v>44933</v>
      </c>
      <c r="C8" t="s">
        <v>16</v>
      </c>
      <c r="D8" t="s">
        <v>17</v>
      </c>
      <c r="E8" t="s">
        <v>25</v>
      </c>
      <c r="F8">
        <v>6</v>
      </c>
      <c r="G8" s="7">
        <v>482.17</v>
      </c>
      <c r="H8" s="7">
        <f t="shared" si="0"/>
        <v>2893.02</v>
      </c>
    </row>
    <row r="9" spans="1:8" x14ac:dyDescent="0.25">
      <c r="A9" t="s">
        <v>26</v>
      </c>
      <c r="B9" s="1">
        <v>44934</v>
      </c>
      <c r="C9" t="s">
        <v>16</v>
      </c>
      <c r="D9" t="s">
        <v>10</v>
      </c>
      <c r="E9" t="s">
        <v>20</v>
      </c>
      <c r="F9">
        <v>5</v>
      </c>
      <c r="G9" s="7">
        <v>427.97</v>
      </c>
      <c r="H9" s="7">
        <f t="shared" si="0"/>
        <v>2139.8500000000004</v>
      </c>
    </row>
    <row r="10" spans="1:8" x14ac:dyDescent="0.25">
      <c r="A10" t="s">
        <v>27</v>
      </c>
      <c r="B10" s="1">
        <v>44935</v>
      </c>
      <c r="C10" t="s">
        <v>9</v>
      </c>
      <c r="D10" t="s">
        <v>28</v>
      </c>
      <c r="E10" t="s">
        <v>11</v>
      </c>
      <c r="F10">
        <v>2</v>
      </c>
      <c r="G10" s="7">
        <v>154.28</v>
      </c>
      <c r="H10" s="7">
        <f t="shared" si="0"/>
        <v>308.56</v>
      </c>
    </row>
    <row r="11" spans="1:8" x14ac:dyDescent="0.25">
      <c r="A11" t="s">
        <v>29</v>
      </c>
      <c r="B11" s="1">
        <v>44936</v>
      </c>
      <c r="C11" t="s">
        <v>30</v>
      </c>
      <c r="D11" t="s">
        <v>17</v>
      </c>
      <c r="E11" t="s">
        <v>11</v>
      </c>
      <c r="F11">
        <v>6</v>
      </c>
      <c r="G11" s="7">
        <v>198.7</v>
      </c>
      <c r="H11" s="7">
        <f t="shared" si="0"/>
        <v>1192.1999999999998</v>
      </c>
    </row>
    <row r="12" spans="1:8" x14ac:dyDescent="0.25">
      <c r="A12" t="s">
        <v>31</v>
      </c>
      <c r="B12" s="1">
        <v>44937</v>
      </c>
      <c r="C12" t="s">
        <v>9</v>
      </c>
      <c r="D12" t="s">
        <v>28</v>
      </c>
      <c r="E12" t="s">
        <v>20</v>
      </c>
      <c r="F12">
        <v>11</v>
      </c>
      <c r="G12" s="7">
        <v>427.06</v>
      </c>
      <c r="H12" s="7">
        <f t="shared" si="0"/>
        <v>4697.66</v>
      </c>
    </row>
    <row r="13" spans="1:8" x14ac:dyDescent="0.25">
      <c r="A13" t="s">
        <v>32</v>
      </c>
      <c r="B13" s="1">
        <v>44938</v>
      </c>
      <c r="C13" t="s">
        <v>9</v>
      </c>
      <c r="D13" t="s">
        <v>17</v>
      </c>
      <c r="E13" t="s">
        <v>11</v>
      </c>
      <c r="F13">
        <v>16</v>
      </c>
      <c r="G13" s="7">
        <v>165.29</v>
      </c>
      <c r="H13" s="7">
        <f t="shared" si="0"/>
        <v>2644.64</v>
      </c>
    </row>
    <row r="14" spans="1:8" x14ac:dyDescent="0.25">
      <c r="A14" t="s">
        <v>33</v>
      </c>
      <c r="B14" s="1">
        <v>44939</v>
      </c>
      <c r="C14" t="s">
        <v>9</v>
      </c>
      <c r="D14" t="s">
        <v>10</v>
      </c>
      <c r="E14" t="s">
        <v>34</v>
      </c>
      <c r="F14">
        <v>16</v>
      </c>
      <c r="G14" s="7">
        <v>93.05</v>
      </c>
      <c r="H14" s="7">
        <f t="shared" si="0"/>
        <v>1488.8</v>
      </c>
    </row>
    <row r="15" spans="1:8" x14ac:dyDescent="0.25">
      <c r="A15" t="s">
        <v>35</v>
      </c>
      <c r="B15" s="1">
        <v>44940</v>
      </c>
      <c r="C15" t="s">
        <v>9</v>
      </c>
      <c r="D15" t="s">
        <v>28</v>
      </c>
      <c r="E15" t="s">
        <v>20</v>
      </c>
      <c r="F15">
        <v>1</v>
      </c>
      <c r="G15" s="7">
        <v>282.83</v>
      </c>
      <c r="H15" s="7">
        <f t="shared" si="0"/>
        <v>282.83</v>
      </c>
    </row>
    <row r="16" spans="1:8" x14ac:dyDescent="0.25">
      <c r="A16" t="s">
        <v>36</v>
      </c>
      <c r="B16" s="1">
        <v>44941</v>
      </c>
      <c r="C16" t="s">
        <v>13</v>
      </c>
      <c r="D16" t="s">
        <v>17</v>
      </c>
      <c r="E16" t="s">
        <v>18</v>
      </c>
      <c r="F16">
        <v>9</v>
      </c>
      <c r="G16" s="7">
        <v>468.72</v>
      </c>
      <c r="H16" s="7">
        <f t="shared" si="0"/>
        <v>4218.4800000000005</v>
      </c>
    </row>
    <row r="17" spans="1:8" x14ac:dyDescent="0.25">
      <c r="A17" t="s">
        <v>37</v>
      </c>
      <c r="B17" s="1">
        <v>44942</v>
      </c>
      <c r="C17" t="s">
        <v>16</v>
      </c>
      <c r="D17" t="s">
        <v>38</v>
      </c>
      <c r="E17" t="s">
        <v>20</v>
      </c>
      <c r="F17">
        <v>6</v>
      </c>
      <c r="G17" s="7">
        <v>351.05</v>
      </c>
      <c r="H17" s="7">
        <f t="shared" si="0"/>
        <v>2106.3000000000002</v>
      </c>
    </row>
    <row r="18" spans="1:8" x14ac:dyDescent="0.25">
      <c r="A18" t="s">
        <v>39</v>
      </c>
      <c r="B18" s="1">
        <v>44943</v>
      </c>
      <c r="C18" t="s">
        <v>13</v>
      </c>
      <c r="D18" t="s">
        <v>10</v>
      </c>
      <c r="E18" t="s">
        <v>22</v>
      </c>
      <c r="F18">
        <v>16</v>
      </c>
      <c r="G18" s="7">
        <v>289.33</v>
      </c>
      <c r="H18" s="7">
        <f t="shared" si="0"/>
        <v>4629.28</v>
      </c>
    </row>
    <row r="19" spans="1:8" x14ac:dyDescent="0.25">
      <c r="A19" t="s">
        <v>40</v>
      </c>
      <c r="B19" s="1">
        <v>44944</v>
      </c>
      <c r="C19" t="s">
        <v>13</v>
      </c>
      <c r="D19" t="s">
        <v>17</v>
      </c>
      <c r="E19" t="s">
        <v>11</v>
      </c>
      <c r="F19">
        <v>3</v>
      </c>
      <c r="G19" s="7">
        <v>57.62</v>
      </c>
      <c r="H19" s="7">
        <f t="shared" si="0"/>
        <v>172.85999999999999</v>
      </c>
    </row>
    <row r="20" spans="1:8" x14ac:dyDescent="0.25">
      <c r="A20" t="s">
        <v>41</v>
      </c>
      <c r="B20" s="1">
        <v>44945</v>
      </c>
      <c r="C20" t="s">
        <v>13</v>
      </c>
      <c r="D20" t="s">
        <v>38</v>
      </c>
      <c r="E20" t="s">
        <v>34</v>
      </c>
      <c r="F20">
        <v>4</v>
      </c>
      <c r="G20" s="7">
        <v>311.35000000000002</v>
      </c>
      <c r="H20" s="7">
        <f t="shared" si="0"/>
        <v>1245.4000000000001</v>
      </c>
    </row>
    <row r="21" spans="1:8" x14ac:dyDescent="0.25">
      <c r="A21" t="s">
        <v>42</v>
      </c>
      <c r="B21" s="1">
        <v>44946</v>
      </c>
      <c r="C21" t="s">
        <v>9</v>
      </c>
      <c r="D21" t="s">
        <v>17</v>
      </c>
      <c r="E21" t="s">
        <v>34</v>
      </c>
      <c r="F21">
        <v>19</v>
      </c>
      <c r="G21" s="7">
        <v>495.13</v>
      </c>
      <c r="H21" s="7">
        <f t="shared" si="0"/>
        <v>9407.4699999999993</v>
      </c>
    </row>
    <row r="22" spans="1:8" x14ac:dyDescent="0.25">
      <c r="A22" t="s">
        <v>43</v>
      </c>
      <c r="B22" s="1">
        <v>44947</v>
      </c>
      <c r="C22" t="s">
        <v>30</v>
      </c>
      <c r="D22" t="s">
        <v>38</v>
      </c>
      <c r="E22" t="s">
        <v>25</v>
      </c>
      <c r="F22">
        <v>3</v>
      </c>
      <c r="G22" s="7">
        <v>78.64</v>
      </c>
      <c r="H22" s="7">
        <f t="shared" si="0"/>
        <v>235.92000000000002</v>
      </c>
    </row>
    <row r="23" spans="1:8" x14ac:dyDescent="0.25">
      <c r="A23" t="s">
        <v>44</v>
      </c>
      <c r="B23" s="1">
        <v>44948</v>
      </c>
      <c r="C23" t="s">
        <v>16</v>
      </c>
      <c r="D23" t="s">
        <v>10</v>
      </c>
      <c r="E23" t="s">
        <v>18</v>
      </c>
      <c r="F23">
        <v>19</v>
      </c>
      <c r="G23" s="7">
        <v>263.98</v>
      </c>
      <c r="H23" s="7">
        <f t="shared" si="0"/>
        <v>5015.6200000000008</v>
      </c>
    </row>
    <row r="24" spans="1:8" x14ac:dyDescent="0.25">
      <c r="A24" t="s">
        <v>45</v>
      </c>
      <c r="B24" s="1">
        <v>44949</v>
      </c>
      <c r="C24" t="s">
        <v>30</v>
      </c>
      <c r="D24" t="s">
        <v>28</v>
      </c>
      <c r="E24" t="s">
        <v>46</v>
      </c>
      <c r="F24">
        <v>7</v>
      </c>
      <c r="G24" s="7">
        <v>439.91</v>
      </c>
      <c r="H24" s="7">
        <f t="shared" si="0"/>
        <v>3079.3700000000003</v>
      </c>
    </row>
    <row r="25" spans="1:8" x14ac:dyDescent="0.25">
      <c r="A25" t="s">
        <v>47</v>
      </c>
      <c r="B25" s="1">
        <v>44950</v>
      </c>
      <c r="C25" t="s">
        <v>13</v>
      </c>
      <c r="D25" t="s">
        <v>38</v>
      </c>
      <c r="E25" t="s">
        <v>46</v>
      </c>
      <c r="F25">
        <v>9</v>
      </c>
      <c r="G25" s="7">
        <v>372.98</v>
      </c>
      <c r="H25" s="7">
        <f t="shared" si="0"/>
        <v>3356.82</v>
      </c>
    </row>
    <row r="26" spans="1:8" x14ac:dyDescent="0.25">
      <c r="A26" t="s">
        <v>48</v>
      </c>
      <c r="B26" s="1">
        <v>44951</v>
      </c>
      <c r="C26" t="s">
        <v>13</v>
      </c>
      <c r="D26" t="s">
        <v>17</v>
      </c>
      <c r="E26" t="s">
        <v>20</v>
      </c>
      <c r="F26">
        <v>1</v>
      </c>
      <c r="G26" s="7">
        <v>351.54</v>
      </c>
      <c r="H26" s="7">
        <f t="shared" si="0"/>
        <v>351.54</v>
      </c>
    </row>
    <row r="27" spans="1:8" x14ac:dyDescent="0.25">
      <c r="A27" t="s">
        <v>49</v>
      </c>
      <c r="B27" s="1">
        <v>44952</v>
      </c>
      <c r="C27" t="s">
        <v>30</v>
      </c>
      <c r="D27" t="s">
        <v>10</v>
      </c>
      <c r="E27" t="s">
        <v>25</v>
      </c>
      <c r="F27">
        <v>8</v>
      </c>
      <c r="G27" s="7">
        <v>354.22</v>
      </c>
      <c r="H27" s="7">
        <f t="shared" si="0"/>
        <v>2833.76</v>
      </c>
    </row>
    <row r="28" spans="1:8" x14ac:dyDescent="0.25">
      <c r="A28" t="s">
        <v>50</v>
      </c>
      <c r="B28" s="1">
        <v>44953</v>
      </c>
      <c r="C28" t="s">
        <v>30</v>
      </c>
      <c r="D28" t="s">
        <v>38</v>
      </c>
      <c r="E28" t="s">
        <v>14</v>
      </c>
      <c r="F28">
        <v>7</v>
      </c>
      <c r="G28" s="7">
        <v>186.15</v>
      </c>
      <c r="H28" s="7">
        <f t="shared" si="0"/>
        <v>1303.05</v>
      </c>
    </row>
    <row r="29" spans="1:8" x14ac:dyDescent="0.25">
      <c r="A29" t="s">
        <v>51</v>
      </c>
      <c r="B29" s="1">
        <v>44954</v>
      </c>
      <c r="C29" t="s">
        <v>30</v>
      </c>
      <c r="D29" t="s">
        <v>17</v>
      </c>
      <c r="E29" t="s">
        <v>20</v>
      </c>
      <c r="F29">
        <v>18</v>
      </c>
      <c r="G29" s="7">
        <v>153.86000000000001</v>
      </c>
      <c r="H29" s="7">
        <f t="shared" si="0"/>
        <v>2769.4800000000005</v>
      </c>
    </row>
    <row r="30" spans="1:8" x14ac:dyDescent="0.25">
      <c r="A30" t="s">
        <v>52</v>
      </c>
      <c r="B30" s="1">
        <v>44955</v>
      </c>
      <c r="C30" t="s">
        <v>13</v>
      </c>
      <c r="D30" t="s">
        <v>17</v>
      </c>
      <c r="E30" t="s">
        <v>25</v>
      </c>
      <c r="F30">
        <v>8</v>
      </c>
      <c r="G30" s="7">
        <v>406.59</v>
      </c>
      <c r="H30" s="7">
        <f t="shared" si="0"/>
        <v>3252.72</v>
      </c>
    </row>
    <row r="31" spans="1:8" x14ac:dyDescent="0.25">
      <c r="A31" t="s">
        <v>53</v>
      </c>
      <c r="B31" s="1">
        <v>44956</v>
      </c>
      <c r="C31" t="s">
        <v>13</v>
      </c>
      <c r="D31" t="s">
        <v>17</v>
      </c>
      <c r="E31" t="s">
        <v>18</v>
      </c>
      <c r="F31">
        <v>1</v>
      </c>
      <c r="G31" s="7">
        <v>406.96</v>
      </c>
      <c r="H31" s="7">
        <f t="shared" si="0"/>
        <v>406.96</v>
      </c>
    </row>
    <row r="32" spans="1:8" x14ac:dyDescent="0.25">
      <c r="A32" t="s">
        <v>54</v>
      </c>
      <c r="B32" s="1">
        <v>44957</v>
      </c>
      <c r="C32" t="s">
        <v>16</v>
      </c>
      <c r="D32" t="s">
        <v>38</v>
      </c>
      <c r="E32" t="s">
        <v>18</v>
      </c>
      <c r="F32">
        <v>11</v>
      </c>
      <c r="G32" s="7">
        <v>434.87</v>
      </c>
      <c r="H32" s="7">
        <f t="shared" si="0"/>
        <v>4783.57</v>
      </c>
    </row>
    <row r="33" spans="1:8" x14ac:dyDescent="0.25">
      <c r="A33" t="s">
        <v>55</v>
      </c>
      <c r="B33" s="1">
        <v>44958</v>
      </c>
      <c r="C33" t="s">
        <v>16</v>
      </c>
      <c r="D33" t="s">
        <v>38</v>
      </c>
      <c r="E33" t="s">
        <v>18</v>
      </c>
      <c r="F33">
        <v>18</v>
      </c>
      <c r="G33" s="7">
        <v>457.49</v>
      </c>
      <c r="H33" s="7">
        <f t="shared" si="0"/>
        <v>8234.82</v>
      </c>
    </row>
    <row r="34" spans="1:8" x14ac:dyDescent="0.25">
      <c r="A34" t="s">
        <v>56</v>
      </c>
      <c r="B34" s="1">
        <v>44959</v>
      </c>
      <c r="C34" t="s">
        <v>13</v>
      </c>
      <c r="D34" t="s">
        <v>38</v>
      </c>
      <c r="E34" t="s">
        <v>18</v>
      </c>
      <c r="F34">
        <v>10</v>
      </c>
      <c r="G34" s="7">
        <v>260.56</v>
      </c>
      <c r="H34" s="7">
        <f t="shared" si="0"/>
        <v>2605.6</v>
      </c>
    </row>
    <row r="35" spans="1:8" x14ac:dyDescent="0.25">
      <c r="A35" t="s">
        <v>57</v>
      </c>
      <c r="B35" s="1">
        <v>44960</v>
      </c>
      <c r="C35" t="s">
        <v>30</v>
      </c>
      <c r="D35" t="s">
        <v>28</v>
      </c>
      <c r="E35" t="s">
        <v>18</v>
      </c>
      <c r="F35">
        <v>3</v>
      </c>
      <c r="G35" s="7">
        <v>255.74</v>
      </c>
      <c r="H35" s="7">
        <f t="shared" si="0"/>
        <v>767.22</v>
      </c>
    </row>
    <row r="36" spans="1:8" x14ac:dyDescent="0.25">
      <c r="A36" t="s">
        <v>58</v>
      </c>
      <c r="B36" s="1">
        <v>44961</v>
      </c>
      <c r="C36" t="s">
        <v>30</v>
      </c>
      <c r="D36" t="s">
        <v>38</v>
      </c>
      <c r="E36" t="s">
        <v>25</v>
      </c>
      <c r="F36">
        <v>7</v>
      </c>
      <c r="G36" s="7">
        <v>401.16</v>
      </c>
      <c r="H36" s="7">
        <f t="shared" si="0"/>
        <v>2808.1200000000003</v>
      </c>
    </row>
    <row r="37" spans="1:8" x14ac:dyDescent="0.25">
      <c r="A37" t="s">
        <v>59</v>
      </c>
      <c r="B37" s="1">
        <v>44962</v>
      </c>
      <c r="C37" t="s">
        <v>16</v>
      </c>
      <c r="D37" t="s">
        <v>38</v>
      </c>
      <c r="E37" t="s">
        <v>25</v>
      </c>
      <c r="F37">
        <v>16</v>
      </c>
      <c r="G37" s="7">
        <v>328.48</v>
      </c>
      <c r="H37" s="7">
        <f t="shared" si="0"/>
        <v>5255.68</v>
      </c>
    </row>
    <row r="38" spans="1:8" x14ac:dyDescent="0.25">
      <c r="A38" t="s">
        <v>60</v>
      </c>
      <c r="B38" s="1">
        <v>44963</v>
      </c>
      <c r="C38" t="s">
        <v>13</v>
      </c>
      <c r="D38" t="s">
        <v>38</v>
      </c>
      <c r="E38" t="s">
        <v>34</v>
      </c>
      <c r="F38">
        <v>16</v>
      </c>
      <c r="G38" s="7">
        <v>353.96</v>
      </c>
      <c r="H38" s="7">
        <f t="shared" si="0"/>
        <v>5663.36</v>
      </c>
    </row>
    <row r="39" spans="1:8" x14ac:dyDescent="0.25">
      <c r="A39" t="s">
        <v>61</v>
      </c>
      <c r="B39" s="1">
        <v>44964</v>
      </c>
      <c r="C39" t="s">
        <v>16</v>
      </c>
      <c r="D39" t="s">
        <v>28</v>
      </c>
      <c r="E39" t="s">
        <v>22</v>
      </c>
      <c r="F39">
        <v>17</v>
      </c>
      <c r="G39" s="7">
        <v>399.94</v>
      </c>
      <c r="H39" s="7">
        <f t="shared" si="0"/>
        <v>6798.98</v>
      </c>
    </row>
    <row r="40" spans="1:8" x14ac:dyDescent="0.25">
      <c r="A40" t="s">
        <v>62</v>
      </c>
      <c r="B40" s="1">
        <v>44965</v>
      </c>
      <c r="C40" t="s">
        <v>16</v>
      </c>
      <c r="D40" t="s">
        <v>38</v>
      </c>
      <c r="E40" t="s">
        <v>46</v>
      </c>
      <c r="F40">
        <v>2</v>
      </c>
      <c r="G40" s="7">
        <v>446.1</v>
      </c>
      <c r="H40" s="7">
        <f t="shared" si="0"/>
        <v>892.2</v>
      </c>
    </row>
    <row r="41" spans="1:8" x14ac:dyDescent="0.25">
      <c r="A41" t="s">
        <v>63</v>
      </c>
      <c r="B41" s="1">
        <v>44966</v>
      </c>
      <c r="C41" t="s">
        <v>9</v>
      </c>
      <c r="D41" t="s">
        <v>17</v>
      </c>
      <c r="E41" t="s">
        <v>11</v>
      </c>
      <c r="F41">
        <v>1</v>
      </c>
      <c r="G41" s="7">
        <v>175.62</v>
      </c>
      <c r="H41" s="7">
        <f t="shared" si="0"/>
        <v>175.62</v>
      </c>
    </row>
    <row r="42" spans="1:8" x14ac:dyDescent="0.25">
      <c r="A42" t="s">
        <v>64</v>
      </c>
      <c r="B42" s="1">
        <v>44967</v>
      </c>
      <c r="C42" t="s">
        <v>9</v>
      </c>
      <c r="D42" t="s">
        <v>38</v>
      </c>
      <c r="E42" t="s">
        <v>18</v>
      </c>
      <c r="F42">
        <v>16</v>
      </c>
      <c r="G42" s="7">
        <v>194.04</v>
      </c>
      <c r="H42" s="7">
        <f t="shared" si="0"/>
        <v>3104.64</v>
      </c>
    </row>
    <row r="43" spans="1:8" x14ac:dyDescent="0.25">
      <c r="A43" t="s">
        <v>65</v>
      </c>
      <c r="B43" s="1">
        <v>44968</v>
      </c>
      <c r="C43" t="s">
        <v>9</v>
      </c>
      <c r="D43" t="s">
        <v>17</v>
      </c>
      <c r="E43" t="s">
        <v>14</v>
      </c>
      <c r="F43">
        <v>12</v>
      </c>
      <c r="G43" s="7">
        <v>56.05</v>
      </c>
      <c r="H43" s="7">
        <f t="shared" si="0"/>
        <v>672.59999999999991</v>
      </c>
    </row>
    <row r="44" spans="1:8" x14ac:dyDescent="0.25">
      <c r="A44" t="s">
        <v>66</v>
      </c>
      <c r="B44" s="1">
        <v>44969</v>
      </c>
      <c r="C44" t="s">
        <v>30</v>
      </c>
      <c r="D44" t="s">
        <v>17</v>
      </c>
      <c r="E44" t="s">
        <v>11</v>
      </c>
      <c r="F44">
        <v>5</v>
      </c>
      <c r="G44" s="7">
        <v>293.36</v>
      </c>
      <c r="H44" s="7">
        <f t="shared" si="0"/>
        <v>1466.8000000000002</v>
      </c>
    </row>
    <row r="45" spans="1:8" x14ac:dyDescent="0.25">
      <c r="A45" t="s">
        <v>67</v>
      </c>
      <c r="B45" s="1">
        <v>44970</v>
      </c>
      <c r="C45" t="s">
        <v>13</v>
      </c>
      <c r="D45" t="s">
        <v>17</v>
      </c>
      <c r="E45" t="s">
        <v>25</v>
      </c>
      <c r="F45">
        <v>5</v>
      </c>
      <c r="G45" s="7">
        <v>27.61</v>
      </c>
      <c r="H45" s="7">
        <f t="shared" si="0"/>
        <v>138.05000000000001</v>
      </c>
    </row>
    <row r="46" spans="1:8" x14ac:dyDescent="0.25">
      <c r="A46" t="s">
        <v>68</v>
      </c>
      <c r="B46" s="1">
        <v>44971</v>
      </c>
      <c r="C46" t="s">
        <v>13</v>
      </c>
      <c r="D46" t="s">
        <v>28</v>
      </c>
      <c r="E46" t="s">
        <v>14</v>
      </c>
      <c r="F46">
        <v>9</v>
      </c>
      <c r="G46" s="7">
        <v>238.14</v>
      </c>
      <c r="H46" s="7">
        <f t="shared" si="0"/>
        <v>2143.2599999999998</v>
      </c>
    </row>
    <row r="47" spans="1:8" x14ac:dyDescent="0.25">
      <c r="A47" t="s">
        <v>69</v>
      </c>
      <c r="B47" s="1">
        <v>44972</v>
      </c>
      <c r="C47" t="s">
        <v>13</v>
      </c>
      <c r="D47" t="s">
        <v>28</v>
      </c>
      <c r="E47" t="s">
        <v>14</v>
      </c>
      <c r="F47">
        <v>9</v>
      </c>
      <c r="G47" s="7">
        <v>275.89999999999998</v>
      </c>
      <c r="H47" s="7">
        <f t="shared" si="0"/>
        <v>2483.1</v>
      </c>
    </row>
    <row r="48" spans="1:8" x14ac:dyDescent="0.25">
      <c r="A48" t="s">
        <v>70</v>
      </c>
      <c r="B48" s="1">
        <v>44973</v>
      </c>
      <c r="C48" t="s">
        <v>13</v>
      </c>
      <c r="D48" t="s">
        <v>28</v>
      </c>
      <c r="E48" t="s">
        <v>14</v>
      </c>
      <c r="F48">
        <v>3</v>
      </c>
      <c r="G48" s="7">
        <v>150.41</v>
      </c>
      <c r="H48" s="7">
        <f t="shared" si="0"/>
        <v>451.23</v>
      </c>
    </row>
    <row r="49" spans="1:8" x14ac:dyDescent="0.25">
      <c r="A49" t="s">
        <v>71</v>
      </c>
      <c r="B49" s="1">
        <v>44974</v>
      </c>
      <c r="C49" t="s">
        <v>9</v>
      </c>
      <c r="D49" t="s">
        <v>38</v>
      </c>
      <c r="E49" t="s">
        <v>34</v>
      </c>
      <c r="F49">
        <v>19</v>
      </c>
      <c r="G49" s="7">
        <v>299.51</v>
      </c>
      <c r="H49" s="7">
        <f t="shared" si="0"/>
        <v>5690.69</v>
      </c>
    </row>
    <row r="50" spans="1:8" x14ac:dyDescent="0.25">
      <c r="A50" t="s">
        <v>72</v>
      </c>
      <c r="B50" s="1">
        <v>44975</v>
      </c>
      <c r="C50" t="s">
        <v>30</v>
      </c>
      <c r="D50" t="s">
        <v>17</v>
      </c>
      <c r="E50" t="s">
        <v>25</v>
      </c>
      <c r="F50">
        <v>16</v>
      </c>
      <c r="G50" s="7">
        <v>24.95</v>
      </c>
      <c r="H50" s="7">
        <f t="shared" si="0"/>
        <v>399.2</v>
      </c>
    </row>
    <row r="51" spans="1:8" x14ac:dyDescent="0.25">
      <c r="A51" t="s">
        <v>73</v>
      </c>
      <c r="B51" s="1">
        <v>44976</v>
      </c>
      <c r="C51" t="s">
        <v>30</v>
      </c>
      <c r="D51" t="s">
        <v>28</v>
      </c>
      <c r="E51" t="s">
        <v>14</v>
      </c>
      <c r="F51">
        <v>16</v>
      </c>
      <c r="G51" s="7">
        <v>28.3</v>
      </c>
      <c r="H51" s="7">
        <f t="shared" si="0"/>
        <v>452.8</v>
      </c>
    </row>
    <row r="52" spans="1:8" x14ac:dyDescent="0.25">
      <c r="A52" t="s">
        <v>74</v>
      </c>
      <c r="B52" s="1">
        <v>44977</v>
      </c>
      <c r="C52" t="s">
        <v>9</v>
      </c>
      <c r="D52" t="s">
        <v>28</v>
      </c>
      <c r="E52" t="s">
        <v>18</v>
      </c>
      <c r="F52">
        <v>3</v>
      </c>
      <c r="G52" s="7">
        <v>413.07</v>
      </c>
      <c r="H52" s="7">
        <f t="shared" si="0"/>
        <v>1239.21</v>
      </c>
    </row>
    <row r="53" spans="1:8" x14ac:dyDescent="0.25">
      <c r="A53" t="s">
        <v>75</v>
      </c>
      <c r="B53" s="1">
        <v>44978</v>
      </c>
      <c r="C53" t="s">
        <v>30</v>
      </c>
      <c r="D53" t="s">
        <v>38</v>
      </c>
      <c r="E53" t="s">
        <v>20</v>
      </c>
      <c r="F53">
        <v>1</v>
      </c>
      <c r="G53" s="7">
        <v>186.49</v>
      </c>
      <c r="H53" s="7">
        <f t="shared" si="0"/>
        <v>186.49</v>
      </c>
    </row>
    <row r="54" spans="1:8" x14ac:dyDescent="0.25">
      <c r="A54" t="s">
        <v>76</v>
      </c>
      <c r="B54" s="1">
        <v>44979</v>
      </c>
      <c r="C54" t="s">
        <v>9</v>
      </c>
      <c r="D54" t="s">
        <v>28</v>
      </c>
      <c r="E54" t="s">
        <v>14</v>
      </c>
      <c r="F54">
        <v>11</v>
      </c>
      <c r="G54" s="7">
        <v>72.260000000000005</v>
      </c>
      <c r="H54" s="7">
        <f t="shared" si="0"/>
        <v>794.86</v>
      </c>
    </row>
    <row r="55" spans="1:8" x14ac:dyDescent="0.25">
      <c r="A55" t="s">
        <v>77</v>
      </c>
      <c r="B55" s="1">
        <v>44980</v>
      </c>
      <c r="C55" t="s">
        <v>13</v>
      </c>
      <c r="D55" t="s">
        <v>38</v>
      </c>
      <c r="E55" t="s">
        <v>34</v>
      </c>
      <c r="F55">
        <v>17</v>
      </c>
      <c r="G55" s="7">
        <v>265.89999999999998</v>
      </c>
      <c r="H55" s="7">
        <f t="shared" si="0"/>
        <v>4520.2999999999993</v>
      </c>
    </row>
    <row r="56" spans="1:8" x14ac:dyDescent="0.25">
      <c r="A56" t="s">
        <v>78</v>
      </c>
      <c r="B56" s="1">
        <v>44981</v>
      </c>
      <c r="C56" t="s">
        <v>9</v>
      </c>
      <c r="D56" t="s">
        <v>10</v>
      </c>
      <c r="E56" t="s">
        <v>11</v>
      </c>
      <c r="F56">
        <v>8</v>
      </c>
      <c r="G56" s="7">
        <v>387.3</v>
      </c>
      <c r="H56" s="7">
        <f t="shared" si="0"/>
        <v>3098.4</v>
      </c>
    </row>
    <row r="57" spans="1:8" x14ac:dyDescent="0.25">
      <c r="A57" t="s">
        <v>79</v>
      </c>
      <c r="B57" s="1">
        <v>44982</v>
      </c>
      <c r="C57" t="s">
        <v>13</v>
      </c>
      <c r="D57" t="s">
        <v>28</v>
      </c>
      <c r="E57" t="s">
        <v>25</v>
      </c>
      <c r="F57">
        <v>4</v>
      </c>
      <c r="G57" s="7">
        <v>115.75</v>
      </c>
      <c r="H57" s="7">
        <f t="shared" si="0"/>
        <v>463</v>
      </c>
    </row>
    <row r="58" spans="1:8" x14ac:dyDescent="0.25">
      <c r="A58" t="s">
        <v>80</v>
      </c>
      <c r="B58" s="1">
        <v>44983</v>
      </c>
      <c r="C58" t="s">
        <v>13</v>
      </c>
      <c r="D58" t="s">
        <v>10</v>
      </c>
      <c r="E58" t="s">
        <v>22</v>
      </c>
      <c r="F58">
        <v>6</v>
      </c>
      <c r="G58" s="7">
        <v>315.22000000000003</v>
      </c>
      <c r="H58" s="7">
        <f t="shared" si="0"/>
        <v>1891.3200000000002</v>
      </c>
    </row>
    <row r="59" spans="1:8" x14ac:dyDescent="0.25">
      <c r="A59" t="s">
        <v>81</v>
      </c>
      <c r="B59" s="1">
        <v>44984</v>
      </c>
      <c r="C59" t="s">
        <v>16</v>
      </c>
      <c r="D59" t="s">
        <v>38</v>
      </c>
      <c r="E59" t="s">
        <v>34</v>
      </c>
      <c r="F59">
        <v>8</v>
      </c>
      <c r="G59" s="7">
        <v>51.82</v>
      </c>
      <c r="H59" s="7">
        <f t="shared" si="0"/>
        <v>414.56</v>
      </c>
    </row>
    <row r="60" spans="1:8" x14ac:dyDescent="0.25">
      <c r="A60" t="s">
        <v>82</v>
      </c>
      <c r="B60" s="1">
        <v>44985</v>
      </c>
      <c r="C60" t="s">
        <v>9</v>
      </c>
      <c r="D60" t="s">
        <v>17</v>
      </c>
      <c r="E60" t="s">
        <v>14</v>
      </c>
      <c r="F60">
        <v>3</v>
      </c>
      <c r="G60" s="7">
        <v>35.32</v>
      </c>
      <c r="H60" s="7">
        <f t="shared" si="0"/>
        <v>105.96000000000001</v>
      </c>
    </row>
    <row r="61" spans="1:8" x14ac:dyDescent="0.25">
      <c r="A61" t="s">
        <v>83</v>
      </c>
      <c r="B61" s="1">
        <v>44986</v>
      </c>
      <c r="C61" t="s">
        <v>16</v>
      </c>
      <c r="D61" t="s">
        <v>28</v>
      </c>
      <c r="E61" t="s">
        <v>25</v>
      </c>
      <c r="F61">
        <v>16</v>
      </c>
      <c r="G61" s="7">
        <v>270.36</v>
      </c>
      <c r="H61" s="7">
        <f t="shared" si="0"/>
        <v>4325.76</v>
      </c>
    </row>
    <row r="62" spans="1:8" x14ac:dyDescent="0.25">
      <c r="A62" t="s">
        <v>84</v>
      </c>
      <c r="B62" s="1">
        <v>44987</v>
      </c>
      <c r="C62" t="s">
        <v>9</v>
      </c>
      <c r="D62" t="s">
        <v>38</v>
      </c>
      <c r="E62" t="s">
        <v>20</v>
      </c>
      <c r="F62">
        <v>3</v>
      </c>
      <c r="G62" s="7">
        <v>274.91000000000003</v>
      </c>
      <c r="H62" s="7">
        <f t="shared" si="0"/>
        <v>824.73</v>
      </c>
    </row>
    <row r="63" spans="1:8" x14ac:dyDescent="0.25">
      <c r="A63" t="s">
        <v>85</v>
      </c>
      <c r="B63" s="1">
        <v>44988</v>
      </c>
      <c r="C63" t="s">
        <v>9</v>
      </c>
      <c r="D63" t="s">
        <v>17</v>
      </c>
      <c r="E63" t="s">
        <v>14</v>
      </c>
      <c r="F63">
        <v>18</v>
      </c>
      <c r="G63" s="7">
        <v>322.33999999999997</v>
      </c>
      <c r="H63" s="7">
        <f t="shared" si="0"/>
        <v>5802.12</v>
      </c>
    </row>
    <row r="64" spans="1:8" x14ac:dyDescent="0.25">
      <c r="A64" t="s">
        <v>86</v>
      </c>
      <c r="B64" s="1">
        <v>44989</v>
      </c>
      <c r="C64" t="s">
        <v>16</v>
      </c>
      <c r="D64" t="s">
        <v>17</v>
      </c>
      <c r="E64" t="s">
        <v>34</v>
      </c>
      <c r="F64">
        <v>14</v>
      </c>
      <c r="G64" s="7">
        <v>365.78</v>
      </c>
      <c r="H64" s="7">
        <f t="shared" si="0"/>
        <v>5120.92</v>
      </c>
    </row>
    <row r="65" spans="1:8" x14ac:dyDescent="0.25">
      <c r="A65" t="s">
        <v>87</v>
      </c>
      <c r="B65" s="1">
        <v>44990</v>
      </c>
      <c r="C65" t="s">
        <v>16</v>
      </c>
      <c r="D65" t="s">
        <v>10</v>
      </c>
      <c r="E65" t="s">
        <v>46</v>
      </c>
      <c r="F65">
        <v>18</v>
      </c>
      <c r="G65" s="7">
        <v>488.17</v>
      </c>
      <c r="H65" s="7">
        <f t="shared" si="0"/>
        <v>8787.06</v>
      </c>
    </row>
    <row r="66" spans="1:8" x14ac:dyDescent="0.25">
      <c r="A66" t="s">
        <v>88</v>
      </c>
      <c r="B66" s="1">
        <v>44991</v>
      </c>
      <c r="C66" t="s">
        <v>9</v>
      </c>
      <c r="D66" t="s">
        <v>38</v>
      </c>
      <c r="E66" t="s">
        <v>18</v>
      </c>
      <c r="F66">
        <v>2</v>
      </c>
      <c r="G66" s="7">
        <v>262.99</v>
      </c>
      <c r="H66" s="7">
        <f t="shared" si="0"/>
        <v>525.98</v>
      </c>
    </row>
    <row r="67" spans="1:8" x14ac:dyDescent="0.25">
      <c r="A67" t="s">
        <v>89</v>
      </c>
      <c r="B67" s="1">
        <v>44992</v>
      </c>
      <c r="C67" t="s">
        <v>30</v>
      </c>
      <c r="D67" t="s">
        <v>17</v>
      </c>
      <c r="E67" t="s">
        <v>22</v>
      </c>
      <c r="F67">
        <v>3</v>
      </c>
      <c r="G67" s="7">
        <v>168.25</v>
      </c>
      <c r="H67" s="7">
        <f t="shared" ref="H67:H102" si="1">F67*G67</f>
        <v>504.75</v>
      </c>
    </row>
    <row r="68" spans="1:8" x14ac:dyDescent="0.25">
      <c r="A68" t="s">
        <v>90</v>
      </c>
      <c r="B68" s="1">
        <v>44993</v>
      </c>
      <c r="C68" t="s">
        <v>13</v>
      </c>
      <c r="D68" t="s">
        <v>28</v>
      </c>
      <c r="E68" t="s">
        <v>11</v>
      </c>
      <c r="F68">
        <v>16</v>
      </c>
      <c r="G68" s="7">
        <v>399.64</v>
      </c>
      <c r="H68" s="7">
        <f t="shared" si="1"/>
        <v>6394.24</v>
      </c>
    </row>
    <row r="69" spans="1:8" x14ac:dyDescent="0.25">
      <c r="A69" t="s">
        <v>91</v>
      </c>
      <c r="B69" s="1">
        <v>44994</v>
      </c>
      <c r="C69" t="s">
        <v>16</v>
      </c>
      <c r="D69" t="s">
        <v>28</v>
      </c>
      <c r="E69" t="s">
        <v>34</v>
      </c>
      <c r="F69">
        <v>9</v>
      </c>
      <c r="G69" s="7">
        <v>142.71</v>
      </c>
      <c r="H69" s="7">
        <f t="shared" si="1"/>
        <v>1284.3900000000001</v>
      </c>
    </row>
    <row r="70" spans="1:8" x14ac:dyDescent="0.25">
      <c r="A70" t="s">
        <v>92</v>
      </c>
      <c r="B70" s="1">
        <v>44995</v>
      </c>
      <c r="C70" t="s">
        <v>13</v>
      </c>
      <c r="D70" t="s">
        <v>10</v>
      </c>
      <c r="E70" t="s">
        <v>25</v>
      </c>
      <c r="F70">
        <v>4</v>
      </c>
      <c r="G70" s="7">
        <v>225.1</v>
      </c>
      <c r="H70" s="7">
        <f t="shared" si="1"/>
        <v>900.4</v>
      </c>
    </row>
    <row r="71" spans="1:8" x14ac:dyDescent="0.25">
      <c r="A71" t="s">
        <v>93</v>
      </c>
      <c r="B71" s="1">
        <v>44996</v>
      </c>
      <c r="C71" t="s">
        <v>30</v>
      </c>
      <c r="D71" t="s">
        <v>17</v>
      </c>
      <c r="E71" t="s">
        <v>22</v>
      </c>
      <c r="F71">
        <v>1</v>
      </c>
      <c r="G71" s="7">
        <v>48.44</v>
      </c>
      <c r="H71" s="7">
        <f t="shared" si="1"/>
        <v>48.44</v>
      </c>
    </row>
    <row r="72" spans="1:8" x14ac:dyDescent="0.25">
      <c r="A72" t="s">
        <v>94</v>
      </c>
      <c r="B72" s="1">
        <v>44997</v>
      </c>
      <c r="C72" t="s">
        <v>30</v>
      </c>
      <c r="D72" t="s">
        <v>38</v>
      </c>
      <c r="E72" t="s">
        <v>22</v>
      </c>
      <c r="F72">
        <v>4</v>
      </c>
      <c r="G72" s="7">
        <v>22.42</v>
      </c>
      <c r="H72" s="7">
        <f t="shared" si="1"/>
        <v>89.68</v>
      </c>
    </row>
    <row r="73" spans="1:8" x14ac:dyDescent="0.25">
      <c r="A73" t="s">
        <v>95</v>
      </c>
      <c r="B73" s="1">
        <v>44998</v>
      </c>
      <c r="C73" t="s">
        <v>30</v>
      </c>
      <c r="D73" t="s">
        <v>28</v>
      </c>
      <c r="E73" t="s">
        <v>22</v>
      </c>
      <c r="F73">
        <v>1</v>
      </c>
      <c r="G73" s="7">
        <v>481.7</v>
      </c>
      <c r="H73" s="7">
        <f t="shared" si="1"/>
        <v>481.7</v>
      </c>
    </row>
    <row r="74" spans="1:8" x14ac:dyDescent="0.25">
      <c r="A74" t="s">
        <v>96</v>
      </c>
      <c r="B74" s="1">
        <v>44999</v>
      </c>
      <c r="C74" t="s">
        <v>16</v>
      </c>
      <c r="D74" t="s">
        <v>17</v>
      </c>
      <c r="E74" t="s">
        <v>14</v>
      </c>
      <c r="F74">
        <v>14</v>
      </c>
      <c r="G74" s="7">
        <v>419.63</v>
      </c>
      <c r="H74" s="7">
        <f t="shared" si="1"/>
        <v>5874.82</v>
      </c>
    </row>
    <row r="75" spans="1:8" x14ac:dyDescent="0.25">
      <c r="A75" t="s">
        <v>97</v>
      </c>
      <c r="B75" s="1">
        <v>45000</v>
      </c>
      <c r="C75" t="s">
        <v>30</v>
      </c>
      <c r="D75" t="s">
        <v>17</v>
      </c>
      <c r="E75" t="s">
        <v>18</v>
      </c>
      <c r="F75">
        <v>16</v>
      </c>
      <c r="G75" s="7">
        <v>351.03</v>
      </c>
      <c r="H75" s="7">
        <f t="shared" si="1"/>
        <v>5616.48</v>
      </c>
    </row>
    <row r="76" spans="1:8" x14ac:dyDescent="0.25">
      <c r="A76" t="s">
        <v>98</v>
      </c>
      <c r="B76" s="1">
        <v>45001</v>
      </c>
      <c r="C76" t="s">
        <v>16</v>
      </c>
      <c r="D76" t="s">
        <v>10</v>
      </c>
      <c r="E76" t="s">
        <v>14</v>
      </c>
      <c r="F76">
        <v>8</v>
      </c>
      <c r="G76" s="7">
        <v>210.39</v>
      </c>
      <c r="H76" s="7">
        <f t="shared" si="1"/>
        <v>1683.12</v>
      </c>
    </row>
    <row r="77" spans="1:8" x14ac:dyDescent="0.25">
      <c r="A77" t="s">
        <v>99</v>
      </c>
      <c r="B77" s="1">
        <v>45002</v>
      </c>
      <c r="C77" t="s">
        <v>30</v>
      </c>
      <c r="D77" t="s">
        <v>28</v>
      </c>
      <c r="E77" t="s">
        <v>25</v>
      </c>
      <c r="F77">
        <v>7</v>
      </c>
      <c r="G77" s="7">
        <v>94.91</v>
      </c>
      <c r="H77" s="7">
        <f t="shared" si="1"/>
        <v>664.37</v>
      </c>
    </row>
    <row r="78" spans="1:8" x14ac:dyDescent="0.25">
      <c r="A78" t="s">
        <v>100</v>
      </c>
      <c r="B78" s="1">
        <v>45003</v>
      </c>
      <c r="C78" t="s">
        <v>13</v>
      </c>
      <c r="D78" t="s">
        <v>28</v>
      </c>
      <c r="E78" t="s">
        <v>14</v>
      </c>
      <c r="F78">
        <v>3</v>
      </c>
      <c r="G78" s="7">
        <v>86.65</v>
      </c>
      <c r="H78" s="7">
        <f t="shared" si="1"/>
        <v>259.95000000000005</v>
      </c>
    </row>
    <row r="79" spans="1:8" x14ac:dyDescent="0.25">
      <c r="A79" t="s">
        <v>101</v>
      </c>
      <c r="B79" s="1">
        <v>45004</v>
      </c>
      <c r="C79" t="s">
        <v>13</v>
      </c>
      <c r="D79" t="s">
        <v>38</v>
      </c>
      <c r="E79" t="s">
        <v>46</v>
      </c>
      <c r="F79">
        <v>17</v>
      </c>
      <c r="G79" s="7">
        <v>132.62</v>
      </c>
      <c r="H79" s="7">
        <f t="shared" si="1"/>
        <v>2254.54</v>
      </c>
    </row>
    <row r="80" spans="1:8" x14ac:dyDescent="0.25">
      <c r="A80" t="s">
        <v>102</v>
      </c>
      <c r="B80" s="1">
        <v>45005</v>
      </c>
      <c r="C80" t="s">
        <v>9</v>
      </c>
      <c r="D80" t="s">
        <v>28</v>
      </c>
      <c r="E80" t="s">
        <v>18</v>
      </c>
      <c r="F80">
        <v>1</v>
      </c>
      <c r="G80" s="7">
        <v>279.12</v>
      </c>
      <c r="H80" s="7">
        <f t="shared" si="1"/>
        <v>279.12</v>
      </c>
    </row>
    <row r="81" spans="1:8" x14ac:dyDescent="0.25">
      <c r="A81" t="s">
        <v>103</v>
      </c>
      <c r="B81" s="1">
        <v>45006</v>
      </c>
      <c r="C81" t="s">
        <v>13</v>
      </c>
      <c r="D81" t="s">
        <v>38</v>
      </c>
      <c r="E81" t="s">
        <v>18</v>
      </c>
      <c r="F81">
        <v>16</v>
      </c>
      <c r="G81" s="7">
        <v>360.15</v>
      </c>
      <c r="H81" s="7">
        <f t="shared" si="1"/>
        <v>5762.4</v>
      </c>
    </row>
    <row r="82" spans="1:8" x14ac:dyDescent="0.25">
      <c r="A82" t="s">
        <v>104</v>
      </c>
      <c r="B82" s="1">
        <v>45007</v>
      </c>
      <c r="C82" t="s">
        <v>9</v>
      </c>
      <c r="D82" t="s">
        <v>28</v>
      </c>
      <c r="E82" t="s">
        <v>25</v>
      </c>
      <c r="F82">
        <v>12</v>
      </c>
      <c r="G82" s="7">
        <v>333.5</v>
      </c>
      <c r="H82" s="7">
        <f t="shared" si="1"/>
        <v>4002</v>
      </c>
    </row>
    <row r="83" spans="1:8" x14ac:dyDescent="0.25">
      <c r="A83" t="s">
        <v>105</v>
      </c>
      <c r="B83" s="1">
        <v>45008</v>
      </c>
      <c r="C83" t="s">
        <v>13</v>
      </c>
      <c r="D83" t="s">
        <v>10</v>
      </c>
      <c r="E83" t="s">
        <v>11</v>
      </c>
      <c r="F83">
        <v>19</v>
      </c>
      <c r="G83" s="7">
        <v>147.16999999999999</v>
      </c>
      <c r="H83" s="7">
        <f t="shared" si="1"/>
        <v>2796.2299999999996</v>
      </c>
    </row>
    <row r="84" spans="1:8" x14ac:dyDescent="0.25">
      <c r="A84" t="s">
        <v>106</v>
      </c>
      <c r="B84" s="1">
        <v>45009</v>
      </c>
      <c r="C84" t="s">
        <v>16</v>
      </c>
      <c r="D84" t="s">
        <v>28</v>
      </c>
      <c r="E84" t="s">
        <v>46</v>
      </c>
      <c r="F84">
        <v>14</v>
      </c>
      <c r="G84" s="7">
        <v>477.88</v>
      </c>
      <c r="H84" s="7">
        <f t="shared" si="1"/>
        <v>6690.32</v>
      </c>
    </row>
    <row r="85" spans="1:8" x14ac:dyDescent="0.25">
      <c r="A85" t="s">
        <v>107</v>
      </c>
      <c r="B85" s="1">
        <v>45010</v>
      </c>
      <c r="C85" t="s">
        <v>13</v>
      </c>
      <c r="D85" t="s">
        <v>38</v>
      </c>
      <c r="E85" t="s">
        <v>34</v>
      </c>
      <c r="F85">
        <v>6</v>
      </c>
      <c r="G85" s="7">
        <v>371.57</v>
      </c>
      <c r="H85" s="7">
        <f t="shared" si="1"/>
        <v>2229.42</v>
      </c>
    </row>
    <row r="86" spans="1:8" x14ac:dyDescent="0.25">
      <c r="A86" t="s">
        <v>108</v>
      </c>
      <c r="B86" s="1">
        <v>45011</v>
      </c>
      <c r="C86" t="s">
        <v>9</v>
      </c>
      <c r="D86" t="s">
        <v>38</v>
      </c>
      <c r="E86" t="s">
        <v>14</v>
      </c>
      <c r="F86">
        <v>6</v>
      </c>
      <c r="G86" s="7">
        <v>281.63</v>
      </c>
      <c r="H86" s="7">
        <f t="shared" si="1"/>
        <v>1689.78</v>
      </c>
    </row>
    <row r="87" spans="1:8" x14ac:dyDescent="0.25">
      <c r="A87" t="s">
        <v>109</v>
      </c>
      <c r="B87" s="1">
        <v>45012</v>
      </c>
      <c r="C87" t="s">
        <v>9</v>
      </c>
      <c r="D87" t="s">
        <v>10</v>
      </c>
      <c r="E87" t="s">
        <v>20</v>
      </c>
      <c r="F87">
        <v>13</v>
      </c>
      <c r="G87" s="7">
        <v>309.74</v>
      </c>
      <c r="H87" s="7">
        <f t="shared" si="1"/>
        <v>4026.62</v>
      </c>
    </row>
    <row r="88" spans="1:8" x14ac:dyDescent="0.25">
      <c r="A88" t="s">
        <v>110</v>
      </c>
      <c r="B88" s="1">
        <v>45013</v>
      </c>
      <c r="C88" t="s">
        <v>30</v>
      </c>
      <c r="D88" t="s">
        <v>28</v>
      </c>
      <c r="E88" t="s">
        <v>14</v>
      </c>
      <c r="F88">
        <v>19</v>
      </c>
      <c r="G88" s="7">
        <v>215.6</v>
      </c>
      <c r="H88" s="7">
        <f t="shared" si="1"/>
        <v>4096.3999999999996</v>
      </c>
    </row>
    <row r="89" spans="1:8" x14ac:dyDescent="0.25">
      <c r="A89" t="s">
        <v>111</v>
      </c>
      <c r="B89" s="1">
        <v>45014</v>
      </c>
      <c r="C89" t="s">
        <v>16</v>
      </c>
      <c r="D89" t="s">
        <v>28</v>
      </c>
      <c r="E89" t="s">
        <v>22</v>
      </c>
      <c r="F89">
        <v>8</v>
      </c>
      <c r="G89" s="7">
        <v>131.38999999999999</v>
      </c>
      <c r="H89" s="7">
        <f t="shared" si="1"/>
        <v>1051.1199999999999</v>
      </c>
    </row>
    <row r="90" spans="1:8" x14ac:dyDescent="0.25">
      <c r="A90" t="s">
        <v>112</v>
      </c>
      <c r="B90" s="1">
        <v>45015</v>
      </c>
      <c r="C90" t="s">
        <v>13</v>
      </c>
      <c r="D90" t="s">
        <v>10</v>
      </c>
      <c r="E90" t="s">
        <v>14</v>
      </c>
      <c r="F90">
        <v>2</v>
      </c>
      <c r="G90" s="7">
        <v>184.43</v>
      </c>
      <c r="H90" s="7">
        <f t="shared" si="1"/>
        <v>368.86</v>
      </c>
    </row>
    <row r="91" spans="1:8" x14ac:dyDescent="0.25">
      <c r="A91" t="s">
        <v>113</v>
      </c>
      <c r="B91" s="1">
        <v>45016</v>
      </c>
      <c r="C91" t="s">
        <v>30</v>
      </c>
      <c r="D91" t="s">
        <v>28</v>
      </c>
      <c r="E91" t="s">
        <v>34</v>
      </c>
      <c r="F91">
        <v>1</v>
      </c>
      <c r="G91" s="7">
        <v>381.34</v>
      </c>
      <c r="H91" s="7">
        <f t="shared" si="1"/>
        <v>381.34</v>
      </c>
    </row>
    <row r="92" spans="1:8" x14ac:dyDescent="0.25">
      <c r="A92" t="s">
        <v>114</v>
      </c>
      <c r="B92" s="1">
        <v>45017</v>
      </c>
      <c r="C92" t="s">
        <v>13</v>
      </c>
      <c r="D92" t="s">
        <v>28</v>
      </c>
      <c r="E92" t="s">
        <v>14</v>
      </c>
      <c r="F92">
        <v>15</v>
      </c>
      <c r="G92" s="7">
        <v>17.05</v>
      </c>
      <c r="H92" s="7">
        <f t="shared" si="1"/>
        <v>255.75</v>
      </c>
    </row>
    <row r="93" spans="1:8" x14ac:dyDescent="0.25">
      <c r="A93" t="s">
        <v>115</v>
      </c>
      <c r="B93" s="1">
        <v>45018</v>
      </c>
      <c r="C93" t="s">
        <v>13</v>
      </c>
      <c r="D93" t="s">
        <v>38</v>
      </c>
      <c r="E93" t="s">
        <v>46</v>
      </c>
      <c r="F93">
        <v>1</v>
      </c>
      <c r="G93" s="7">
        <v>66.88</v>
      </c>
      <c r="H93" s="7">
        <f t="shared" si="1"/>
        <v>66.88</v>
      </c>
    </row>
    <row r="94" spans="1:8" x14ac:dyDescent="0.25">
      <c r="A94" t="s">
        <v>116</v>
      </c>
      <c r="B94" s="1">
        <v>45019</v>
      </c>
      <c r="C94" t="s">
        <v>30</v>
      </c>
      <c r="D94" t="s">
        <v>28</v>
      </c>
      <c r="E94" t="s">
        <v>46</v>
      </c>
      <c r="F94">
        <v>5</v>
      </c>
      <c r="G94" s="7">
        <v>32.54</v>
      </c>
      <c r="H94" s="7">
        <f t="shared" si="1"/>
        <v>162.69999999999999</v>
      </c>
    </row>
    <row r="95" spans="1:8" x14ac:dyDescent="0.25">
      <c r="A95" t="s">
        <v>117</v>
      </c>
      <c r="B95" s="1">
        <v>45020</v>
      </c>
      <c r="C95" t="s">
        <v>30</v>
      </c>
      <c r="D95" t="s">
        <v>28</v>
      </c>
      <c r="E95" t="s">
        <v>18</v>
      </c>
      <c r="F95">
        <v>16</v>
      </c>
      <c r="G95" s="7">
        <v>29.96</v>
      </c>
      <c r="H95" s="7">
        <f t="shared" si="1"/>
        <v>479.36</v>
      </c>
    </row>
    <row r="96" spans="1:8" x14ac:dyDescent="0.25">
      <c r="A96" t="s">
        <v>118</v>
      </c>
      <c r="B96" s="1">
        <v>45021</v>
      </c>
      <c r="C96" t="s">
        <v>30</v>
      </c>
      <c r="D96" t="s">
        <v>10</v>
      </c>
      <c r="E96" t="s">
        <v>25</v>
      </c>
      <c r="F96">
        <v>19</v>
      </c>
      <c r="G96" s="7">
        <v>429.18</v>
      </c>
      <c r="H96" s="7">
        <f t="shared" si="1"/>
        <v>8154.42</v>
      </c>
    </row>
    <row r="97" spans="1:8" x14ac:dyDescent="0.25">
      <c r="A97" t="s">
        <v>119</v>
      </c>
      <c r="B97" s="1">
        <v>45022</v>
      </c>
      <c r="C97" t="s">
        <v>30</v>
      </c>
      <c r="D97" t="s">
        <v>10</v>
      </c>
      <c r="E97" t="s">
        <v>11</v>
      </c>
      <c r="F97">
        <v>4</v>
      </c>
      <c r="G97" s="7">
        <v>354.79</v>
      </c>
      <c r="H97" s="7">
        <f t="shared" si="1"/>
        <v>1419.16</v>
      </c>
    </row>
    <row r="98" spans="1:8" x14ac:dyDescent="0.25">
      <c r="A98" t="s">
        <v>120</v>
      </c>
      <c r="B98" s="1">
        <v>45023</v>
      </c>
      <c r="C98" t="s">
        <v>30</v>
      </c>
      <c r="D98" t="s">
        <v>17</v>
      </c>
      <c r="E98" t="s">
        <v>20</v>
      </c>
      <c r="F98">
        <v>3</v>
      </c>
      <c r="G98" s="7">
        <v>242.35</v>
      </c>
      <c r="H98" s="7">
        <f t="shared" si="1"/>
        <v>727.05</v>
      </c>
    </row>
    <row r="99" spans="1:8" x14ac:dyDescent="0.25">
      <c r="A99" t="s">
        <v>121</v>
      </c>
      <c r="B99" s="1">
        <v>45024</v>
      </c>
      <c r="C99" t="s">
        <v>13</v>
      </c>
      <c r="D99" t="s">
        <v>38</v>
      </c>
      <c r="E99" t="s">
        <v>22</v>
      </c>
      <c r="F99">
        <v>17</v>
      </c>
      <c r="G99" s="7">
        <v>57.94</v>
      </c>
      <c r="H99" s="7">
        <f t="shared" si="1"/>
        <v>984.98</v>
      </c>
    </row>
    <row r="100" spans="1:8" x14ac:dyDescent="0.25">
      <c r="A100" t="s">
        <v>122</v>
      </c>
      <c r="B100" s="1">
        <v>45025</v>
      </c>
      <c r="C100" t="s">
        <v>30</v>
      </c>
      <c r="D100" t="s">
        <v>28</v>
      </c>
      <c r="E100" t="s">
        <v>14</v>
      </c>
      <c r="F100">
        <v>17</v>
      </c>
      <c r="G100" s="7">
        <v>250.89</v>
      </c>
      <c r="H100" s="7">
        <f t="shared" si="1"/>
        <v>4265.13</v>
      </c>
    </row>
    <row r="101" spans="1:8" x14ac:dyDescent="0.25">
      <c r="A101" t="s">
        <v>123</v>
      </c>
      <c r="B101" s="1">
        <v>45026</v>
      </c>
      <c r="C101" t="s">
        <v>16</v>
      </c>
      <c r="D101" t="s">
        <v>28</v>
      </c>
      <c r="E101" t="s">
        <v>14</v>
      </c>
      <c r="F101">
        <v>12</v>
      </c>
      <c r="G101" s="7">
        <v>242</v>
      </c>
      <c r="H101" s="7">
        <f t="shared" si="1"/>
        <v>2904</v>
      </c>
    </row>
    <row r="102" spans="1:8" x14ac:dyDescent="0.25">
      <c r="A102" t="s">
        <v>124</v>
      </c>
      <c r="B102" s="1">
        <v>45027</v>
      </c>
      <c r="C102" t="s">
        <v>9</v>
      </c>
      <c r="D102" t="s">
        <v>17</v>
      </c>
      <c r="E102" t="s">
        <v>34</v>
      </c>
      <c r="F102">
        <v>14</v>
      </c>
      <c r="G102" s="7">
        <v>94.87</v>
      </c>
      <c r="H102" s="7">
        <f t="shared" si="1"/>
        <v>1328.18</v>
      </c>
    </row>
  </sheetData>
  <sheetProtection algorithmName="SHA-512" hashValue="/NoP95/AOjE8iooYcJOtNtBcrOmX9YBcFkcBj0eCZ4mB9joXdceugUuUPyY2JR4UD0mgFTq2ZlX1cpC2MKwuoA==" saltValue="HqbC3XvRtI06ju7BE7sslA==" spinCount="100000" sheet="1" objects="1" scenarios="1"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AFE8A-8444-49D7-98E7-9F67A7CF885C}">
  <dimension ref="D3:L146"/>
  <sheetViews>
    <sheetView topLeftCell="C73" zoomScaleNormal="100" workbookViewId="0">
      <selection activeCell="I81" sqref="I81"/>
    </sheetView>
  </sheetViews>
  <sheetFormatPr defaultRowHeight="15" x14ac:dyDescent="0.25"/>
  <cols>
    <col min="4" max="4" width="11.28515625" bestFit="1" customWidth="1"/>
    <col min="5" max="5" width="12.5703125" bestFit="1" customWidth="1"/>
    <col min="6" max="6" width="19" bestFit="1" customWidth="1"/>
    <col min="7" max="7" width="11.28515625" bestFit="1" customWidth="1"/>
    <col min="8" max="8" width="16.5703125" bestFit="1" customWidth="1"/>
    <col min="9" max="11" width="15.5703125" bestFit="1" customWidth="1"/>
    <col min="12" max="12" width="16.5703125" bestFit="1" customWidth="1"/>
  </cols>
  <sheetData>
    <row r="3" spans="4:5" x14ac:dyDescent="0.25">
      <c r="D3" s="3" t="s">
        <v>127</v>
      </c>
      <c r="E3" t="s">
        <v>126</v>
      </c>
    </row>
    <row r="4" spans="4:5" x14ac:dyDescent="0.25">
      <c r="D4" s="4" t="s">
        <v>129</v>
      </c>
      <c r="E4" s="8">
        <v>916.56</v>
      </c>
    </row>
    <row r="5" spans="4:5" x14ac:dyDescent="0.25">
      <c r="D5" s="4" t="s">
        <v>130</v>
      </c>
      <c r="E5" s="8">
        <v>2296.56</v>
      </c>
    </row>
    <row r="6" spans="4:5" x14ac:dyDescent="0.25">
      <c r="D6" s="4" t="s">
        <v>131</v>
      </c>
      <c r="E6" s="8">
        <v>105.42</v>
      </c>
    </row>
    <row r="7" spans="4:5" x14ac:dyDescent="0.25">
      <c r="D7" s="4" t="s">
        <v>132</v>
      </c>
      <c r="E7" s="8">
        <v>1859.52</v>
      </c>
    </row>
    <row r="8" spans="4:5" x14ac:dyDescent="0.25">
      <c r="D8" s="4" t="s">
        <v>133</v>
      </c>
      <c r="E8" s="8">
        <v>2417.91</v>
      </c>
    </row>
    <row r="9" spans="4:5" x14ac:dyDescent="0.25">
      <c r="D9" s="4" t="s">
        <v>134</v>
      </c>
      <c r="E9" s="8">
        <v>8222.2200000000012</v>
      </c>
    </row>
    <row r="10" spans="4:5" x14ac:dyDescent="0.25">
      <c r="D10" s="4" t="s">
        <v>135</v>
      </c>
      <c r="E10" s="8">
        <v>2893.02</v>
      </c>
    </row>
    <row r="11" spans="4:5" x14ac:dyDescent="0.25">
      <c r="D11" s="4" t="s">
        <v>136</v>
      </c>
      <c r="E11" s="8">
        <v>2139.8500000000004</v>
      </c>
    </row>
    <row r="12" spans="4:5" x14ac:dyDescent="0.25">
      <c r="D12" s="4" t="s">
        <v>137</v>
      </c>
      <c r="E12" s="8">
        <v>308.56</v>
      </c>
    </row>
    <row r="13" spans="4:5" x14ac:dyDescent="0.25">
      <c r="D13" s="4" t="s">
        <v>138</v>
      </c>
      <c r="E13" s="8">
        <v>1192.1999999999998</v>
      </c>
    </row>
    <row r="14" spans="4:5" x14ac:dyDescent="0.25">
      <c r="D14" s="4" t="s">
        <v>139</v>
      </c>
      <c r="E14" s="8">
        <v>4697.66</v>
      </c>
    </row>
    <row r="15" spans="4:5" x14ac:dyDescent="0.25">
      <c r="D15" s="4" t="s">
        <v>140</v>
      </c>
      <c r="E15" s="8">
        <v>2644.64</v>
      </c>
    </row>
    <row r="16" spans="4:5" x14ac:dyDescent="0.25">
      <c r="D16" s="4" t="s">
        <v>141</v>
      </c>
      <c r="E16" s="8">
        <v>1488.8</v>
      </c>
    </row>
    <row r="17" spans="4:8" x14ac:dyDescent="0.25">
      <c r="D17" s="4" t="s">
        <v>142</v>
      </c>
      <c r="E17" s="8">
        <v>282.83</v>
      </c>
    </row>
    <row r="18" spans="4:8" x14ac:dyDescent="0.25">
      <c r="D18" s="4" t="s">
        <v>143</v>
      </c>
      <c r="E18" s="8">
        <v>4218.4800000000005</v>
      </c>
    </row>
    <row r="19" spans="4:8" x14ac:dyDescent="0.25">
      <c r="D19" s="4" t="s">
        <v>144</v>
      </c>
      <c r="E19" s="8">
        <v>2106.3000000000002</v>
      </c>
    </row>
    <row r="20" spans="4:8" x14ac:dyDescent="0.25">
      <c r="D20" s="4" t="s">
        <v>145</v>
      </c>
      <c r="E20" s="8">
        <v>4629.28</v>
      </c>
      <c r="G20" s="3" t="s">
        <v>127</v>
      </c>
      <c r="H20" t="s">
        <v>126</v>
      </c>
    </row>
    <row r="21" spans="4:8" x14ac:dyDescent="0.25">
      <c r="D21" s="4" t="s">
        <v>146</v>
      </c>
      <c r="E21" s="8">
        <v>172.85999999999999</v>
      </c>
      <c r="G21" s="4" t="s">
        <v>235</v>
      </c>
      <c r="H21" s="8">
        <v>80634.350000000006</v>
      </c>
    </row>
    <row r="22" spans="4:8" x14ac:dyDescent="0.25">
      <c r="D22" s="4" t="s">
        <v>147</v>
      </c>
      <c r="E22" s="8">
        <v>1245.4000000000001</v>
      </c>
      <c r="G22" s="4" t="s">
        <v>236</v>
      </c>
      <c r="H22" s="8">
        <v>62918.070000000014</v>
      </c>
    </row>
    <row r="23" spans="4:8" x14ac:dyDescent="0.25">
      <c r="D23" s="4" t="s">
        <v>148</v>
      </c>
      <c r="E23" s="8">
        <v>9407.4699999999993</v>
      </c>
      <c r="G23" s="4" t="s">
        <v>237</v>
      </c>
      <c r="H23" s="8">
        <v>84817.06</v>
      </c>
    </row>
    <row r="24" spans="4:8" x14ac:dyDescent="0.25">
      <c r="D24" s="4" t="s">
        <v>149</v>
      </c>
      <c r="E24" s="8">
        <v>235.92000000000002</v>
      </c>
      <c r="G24" s="4" t="s">
        <v>238</v>
      </c>
      <c r="H24" s="8">
        <v>20747.61</v>
      </c>
    </row>
    <row r="25" spans="4:8" x14ac:dyDescent="0.25">
      <c r="D25" s="4" t="s">
        <v>150</v>
      </c>
      <c r="E25" s="8">
        <v>5015.6200000000008</v>
      </c>
      <c r="G25" s="4" t="s">
        <v>125</v>
      </c>
      <c r="H25" s="7">
        <v>249117.09000000003</v>
      </c>
    </row>
    <row r="26" spans="4:8" x14ac:dyDescent="0.25">
      <c r="D26" s="4" t="s">
        <v>151</v>
      </c>
      <c r="E26" s="8">
        <v>3079.3700000000003</v>
      </c>
    </row>
    <row r="27" spans="4:8" x14ac:dyDescent="0.25">
      <c r="D27" s="4" t="s">
        <v>152</v>
      </c>
      <c r="E27" s="8">
        <v>3356.82</v>
      </c>
    </row>
    <row r="28" spans="4:8" x14ac:dyDescent="0.25">
      <c r="D28" s="4" t="s">
        <v>153</v>
      </c>
      <c r="E28" s="8">
        <v>351.54</v>
      </c>
    </row>
    <row r="29" spans="4:8" x14ac:dyDescent="0.25">
      <c r="D29" s="4" t="s">
        <v>154</v>
      </c>
      <c r="E29" s="8">
        <v>2833.76</v>
      </c>
    </row>
    <row r="30" spans="4:8" x14ac:dyDescent="0.25">
      <c r="D30" s="4" t="s">
        <v>155</v>
      </c>
      <c r="E30" s="8">
        <v>1303.05</v>
      </c>
    </row>
    <row r="31" spans="4:8" x14ac:dyDescent="0.25">
      <c r="D31" s="4" t="s">
        <v>156</v>
      </c>
      <c r="E31" s="8">
        <v>2769.4800000000005</v>
      </c>
    </row>
    <row r="32" spans="4:8" x14ac:dyDescent="0.25">
      <c r="D32" s="4" t="s">
        <v>157</v>
      </c>
      <c r="E32" s="8">
        <v>3252.72</v>
      </c>
    </row>
    <row r="33" spans="4:8" x14ac:dyDescent="0.25">
      <c r="D33" s="4" t="s">
        <v>158</v>
      </c>
      <c r="E33" s="8">
        <v>406.96</v>
      </c>
    </row>
    <row r="34" spans="4:8" x14ac:dyDescent="0.25">
      <c r="D34" s="4" t="s">
        <v>159</v>
      </c>
      <c r="E34" s="8">
        <v>4783.57</v>
      </c>
    </row>
    <row r="35" spans="4:8" x14ac:dyDescent="0.25">
      <c r="D35" s="4" t="s">
        <v>160</v>
      </c>
      <c r="E35" s="8">
        <v>8234.82</v>
      </c>
    </row>
    <row r="36" spans="4:8" x14ac:dyDescent="0.25">
      <c r="D36" s="4" t="s">
        <v>161</v>
      </c>
      <c r="E36" s="8">
        <v>2605.6</v>
      </c>
    </row>
    <row r="37" spans="4:8" x14ac:dyDescent="0.25">
      <c r="D37" s="4" t="s">
        <v>162</v>
      </c>
      <c r="E37" s="8">
        <v>767.22</v>
      </c>
    </row>
    <row r="38" spans="4:8" x14ac:dyDescent="0.25">
      <c r="D38" s="4" t="s">
        <v>163</v>
      </c>
      <c r="E38" s="8">
        <v>2808.1200000000003</v>
      </c>
      <c r="G38" s="3" t="s">
        <v>3</v>
      </c>
      <c r="H38" t="s">
        <v>126</v>
      </c>
    </row>
    <row r="39" spans="4:8" x14ac:dyDescent="0.25">
      <c r="D39" s="4" t="s">
        <v>164</v>
      </c>
      <c r="E39" s="8">
        <v>5255.68</v>
      </c>
      <c r="G39" s="4" t="s">
        <v>38</v>
      </c>
      <c r="H39" s="8">
        <v>66835.91</v>
      </c>
    </row>
    <row r="40" spans="4:8" x14ac:dyDescent="0.25">
      <c r="D40" s="4" t="s">
        <v>165</v>
      </c>
      <c r="E40" s="8">
        <v>5663.36</v>
      </c>
      <c r="G40" s="4" t="s">
        <v>10</v>
      </c>
      <c r="H40" s="8">
        <v>64945.670000000006</v>
      </c>
    </row>
    <row r="41" spans="4:8" x14ac:dyDescent="0.25">
      <c r="D41" s="4" t="s">
        <v>166</v>
      </c>
      <c r="E41" s="8">
        <v>6798.98</v>
      </c>
      <c r="G41" s="4" t="s">
        <v>28</v>
      </c>
      <c r="H41" s="8">
        <v>61939.729999999989</v>
      </c>
    </row>
    <row r="42" spans="4:8" x14ac:dyDescent="0.25">
      <c r="D42" s="4" t="s">
        <v>167</v>
      </c>
      <c r="E42" s="8">
        <v>892.2</v>
      </c>
      <c r="G42" s="4" t="s">
        <v>17</v>
      </c>
      <c r="H42" s="8">
        <v>55395.779999999992</v>
      </c>
    </row>
    <row r="43" spans="4:8" x14ac:dyDescent="0.25">
      <c r="D43" s="4" t="s">
        <v>168</v>
      </c>
      <c r="E43" s="8">
        <v>175.62</v>
      </c>
      <c r="G43" s="4" t="s">
        <v>125</v>
      </c>
      <c r="H43" s="7">
        <v>249117.09</v>
      </c>
    </row>
    <row r="44" spans="4:8" x14ac:dyDescent="0.25">
      <c r="D44" s="4" t="s">
        <v>169</v>
      </c>
      <c r="E44" s="8">
        <v>3104.64</v>
      </c>
    </row>
    <row r="45" spans="4:8" x14ac:dyDescent="0.25">
      <c r="D45" s="4" t="s">
        <v>170</v>
      </c>
      <c r="E45" s="8">
        <v>672.59999999999991</v>
      </c>
    </row>
    <row r="46" spans="4:8" x14ac:dyDescent="0.25">
      <c r="D46" s="4" t="s">
        <v>171</v>
      </c>
      <c r="E46" s="8">
        <v>1466.8000000000002</v>
      </c>
    </row>
    <row r="47" spans="4:8" x14ac:dyDescent="0.25">
      <c r="D47" s="4" t="s">
        <v>172</v>
      </c>
      <c r="E47" s="8">
        <v>138.05000000000001</v>
      </c>
    </row>
    <row r="48" spans="4:8" x14ac:dyDescent="0.25">
      <c r="D48" s="4" t="s">
        <v>173</v>
      </c>
      <c r="E48" s="8">
        <v>2143.2599999999998</v>
      </c>
    </row>
    <row r="49" spans="4:8" x14ac:dyDescent="0.25">
      <c r="D49" s="4" t="s">
        <v>174</v>
      </c>
      <c r="E49" s="8">
        <v>2483.1</v>
      </c>
    </row>
    <row r="50" spans="4:8" x14ac:dyDescent="0.25">
      <c r="D50" s="4" t="s">
        <v>175</v>
      </c>
      <c r="E50" s="8">
        <v>451.23</v>
      </c>
    </row>
    <row r="51" spans="4:8" x14ac:dyDescent="0.25">
      <c r="D51" s="4" t="s">
        <v>176</v>
      </c>
      <c r="E51" s="8">
        <v>5690.69</v>
      </c>
    </row>
    <row r="52" spans="4:8" x14ac:dyDescent="0.25">
      <c r="D52" s="4" t="s">
        <v>177</v>
      </c>
      <c r="E52" s="8">
        <v>399.2</v>
      </c>
    </row>
    <row r="53" spans="4:8" x14ac:dyDescent="0.25">
      <c r="D53" s="4" t="s">
        <v>178</v>
      </c>
      <c r="E53" s="8">
        <v>452.8</v>
      </c>
    </row>
    <row r="54" spans="4:8" x14ac:dyDescent="0.25">
      <c r="D54" s="4" t="s">
        <v>179</v>
      </c>
      <c r="E54" s="8">
        <v>1239.21</v>
      </c>
    </row>
    <row r="55" spans="4:8" x14ac:dyDescent="0.25">
      <c r="D55" s="4" t="s">
        <v>180</v>
      </c>
      <c r="E55" s="8">
        <v>186.49</v>
      </c>
    </row>
    <row r="56" spans="4:8" x14ac:dyDescent="0.25">
      <c r="D56" s="4" t="s">
        <v>181</v>
      </c>
      <c r="E56" s="8">
        <v>794.86</v>
      </c>
      <c r="G56" s="3" t="s">
        <v>4</v>
      </c>
      <c r="H56" t="s">
        <v>126</v>
      </c>
    </row>
    <row r="57" spans="4:8" x14ac:dyDescent="0.25">
      <c r="D57" s="4" t="s">
        <v>182</v>
      </c>
      <c r="E57" s="8">
        <v>4520.2999999999993</v>
      </c>
      <c r="G57" s="4" t="s">
        <v>18</v>
      </c>
      <c r="H57" s="5">
        <v>51367.100000000006</v>
      </c>
    </row>
    <row r="58" spans="4:8" x14ac:dyDescent="0.25">
      <c r="D58" s="4" t="s">
        <v>183</v>
      </c>
      <c r="E58" s="8">
        <v>3098.4</v>
      </c>
      <c r="G58" s="4" t="s">
        <v>34</v>
      </c>
      <c r="H58" s="5">
        <v>38774.829999999994</v>
      </c>
    </row>
    <row r="59" spans="4:8" x14ac:dyDescent="0.25">
      <c r="D59" s="4" t="s">
        <v>184</v>
      </c>
      <c r="E59" s="8">
        <v>463</v>
      </c>
      <c r="G59" s="4" t="s">
        <v>14</v>
      </c>
      <c r="H59" s="5">
        <v>37903.349999999991</v>
      </c>
    </row>
    <row r="60" spans="4:8" x14ac:dyDescent="0.25">
      <c r="D60" s="4" t="s">
        <v>185</v>
      </c>
      <c r="E60" s="8">
        <v>1891.3200000000002</v>
      </c>
      <c r="G60" s="4" t="s">
        <v>25</v>
      </c>
      <c r="H60" s="5">
        <v>36326.420000000006</v>
      </c>
    </row>
    <row r="61" spans="4:8" x14ac:dyDescent="0.25">
      <c r="D61" s="4" t="s">
        <v>186</v>
      </c>
      <c r="E61" s="8">
        <v>414.56</v>
      </c>
      <c r="G61" s="4" t="s">
        <v>46</v>
      </c>
      <c r="H61" s="5">
        <v>25289.890000000003</v>
      </c>
    </row>
    <row r="62" spans="4:8" x14ac:dyDescent="0.25">
      <c r="D62" s="4" t="s">
        <v>187</v>
      </c>
      <c r="E62" s="8">
        <v>105.96000000000001</v>
      </c>
      <c r="G62" s="4" t="s">
        <v>125</v>
      </c>
      <c r="H62" s="7">
        <v>189661.59</v>
      </c>
    </row>
    <row r="63" spans="4:8" x14ac:dyDescent="0.25">
      <c r="D63" s="4" t="s">
        <v>188</v>
      </c>
      <c r="E63" s="8">
        <v>4325.76</v>
      </c>
    </row>
    <row r="64" spans="4:8" x14ac:dyDescent="0.25">
      <c r="D64" s="4" t="s">
        <v>189</v>
      </c>
      <c r="E64" s="8">
        <v>824.73</v>
      </c>
    </row>
    <row r="65" spans="4:9" x14ac:dyDescent="0.25">
      <c r="D65" s="4" t="s">
        <v>190</v>
      </c>
      <c r="E65" s="8">
        <v>5802.12</v>
      </c>
    </row>
    <row r="66" spans="4:9" x14ac:dyDescent="0.25">
      <c r="D66" s="4" t="s">
        <v>191</v>
      </c>
      <c r="E66" s="8">
        <v>5120.92</v>
      </c>
    </row>
    <row r="67" spans="4:9" x14ac:dyDescent="0.25">
      <c r="D67" s="4" t="s">
        <v>192</v>
      </c>
      <c r="E67" s="8">
        <v>8787.06</v>
      </c>
    </row>
    <row r="68" spans="4:9" x14ac:dyDescent="0.25">
      <c r="D68" s="4" t="s">
        <v>193</v>
      </c>
      <c r="E68" s="8">
        <v>525.98</v>
      </c>
    </row>
    <row r="69" spans="4:9" x14ac:dyDescent="0.25">
      <c r="D69" s="4" t="s">
        <v>194</v>
      </c>
      <c r="E69" s="8">
        <v>504.75</v>
      </c>
    </row>
    <row r="70" spans="4:9" x14ac:dyDescent="0.25">
      <c r="D70" s="4" t="s">
        <v>195</v>
      </c>
      <c r="E70" s="8">
        <v>6394.24</v>
      </c>
    </row>
    <row r="71" spans="4:9" x14ac:dyDescent="0.25">
      <c r="D71" s="4" t="s">
        <v>196</v>
      </c>
      <c r="E71" s="8">
        <v>1284.3900000000001</v>
      </c>
    </row>
    <row r="72" spans="4:9" x14ac:dyDescent="0.25">
      <c r="D72" s="4" t="s">
        <v>197</v>
      </c>
      <c r="E72" s="8">
        <v>900.4</v>
      </c>
    </row>
    <row r="73" spans="4:9" x14ac:dyDescent="0.25">
      <c r="D73" s="4" t="s">
        <v>198</v>
      </c>
      <c r="E73" s="8">
        <v>48.44</v>
      </c>
    </row>
    <row r="74" spans="4:9" x14ac:dyDescent="0.25">
      <c r="D74" s="4" t="s">
        <v>199</v>
      </c>
      <c r="E74" s="8">
        <v>89.68</v>
      </c>
    </row>
    <row r="75" spans="4:9" x14ac:dyDescent="0.25">
      <c r="D75" s="4" t="s">
        <v>200</v>
      </c>
      <c r="E75" s="8">
        <v>481.7</v>
      </c>
    </row>
    <row r="76" spans="4:9" x14ac:dyDescent="0.25">
      <c r="D76" s="4" t="s">
        <v>201</v>
      </c>
      <c r="E76" s="8">
        <v>5874.82</v>
      </c>
      <c r="G76" s="3" t="s">
        <v>3</v>
      </c>
      <c r="H76" t="s">
        <v>230</v>
      </c>
      <c r="I76" t="s">
        <v>128</v>
      </c>
    </row>
    <row r="77" spans="4:9" x14ac:dyDescent="0.25">
      <c r="D77" s="4" t="s">
        <v>202</v>
      </c>
      <c r="E77" s="8">
        <v>5616.48</v>
      </c>
      <c r="G77" s="4" t="s">
        <v>28</v>
      </c>
      <c r="H77" s="8">
        <v>2064.6576666666665</v>
      </c>
      <c r="I77" s="8">
        <v>268</v>
      </c>
    </row>
    <row r="78" spans="4:9" x14ac:dyDescent="0.25">
      <c r="D78" s="4" t="s">
        <v>203</v>
      </c>
      <c r="E78" s="8">
        <v>1683.12</v>
      </c>
      <c r="G78" s="4" t="s">
        <v>38</v>
      </c>
      <c r="H78" s="8">
        <v>2570.6119230769232</v>
      </c>
      <c r="I78" s="8">
        <v>242</v>
      </c>
    </row>
    <row r="79" spans="4:9" x14ac:dyDescent="0.25">
      <c r="D79" s="4" t="s">
        <v>204</v>
      </c>
      <c r="E79" s="8">
        <v>664.37</v>
      </c>
      <c r="G79" s="4" t="s">
        <v>17</v>
      </c>
      <c r="H79" s="8">
        <v>2215.8311999999996</v>
      </c>
      <c r="I79" s="8">
        <v>218</v>
      </c>
    </row>
    <row r="80" spans="4:9" x14ac:dyDescent="0.25">
      <c r="D80" s="4" t="s">
        <v>205</v>
      </c>
      <c r="E80" s="8">
        <v>259.95000000000005</v>
      </c>
      <c r="G80" s="4" t="s">
        <v>10</v>
      </c>
      <c r="H80" s="8">
        <v>3247.2835000000005</v>
      </c>
      <c r="I80" s="8">
        <v>211</v>
      </c>
    </row>
    <row r="81" spans="4:9" x14ac:dyDescent="0.25">
      <c r="D81" s="4" t="s">
        <v>206</v>
      </c>
      <c r="E81" s="8">
        <v>2254.54</v>
      </c>
      <c r="G81" s="4" t="s">
        <v>125</v>
      </c>
      <c r="H81" s="7">
        <v>2466.5058415841586</v>
      </c>
      <c r="I81" s="8">
        <v>939</v>
      </c>
    </row>
    <row r="82" spans="4:9" x14ac:dyDescent="0.25">
      <c r="D82" s="4" t="s">
        <v>207</v>
      </c>
      <c r="E82" s="8">
        <v>279.12</v>
      </c>
    </row>
    <row r="83" spans="4:9" x14ac:dyDescent="0.25">
      <c r="D83" s="4" t="s">
        <v>208</v>
      </c>
      <c r="E83" s="8">
        <v>5762.4</v>
      </c>
      <c r="H83" t="s">
        <v>241</v>
      </c>
      <c r="I83">
        <f>GETPIVOTDATA("Sum of Units Sold",$G$76)</f>
        <v>939</v>
      </c>
    </row>
    <row r="84" spans="4:9" x14ac:dyDescent="0.25">
      <c r="D84" s="4" t="s">
        <v>209</v>
      </c>
      <c r="E84" s="8">
        <v>4002</v>
      </c>
    </row>
    <row r="85" spans="4:9" x14ac:dyDescent="0.25">
      <c r="D85" s="4" t="s">
        <v>210</v>
      </c>
      <c r="E85" s="8">
        <v>2796.2299999999996</v>
      </c>
    </row>
    <row r="86" spans="4:9" x14ac:dyDescent="0.25">
      <c r="D86" s="4" t="s">
        <v>211</v>
      </c>
      <c r="E86" s="8">
        <v>6690.32</v>
      </c>
    </row>
    <row r="87" spans="4:9" x14ac:dyDescent="0.25">
      <c r="D87" s="4" t="s">
        <v>212</v>
      </c>
      <c r="E87" s="8">
        <v>2229.42</v>
      </c>
    </row>
    <row r="88" spans="4:9" x14ac:dyDescent="0.25">
      <c r="D88" s="4" t="s">
        <v>213</v>
      </c>
      <c r="E88" s="8">
        <v>1689.78</v>
      </c>
    </row>
    <row r="89" spans="4:9" x14ac:dyDescent="0.25">
      <c r="D89" s="4" t="s">
        <v>214</v>
      </c>
      <c r="E89" s="8">
        <v>4026.62</v>
      </c>
    </row>
    <row r="90" spans="4:9" x14ac:dyDescent="0.25">
      <c r="D90" s="4" t="s">
        <v>215</v>
      </c>
      <c r="E90" s="8">
        <v>4096.3999999999996</v>
      </c>
    </row>
    <row r="91" spans="4:9" x14ac:dyDescent="0.25">
      <c r="D91" s="4" t="s">
        <v>216</v>
      </c>
      <c r="E91" s="8">
        <v>1051.1199999999999</v>
      </c>
    </row>
    <row r="92" spans="4:9" x14ac:dyDescent="0.25">
      <c r="D92" s="4" t="s">
        <v>217</v>
      </c>
      <c r="E92" s="8">
        <v>368.86</v>
      </c>
    </row>
    <row r="93" spans="4:9" x14ac:dyDescent="0.25">
      <c r="D93" s="4" t="s">
        <v>218</v>
      </c>
      <c r="E93" s="8">
        <v>381.34</v>
      </c>
    </row>
    <row r="94" spans="4:9" x14ac:dyDescent="0.25">
      <c r="D94" s="4" t="s">
        <v>219</v>
      </c>
      <c r="E94" s="8">
        <v>255.75</v>
      </c>
    </row>
    <row r="95" spans="4:9" x14ac:dyDescent="0.25">
      <c r="D95" s="4" t="s">
        <v>220</v>
      </c>
      <c r="E95" s="8">
        <v>66.88</v>
      </c>
      <c r="G95" s="3" t="s">
        <v>2</v>
      </c>
      <c r="H95" t="s">
        <v>126</v>
      </c>
    </row>
    <row r="96" spans="4:9" x14ac:dyDescent="0.25">
      <c r="D96" s="4" t="s">
        <v>221</v>
      </c>
      <c r="E96" s="8">
        <v>162.69999999999999</v>
      </c>
      <c r="G96" s="4" t="s">
        <v>16</v>
      </c>
      <c r="H96" s="8">
        <v>76361.53</v>
      </c>
    </row>
    <row r="97" spans="4:8" x14ac:dyDescent="0.25">
      <c r="D97" s="4" t="s">
        <v>222</v>
      </c>
      <c r="E97" s="8">
        <v>479.36</v>
      </c>
      <c r="G97" s="4" t="s">
        <v>13</v>
      </c>
      <c r="H97" s="8">
        <v>70785.710000000006</v>
      </c>
    </row>
    <row r="98" spans="4:8" x14ac:dyDescent="0.25">
      <c r="D98" s="4" t="s">
        <v>223</v>
      </c>
      <c r="E98" s="8">
        <v>8154.42</v>
      </c>
      <c r="G98" s="4" t="s">
        <v>9</v>
      </c>
      <c r="H98" s="8">
        <v>57384.460000000006</v>
      </c>
    </row>
    <row r="99" spans="4:8" x14ac:dyDescent="0.25">
      <c r="D99" s="4" t="s">
        <v>224</v>
      </c>
      <c r="E99" s="8">
        <v>1419.16</v>
      </c>
      <c r="G99" s="4" t="s">
        <v>30</v>
      </c>
      <c r="H99" s="8">
        <v>44585.39</v>
      </c>
    </row>
    <row r="100" spans="4:8" x14ac:dyDescent="0.25">
      <c r="D100" s="4" t="s">
        <v>225</v>
      </c>
      <c r="E100" s="8">
        <v>727.05</v>
      </c>
      <c r="G100" s="4" t="s">
        <v>125</v>
      </c>
      <c r="H100" s="7">
        <v>249117.09000000003</v>
      </c>
    </row>
    <row r="101" spans="4:8" x14ac:dyDescent="0.25">
      <c r="D101" s="4" t="s">
        <v>226</v>
      </c>
      <c r="E101" s="8">
        <v>984.98</v>
      </c>
    </row>
    <row r="102" spans="4:8" x14ac:dyDescent="0.25">
      <c r="D102" s="4" t="s">
        <v>227</v>
      </c>
      <c r="E102" s="8">
        <v>4265.13</v>
      </c>
    </row>
    <row r="103" spans="4:8" x14ac:dyDescent="0.25">
      <c r="D103" s="4" t="s">
        <v>228</v>
      </c>
      <c r="E103" s="8">
        <v>2904</v>
      </c>
    </row>
    <row r="104" spans="4:8" x14ac:dyDescent="0.25">
      <c r="D104" s="4" t="s">
        <v>229</v>
      </c>
      <c r="E104" s="8">
        <v>1328.18</v>
      </c>
    </row>
    <row r="105" spans="4:8" x14ac:dyDescent="0.25">
      <c r="D105" s="4" t="s">
        <v>125</v>
      </c>
      <c r="E105" s="8">
        <v>249117.09000000003</v>
      </c>
    </row>
    <row r="107" spans="4:8" x14ac:dyDescent="0.25">
      <c r="D107" s="4" t="s">
        <v>239</v>
      </c>
      <c r="E107" s="7">
        <f>GETPIVOTDATA("Sales",$D$3)</f>
        <v>249117.09000000003</v>
      </c>
    </row>
    <row r="112" spans="4:8" x14ac:dyDescent="0.25">
      <c r="G112" s="3" t="s">
        <v>126</v>
      </c>
      <c r="H112" s="3" t="s">
        <v>3</v>
      </c>
    </row>
    <row r="113" spans="7:12" x14ac:dyDescent="0.25">
      <c r="G113" s="3" t="s">
        <v>2</v>
      </c>
      <c r="H113" t="s">
        <v>17</v>
      </c>
      <c r="I113" t="s">
        <v>28</v>
      </c>
      <c r="J113" t="s">
        <v>38</v>
      </c>
      <c r="K113" t="s">
        <v>10</v>
      </c>
      <c r="L113" t="s">
        <v>125</v>
      </c>
    </row>
    <row r="114" spans="7:12" x14ac:dyDescent="0.25">
      <c r="G114" s="4" t="s">
        <v>16</v>
      </c>
      <c r="H114" s="8">
        <v>13994.18</v>
      </c>
      <c r="I114" s="8">
        <v>23054.569999999996</v>
      </c>
      <c r="J114" s="8">
        <v>21687.13</v>
      </c>
      <c r="K114" s="8">
        <v>17625.650000000001</v>
      </c>
      <c r="L114" s="8">
        <v>76361.53</v>
      </c>
    </row>
    <row r="115" spans="7:12" x14ac:dyDescent="0.25">
      <c r="G115" s="4" t="s">
        <v>13</v>
      </c>
      <c r="H115" s="8">
        <v>8540.6099999999988</v>
      </c>
      <c r="I115" s="8">
        <v>12450.53</v>
      </c>
      <c r="J115" s="8">
        <v>28689.699999999997</v>
      </c>
      <c r="K115" s="8">
        <v>21104.870000000003</v>
      </c>
      <c r="L115" s="8">
        <v>70785.709999999992</v>
      </c>
    </row>
    <row r="116" spans="7:12" x14ac:dyDescent="0.25">
      <c r="G116" s="4" t="s">
        <v>9</v>
      </c>
      <c r="H116" s="8">
        <v>20136.59</v>
      </c>
      <c r="I116" s="8">
        <v>11604.24</v>
      </c>
      <c r="J116" s="8">
        <v>11835.82</v>
      </c>
      <c r="K116" s="8">
        <v>13807.810000000001</v>
      </c>
      <c r="L116" s="8">
        <v>57384.460000000006</v>
      </c>
    </row>
    <row r="117" spans="7:12" x14ac:dyDescent="0.25">
      <c r="G117" s="4" t="s">
        <v>30</v>
      </c>
      <c r="H117" s="8">
        <v>12724.399999999998</v>
      </c>
      <c r="I117" s="8">
        <v>14830.390000000003</v>
      </c>
      <c r="J117" s="8">
        <v>4623.26</v>
      </c>
      <c r="K117" s="8">
        <v>12407.34</v>
      </c>
      <c r="L117" s="8">
        <v>44585.39</v>
      </c>
    </row>
    <row r="118" spans="7:12" x14ac:dyDescent="0.25">
      <c r="G118" s="4" t="s">
        <v>125</v>
      </c>
      <c r="H118" s="7">
        <v>55395.78</v>
      </c>
      <c r="I118" s="7">
        <v>61939.729999999996</v>
      </c>
      <c r="J118" s="7">
        <v>66835.91</v>
      </c>
      <c r="K118" s="7">
        <v>64945.670000000006</v>
      </c>
      <c r="L118" s="7">
        <v>249117.09</v>
      </c>
    </row>
    <row r="131" spans="7:8" x14ac:dyDescent="0.25">
      <c r="G131" s="6" t="s">
        <v>126</v>
      </c>
      <c r="H131" s="6" t="s">
        <v>231</v>
      </c>
    </row>
    <row r="132" spans="7:8" x14ac:dyDescent="0.25">
      <c r="G132" s="9">
        <v>249117.09000000003</v>
      </c>
      <c r="H132" s="9">
        <v>101</v>
      </c>
    </row>
    <row r="134" spans="7:8" x14ac:dyDescent="0.25">
      <c r="G134" t="s">
        <v>232</v>
      </c>
      <c r="H134" s="7">
        <f>GETPIVOTDATA("Sum of Sales",$G$131)/GETPIVOTDATA("Count of Order ID",$G$131)</f>
        <v>2466.5058415841586</v>
      </c>
    </row>
    <row r="135" spans="7:8" x14ac:dyDescent="0.25">
      <c r="G135" t="s">
        <v>240</v>
      </c>
      <c r="H135">
        <f>GETPIVOTDATA("Count of Order ID",$G$131)</f>
        <v>101</v>
      </c>
    </row>
    <row r="141" spans="7:8" x14ac:dyDescent="0.25">
      <c r="G141" s="3" t="s">
        <v>234</v>
      </c>
      <c r="H141" t="s">
        <v>233</v>
      </c>
    </row>
    <row r="142" spans="7:8" x14ac:dyDescent="0.25">
      <c r="G142" s="4" t="s">
        <v>9</v>
      </c>
      <c r="H142" s="8">
        <v>262.11519999999996</v>
      </c>
    </row>
    <row r="143" spans="7:8" x14ac:dyDescent="0.25">
      <c r="G143" s="4" t="s">
        <v>16</v>
      </c>
      <c r="H143" s="8">
        <v>320.48750000000007</v>
      </c>
    </row>
    <row r="144" spans="7:8" x14ac:dyDescent="0.25">
      <c r="G144" s="4" t="s">
        <v>30</v>
      </c>
      <c r="H144" s="8">
        <v>219.41846153846157</v>
      </c>
    </row>
    <row r="145" spans="7:8" x14ac:dyDescent="0.25">
      <c r="G145" s="4" t="s">
        <v>13</v>
      </c>
      <c r="H145" s="8">
        <v>246.42599999999999</v>
      </c>
    </row>
    <row r="146" spans="7:8" x14ac:dyDescent="0.25">
      <c r="G146" s="4" t="s">
        <v>125</v>
      </c>
      <c r="H146" s="7">
        <v>258.0226732673267</v>
      </c>
    </row>
  </sheetData>
  <sheetProtection algorithmName="SHA-512" hashValue="MpfomAssbbdOn9kTQy91LzKxhsEysSril1Ft3U8uRZAv9q/bNfESMtl/pDKCMlWXWiBNA6NAdS2g0cMLrIBYBA==" saltValue="LQ2ii+1uWJOu/uRSSxBB/A==" spinCount="100000" sheet="1" objects="1" scenarios="1" pivotTables="0"/>
  <conditionalFormatting sqref="G141:H141 G142:G14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17CD9-D197-4723-BA9C-7D26DB08F9CC}">
  <dimension ref="A1"/>
  <sheetViews>
    <sheetView tabSelected="1" zoomScale="140" zoomScaleNormal="140" workbookViewId="0">
      <selection activeCell="W36" sqref="W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SPFCM MANAGEMENT</dc:creator>
  <cp:lastModifiedBy>SPFCM MANAGEMENT</cp:lastModifiedBy>
  <dcterms:created xsi:type="dcterms:W3CDTF">2025-04-07T10:43:24Z</dcterms:created>
  <dcterms:modified xsi:type="dcterms:W3CDTF">2025-04-14T10:49:28Z</dcterms:modified>
</cp:coreProperties>
</file>