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600" windowHeight="11760" activeTab="4"/>
  </bookViews>
  <sheets>
    <sheet name="DR IC" sheetId="1" r:id="rId1"/>
    <sheet name="TVL" sheetId="2" r:id="rId2"/>
    <sheet name="MDU" sheetId="3" r:id="rId3"/>
    <sheet name="RETURN" sheetId="4" r:id="rId4"/>
    <sheet name="MESS" sheetId="5" r:id="rId5"/>
  </sheets>
  <calcPr calcId="125725"/>
</workbook>
</file>

<file path=xl/calcChain.xml><?xml version="1.0" encoding="utf-8"?>
<calcChain xmlns="http://schemas.openxmlformats.org/spreadsheetml/2006/main">
  <c r="F6" i="3"/>
  <c r="F5"/>
  <c r="F4"/>
  <c r="F7" s="1"/>
  <c r="D33" i="2"/>
  <c r="F23"/>
  <c r="F22"/>
  <c r="F18"/>
  <c r="F15"/>
  <c r="F25" s="1"/>
  <c r="F12" i="1"/>
</calcChain>
</file>

<file path=xl/sharedStrings.xml><?xml version="1.0" encoding="utf-8"?>
<sst xmlns="http://schemas.openxmlformats.org/spreadsheetml/2006/main" count="212" uniqueCount="152">
  <si>
    <t>AARTHI SCANS PVT LTD.,</t>
  </si>
  <si>
    <t>DR REPORTING DETAILS</t>
  </si>
  <si>
    <t>SL NO</t>
  </si>
  <si>
    <t>NAME</t>
  </si>
  <si>
    <t>ACCOUNT NO</t>
  </si>
  <si>
    <t>IFS CODE</t>
  </si>
  <si>
    <t>ACCOUNT TYPE</t>
  </si>
  <si>
    <t>AMOUNT</t>
  </si>
  <si>
    <t>VALUE DATE</t>
  </si>
  <si>
    <t>MOHAMMED MEERAN</t>
  </si>
  <si>
    <t>0961101043831</t>
  </si>
  <si>
    <t>CNRB0000961</t>
  </si>
  <si>
    <t>02</t>
  </si>
  <si>
    <t>VELLADURAI</t>
  </si>
  <si>
    <t>267001001175932</t>
  </si>
  <si>
    <t>CIUB0000267</t>
  </si>
  <si>
    <t>HASSAIN</t>
  </si>
  <si>
    <t>1273155000001121</t>
  </si>
  <si>
    <t>KVBL0001273</t>
  </si>
  <si>
    <t>SELVARENGARAJU</t>
  </si>
  <si>
    <t>20050800576</t>
  </si>
  <si>
    <t>SBIN0000928</t>
  </si>
  <si>
    <t>KANNAN B</t>
  </si>
  <si>
    <t>20008832691</t>
  </si>
  <si>
    <t>SBIN0000943</t>
  </si>
  <si>
    <t>SIVASAIILAM</t>
  </si>
  <si>
    <t>106100050303476</t>
  </si>
  <si>
    <t>TMBL0000106</t>
  </si>
  <si>
    <t>ARULRAJ</t>
  </si>
  <si>
    <t>106100050076673</t>
  </si>
  <si>
    <t>THANGAMANI</t>
  </si>
  <si>
    <t>100002700050</t>
  </si>
  <si>
    <t>ESFB0001013</t>
  </si>
  <si>
    <t>AARTHI SCANS PRIVATE LIMITED</t>
  </si>
  <si>
    <t>TIRUNELVELI - PETTY CASH INCENTIVE OCT'19</t>
  </si>
  <si>
    <t>Code</t>
  </si>
  <si>
    <t>Name</t>
  </si>
  <si>
    <t>Account No</t>
  </si>
  <si>
    <t>IFSC Code</t>
  </si>
  <si>
    <t>Account Type</t>
  </si>
  <si>
    <t>Net Pay</t>
  </si>
  <si>
    <t>Value Date</t>
  </si>
  <si>
    <t>0292</t>
  </si>
  <si>
    <t>MEENAKSHI SUNDARAM M</t>
  </si>
  <si>
    <t>10482043484</t>
  </si>
  <si>
    <t>SBIN0001619</t>
  </si>
  <si>
    <t>0761</t>
  </si>
  <si>
    <t>KALIRAJ   S</t>
  </si>
  <si>
    <t>20361861153</t>
  </si>
  <si>
    <t>SBIN0000859</t>
  </si>
  <si>
    <t>21406</t>
  </si>
  <si>
    <t>VELMURUGAN K</t>
  </si>
  <si>
    <t>147610037596</t>
  </si>
  <si>
    <t>BKDN0621476</t>
  </si>
  <si>
    <t>21155</t>
  </si>
  <si>
    <t>RAJARAJESWARI C</t>
  </si>
  <si>
    <t>2750101009824</t>
  </si>
  <si>
    <t>CNRB0002750</t>
  </si>
  <si>
    <t>21425</t>
  </si>
  <si>
    <t>UTHAYA J</t>
  </si>
  <si>
    <t>6812864896</t>
  </si>
  <si>
    <t>IDIB000P008</t>
  </si>
  <si>
    <t>21303</t>
  </si>
  <si>
    <t>RAJKUMAR D</t>
  </si>
  <si>
    <t>168601000021845</t>
  </si>
  <si>
    <t>IOBA0001686</t>
  </si>
  <si>
    <t>0314</t>
  </si>
  <si>
    <t>RAMACHANDRA MOORTHI M</t>
  </si>
  <si>
    <t>034100050313309</t>
  </si>
  <si>
    <t>TMBL0000152</t>
  </si>
  <si>
    <t>21424</t>
  </si>
  <si>
    <t>LOGESH</t>
  </si>
  <si>
    <t>19690100037164</t>
  </si>
  <si>
    <t>FDRL0001969</t>
  </si>
  <si>
    <t>21417</t>
  </si>
  <si>
    <t>KARTHIK KUMAR</t>
  </si>
  <si>
    <t>561602010007226</t>
  </si>
  <si>
    <t>UBIN0556165</t>
  </si>
  <si>
    <t>0343</t>
  </si>
  <si>
    <t>GEETHA  N</t>
  </si>
  <si>
    <t>520101260977871</t>
  </si>
  <si>
    <t>CORP0002101</t>
  </si>
  <si>
    <t>26082</t>
  </si>
  <si>
    <t>YESURAJA T</t>
  </si>
  <si>
    <t>336002011001484</t>
  </si>
  <si>
    <t>UBIN0533602</t>
  </si>
  <si>
    <t>0680</t>
  </si>
  <si>
    <t>GOMATHI  C</t>
  </si>
  <si>
    <t>50100256084012</t>
  </si>
  <si>
    <t>HDFC0002618</t>
  </si>
  <si>
    <t>0702</t>
  </si>
  <si>
    <t>KANNAN  S</t>
  </si>
  <si>
    <t>20361862464</t>
  </si>
  <si>
    <t>0661</t>
  </si>
  <si>
    <t>BALASUBRAMANIAN D</t>
  </si>
  <si>
    <t>261100050304088</t>
  </si>
  <si>
    <t>TMBL0000261</t>
  </si>
  <si>
    <t>22033</t>
  </si>
  <si>
    <t>GANESH KUMAR J</t>
  </si>
  <si>
    <t>26440100013082</t>
  </si>
  <si>
    <t>BARB0PBBANN</t>
  </si>
  <si>
    <t>A1607</t>
  </si>
  <si>
    <t>RAJASRI  R</t>
  </si>
  <si>
    <t>20251858087</t>
  </si>
  <si>
    <t>25041</t>
  </si>
  <si>
    <t>SARAVANARAJ  G</t>
  </si>
  <si>
    <t>20361862849</t>
  </si>
  <si>
    <t>25020</t>
  </si>
  <si>
    <t>RAJESHKUMAR S</t>
  </si>
  <si>
    <t>20361863172</t>
  </si>
  <si>
    <t>0133</t>
  </si>
  <si>
    <t>MAKESH  M</t>
  </si>
  <si>
    <t>6491807736</t>
  </si>
  <si>
    <t>IDIB000V011</t>
  </si>
  <si>
    <t>0935</t>
  </si>
  <si>
    <t>RAJASEKAR  P</t>
  </si>
  <si>
    <t>20361863069</t>
  </si>
  <si>
    <t>TNJ01</t>
  </si>
  <si>
    <t>SANGEETHA</t>
  </si>
  <si>
    <t>837010110013761</t>
  </si>
  <si>
    <t>BKID0008370</t>
  </si>
  <si>
    <t>tvl</t>
  </si>
  <si>
    <t>ply</t>
  </si>
  <si>
    <t>tut</t>
  </si>
  <si>
    <t>tnk</t>
  </si>
  <si>
    <t>rjp</t>
  </si>
  <si>
    <t>kvp</t>
  </si>
  <si>
    <t>tnj</t>
  </si>
  <si>
    <t>total</t>
  </si>
  <si>
    <t>AARTHI SCANS - MADURAI</t>
  </si>
  <si>
    <t xml:space="preserve">PETTY CASH INCENTIVE </t>
  </si>
  <si>
    <t>LAKSHMANAN G</t>
  </si>
  <si>
    <t>SBIN0000795</t>
  </si>
  <si>
    <t>A1140</t>
  </si>
  <si>
    <t>RAGHURAMAN  G</t>
  </si>
  <si>
    <t>2952101011175</t>
  </si>
  <si>
    <t>CNRB0002952</t>
  </si>
  <si>
    <t>MDU01</t>
  </si>
  <si>
    <t>Dr. VIJAYASARAVANAN</t>
  </si>
  <si>
    <t>20000700183</t>
  </si>
  <si>
    <t>SBIN0001479</t>
  </si>
  <si>
    <t>TIRUNELVELI - SALARY RETURN OCT'19</t>
  </si>
  <si>
    <t>CODE</t>
  </si>
  <si>
    <t>IFSC CODE</t>
  </si>
  <si>
    <t>AMT</t>
  </si>
  <si>
    <t>RAJALAKSHMI P</t>
  </si>
  <si>
    <t>IDIB0PLB001</t>
  </si>
  <si>
    <t>24027</t>
  </si>
  <si>
    <t>10074963700</t>
  </si>
  <si>
    <t>MESS</t>
  </si>
  <si>
    <t>A MURUGAN</t>
  </si>
  <si>
    <t>TIRUNELVELI - CHENNAI AGREMENT STUDENTS MESS OCT'19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</si>
</sst>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b/>
      <sz val="12"/>
      <color indexed="72"/>
      <name val="Cambria"/>
      <family val="1"/>
      <scheme val="major"/>
    </font>
    <font>
      <sz val="11"/>
      <color indexed="64"/>
      <name val="Cambria"/>
      <family val="1"/>
      <scheme val="major"/>
    </font>
    <font>
      <sz val="11"/>
      <color rgb="FFFF0000"/>
      <name val="Cambria"/>
      <family val="1"/>
      <scheme val="maj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0" fillId="0" borderId="0"/>
    <xf numFmtId="0" fontId="2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/>
    <xf numFmtId="2" fontId="0" fillId="0" borderId="0" xfId="0" applyNumberFormat="1" applyFont="1"/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top"/>
    </xf>
    <xf numFmtId="0" fontId="6" fillId="0" borderId="1" xfId="1" quotePrefix="1" applyFont="1" applyBorder="1" applyAlignment="1">
      <alignment horizontal="left" vertical="top"/>
    </xf>
    <xf numFmtId="2" fontId="7" fillId="0" borderId="1" xfId="1" applyNumberFormat="1" applyFont="1" applyBorder="1" applyAlignment="1">
      <alignment horizontal="right" vertical="top"/>
    </xf>
    <xf numFmtId="0" fontId="8" fillId="0" borderId="1" xfId="1" applyFont="1" applyBorder="1"/>
    <xf numFmtId="0" fontId="9" fillId="0" borderId="1" xfId="1" applyFont="1" applyBorder="1" applyAlignment="1">
      <alignment horizontal="left" vertical="top"/>
    </xf>
    <xf numFmtId="0" fontId="9" fillId="0" borderId="1" xfId="1" quotePrefix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/>
    </xf>
    <xf numFmtId="0" fontId="9" fillId="0" borderId="1" xfId="0" applyFont="1" applyFill="1" applyBorder="1"/>
    <xf numFmtId="0" fontId="9" fillId="0" borderId="1" xfId="0" quotePrefix="1" applyFont="1" applyFill="1" applyBorder="1"/>
    <xf numFmtId="0" fontId="8" fillId="0" borderId="1" xfId="1" applyFont="1" applyBorder="1" applyAlignment="1">
      <alignment horizontal="left" vertical="top"/>
    </xf>
    <xf numFmtId="0" fontId="8" fillId="0" borderId="1" xfId="1" quotePrefix="1" applyFont="1" applyBorder="1" applyAlignment="1">
      <alignment horizontal="left" vertical="top"/>
    </xf>
    <xf numFmtId="2" fontId="6" fillId="0" borderId="1" xfId="1" applyNumberFormat="1" applyFont="1" applyBorder="1" applyAlignment="1">
      <alignment horizontal="right" vertical="top"/>
    </xf>
    <xf numFmtId="0" fontId="9" fillId="0" borderId="1" xfId="2" applyFont="1" applyBorder="1" applyAlignment="1">
      <alignment horizontal="left" vertical="top"/>
    </xf>
    <xf numFmtId="0" fontId="9" fillId="0" borderId="1" xfId="2" quotePrefix="1" applyFont="1" applyBorder="1" applyAlignment="1">
      <alignment horizontal="left" vertical="top"/>
    </xf>
    <xf numFmtId="2" fontId="9" fillId="0" borderId="1" xfId="0" applyNumberFormat="1" applyFont="1" applyBorder="1"/>
    <xf numFmtId="2" fontId="0" fillId="0" borderId="0" xfId="0" applyNumberFormat="1"/>
    <xf numFmtId="0" fontId="0" fillId="0" borderId="0" xfId="0" applyFill="1" applyBorder="1"/>
    <xf numFmtId="0" fontId="9" fillId="0" borderId="1" xfId="0" applyFont="1" applyBorder="1"/>
    <xf numFmtId="0" fontId="8" fillId="0" borderId="1" xfId="3" applyFont="1" applyBorder="1" applyAlignment="1">
      <alignment horizontal="left" vertical="top"/>
    </xf>
    <xf numFmtId="0" fontId="8" fillId="0" borderId="1" xfId="3" quotePrefix="1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2" fontId="9" fillId="0" borderId="1" xfId="1" applyNumberFormat="1" applyFont="1" applyBorder="1" applyAlignment="1">
      <alignment horizontal="right" vertical="top"/>
    </xf>
    <xf numFmtId="0" fontId="8" fillId="0" borderId="1" xfId="2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11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3"/>
    <cellStyle name="Normal 3 1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D17" sqref="D17"/>
    </sheetView>
  </sheetViews>
  <sheetFormatPr defaultRowHeight="15"/>
  <cols>
    <col min="1" max="1" width="6.85546875" bestFit="1" customWidth="1"/>
    <col min="2" max="2" width="20.7109375" bestFit="1" customWidth="1"/>
    <col min="3" max="3" width="17.28515625" bestFit="1" customWidth="1"/>
    <col min="4" max="4" width="12.85546875" bestFit="1" customWidth="1"/>
    <col min="6" max="6" width="9.5703125" bestFit="1" customWidth="1"/>
    <col min="7" max="7" width="10.140625" bestFit="1" customWidth="1"/>
  </cols>
  <sheetData>
    <row r="1" spans="1:7" ht="15.75">
      <c r="A1" s="40" t="s">
        <v>0</v>
      </c>
      <c r="B1" s="40"/>
      <c r="C1" s="40"/>
      <c r="D1" s="40"/>
      <c r="E1" s="40"/>
      <c r="F1" s="40"/>
      <c r="G1" s="40"/>
    </row>
    <row r="2" spans="1:7" ht="15.75">
      <c r="A2" s="41" t="s">
        <v>1</v>
      </c>
      <c r="B2" s="41"/>
      <c r="C2" s="41"/>
      <c r="D2" s="41"/>
      <c r="E2" s="41"/>
      <c r="F2" s="41"/>
      <c r="G2" s="41"/>
    </row>
    <row r="3" spans="1:7" ht="31.5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7" t="s">
        <v>7</v>
      </c>
      <c r="G3" s="8" t="s">
        <v>8</v>
      </c>
    </row>
    <row r="4" spans="1:7" ht="15.75">
      <c r="A4" s="5">
        <v>1</v>
      </c>
      <c r="B4" s="1" t="s">
        <v>9</v>
      </c>
      <c r="C4" s="2" t="s">
        <v>10</v>
      </c>
      <c r="D4" s="2" t="s">
        <v>11</v>
      </c>
      <c r="E4" s="2" t="s">
        <v>12</v>
      </c>
      <c r="F4" s="6">
        <v>9360</v>
      </c>
      <c r="G4" s="4">
        <v>20191107</v>
      </c>
    </row>
    <row r="5" spans="1:7" ht="15.75">
      <c r="A5" s="5">
        <v>2</v>
      </c>
      <c r="B5" s="1" t="s">
        <v>13</v>
      </c>
      <c r="C5" s="2" t="s">
        <v>14</v>
      </c>
      <c r="D5" s="1" t="s">
        <v>15</v>
      </c>
      <c r="E5" s="2" t="s">
        <v>12</v>
      </c>
      <c r="F5" s="6">
        <v>700</v>
      </c>
      <c r="G5" s="4">
        <v>20191107</v>
      </c>
    </row>
    <row r="6" spans="1:7" ht="15.75">
      <c r="A6" s="5">
        <v>3</v>
      </c>
      <c r="B6" s="1" t="s">
        <v>16</v>
      </c>
      <c r="C6" s="2" t="s">
        <v>17</v>
      </c>
      <c r="D6" s="1" t="s">
        <v>18</v>
      </c>
      <c r="E6" s="2" t="s">
        <v>12</v>
      </c>
      <c r="F6" s="6">
        <v>175</v>
      </c>
      <c r="G6" s="4">
        <v>20191107</v>
      </c>
    </row>
    <row r="7" spans="1:7" ht="15.75">
      <c r="A7" s="5">
        <v>4</v>
      </c>
      <c r="B7" s="1" t="s">
        <v>19</v>
      </c>
      <c r="C7" s="2" t="s">
        <v>20</v>
      </c>
      <c r="D7" s="1" t="s">
        <v>21</v>
      </c>
      <c r="E7" s="2" t="s">
        <v>12</v>
      </c>
      <c r="F7" s="6">
        <v>2250</v>
      </c>
      <c r="G7" s="4">
        <v>20191107</v>
      </c>
    </row>
    <row r="8" spans="1:7" ht="15.75">
      <c r="A8" s="5">
        <v>6</v>
      </c>
      <c r="B8" s="1" t="s">
        <v>22</v>
      </c>
      <c r="C8" s="2" t="s">
        <v>23</v>
      </c>
      <c r="D8" s="1" t="s">
        <v>24</v>
      </c>
      <c r="E8" s="2" t="s">
        <v>12</v>
      </c>
      <c r="F8" s="6">
        <v>2250</v>
      </c>
      <c r="G8" s="4">
        <v>20191107</v>
      </c>
    </row>
    <row r="9" spans="1:7" ht="15.75">
      <c r="A9" s="5">
        <v>7</v>
      </c>
      <c r="B9" s="3" t="s">
        <v>25</v>
      </c>
      <c r="C9" s="2" t="s">
        <v>26</v>
      </c>
      <c r="D9" s="1" t="s">
        <v>27</v>
      </c>
      <c r="E9" s="2" t="s">
        <v>12</v>
      </c>
      <c r="F9" s="6">
        <v>2430</v>
      </c>
      <c r="G9" s="4">
        <v>20191107</v>
      </c>
    </row>
    <row r="10" spans="1:7" ht="15.75">
      <c r="A10" s="5">
        <v>8</v>
      </c>
      <c r="B10" s="1" t="s">
        <v>28</v>
      </c>
      <c r="C10" s="2" t="s">
        <v>29</v>
      </c>
      <c r="D10" s="1" t="s">
        <v>27</v>
      </c>
      <c r="E10" s="2" t="s">
        <v>12</v>
      </c>
      <c r="F10" s="6">
        <v>3500</v>
      </c>
      <c r="G10" s="4">
        <v>20191107</v>
      </c>
    </row>
    <row r="11" spans="1:7" ht="15.75">
      <c r="A11" s="5">
        <v>9</v>
      </c>
      <c r="B11" s="11" t="s">
        <v>30</v>
      </c>
      <c r="C11" s="12" t="s">
        <v>31</v>
      </c>
      <c r="D11" s="11" t="s">
        <v>32</v>
      </c>
      <c r="E11" s="12" t="s">
        <v>12</v>
      </c>
      <c r="F11" s="9">
        <v>15750</v>
      </c>
      <c r="G11" s="4">
        <v>20191107</v>
      </c>
    </row>
    <row r="12" spans="1:7">
      <c r="A12" s="10"/>
      <c r="B12" s="10"/>
      <c r="C12" s="10"/>
      <c r="D12" s="10"/>
      <c r="E12" s="10"/>
      <c r="F12" s="13">
        <f>SUM(F4:F11)</f>
        <v>36415</v>
      </c>
      <c r="G12" s="10"/>
    </row>
  </sheetData>
  <mergeCells count="2">
    <mergeCell ref="A1:G1"/>
    <mergeCell ref="A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B20" sqref="B20"/>
    </sheetView>
  </sheetViews>
  <sheetFormatPr defaultRowHeight="15"/>
  <cols>
    <col min="2" max="2" width="28.28515625" bestFit="1" customWidth="1"/>
    <col min="3" max="3" width="18.42578125" bestFit="1" customWidth="1"/>
    <col min="4" max="4" width="15.42578125" bestFit="1" customWidth="1"/>
    <col min="7" max="7" width="10.140625" bestFit="1" customWidth="1"/>
  </cols>
  <sheetData>
    <row r="1" spans="1:7" ht="15.75">
      <c r="A1" s="42" t="s">
        <v>33</v>
      </c>
      <c r="B1" s="42"/>
      <c r="C1" s="42"/>
      <c r="D1" s="42"/>
      <c r="E1" s="42"/>
      <c r="F1" s="42"/>
      <c r="G1" s="42"/>
    </row>
    <row r="2" spans="1:7" ht="15.75">
      <c r="A2" s="43" t="s">
        <v>34</v>
      </c>
      <c r="B2" s="43"/>
      <c r="C2" s="43"/>
      <c r="D2" s="43"/>
      <c r="E2" s="43"/>
      <c r="F2" s="43"/>
      <c r="G2" s="43"/>
    </row>
    <row r="3" spans="1:7" ht="31.5">
      <c r="A3" s="14" t="s">
        <v>35</v>
      </c>
      <c r="B3" s="14" t="s">
        <v>36</v>
      </c>
      <c r="C3" s="14" t="s">
        <v>37</v>
      </c>
      <c r="D3" s="14" t="s">
        <v>38</v>
      </c>
      <c r="E3" s="14" t="s">
        <v>39</v>
      </c>
      <c r="F3" s="14" t="s">
        <v>40</v>
      </c>
      <c r="G3" s="14" t="s">
        <v>41</v>
      </c>
    </row>
    <row r="4" spans="1:7">
      <c r="A4" s="15" t="s">
        <v>42</v>
      </c>
      <c r="B4" s="15" t="s">
        <v>43</v>
      </c>
      <c r="C4" s="15" t="s">
        <v>44</v>
      </c>
      <c r="D4" s="15" t="s">
        <v>45</v>
      </c>
      <c r="E4" s="16" t="s">
        <v>12</v>
      </c>
      <c r="F4" s="17">
        <v>418</v>
      </c>
      <c r="G4" s="18">
        <v>20191107</v>
      </c>
    </row>
    <row r="5" spans="1:7">
      <c r="A5" s="19" t="s">
        <v>46</v>
      </c>
      <c r="B5" s="19" t="s">
        <v>47</v>
      </c>
      <c r="C5" s="19" t="s">
        <v>48</v>
      </c>
      <c r="D5" s="19" t="s">
        <v>49</v>
      </c>
      <c r="E5" s="20" t="s">
        <v>12</v>
      </c>
      <c r="F5" s="17">
        <v>377</v>
      </c>
      <c r="G5" s="18">
        <v>20191107</v>
      </c>
    </row>
    <row r="6" spans="1:7">
      <c r="A6" s="19" t="s">
        <v>50</v>
      </c>
      <c r="B6" s="19" t="s">
        <v>51</v>
      </c>
      <c r="C6" s="19" t="s">
        <v>52</v>
      </c>
      <c r="D6" s="19" t="s">
        <v>53</v>
      </c>
      <c r="E6" s="20" t="s">
        <v>12</v>
      </c>
      <c r="F6" s="17">
        <v>75</v>
      </c>
      <c r="G6" s="18">
        <v>20191107</v>
      </c>
    </row>
    <row r="7" spans="1:7">
      <c r="A7" s="21" t="s">
        <v>54</v>
      </c>
      <c r="B7" s="21" t="s">
        <v>55</v>
      </c>
      <c r="C7" s="21" t="s">
        <v>56</v>
      </c>
      <c r="D7" s="21" t="s">
        <v>57</v>
      </c>
      <c r="E7" s="22" t="s">
        <v>12</v>
      </c>
      <c r="F7" s="17">
        <v>1115</v>
      </c>
      <c r="G7" s="18">
        <v>20191107</v>
      </c>
    </row>
    <row r="8" spans="1:7">
      <c r="A8" s="19" t="s">
        <v>58</v>
      </c>
      <c r="B8" s="19" t="s">
        <v>59</v>
      </c>
      <c r="C8" s="19" t="s">
        <v>60</v>
      </c>
      <c r="D8" s="19" t="s">
        <v>61</v>
      </c>
      <c r="E8" s="22" t="s">
        <v>12</v>
      </c>
      <c r="F8" s="17">
        <v>2800</v>
      </c>
      <c r="G8" s="18">
        <v>20191107</v>
      </c>
    </row>
    <row r="9" spans="1:7">
      <c r="A9" s="19" t="s">
        <v>62</v>
      </c>
      <c r="B9" s="19" t="s">
        <v>63</v>
      </c>
      <c r="C9" s="19" t="s">
        <v>64</v>
      </c>
      <c r="D9" s="19" t="s">
        <v>65</v>
      </c>
      <c r="E9" s="22" t="s">
        <v>12</v>
      </c>
      <c r="F9" s="17">
        <v>1500</v>
      </c>
      <c r="G9" s="18">
        <v>20191107</v>
      </c>
    </row>
    <row r="10" spans="1:7">
      <c r="A10" s="21" t="s">
        <v>66</v>
      </c>
      <c r="B10" s="21" t="s">
        <v>67</v>
      </c>
      <c r="C10" s="21" t="s">
        <v>68</v>
      </c>
      <c r="D10" s="21" t="s">
        <v>69</v>
      </c>
      <c r="E10" s="22" t="s">
        <v>12</v>
      </c>
      <c r="F10" s="17">
        <v>1275</v>
      </c>
      <c r="G10" s="18">
        <v>20191107</v>
      </c>
    </row>
    <row r="11" spans="1:7">
      <c r="A11" s="22" t="s">
        <v>70</v>
      </c>
      <c r="B11" s="21" t="s">
        <v>71</v>
      </c>
      <c r="C11" s="22" t="s">
        <v>72</v>
      </c>
      <c r="D11" s="21" t="s">
        <v>73</v>
      </c>
      <c r="E11" s="22" t="s">
        <v>12</v>
      </c>
      <c r="F11" s="17">
        <v>8400</v>
      </c>
      <c r="G11" s="18">
        <v>20191107</v>
      </c>
    </row>
    <row r="12" spans="1:7">
      <c r="A12" s="2" t="s">
        <v>74</v>
      </c>
      <c r="B12" s="23" t="s">
        <v>75</v>
      </c>
      <c r="C12" s="24" t="s">
        <v>76</v>
      </c>
      <c r="D12" s="23" t="s">
        <v>77</v>
      </c>
      <c r="E12" s="22" t="s">
        <v>12</v>
      </c>
      <c r="F12" s="17">
        <v>6200</v>
      </c>
      <c r="G12" s="18">
        <v>20191107</v>
      </c>
    </row>
    <row r="13" spans="1:7">
      <c r="A13" s="25" t="s">
        <v>78</v>
      </c>
      <c r="B13" s="25" t="s">
        <v>79</v>
      </c>
      <c r="C13" s="26" t="s">
        <v>80</v>
      </c>
      <c r="D13" s="25" t="s">
        <v>81</v>
      </c>
      <c r="E13" s="26" t="s">
        <v>12</v>
      </c>
      <c r="F13" s="27">
        <v>5595</v>
      </c>
      <c r="G13" s="18">
        <v>20191107</v>
      </c>
    </row>
    <row r="14" spans="1:7">
      <c r="A14" s="19" t="s">
        <v>82</v>
      </c>
      <c r="B14" s="19" t="s">
        <v>83</v>
      </c>
      <c r="C14" s="20" t="s">
        <v>84</v>
      </c>
      <c r="D14" s="19" t="s">
        <v>85</v>
      </c>
      <c r="E14" s="20" t="s">
        <v>12</v>
      </c>
      <c r="F14" s="27">
        <v>9240</v>
      </c>
      <c r="G14" s="18">
        <v>20191107</v>
      </c>
    </row>
    <row r="15" spans="1:7">
      <c r="A15" s="15" t="s">
        <v>86</v>
      </c>
      <c r="B15" s="15" t="s">
        <v>87</v>
      </c>
      <c r="C15" s="16" t="s">
        <v>88</v>
      </c>
      <c r="D15" s="15" t="s">
        <v>89</v>
      </c>
      <c r="E15" s="16" t="s">
        <v>12</v>
      </c>
      <c r="F15" s="27">
        <f>7627+2000</f>
        <v>9627</v>
      </c>
      <c r="G15" s="18">
        <v>20191107</v>
      </c>
    </row>
    <row r="16" spans="1:7">
      <c r="A16" s="19" t="s">
        <v>90</v>
      </c>
      <c r="B16" s="19" t="s">
        <v>91</v>
      </c>
      <c r="C16" s="19" t="s">
        <v>92</v>
      </c>
      <c r="D16" s="19" t="s">
        <v>49</v>
      </c>
      <c r="E16" s="20" t="s">
        <v>12</v>
      </c>
      <c r="F16" s="27">
        <v>114</v>
      </c>
      <c r="G16" s="18">
        <v>20191107</v>
      </c>
    </row>
    <row r="17" spans="1:7">
      <c r="A17" s="19" t="s">
        <v>93</v>
      </c>
      <c r="B17" s="19" t="s">
        <v>94</v>
      </c>
      <c r="C17" s="19" t="s">
        <v>95</v>
      </c>
      <c r="D17" s="19" t="s">
        <v>96</v>
      </c>
      <c r="E17" s="20" t="s">
        <v>12</v>
      </c>
      <c r="F17" s="27">
        <v>130</v>
      </c>
      <c r="G17" s="18">
        <v>20191107</v>
      </c>
    </row>
    <row r="18" spans="1:7">
      <c r="A18" s="15" t="s">
        <v>97</v>
      </c>
      <c r="B18" s="15" t="s">
        <v>98</v>
      </c>
      <c r="C18" s="15" t="s">
        <v>99</v>
      </c>
      <c r="D18" s="15" t="s">
        <v>100</v>
      </c>
      <c r="E18" s="16" t="s">
        <v>12</v>
      </c>
      <c r="F18" s="27">
        <f>7185+400</f>
        <v>7585</v>
      </c>
      <c r="G18" s="18">
        <v>20191107</v>
      </c>
    </row>
    <row r="19" spans="1:7">
      <c r="A19" s="19" t="s">
        <v>101</v>
      </c>
      <c r="B19" s="19" t="s">
        <v>102</v>
      </c>
      <c r="C19" s="19" t="s">
        <v>103</v>
      </c>
      <c r="D19" s="19" t="s">
        <v>49</v>
      </c>
      <c r="E19" s="16" t="s">
        <v>12</v>
      </c>
      <c r="F19" s="27">
        <v>100</v>
      </c>
      <c r="G19" s="18">
        <v>20191107</v>
      </c>
    </row>
    <row r="20" spans="1:7">
      <c r="A20" s="19" t="s">
        <v>104</v>
      </c>
      <c r="B20" s="19" t="s">
        <v>105</v>
      </c>
      <c r="C20" s="19" t="s">
        <v>106</v>
      </c>
      <c r="D20" s="19" t="s">
        <v>49</v>
      </c>
      <c r="E20" s="20" t="s">
        <v>12</v>
      </c>
      <c r="F20" s="27">
        <v>3574</v>
      </c>
      <c r="G20" s="18">
        <v>20191107</v>
      </c>
    </row>
    <row r="21" spans="1:7">
      <c r="A21" s="21" t="s">
        <v>107</v>
      </c>
      <c r="B21" s="21" t="s">
        <v>108</v>
      </c>
      <c r="C21" s="21" t="s">
        <v>109</v>
      </c>
      <c r="D21" s="21" t="s">
        <v>49</v>
      </c>
      <c r="E21" s="22" t="s">
        <v>12</v>
      </c>
      <c r="F21" s="27">
        <v>385</v>
      </c>
      <c r="G21" s="18">
        <v>20191107</v>
      </c>
    </row>
    <row r="22" spans="1:7">
      <c r="A22" s="15" t="s">
        <v>110</v>
      </c>
      <c r="B22" s="15" t="s">
        <v>111</v>
      </c>
      <c r="C22" s="19" t="s">
        <v>112</v>
      </c>
      <c r="D22" s="19" t="s">
        <v>113</v>
      </c>
      <c r="E22" s="16" t="s">
        <v>12</v>
      </c>
      <c r="F22" s="27">
        <f>6699+600+1200+300</f>
        <v>8799</v>
      </c>
      <c r="G22" s="18">
        <v>20191107</v>
      </c>
    </row>
    <row r="23" spans="1:7">
      <c r="A23" s="19" t="s">
        <v>114</v>
      </c>
      <c r="B23" s="19" t="s">
        <v>115</v>
      </c>
      <c r="C23" s="19" t="s">
        <v>116</v>
      </c>
      <c r="D23" s="19" t="s">
        <v>49</v>
      </c>
      <c r="E23" s="20" t="s">
        <v>12</v>
      </c>
      <c r="F23" s="27">
        <f>1280+60</f>
        <v>1340</v>
      </c>
      <c r="G23" s="18">
        <v>20191107</v>
      </c>
    </row>
    <row r="24" spans="1:7">
      <c r="A24" s="28" t="s">
        <v>117</v>
      </c>
      <c r="B24" s="28" t="s">
        <v>118</v>
      </c>
      <c r="C24" s="29" t="s">
        <v>119</v>
      </c>
      <c r="D24" s="28" t="s">
        <v>120</v>
      </c>
      <c r="E24" s="29" t="s">
        <v>12</v>
      </c>
      <c r="F24" s="30">
        <v>3100</v>
      </c>
      <c r="G24" s="18">
        <v>20191107</v>
      </c>
    </row>
    <row r="25" spans="1:7">
      <c r="F25" s="31">
        <f>SUM(F4:F24)</f>
        <v>71749</v>
      </c>
    </row>
    <row r="26" spans="1:7">
      <c r="C26" t="s">
        <v>121</v>
      </c>
      <c r="D26">
        <v>22160</v>
      </c>
    </row>
    <row r="27" spans="1:7">
      <c r="C27" s="32" t="s">
        <v>122</v>
      </c>
      <c r="D27">
        <v>5595</v>
      </c>
    </row>
    <row r="28" spans="1:7">
      <c r="C28" s="32" t="s">
        <v>123</v>
      </c>
      <c r="D28">
        <v>9240</v>
      </c>
    </row>
    <row r="29" spans="1:7">
      <c r="C29" s="32" t="s">
        <v>124</v>
      </c>
      <c r="D29">
        <v>9871</v>
      </c>
    </row>
    <row r="30" spans="1:7">
      <c r="C30" s="32" t="s">
        <v>125</v>
      </c>
      <c r="D30">
        <v>7685</v>
      </c>
    </row>
    <row r="31" spans="1:7">
      <c r="C31" s="32" t="s">
        <v>126</v>
      </c>
      <c r="D31">
        <v>3959</v>
      </c>
    </row>
    <row r="32" spans="1:7">
      <c r="C32" s="32" t="s">
        <v>127</v>
      </c>
      <c r="D32">
        <v>13239</v>
      </c>
    </row>
    <row r="33" spans="3:4">
      <c r="C33" s="32" t="s">
        <v>128</v>
      </c>
      <c r="D33">
        <f>SUM(D26:D32)</f>
        <v>71749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1" sqref="D11"/>
    </sheetView>
  </sheetViews>
  <sheetFormatPr defaultRowHeight="15"/>
  <cols>
    <col min="2" max="2" width="22.7109375" bestFit="1" customWidth="1"/>
    <col min="3" max="3" width="16" bestFit="1" customWidth="1"/>
    <col min="4" max="4" width="14.28515625" bestFit="1" customWidth="1"/>
    <col min="7" max="7" width="10.140625" bestFit="1" customWidth="1"/>
  </cols>
  <sheetData>
    <row r="1" spans="1:7" ht="15.75">
      <c r="A1" s="42" t="s">
        <v>129</v>
      </c>
      <c r="B1" s="42"/>
      <c r="C1" s="42"/>
      <c r="D1" s="42"/>
      <c r="E1" s="42"/>
      <c r="F1" s="42"/>
      <c r="G1" s="42"/>
    </row>
    <row r="2" spans="1:7" ht="15.75">
      <c r="A2" s="44" t="s">
        <v>130</v>
      </c>
      <c r="B2" s="44"/>
      <c r="C2" s="44"/>
      <c r="D2" s="44"/>
      <c r="E2" s="44"/>
      <c r="F2" s="44"/>
      <c r="G2" s="44"/>
    </row>
    <row r="3" spans="1:7" ht="31.5">
      <c r="A3" s="14" t="s">
        <v>35</v>
      </c>
      <c r="B3" s="14" t="s">
        <v>36</v>
      </c>
      <c r="C3" s="14" t="s">
        <v>37</v>
      </c>
      <c r="D3" s="14" t="s">
        <v>38</v>
      </c>
      <c r="E3" s="14" t="s">
        <v>39</v>
      </c>
      <c r="F3" s="14" t="s">
        <v>40</v>
      </c>
      <c r="G3" s="14" t="s">
        <v>41</v>
      </c>
    </row>
    <row r="4" spans="1:7">
      <c r="A4" s="15">
        <v>23059</v>
      </c>
      <c r="B4" s="15" t="s">
        <v>131</v>
      </c>
      <c r="C4" s="15">
        <v>33288867196</v>
      </c>
      <c r="D4" s="15" t="s">
        <v>132</v>
      </c>
      <c r="E4" s="16" t="s">
        <v>12</v>
      </c>
      <c r="F4" s="27">
        <f>6080+2354</f>
        <v>8434</v>
      </c>
      <c r="G4" s="33">
        <v>20191107</v>
      </c>
    </row>
    <row r="5" spans="1:7">
      <c r="A5" s="34" t="s">
        <v>133</v>
      </c>
      <c r="B5" s="34" t="s">
        <v>134</v>
      </c>
      <c r="C5" s="34" t="s">
        <v>135</v>
      </c>
      <c r="D5" s="34" t="s">
        <v>136</v>
      </c>
      <c r="E5" s="35" t="s">
        <v>12</v>
      </c>
      <c r="F5" s="27">
        <f>1589+840</f>
        <v>2429</v>
      </c>
      <c r="G5" s="33">
        <v>20191107</v>
      </c>
    </row>
    <row r="6" spans="1:7">
      <c r="A6" s="21" t="s">
        <v>137</v>
      </c>
      <c r="B6" s="21" t="s">
        <v>138</v>
      </c>
      <c r="C6" s="22" t="s">
        <v>139</v>
      </c>
      <c r="D6" s="21" t="s">
        <v>140</v>
      </c>
      <c r="E6" s="22" t="s">
        <v>12</v>
      </c>
      <c r="F6" s="27">
        <f>2539+333</f>
        <v>2872</v>
      </c>
      <c r="G6" s="33">
        <v>20191107</v>
      </c>
    </row>
    <row r="7" spans="1:7">
      <c r="F7" s="31">
        <f>SUM(F4:F6)</f>
        <v>13735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sqref="A1:G4"/>
    </sheetView>
  </sheetViews>
  <sheetFormatPr defaultRowHeight="15"/>
  <cols>
    <col min="2" max="2" width="16" bestFit="1" customWidth="1"/>
    <col min="3" max="3" width="13.7109375" bestFit="1" customWidth="1"/>
    <col min="4" max="4" width="13.5703125" bestFit="1" customWidth="1"/>
    <col min="7" max="7" width="10.140625" bestFit="1" customWidth="1"/>
  </cols>
  <sheetData>
    <row r="1" spans="1:7">
      <c r="A1" s="45" t="s">
        <v>0</v>
      </c>
      <c r="B1" s="45"/>
      <c r="C1" s="45"/>
      <c r="D1" s="45"/>
      <c r="E1" s="45"/>
      <c r="F1" s="45"/>
      <c r="G1" s="45"/>
    </row>
    <row r="2" spans="1:7">
      <c r="A2" s="45" t="s">
        <v>141</v>
      </c>
      <c r="B2" s="45"/>
      <c r="C2" s="45"/>
      <c r="D2" s="45"/>
      <c r="E2" s="45"/>
      <c r="F2" s="45"/>
      <c r="G2" s="45"/>
    </row>
    <row r="3" spans="1:7" ht="30">
      <c r="A3" s="36" t="s">
        <v>142</v>
      </c>
      <c r="B3" s="36" t="s">
        <v>3</v>
      </c>
      <c r="C3" s="36" t="s">
        <v>4</v>
      </c>
      <c r="D3" s="36" t="s">
        <v>143</v>
      </c>
      <c r="E3" s="37" t="s">
        <v>6</v>
      </c>
      <c r="F3" s="36" t="s">
        <v>144</v>
      </c>
      <c r="G3" s="37" t="s">
        <v>8</v>
      </c>
    </row>
    <row r="4" spans="1:7">
      <c r="A4" s="19" t="s">
        <v>147</v>
      </c>
      <c r="B4" s="19" t="s">
        <v>145</v>
      </c>
      <c r="C4" s="20" t="s">
        <v>148</v>
      </c>
      <c r="D4" s="19" t="s">
        <v>146</v>
      </c>
      <c r="E4" s="20" t="s">
        <v>12</v>
      </c>
      <c r="F4" s="38">
        <v>4584</v>
      </c>
      <c r="G4" s="39">
        <v>20191108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4" sqref="D4"/>
    </sheetView>
  </sheetViews>
  <sheetFormatPr defaultRowHeight="15"/>
  <cols>
    <col min="2" max="2" width="16" bestFit="1" customWidth="1"/>
    <col min="3" max="3" width="13.7109375" bestFit="1" customWidth="1"/>
    <col min="4" max="4" width="13.5703125" bestFit="1" customWidth="1"/>
    <col min="7" max="7" width="10.140625" bestFit="1" customWidth="1"/>
  </cols>
  <sheetData>
    <row r="1" spans="1:7">
      <c r="A1" s="45" t="s">
        <v>0</v>
      </c>
      <c r="B1" s="45"/>
      <c r="C1" s="45"/>
      <c r="D1" s="45"/>
      <c r="E1" s="45"/>
      <c r="F1" s="45"/>
      <c r="G1" s="45"/>
    </row>
    <row r="2" spans="1:7">
      <c r="A2" s="45" t="s">
        <v>151</v>
      </c>
      <c r="B2" s="45"/>
      <c r="C2" s="45"/>
      <c r="D2" s="45"/>
      <c r="E2" s="45"/>
      <c r="F2" s="45"/>
      <c r="G2" s="45"/>
    </row>
    <row r="3" spans="1:7" ht="30">
      <c r="A3" s="36" t="s">
        <v>142</v>
      </c>
      <c r="B3" s="36" t="s">
        <v>3</v>
      </c>
      <c r="C3" s="36" t="s">
        <v>4</v>
      </c>
      <c r="D3" s="36" t="s">
        <v>143</v>
      </c>
      <c r="E3" s="37" t="s">
        <v>6</v>
      </c>
      <c r="F3" s="36" t="s">
        <v>144</v>
      </c>
      <c r="G3" s="37" t="s">
        <v>8</v>
      </c>
    </row>
    <row r="4" spans="1:7">
      <c r="A4" s="19" t="s">
        <v>149</v>
      </c>
      <c r="B4" s="19" t="s">
        <v>150</v>
      </c>
      <c r="C4" s="20">
        <v>20361865067</v>
      </c>
      <c r="D4" s="19" t="s">
        <v>49</v>
      </c>
      <c r="E4" s="20" t="s">
        <v>12</v>
      </c>
      <c r="F4" s="38">
        <v>8357</v>
      </c>
      <c r="G4" s="39">
        <v>20191108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 IC</vt:lpstr>
      <vt:lpstr>TVL</vt:lpstr>
      <vt:lpstr>MDU</vt:lpstr>
      <vt:lpstr>RETURN</vt:lpstr>
      <vt:lpstr>MESS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2019-11-07T04:48:44Z</cp:lastPrinted>
  <dcterms:created xsi:type="dcterms:W3CDTF">2019-11-07T04:38:35Z</dcterms:created>
  <dcterms:modified xsi:type="dcterms:W3CDTF">2019-11-08T10:26:42Z</dcterms:modified>
</cp:coreProperties>
</file>