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hukumaranpanchaksaram/Documents/Proj21/relaxclocksim/tables_figs/approximate_likelihood/angiosperm/good_pri/"/>
    </mc:Choice>
  </mc:AlternateContent>
  <xr:revisionPtr revIDLastSave="0" documentId="13_ncr:1_{05B9EABC-00E2-0D41-B387-F0862464EC0B}" xr6:coauthVersionLast="47" xr6:coauthVersionMax="47" xr10:uidLastSave="{00000000-0000-0000-0000-000000000000}"/>
  <bookViews>
    <workbookView xWindow="0" yWindow="500" windowWidth="25600" windowHeight="13840" xr2:uid="{518402C6-897F-EC49-98FA-2A75F3CA8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Q11" i="1"/>
  <c r="S11" i="1"/>
  <c r="Q12" i="1"/>
  <c r="T11" i="1" s="1"/>
  <c r="Q13" i="1"/>
  <c r="T13" i="1" s="1"/>
  <c r="S13" i="1"/>
  <c r="Q15" i="1"/>
  <c r="S15" i="1"/>
  <c r="Q16" i="1"/>
  <c r="T17" i="1" s="1"/>
  <c r="Q17" i="1"/>
  <c r="S17" i="1"/>
  <c r="Q19" i="1"/>
  <c r="S19" i="1"/>
  <c r="Q20" i="1"/>
  <c r="Q21" i="1"/>
  <c r="S21" i="1"/>
  <c r="Z11" i="1"/>
  <c r="AC11" i="1" s="1"/>
  <c r="AB11" i="1"/>
  <c r="Z12" i="1"/>
  <c r="Z13" i="1"/>
  <c r="AB13" i="1"/>
  <c r="Z15" i="1"/>
  <c r="AB15" i="1"/>
  <c r="Z16" i="1"/>
  <c r="Z17" i="1"/>
  <c r="AB17" i="1"/>
  <c r="Z19" i="1"/>
  <c r="AB19" i="1"/>
  <c r="Z20" i="1"/>
  <c r="Z21" i="1"/>
  <c r="AC21" i="1" s="1"/>
  <c r="AB21" i="1"/>
  <c r="AC16" i="1" l="1"/>
  <c r="AC15" i="1"/>
  <c r="AC20" i="1"/>
  <c r="AC13" i="1"/>
  <c r="AC17" i="1"/>
  <c r="AC12" i="1"/>
  <c r="AC19" i="1"/>
  <c r="T21" i="1"/>
  <c r="T20" i="1"/>
  <c r="T16" i="1"/>
  <c r="T12" i="1"/>
  <c r="U11" i="1" s="1"/>
  <c r="T15" i="1"/>
  <c r="U15" i="1" s="1"/>
  <c r="T19" i="1"/>
  <c r="U13" i="1" l="1"/>
  <c r="U17" i="1"/>
  <c r="AK21" i="1" l="1"/>
  <c r="AK19" i="1"/>
  <c r="AK17" i="1"/>
  <c r="AK15" i="1"/>
  <c r="AK13" i="1"/>
  <c r="AK11" i="1"/>
  <c r="AI15" i="1"/>
  <c r="AI16" i="1"/>
  <c r="AI17" i="1"/>
  <c r="AI19" i="1"/>
  <c r="AI20" i="1"/>
  <c r="AI21" i="1"/>
  <c r="AI11" i="1"/>
  <c r="AI12" i="1"/>
  <c r="AI13" i="1"/>
  <c r="J21" i="1"/>
  <c r="J17" i="1"/>
  <c r="J13" i="1"/>
  <c r="J19" i="1"/>
  <c r="J15" i="1"/>
  <c r="H11" i="1"/>
  <c r="H12" i="1"/>
  <c r="H13" i="1"/>
  <c r="H15" i="1"/>
  <c r="H16" i="1"/>
  <c r="H17" i="1"/>
  <c r="H19" i="1"/>
  <c r="H20" i="1" l="1"/>
  <c r="H21" i="1"/>
  <c r="K12" i="1" l="1"/>
  <c r="K13" i="1"/>
  <c r="AL11" i="1"/>
  <c r="AL13" i="1"/>
  <c r="K11" i="1"/>
  <c r="AL12" i="1"/>
  <c r="K17" i="1"/>
  <c r="K19" i="1"/>
  <c r="AL16" i="1"/>
  <c r="K16" i="1"/>
  <c r="AL21" i="1"/>
  <c r="AL17" i="1"/>
  <c r="K21" i="1"/>
  <c r="AL20" i="1"/>
  <c r="AL15" i="1"/>
  <c r="K20" i="1"/>
  <c r="AL19" i="1"/>
  <c r="K15" i="1"/>
  <c r="AM11" i="1" l="1"/>
  <c r="L15" i="1"/>
  <c r="L19" i="1"/>
  <c r="AM19" i="1"/>
</calcChain>
</file>

<file path=xl/sharedStrings.xml><?xml version="1.0" encoding="utf-8"?>
<sst xmlns="http://schemas.openxmlformats.org/spreadsheetml/2006/main" count="158" uniqueCount="50">
  <si>
    <t>sqrt</t>
  </si>
  <si>
    <t>nt</t>
  </si>
  <si>
    <t>str</t>
  </si>
  <si>
    <t>iln</t>
  </si>
  <si>
    <t>gbm</t>
  </si>
  <si>
    <t>mlnl_approx</t>
  </si>
  <si>
    <t>arcsine</t>
  </si>
  <si>
    <t>log</t>
  </si>
  <si>
    <t>bayes factor</t>
  </si>
  <si>
    <t>-</t>
  </si>
  <si>
    <t>Pr (CI at 2.5%, 97.5%)</t>
  </si>
  <si>
    <t>mlnL</t>
  </si>
  <si>
    <t>Marginalized approximate likelihood obtained using hessian and gradient matrix</t>
  </si>
  <si>
    <t>Approximation methods using parameter transforms such as arcsine, sqrt, log, and no transform</t>
  </si>
  <si>
    <t>Dataset:</t>
  </si>
  <si>
    <t>Clock model</t>
  </si>
  <si>
    <t>Dataset</t>
  </si>
  <si>
    <t>Standard error for marginalized approximate likelihoods from hessian and gradient matrix</t>
  </si>
  <si>
    <t>Posterior mean and confidence intervals at 2.5% and 97.5%</t>
  </si>
  <si>
    <t>Maximum log-likelihood</t>
  </si>
  <si>
    <t xml:space="preserve">Marginal likelihood; For approximation methods, it is the sum of mlnl_app and lnLmax </t>
  </si>
  <si>
    <t xml:space="preserve">Marginal likelihood at each power-posterior using stepping stones, n = 64 beta_points; </t>
  </si>
  <si>
    <t>0(0,0)</t>
  </si>
  <si>
    <t>1(1,1)</t>
  </si>
  <si>
    <t>SE_boot</t>
  </si>
  <si>
    <t>Pr_boot (CI at 2.5%, 97.5%)</t>
  </si>
  <si>
    <t>Pr_boot(CI at 2.5%, 97.5%)</t>
  </si>
  <si>
    <t>Bootstrap standard error</t>
  </si>
  <si>
    <t>Bootstrap Posterior and confidence intervals at 2.5% and 97.5%</t>
  </si>
  <si>
    <t>SE_approx</t>
  </si>
  <si>
    <t>lnBF</t>
  </si>
  <si>
    <t>lnBF SE</t>
  </si>
  <si>
    <t>log BF</t>
  </si>
  <si>
    <t>0.184(0.045, 0.539)</t>
  </si>
  <si>
    <t>0.184(0.046, 0.52)</t>
  </si>
  <si>
    <t>0.816(0.461, 0.955)</t>
  </si>
  <si>
    <t>0.816(0.48, 0.954)</t>
  </si>
  <si>
    <t>Prior calibration</t>
  </si>
  <si>
    <t>root is fixed to 1</t>
  </si>
  <si>
    <t>lnLmax</t>
  </si>
  <si>
    <t>Comparison of  approximate likelihood methods.</t>
  </si>
  <si>
    <t>Angiosperm dataset of 600 species- HKYG5 model</t>
  </si>
  <si>
    <t>B(0.999, 1.001)'</t>
  </si>
  <si>
    <t>lnBF_SE</t>
  </si>
  <si>
    <t>log bayes factor</t>
  </si>
  <si>
    <t>SE for log bayes factor</t>
  </si>
  <si>
    <t>mt 1stand 2nd c.p</t>
  </si>
  <si>
    <t>Nuclear RNA</t>
  </si>
  <si>
    <t>Plastid 1st and 2nd c.p</t>
  </si>
  <si>
    <t>No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</si>
</sst>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quotePrefix="1" applyFont="1"/>
    <xf numFmtId="0" fontId="1" fillId="0" borderId="0" xfId="0" applyFont="1" applyFill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481F-9CFF-1E49-A0BC-F05BEB699061}">
  <dimension ref="A3:AU58"/>
  <sheetViews>
    <sheetView tabSelected="1" zoomScale="69" zoomScaleNormal="100" workbookViewId="0">
      <selection activeCell="A9" sqref="A9"/>
    </sheetView>
  </sheetViews>
  <sheetFormatPr baseColWidth="10" defaultRowHeight="16" x14ac:dyDescent="0.2"/>
  <cols>
    <col min="1" max="1" width="21" customWidth="1"/>
    <col min="2" max="2" width="13.83203125" customWidth="1"/>
    <col min="3" max="3" width="14.6640625" style="10" customWidth="1"/>
    <col min="4" max="4" width="13.83203125" style="10" customWidth="1"/>
    <col min="5" max="5" width="11.1640625" style="10" customWidth="1"/>
    <col min="6" max="7" width="10.1640625" style="10" customWidth="1"/>
    <col min="8" max="8" width="12" style="10" customWidth="1"/>
    <col min="9" max="9" width="11.1640625" customWidth="1"/>
    <col min="10" max="10" width="12.6640625" customWidth="1"/>
    <col min="11" max="11" width="13.6640625" customWidth="1"/>
    <col min="12" max="12" width="19.83203125" style="10" customWidth="1"/>
    <col min="13" max="13" width="23.1640625" style="10" customWidth="1"/>
    <col min="14" max="14" width="12.5" style="10" customWidth="1"/>
    <col min="15" max="15" width="9.5" customWidth="1"/>
    <col min="16" max="16" width="9" customWidth="1"/>
    <col min="17" max="17" width="13.1640625" customWidth="1"/>
    <col min="18" max="18" width="11.6640625" customWidth="1"/>
    <col min="19" max="19" width="13.6640625" customWidth="1"/>
    <col min="20" max="20" width="19.1640625" customWidth="1"/>
    <col min="21" max="21" width="19.5" style="20" customWidth="1"/>
    <col min="22" max="22" width="25" style="20" customWidth="1"/>
    <col min="23" max="23" width="13.6640625" style="20" customWidth="1"/>
    <col min="24" max="25" width="10.33203125" style="21" customWidth="1"/>
    <col min="26" max="26" width="12" style="21" customWidth="1"/>
    <col min="27" max="27" width="11.5" style="21" customWidth="1"/>
    <col min="28" max="28" width="9.6640625" style="21" customWidth="1"/>
    <col min="29" max="29" width="12" style="21" customWidth="1"/>
    <col min="30" max="30" width="19.33203125" style="10" customWidth="1"/>
    <col min="31" max="31" width="23.33203125" style="10" customWidth="1"/>
    <col min="32" max="32" width="12.33203125" style="10" customWidth="1"/>
    <col min="33" max="35" width="11.6640625" customWidth="1"/>
    <col min="36" max="36" width="11.5" bestFit="1" customWidth="1"/>
    <col min="37" max="37" width="11.6640625" customWidth="1"/>
    <col min="38" max="38" width="13.6640625" style="5" customWidth="1"/>
    <col min="39" max="39" width="22.83203125" style="13" customWidth="1"/>
    <col min="40" max="40" width="29.33203125" style="13" customWidth="1"/>
    <col min="41" max="41" width="9" style="13" customWidth="1"/>
    <col min="42" max="44" width="10.33203125" style="5" customWidth="1"/>
    <col min="45" max="45" width="11.6640625" style="5" customWidth="1"/>
    <col min="46" max="46" width="20.6640625" style="5" customWidth="1"/>
    <col min="47" max="47" width="23.33203125" style="6" customWidth="1"/>
  </cols>
  <sheetData>
    <row r="3" spans="1:47" x14ac:dyDescent="0.2">
      <c r="A3" s="1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47" x14ac:dyDescent="0.2">
      <c r="A4" s="1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47" x14ac:dyDescent="0.2">
      <c r="A5" s="1" t="s">
        <v>14</v>
      </c>
      <c r="B5" s="1" t="s">
        <v>41</v>
      </c>
      <c r="C5" s="1"/>
      <c r="D5" s="1"/>
      <c r="E5" s="1"/>
      <c r="F5" s="1"/>
      <c r="G5" s="1"/>
      <c r="H5" s="1"/>
      <c r="I5" s="1"/>
    </row>
    <row r="6" spans="1:47" x14ac:dyDescent="0.2">
      <c r="A6" s="1" t="s">
        <v>21</v>
      </c>
      <c r="C6" s="1"/>
      <c r="D6" s="1"/>
      <c r="E6" s="1"/>
      <c r="F6" s="1"/>
      <c r="G6" s="1"/>
      <c r="H6" s="1"/>
      <c r="I6" s="1"/>
    </row>
    <row r="7" spans="1:47" x14ac:dyDescent="0.2">
      <c r="A7" s="1" t="s">
        <v>37</v>
      </c>
      <c r="B7" s="1" t="s">
        <v>38</v>
      </c>
      <c r="D7" s="33" t="s">
        <v>42</v>
      </c>
    </row>
    <row r="8" spans="1:47" ht="17" thickBot="1" x14ac:dyDescent="0.25">
      <c r="AU8" s="9"/>
    </row>
    <row r="9" spans="1:47" s="5" customFormat="1" x14ac:dyDescent="0.2">
      <c r="A9" s="32" t="s">
        <v>16</v>
      </c>
      <c r="B9" s="35" t="s">
        <v>49</v>
      </c>
      <c r="C9" s="32" t="s">
        <v>15</v>
      </c>
      <c r="D9" s="16" t="s">
        <v>39</v>
      </c>
      <c r="E9" s="83" t="s">
        <v>6</v>
      </c>
      <c r="F9" s="83"/>
      <c r="G9" s="83"/>
      <c r="H9" s="83"/>
      <c r="I9" s="83"/>
      <c r="J9" s="83"/>
      <c r="K9" s="83"/>
      <c r="L9" s="83"/>
      <c r="M9" s="84"/>
      <c r="N9" s="82" t="s">
        <v>0</v>
      </c>
      <c r="O9" s="83"/>
      <c r="P9" s="83"/>
      <c r="Q9" s="83"/>
      <c r="R9" s="83"/>
      <c r="S9" s="83"/>
      <c r="T9" s="83"/>
      <c r="U9" s="83"/>
      <c r="V9" s="84"/>
      <c r="W9" s="85" t="s">
        <v>7</v>
      </c>
      <c r="X9" s="86"/>
      <c r="Y9" s="86"/>
      <c r="Z9" s="86"/>
      <c r="AA9" s="86"/>
      <c r="AB9" s="86"/>
      <c r="AC9" s="86"/>
      <c r="AD9" s="86"/>
      <c r="AE9" s="87"/>
      <c r="AF9" s="85" t="s">
        <v>1</v>
      </c>
      <c r="AG9" s="86"/>
      <c r="AH9" s="86"/>
      <c r="AI9" s="86"/>
      <c r="AJ9" s="86"/>
      <c r="AK9" s="86"/>
      <c r="AL9" s="86"/>
      <c r="AM9" s="86"/>
      <c r="AN9" s="87"/>
    </row>
    <row r="10" spans="1:47" ht="17" thickBot="1" x14ac:dyDescent="0.25">
      <c r="A10" s="59"/>
      <c r="B10" s="60"/>
      <c r="C10" s="59"/>
      <c r="D10" s="88"/>
      <c r="E10" s="61" t="s">
        <v>5</v>
      </c>
      <c r="F10" s="61" t="s">
        <v>29</v>
      </c>
      <c r="G10" s="61" t="s">
        <v>24</v>
      </c>
      <c r="H10" s="61" t="s">
        <v>11</v>
      </c>
      <c r="I10" s="61" t="s">
        <v>30</v>
      </c>
      <c r="J10" s="61" t="s">
        <v>31</v>
      </c>
      <c r="K10" s="61" t="s">
        <v>8</v>
      </c>
      <c r="L10" s="61" t="s">
        <v>10</v>
      </c>
      <c r="M10" s="63" t="s">
        <v>26</v>
      </c>
      <c r="N10" s="61" t="s">
        <v>5</v>
      </c>
      <c r="O10" s="61" t="s">
        <v>29</v>
      </c>
      <c r="P10" s="61" t="s">
        <v>24</v>
      </c>
      <c r="Q10" s="61" t="s">
        <v>11</v>
      </c>
      <c r="R10" s="61" t="s">
        <v>30</v>
      </c>
      <c r="S10" s="61" t="s">
        <v>31</v>
      </c>
      <c r="T10" s="61" t="s">
        <v>8</v>
      </c>
      <c r="U10" s="61" t="s">
        <v>10</v>
      </c>
      <c r="V10" s="61" t="s">
        <v>25</v>
      </c>
      <c r="W10" s="62" t="s">
        <v>5</v>
      </c>
      <c r="X10" s="61" t="s">
        <v>29</v>
      </c>
      <c r="Y10" s="61" t="s">
        <v>24</v>
      </c>
      <c r="Z10" s="61" t="s">
        <v>11</v>
      </c>
      <c r="AA10" s="64" t="s">
        <v>30</v>
      </c>
      <c r="AB10" s="61" t="s">
        <v>31</v>
      </c>
      <c r="AC10" s="61" t="s">
        <v>8</v>
      </c>
      <c r="AD10" s="61" t="s">
        <v>10</v>
      </c>
      <c r="AE10" s="61" t="s">
        <v>25</v>
      </c>
      <c r="AF10" s="62" t="s">
        <v>5</v>
      </c>
      <c r="AG10" s="61" t="s">
        <v>29</v>
      </c>
      <c r="AH10" s="65" t="s">
        <v>24</v>
      </c>
      <c r="AI10" s="65" t="s">
        <v>11</v>
      </c>
      <c r="AJ10" s="65" t="s">
        <v>32</v>
      </c>
      <c r="AK10" s="61" t="s">
        <v>31</v>
      </c>
      <c r="AL10" s="65" t="s">
        <v>8</v>
      </c>
      <c r="AM10" s="65" t="s">
        <v>10</v>
      </c>
      <c r="AN10" s="66" t="s">
        <v>25</v>
      </c>
    </row>
    <row r="11" spans="1:47" ht="17" thickTop="1" x14ac:dyDescent="0.2">
      <c r="A11" s="54" t="s">
        <v>48</v>
      </c>
      <c r="B11" s="56">
        <v>643</v>
      </c>
      <c r="C11" s="36" t="s">
        <v>2</v>
      </c>
      <c r="D11" s="89">
        <v>-879137.27</v>
      </c>
      <c r="E11" s="14">
        <v>-29877.156999999999</v>
      </c>
      <c r="F11" s="14">
        <v>3.133</v>
      </c>
      <c r="G11" s="14">
        <v>31.192</v>
      </c>
      <c r="H11" s="23">
        <f>(D11+E11)</f>
        <v>-909014.42700000003</v>
      </c>
      <c r="I11" s="14">
        <v>26999.395</v>
      </c>
      <c r="J11" s="25">
        <f>SQRT(F$11^2+F12^2)</f>
        <v>3.2021762912119627</v>
      </c>
      <c r="K11" s="23">
        <f>EXP(H11-MAX(H$11:H$13))</f>
        <v>0</v>
      </c>
      <c r="L11" s="14" t="s">
        <v>22</v>
      </c>
      <c r="M11" s="77" t="s">
        <v>22</v>
      </c>
      <c r="N11" s="44">
        <v>-24863.969000000001</v>
      </c>
      <c r="O11" s="44">
        <v>2.0680000000000001</v>
      </c>
      <c r="P11" s="44">
        <v>8.3620000000000001</v>
      </c>
      <c r="Q11" s="37">
        <f>(D11+N11)</f>
        <v>-904001.23900000006</v>
      </c>
      <c r="R11" s="37">
        <v>25791.394</v>
      </c>
      <c r="S11" s="39">
        <f>SQRT(O$11^2+O12^2)</f>
        <v>2.181980751519133</v>
      </c>
      <c r="T11" s="40">
        <f>EXP(Q11-MAX(Q$11:Q$13))</f>
        <v>0</v>
      </c>
      <c r="U11" s="37" t="str">
        <f>ROUND(T11/SUM(T$11:T$13),3) &amp;"(0, 0)"</f>
        <v>0(0, 0)</v>
      </c>
      <c r="V11" s="37" t="s">
        <v>22</v>
      </c>
      <c r="W11" s="50">
        <v>-18590.938999999998</v>
      </c>
      <c r="X11" s="50">
        <v>2.2050000000000001</v>
      </c>
      <c r="Y11" s="50">
        <v>4.9240000000000004</v>
      </c>
      <c r="Z11" s="37">
        <f>(D11+W11)</f>
        <v>-897728.20900000003</v>
      </c>
      <c r="AA11" s="37">
        <v>20274.856</v>
      </c>
      <c r="AB11" s="39">
        <f>SQRT(X$11^2+X12^2)</f>
        <v>2.3649630018247643</v>
      </c>
      <c r="AC11" s="46">
        <f>EXP(Z11-MAX(Z$11:Z$13))</f>
        <v>0</v>
      </c>
      <c r="AD11" s="41" t="s">
        <v>22</v>
      </c>
      <c r="AE11" s="37" t="s">
        <v>22</v>
      </c>
      <c r="AF11" s="38">
        <v>-23433.695</v>
      </c>
      <c r="AG11" s="38">
        <v>2.665</v>
      </c>
      <c r="AH11" s="38">
        <v>11.324</v>
      </c>
      <c r="AI11" s="37">
        <f>(D11+AF11)</f>
        <v>-902570.96499999997</v>
      </c>
      <c r="AJ11" s="37">
        <v>20308.906999999999</v>
      </c>
      <c r="AK11" s="39">
        <f>SQRT(AG$11^2+AG12^2)</f>
        <v>2.8031029235474034</v>
      </c>
      <c r="AL11" s="46">
        <f>EXP(AI11-MAX(AI$11:AI$13))</f>
        <v>0</v>
      </c>
      <c r="AM11" s="41" t="str">
        <f>ROUND(AL11/SUM(AL$11:AL$13),3)&amp;"(0,0)"</f>
        <v>0(0,0)</v>
      </c>
      <c r="AN11" s="47" t="s">
        <v>22</v>
      </c>
    </row>
    <row r="12" spans="1:47" x14ac:dyDescent="0.2">
      <c r="A12" s="54"/>
      <c r="B12" s="56"/>
      <c r="C12" s="36" t="s">
        <v>3</v>
      </c>
      <c r="D12" s="89">
        <v>-879137.27</v>
      </c>
      <c r="E12" s="14">
        <v>-2877.7620000000002</v>
      </c>
      <c r="F12" s="14">
        <v>0.66200000000000003</v>
      </c>
      <c r="G12" s="14">
        <v>0.72099999999999997</v>
      </c>
      <c r="H12" s="23">
        <f>(D12+E12)</f>
        <v>-882015.03200000001</v>
      </c>
      <c r="I12" s="14">
        <v>0</v>
      </c>
      <c r="J12" s="25" t="s">
        <v>9</v>
      </c>
      <c r="K12" s="23">
        <f>EXP(H12-MAX(H$11:H$13))</f>
        <v>1</v>
      </c>
      <c r="L12" s="25" t="s">
        <v>23</v>
      </c>
      <c r="M12" s="77" t="s">
        <v>23</v>
      </c>
      <c r="N12" s="44">
        <v>-2878.9209999999998</v>
      </c>
      <c r="O12" s="44">
        <v>0.69599999999999995</v>
      </c>
      <c r="P12" s="44">
        <v>0.68</v>
      </c>
      <c r="Q12" s="37">
        <f>(D12+N12)</f>
        <v>-882016.19099999999</v>
      </c>
      <c r="R12" s="37">
        <v>0</v>
      </c>
      <c r="S12" s="39" t="s">
        <v>9</v>
      </c>
      <c r="T12" s="40">
        <f>EXP(Q12-MAX(Q$11:Q$13))</f>
        <v>1</v>
      </c>
      <c r="U12" s="39" t="s">
        <v>23</v>
      </c>
      <c r="V12" s="39" t="s">
        <v>23</v>
      </c>
      <c r="W12" s="50">
        <v>-2855.48</v>
      </c>
      <c r="X12" s="50">
        <v>0.85499999999999998</v>
      </c>
      <c r="Y12" s="50">
        <v>0.84499999999999997</v>
      </c>
      <c r="Z12" s="37">
        <f t="shared" ref="Z12:Z21" si="0">(D12+W12)</f>
        <v>-881992.75</v>
      </c>
      <c r="AA12" s="37">
        <v>0</v>
      </c>
      <c r="AB12" s="39" t="s">
        <v>9</v>
      </c>
      <c r="AC12" s="46">
        <f>EXP(Z12-MAX(Z$11:Z$13))</f>
        <v>1</v>
      </c>
      <c r="AD12" s="41" t="s">
        <v>23</v>
      </c>
      <c r="AE12" s="41" t="s">
        <v>23</v>
      </c>
      <c r="AF12" s="38">
        <v>-2864.893</v>
      </c>
      <c r="AG12" s="38">
        <v>0.86899999999999999</v>
      </c>
      <c r="AH12" s="38">
        <v>1.173</v>
      </c>
      <c r="AI12" s="37">
        <f>(D12+AF12)</f>
        <v>-882002.16300000006</v>
      </c>
      <c r="AJ12" s="37">
        <v>0</v>
      </c>
      <c r="AK12" s="39" t="s">
        <v>9</v>
      </c>
      <c r="AL12" s="46">
        <f>EXP(AI12-MAX(AI$11:AI$13))</f>
        <v>1</v>
      </c>
      <c r="AM12" s="41" t="s">
        <v>23</v>
      </c>
      <c r="AN12" s="47" t="s">
        <v>23</v>
      </c>
    </row>
    <row r="13" spans="1:47" x14ac:dyDescent="0.2">
      <c r="A13" s="54"/>
      <c r="B13" s="56"/>
      <c r="C13" s="36" t="s">
        <v>4</v>
      </c>
      <c r="D13" s="89">
        <v>-879137.27</v>
      </c>
      <c r="E13" s="14">
        <v>-2958.1</v>
      </c>
      <c r="F13" s="14">
        <v>1.0649999999999999</v>
      </c>
      <c r="G13" s="14">
        <v>1.319</v>
      </c>
      <c r="H13" s="23">
        <f>(D13+E13)</f>
        <v>-882095.37</v>
      </c>
      <c r="I13" s="14">
        <v>80.337999999999994</v>
      </c>
      <c r="J13" s="25">
        <f>SQRT(F$13^2+F12^2)</f>
        <v>1.2539812598280724</v>
      </c>
      <c r="K13" s="23">
        <f>EXP(H13-MAX(H$11:H$13))</f>
        <v>1.2872115051824109E-35</v>
      </c>
      <c r="L13" s="14" t="s">
        <v>22</v>
      </c>
      <c r="M13" s="77" t="s">
        <v>22</v>
      </c>
      <c r="N13" s="44">
        <v>-2955.0549999999998</v>
      </c>
      <c r="O13" s="44">
        <v>0.81599999999999995</v>
      </c>
      <c r="P13" s="44">
        <v>1.333</v>
      </c>
      <c r="Q13" s="37">
        <f>(D13+N13)</f>
        <v>-882092.32500000007</v>
      </c>
      <c r="R13" s="37">
        <v>81.941999999999993</v>
      </c>
      <c r="S13" s="39">
        <f>SQRT(O$13^2+O12^2)</f>
        <v>1.0725073426322076</v>
      </c>
      <c r="T13" s="40">
        <f>EXP(Q13-MAX(Q$11:Q$13))</f>
        <v>8.6183457828630689E-34</v>
      </c>
      <c r="U13" s="37" t="str">
        <f>ROUND(T13/SUM(T$15:T$17),3) &amp;"(0, 0)"</f>
        <v>0(0, 0)</v>
      </c>
      <c r="V13" s="37" t="s">
        <v>22</v>
      </c>
      <c r="W13" s="50">
        <v>-2921.9839999999999</v>
      </c>
      <c r="X13" s="50">
        <v>0.82599999999999996</v>
      </c>
      <c r="Y13" s="50">
        <v>0.749</v>
      </c>
      <c r="Z13" s="37">
        <f t="shared" si="0"/>
        <v>-882059.25400000007</v>
      </c>
      <c r="AA13" s="37">
        <v>66.037000000000006</v>
      </c>
      <c r="AB13" s="39">
        <f>SQRT(X$13^2+X12^2)</f>
        <v>1.1888233678726203</v>
      </c>
      <c r="AC13" s="46">
        <f>EXP(Z13-MAX(Z$11:Z$13))</f>
        <v>1.3112327126272386E-29</v>
      </c>
      <c r="AD13" s="47" t="s">
        <v>22</v>
      </c>
      <c r="AE13" s="47" t="s">
        <v>22</v>
      </c>
      <c r="AF13" s="38">
        <v>-2934.1959999999999</v>
      </c>
      <c r="AG13" s="38">
        <v>1.1299999999999999</v>
      </c>
      <c r="AH13" s="38">
        <v>2.117</v>
      </c>
      <c r="AI13" s="37">
        <f>(D13+AF13)</f>
        <v>-882071.46600000001</v>
      </c>
      <c r="AJ13" s="37">
        <v>67.516999999999996</v>
      </c>
      <c r="AK13" s="39">
        <f>SQRT(AG$13^2+AG12^2)</f>
        <v>1.4255037706018177</v>
      </c>
      <c r="AL13" s="46">
        <f>EXP(AI13-MAX(AI$11:AI$13))</f>
        <v>7.9815919405198406E-31</v>
      </c>
      <c r="AM13" s="41" t="s">
        <v>22</v>
      </c>
      <c r="AN13" s="41" t="s">
        <v>22</v>
      </c>
    </row>
    <row r="14" spans="1:47" ht="17" thickBot="1" x14ac:dyDescent="0.25">
      <c r="A14" s="55"/>
      <c r="B14" s="56"/>
      <c r="C14" s="8"/>
      <c r="D14" s="90"/>
      <c r="E14" s="23"/>
      <c r="F14" s="23"/>
      <c r="G14" s="23"/>
      <c r="H14" s="23"/>
      <c r="I14" s="14"/>
      <c r="J14" s="23"/>
      <c r="K14" s="23"/>
      <c r="L14" s="22">
        <v>1</v>
      </c>
      <c r="M14" s="78">
        <v>1</v>
      </c>
      <c r="N14" s="37"/>
      <c r="O14" s="37"/>
      <c r="P14" s="37"/>
      <c r="Q14" s="37"/>
      <c r="R14" s="37"/>
      <c r="S14" s="41"/>
      <c r="T14" s="40"/>
      <c r="U14" s="42">
        <v>1</v>
      </c>
      <c r="V14" s="42">
        <v>1</v>
      </c>
      <c r="W14" s="37"/>
      <c r="X14" s="37"/>
      <c r="Y14" s="37"/>
      <c r="Z14" s="37"/>
      <c r="AA14" s="37"/>
      <c r="AB14" s="41"/>
      <c r="AC14" s="46"/>
      <c r="AD14" s="42">
        <v>1</v>
      </c>
      <c r="AE14" s="42">
        <v>1</v>
      </c>
      <c r="AF14" s="37"/>
      <c r="AG14" s="37"/>
      <c r="AH14" s="37"/>
      <c r="AI14" s="37"/>
      <c r="AJ14" s="37"/>
      <c r="AK14" s="41"/>
      <c r="AL14" s="46"/>
      <c r="AM14" s="42">
        <v>1</v>
      </c>
      <c r="AN14" s="42">
        <v>1</v>
      </c>
    </row>
    <row r="15" spans="1:47" x14ac:dyDescent="0.2">
      <c r="A15" s="53" t="s">
        <v>46</v>
      </c>
      <c r="B15" s="57">
        <v>515</v>
      </c>
      <c r="C15" s="32" t="s">
        <v>2</v>
      </c>
      <c r="D15" s="89">
        <v>-108405.06</v>
      </c>
      <c r="E15" s="14">
        <v>-4667.8720000000003</v>
      </c>
      <c r="F15" s="14">
        <v>1.284</v>
      </c>
      <c r="G15" s="14">
        <v>2.496</v>
      </c>
      <c r="H15" s="23">
        <f>(D15+E15)</f>
        <v>-113072.932</v>
      </c>
      <c r="I15" s="14">
        <v>3060.0810000000001</v>
      </c>
      <c r="J15" s="25">
        <f>SQRT(F$15^2+F$16^2)</f>
        <v>1.3185810555290107</v>
      </c>
      <c r="K15" s="23">
        <f>EXP(H15-MAX(H$15:H$17))</f>
        <v>0</v>
      </c>
      <c r="L15" s="23" t="str">
        <f>ROUND(K15/SUM(K$15:K$17),3) &amp;"(0,0)"</f>
        <v>0(0,0)</v>
      </c>
      <c r="M15" s="79" t="s">
        <v>22</v>
      </c>
      <c r="N15" s="44">
        <v>-4278.8580000000002</v>
      </c>
      <c r="O15" s="44">
        <v>0.91100000000000003</v>
      </c>
      <c r="P15" s="44">
        <v>1.591</v>
      </c>
      <c r="Q15" s="37">
        <f>(D15+N15)</f>
        <v>-112683.91800000001</v>
      </c>
      <c r="R15" s="37">
        <v>2662.8719999999998</v>
      </c>
      <c r="S15" s="39">
        <f>SQRT(O$15^2+O$16^2)</f>
        <v>0.97378488384242234</v>
      </c>
      <c r="T15" s="40">
        <f>EXP(Q15-MAX(Q$15:Q$17))</f>
        <v>0</v>
      </c>
      <c r="U15" s="37" t="str">
        <f>ROUND(T15/SUM(T$15:T$17),3) &amp;"(0, 0)"</f>
        <v>0(0, 0)</v>
      </c>
      <c r="V15" s="41" t="s">
        <v>22</v>
      </c>
      <c r="W15" s="50">
        <v>-4813.7870000000003</v>
      </c>
      <c r="X15" s="50">
        <v>0.91800000000000004</v>
      </c>
      <c r="Y15" s="50">
        <v>1.494</v>
      </c>
      <c r="Z15" s="37">
        <f t="shared" si="0"/>
        <v>-113218.84699999999</v>
      </c>
      <c r="AA15" s="37">
        <v>3402.3220000000001</v>
      </c>
      <c r="AB15" s="39">
        <f>SQRT(X$15^2+X$16^2)</f>
        <v>0.95438199899201792</v>
      </c>
      <c r="AC15" s="46">
        <f>EXP(Z15-MAX(Z$15:Z$17))</f>
        <v>0</v>
      </c>
      <c r="AD15" s="47" t="s">
        <v>22</v>
      </c>
      <c r="AE15" s="47" t="s">
        <v>22</v>
      </c>
      <c r="AF15" s="38">
        <v>-2611.502</v>
      </c>
      <c r="AG15" s="38">
        <v>0.11</v>
      </c>
      <c r="AH15" s="38">
        <v>0.11</v>
      </c>
      <c r="AI15" s="37">
        <f t="shared" ref="AI15:AI21" si="1">(D15+AF15)</f>
        <v>-111016.56199999999</v>
      </c>
      <c r="AJ15" s="37">
        <v>1157.7049999999999</v>
      </c>
      <c r="AK15" s="39">
        <f>SQRT(AG$15^2+AG$16^2)</f>
        <v>0.37930067229046666</v>
      </c>
      <c r="AL15" s="46">
        <f>EXP(AI15-MAX(AI$15:AI$17))</f>
        <v>0</v>
      </c>
      <c r="AM15" s="41" t="s">
        <v>22</v>
      </c>
      <c r="AN15" s="47" t="s">
        <v>22</v>
      </c>
    </row>
    <row r="16" spans="1:47" x14ac:dyDescent="0.2">
      <c r="A16" s="54"/>
      <c r="B16" s="56"/>
      <c r="C16" s="36" t="s">
        <v>3</v>
      </c>
      <c r="D16" s="89">
        <v>-108405.06</v>
      </c>
      <c r="E16" s="14">
        <v>-1607.7919999999999</v>
      </c>
      <c r="F16" s="14">
        <v>0.3</v>
      </c>
      <c r="G16" s="14">
        <v>0.28299999999999997</v>
      </c>
      <c r="H16" s="23">
        <f>(D16+E16)</f>
        <v>-110012.852</v>
      </c>
      <c r="I16" s="14">
        <v>0</v>
      </c>
      <c r="J16" s="25" t="s">
        <v>9</v>
      </c>
      <c r="K16" s="23">
        <f>EXP(H16-MAX(H$15:H$17))</f>
        <v>1</v>
      </c>
      <c r="L16" s="25" t="s">
        <v>23</v>
      </c>
      <c r="M16" s="80" t="s">
        <v>23</v>
      </c>
      <c r="N16" s="44">
        <v>-1605.58</v>
      </c>
      <c r="O16" s="44">
        <v>0.34399999999999997</v>
      </c>
      <c r="P16" s="44">
        <v>0.35199999999999998</v>
      </c>
      <c r="Q16" s="37">
        <f>(D16+N16)</f>
        <v>-110010.64</v>
      </c>
      <c r="R16" s="37">
        <v>0</v>
      </c>
      <c r="S16" s="39" t="s">
        <v>9</v>
      </c>
      <c r="T16" s="40">
        <f>EXP(Q16-MAX(Q$15:Q$17))</f>
        <v>1</v>
      </c>
      <c r="U16" s="39" t="s">
        <v>23</v>
      </c>
      <c r="V16" s="39" t="s">
        <v>23</v>
      </c>
      <c r="W16" s="50">
        <v>-1633.78</v>
      </c>
      <c r="X16" s="50">
        <v>0.26100000000000001</v>
      </c>
      <c r="Y16" s="50">
        <v>0.29399999999999998</v>
      </c>
      <c r="Z16" s="37">
        <f t="shared" si="0"/>
        <v>-110038.84</v>
      </c>
      <c r="AA16" s="37">
        <v>0</v>
      </c>
      <c r="AB16" s="39" t="s">
        <v>9</v>
      </c>
      <c r="AC16" s="46">
        <f>EXP(Z16-MAX(Z$15:Z$17))</f>
        <v>1</v>
      </c>
      <c r="AD16" s="41" t="s">
        <v>23</v>
      </c>
      <c r="AE16" s="41" t="s">
        <v>23</v>
      </c>
      <c r="AF16" s="38">
        <v>-1454.857</v>
      </c>
      <c r="AG16" s="38">
        <v>0.36299999999999999</v>
      </c>
      <c r="AH16" s="38">
        <v>0.40400000000000003</v>
      </c>
      <c r="AI16" s="37">
        <f t="shared" si="1"/>
        <v>-109859.917</v>
      </c>
      <c r="AJ16" s="37">
        <v>1.49</v>
      </c>
      <c r="AK16" s="39" t="s">
        <v>9</v>
      </c>
      <c r="AL16" s="46">
        <f>EXP(AI16-MAX(AI$15:AI$17))</f>
        <v>1</v>
      </c>
      <c r="AM16" s="51" t="s">
        <v>33</v>
      </c>
      <c r="AN16" s="51" t="s">
        <v>34</v>
      </c>
    </row>
    <row r="17" spans="1:47" x14ac:dyDescent="0.2">
      <c r="A17" s="54"/>
      <c r="B17" s="56"/>
      <c r="C17" s="36" t="s">
        <v>4</v>
      </c>
      <c r="D17" s="89">
        <v>-108405.06</v>
      </c>
      <c r="E17" s="14">
        <v>-1643.9059999999999</v>
      </c>
      <c r="F17" s="14">
        <v>0.50600000000000001</v>
      </c>
      <c r="G17" s="14">
        <v>0.52300000000000002</v>
      </c>
      <c r="H17" s="23">
        <f>(D17+E17)</f>
        <v>-110048.966</v>
      </c>
      <c r="I17" s="14">
        <v>36.113999999999997</v>
      </c>
      <c r="J17" s="25">
        <f>SQRT(F$17^2+F$16^2)</f>
        <v>0.5882482469162148</v>
      </c>
      <c r="K17" s="23">
        <f>EXP(H17-MAX(H$15:H$17))</f>
        <v>2.0696126991328144E-16</v>
      </c>
      <c r="L17" s="14" t="s">
        <v>22</v>
      </c>
      <c r="M17" s="77" t="s">
        <v>22</v>
      </c>
      <c r="N17" s="44">
        <v>-1642.51</v>
      </c>
      <c r="O17" s="44">
        <v>0.56799999999999995</v>
      </c>
      <c r="P17" s="44">
        <v>0.58099999999999996</v>
      </c>
      <c r="Q17" s="37">
        <f>(D17+N17)</f>
        <v>-110047.56999999999</v>
      </c>
      <c r="R17" s="37">
        <v>35.540999999999997</v>
      </c>
      <c r="S17" s="39">
        <f>SQRT(O$17^2+O$16^2)</f>
        <v>0.66404819102230828</v>
      </c>
      <c r="T17" s="40">
        <f>EXP(Q17-MAX(Q$15:Q$17))</f>
        <v>9.1517633897063025E-17</v>
      </c>
      <c r="U17" s="37" t="str">
        <f>ROUND(T17/SUM(T$15:T$17),3) &amp;"(0, 0)"</f>
        <v>0(0, 0)</v>
      </c>
      <c r="V17" s="37" t="s">
        <v>22</v>
      </c>
      <c r="W17" s="50">
        <v>-1662.5530000000001</v>
      </c>
      <c r="X17" s="50">
        <v>0.35299999999999998</v>
      </c>
      <c r="Y17" s="50">
        <v>0.38900000000000001</v>
      </c>
      <c r="Z17" s="37">
        <f t="shared" si="0"/>
        <v>-110067.613</v>
      </c>
      <c r="AA17" s="37">
        <v>29.353000000000002</v>
      </c>
      <c r="AB17" s="39">
        <f>SQRT(X$17^2+X$16^2)</f>
        <v>0.43901025044980441</v>
      </c>
      <c r="AC17" s="46">
        <f>EXP(Z17-MAX(Z$15:Z$17))</f>
        <v>3.1918676283788649E-13</v>
      </c>
      <c r="AD17" s="48" t="s">
        <v>22</v>
      </c>
      <c r="AE17" s="48" t="s">
        <v>22</v>
      </c>
      <c r="AF17" s="38">
        <v>-1456.2249999999999</v>
      </c>
      <c r="AG17" s="38">
        <v>0.95299999999999996</v>
      </c>
      <c r="AH17" s="38">
        <v>0.73299999999999998</v>
      </c>
      <c r="AI17" s="37">
        <f t="shared" si="1"/>
        <v>-109861.285</v>
      </c>
      <c r="AJ17" s="37">
        <v>0</v>
      </c>
      <c r="AK17" s="39">
        <f>SQRT(AG$17^2+AG$16^2)</f>
        <v>1.0197931162740803</v>
      </c>
      <c r="AL17" s="46">
        <f>EXP(AI17-MAX(AI$15:AI$17))</f>
        <v>0.25461568202424056</v>
      </c>
      <c r="AM17" s="51" t="s">
        <v>35</v>
      </c>
      <c r="AN17" s="51" t="s">
        <v>36</v>
      </c>
    </row>
    <row r="18" spans="1:47" ht="17" thickBot="1" x14ac:dyDescent="0.25">
      <c r="A18" s="55"/>
      <c r="B18" s="58"/>
      <c r="C18" s="8"/>
      <c r="D18" s="91"/>
      <c r="E18" s="23"/>
      <c r="F18" s="23"/>
      <c r="G18" s="23"/>
      <c r="H18" s="23"/>
      <c r="I18" s="14"/>
      <c r="J18" s="23"/>
      <c r="K18" s="23"/>
      <c r="L18" s="22">
        <v>1</v>
      </c>
      <c r="M18" s="78">
        <v>1</v>
      </c>
      <c r="N18" s="37"/>
      <c r="O18" s="37"/>
      <c r="P18" s="37"/>
      <c r="Q18" s="37"/>
      <c r="R18" s="37"/>
      <c r="S18" s="41"/>
      <c r="T18" s="43"/>
      <c r="U18" s="42">
        <v>1</v>
      </c>
      <c r="V18" s="42">
        <v>1</v>
      </c>
      <c r="W18" s="37"/>
      <c r="X18" s="37"/>
      <c r="Y18" s="37"/>
      <c r="Z18" s="37"/>
      <c r="AA18" s="37"/>
      <c r="AB18" s="41"/>
      <c r="AC18" s="49"/>
      <c r="AD18" s="42">
        <v>1</v>
      </c>
      <c r="AE18" s="42">
        <v>1</v>
      </c>
      <c r="AF18" s="37"/>
      <c r="AG18" s="37"/>
      <c r="AH18" s="37"/>
      <c r="AI18" s="37"/>
      <c r="AJ18" s="37"/>
      <c r="AK18" s="41"/>
      <c r="AL18" s="49"/>
      <c r="AM18" s="45">
        <v>1</v>
      </c>
      <c r="AN18" s="42">
        <v>1</v>
      </c>
    </row>
    <row r="19" spans="1:47" x14ac:dyDescent="0.2">
      <c r="A19" s="53" t="s">
        <v>47</v>
      </c>
      <c r="B19" s="56">
        <v>540</v>
      </c>
      <c r="C19" s="32" t="s">
        <v>2</v>
      </c>
      <c r="D19" s="89">
        <v>-176072.6</v>
      </c>
      <c r="E19" s="14">
        <v>-6838.1440000000002</v>
      </c>
      <c r="F19" s="14">
        <v>0.81399999999999995</v>
      </c>
      <c r="G19" s="14">
        <v>1.984</v>
      </c>
      <c r="H19" s="23">
        <f>(D19+E19)</f>
        <v>-182910.74400000001</v>
      </c>
      <c r="I19" s="14">
        <v>5140.6019999999999</v>
      </c>
      <c r="J19" s="25">
        <f>SQRT(F$19^2+F$20^2)</f>
        <v>0.84780009436187254</v>
      </c>
      <c r="K19" s="23">
        <f>EXP(H19-MAX(H$19:H$21))</f>
        <v>0</v>
      </c>
      <c r="L19" s="14" t="str">
        <f>ROUND(K19/SUM(K$19:K$21),3) &amp;"(0, 0)"</f>
        <v>0(0, 0)</v>
      </c>
      <c r="M19" s="79" t="s">
        <v>22</v>
      </c>
      <c r="N19" s="44">
        <v>-6360.4229999999998</v>
      </c>
      <c r="O19" s="44">
        <v>0.627</v>
      </c>
      <c r="P19" s="44">
        <v>1.4770000000000001</v>
      </c>
      <c r="Q19" s="37">
        <f>(D19+N19)</f>
        <v>-182433.02300000002</v>
      </c>
      <c r="R19" s="37">
        <v>4655.95</v>
      </c>
      <c r="S19" s="39">
        <f>SQRT(O$19^2+O$20^2)</f>
        <v>0.68109103649952696</v>
      </c>
      <c r="T19" s="40">
        <f>EXP(Q19-MAX(Q$19:Q$21))</f>
        <v>0</v>
      </c>
      <c r="U19" s="39" t="s">
        <v>22</v>
      </c>
      <c r="V19" s="41" t="s">
        <v>22</v>
      </c>
      <c r="W19" s="39">
        <v>-5319.8670000000002</v>
      </c>
      <c r="X19" s="39">
        <v>1.0469999999999999</v>
      </c>
      <c r="Y19" s="39">
        <v>2.371</v>
      </c>
      <c r="Z19" s="37">
        <f t="shared" si="0"/>
        <v>-181392.467</v>
      </c>
      <c r="AA19" s="37">
        <v>3792.2579999999998</v>
      </c>
      <c r="AB19" s="39">
        <f>SQRT(X$19^2+X$20^2)</f>
        <v>1.076201653966393</v>
      </c>
      <c r="AC19" s="46">
        <f>EXP(Z19-MAX(Z$19:Z$21))</f>
        <v>0</v>
      </c>
      <c r="AD19" s="47" t="s">
        <v>22</v>
      </c>
      <c r="AE19" s="47" t="s">
        <v>22</v>
      </c>
      <c r="AF19" s="44">
        <v>-5970.1090000000004</v>
      </c>
      <c r="AG19" s="44">
        <v>0.51600000000000001</v>
      </c>
      <c r="AH19" s="44">
        <v>0.57299999999999995</v>
      </c>
      <c r="AI19" s="37">
        <f t="shared" si="1"/>
        <v>-182042.709</v>
      </c>
      <c r="AJ19" s="37">
        <v>4319.2259999999997</v>
      </c>
      <c r="AK19" s="39">
        <f>SQRT(AG$19^2+AG$20^2)</f>
        <v>0.60455024605073149</v>
      </c>
      <c r="AL19" s="46">
        <f>EXP(AI19-MAX(AI$19:AI$21))</f>
        <v>0</v>
      </c>
      <c r="AM19" s="37" t="str">
        <f>ROUND(AL19/SUM(AL$19:AL$21),3) &amp;"(0, 0)"</f>
        <v>0(0, 0)</v>
      </c>
      <c r="AN19" s="37" t="s">
        <v>22</v>
      </c>
    </row>
    <row r="20" spans="1:47" x14ac:dyDescent="0.2">
      <c r="A20" s="54"/>
      <c r="B20" s="56"/>
      <c r="C20" s="36" t="s">
        <v>3</v>
      </c>
      <c r="D20" s="89">
        <v>-176072.6</v>
      </c>
      <c r="E20" s="14">
        <v>-1697.5419999999999</v>
      </c>
      <c r="F20" s="14">
        <v>0.23699999999999999</v>
      </c>
      <c r="G20" s="14">
        <v>0.253</v>
      </c>
      <c r="H20" s="23">
        <f>(D20+E20)</f>
        <v>-177770.14199999999</v>
      </c>
      <c r="I20" s="14">
        <v>0</v>
      </c>
      <c r="J20" s="25" t="s">
        <v>9</v>
      </c>
      <c r="K20" s="23">
        <f>EXP(H20-MAX(H$19:H$21))</f>
        <v>1</v>
      </c>
      <c r="L20" s="25" t="s">
        <v>23</v>
      </c>
      <c r="M20" s="80" t="s">
        <v>23</v>
      </c>
      <c r="N20" s="44">
        <v>-1696.6769999999999</v>
      </c>
      <c r="O20" s="44">
        <v>0.26600000000000001</v>
      </c>
      <c r="P20" s="44">
        <v>0.315</v>
      </c>
      <c r="Q20" s="37">
        <f t="shared" ref="Q20:Q21" si="2">(D20+N20)</f>
        <v>-177769.277</v>
      </c>
      <c r="R20" s="37">
        <v>0</v>
      </c>
      <c r="S20" s="39" t="s">
        <v>9</v>
      </c>
      <c r="T20" s="40">
        <f>EXP(Q20-MAX(Q$19:Q$21))</f>
        <v>1</v>
      </c>
      <c r="U20" s="39" t="s">
        <v>23</v>
      </c>
      <c r="V20" s="39" t="s">
        <v>23</v>
      </c>
      <c r="W20" s="39">
        <v>-1704.8109999999999</v>
      </c>
      <c r="X20" s="39">
        <v>0.249</v>
      </c>
      <c r="Y20" s="39">
        <v>0.252</v>
      </c>
      <c r="Z20" s="37">
        <f t="shared" si="0"/>
        <v>-177777.41099999999</v>
      </c>
      <c r="AA20" s="37">
        <v>0</v>
      </c>
      <c r="AB20" s="39" t="s">
        <v>9</v>
      </c>
      <c r="AC20" s="46">
        <f>EXP(Z20-MAX(Z$19:Z$21))</f>
        <v>1</v>
      </c>
      <c r="AD20" s="41" t="s">
        <v>23</v>
      </c>
      <c r="AE20" s="41" t="s">
        <v>23</v>
      </c>
      <c r="AF20" s="44">
        <v>-1652.2929999999999</v>
      </c>
      <c r="AG20" s="44">
        <v>0.315</v>
      </c>
      <c r="AH20" s="44">
        <v>0.44</v>
      </c>
      <c r="AI20" s="37">
        <f t="shared" si="1"/>
        <v>-177724.89300000001</v>
      </c>
      <c r="AJ20" s="37">
        <v>0</v>
      </c>
      <c r="AK20" s="39" t="s">
        <v>9</v>
      </c>
      <c r="AL20" s="46">
        <f>EXP(AI20-MAX(AI$19:AI$21))</f>
        <v>1</v>
      </c>
      <c r="AM20" s="37" t="s">
        <v>23</v>
      </c>
      <c r="AN20" s="37" t="s">
        <v>23</v>
      </c>
    </row>
    <row r="21" spans="1:47" s="2" customFormat="1" x14ac:dyDescent="0.2">
      <c r="A21" s="54"/>
      <c r="B21" s="56"/>
      <c r="C21" s="36" t="s">
        <v>4</v>
      </c>
      <c r="D21" s="89">
        <v>-176072.6</v>
      </c>
      <c r="E21" s="14">
        <v>-1763.133</v>
      </c>
      <c r="F21" s="14">
        <v>0.374</v>
      </c>
      <c r="G21" s="14">
        <v>0.41899999999999998</v>
      </c>
      <c r="H21" s="23">
        <f>(D21+E21)</f>
        <v>-177835.73300000001</v>
      </c>
      <c r="I21" s="14">
        <v>65.590999999999994</v>
      </c>
      <c r="J21" s="25">
        <f>SQRT(F$21^2+F$20^2)</f>
        <v>0.4427696918263489</v>
      </c>
      <c r="K21" s="23">
        <f>EXP(H21-MAX(H$19:H$21))</f>
        <v>3.2673122231385725E-29</v>
      </c>
      <c r="L21" s="25" t="s">
        <v>22</v>
      </c>
      <c r="M21" s="77" t="s">
        <v>22</v>
      </c>
      <c r="N21" s="44">
        <v>-1761.8979999999999</v>
      </c>
      <c r="O21" s="44">
        <v>0.39400000000000002</v>
      </c>
      <c r="P21" s="44">
        <v>0.47899999999999998</v>
      </c>
      <c r="Q21" s="37">
        <f t="shared" si="2"/>
        <v>-177834.49799999999</v>
      </c>
      <c r="R21" s="37">
        <v>66.293000000000006</v>
      </c>
      <c r="S21" s="39">
        <f>SQRT(O$21^2+O$20^2)</f>
        <v>0.47538615882248825</v>
      </c>
      <c r="T21" s="40">
        <f>EXP(Q21-MAX(Q$19:Q$21))</f>
        <v>4.730201002465931E-29</v>
      </c>
      <c r="U21" s="37" t="s">
        <v>22</v>
      </c>
      <c r="V21" s="37" t="s">
        <v>22</v>
      </c>
      <c r="W21" s="39">
        <v>-1760.117</v>
      </c>
      <c r="X21" s="39">
        <v>0.313</v>
      </c>
      <c r="Y21" s="39">
        <v>0.372</v>
      </c>
      <c r="Z21" s="37">
        <f t="shared" si="0"/>
        <v>-177832.717</v>
      </c>
      <c r="AA21" s="37">
        <v>56.844999999999999</v>
      </c>
      <c r="AB21" s="39">
        <f>SQRT(X$21^2+X$20^2)</f>
        <v>0.39996249824202268</v>
      </c>
      <c r="AC21" s="46">
        <f>EXP(Z21-MAX(Z$19:Z$21))</f>
        <v>9.5699437225829849E-25</v>
      </c>
      <c r="AD21" s="48" t="s">
        <v>22</v>
      </c>
      <c r="AE21" s="48" t="s">
        <v>22</v>
      </c>
      <c r="AF21" s="44">
        <v>-1686.011</v>
      </c>
      <c r="AG21" s="44">
        <v>0.32500000000000001</v>
      </c>
      <c r="AH21" s="44">
        <v>0.40600000000000003</v>
      </c>
      <c r="AI21" s="37">
        <f t="shared" si="1"/>
        <v>-177758.611</v>
      </c>
      <c r="AJ21" s="37">
        <v>33.512</v>
      </c>
      <c r="AK21" s="39">
        <f>SQRT(AG$21^2+AG$20^2)</f>
        <v>0.45260357930533429</v>
      </c>
      <c r="AL21" s="46">
        <f>EXP(AI21-MAX(AI$19:AI$21))</f>
        <v>2.2722633265591538E-15</v>
      </c>
      <c r="AM21" s="37" t="s">
        <v>22</v>
      </c>
      <c r="AN21" s="37" t="s">
        <v>22</v>
      </c>
    </row>
    <row r="22" spans="1:47" s="2" customFormat="1" ht="17" thickBot="1" x14ac:dyDescent="0.25">
      <c r="A22" s="67"/>
      <c r="B22" s="68"/>
      <c r="C22" s="62"/>
      <c r="D22" s="92"/>
      <c r="E22" s="70"/>
      <c r="F22" s="69"/>
      <c r="G22" s="69"/>
      <c r="H22" s="69"/>
      <c r="I22" s="69"/>
      <c r="J22" s="69"/>
      <c r="K22" s="71"/>
      <c r="L22" s="72">
        <v>1</v>
      </c>
      <c r="M22" s="81">
        <v>1</v>
      </c>
      <c r="N22" s="73"/>
      <c r="O22" s="73"/>
      <c r="P22" s="73"/>
      <c r="Q22" s="73"/>
      <c r="R22" s="73"/>
      <c r="S22" s="73"/>
      <c r="T22" s="74"/>
      <c r="U22" s="75">
        <v>1</v>
      </c>
      <c r="V22" s="76">
        <v>1</v>
      </c>
      <c r="W22" s="73"/>
      <c r="X22" s="73"/>
      <c r="Y22" s="73"/>
      <c r="Z22" s="73"/>
      <c r="AA22" s="73"/>
      <c r="AB22" s="73"/>
      <c r="AC22" s="74"/>
      <c r="AD22" s="75">
        <v>1</v>
      </c>
      <c r="AE22" s="75">
        <v>1</v>
      </c>
      <c r="AF22" s="73"/>
      <c r="AG22" s="73"/>
      <c r="AH22" s="73"/>
      <c r="AI22" s="73"/>
      <c r="AJ22" s="73"/>
      <c r="AK22" s="73"/>
      <c r="AL22" s="73"/>
      <c r="AM22" s="76">
        <v>1</v>
      </c>
      <c r="AN22" s="75">
        <v>1</v>
      </c>
    </row>
    <row r="23" spans="1:47" ht="17" thickTop="1" x14ac:dyDescent="0.2">
      <c r="A23" s="34"/>
      <c r="B23" s="27"/>
      <c r="C23" s="25"/>
      <c r="D23" s="25"/>
      <c r="E23" s="25"/>
      <c r="F23" s="25"/>
      <c r="G23" s="25"/>
      <c r="H23" s="25"/>
      <c r="I23" s="15"/>
      <c r="J23" s="12"/>
      <c r="K23" s="12"/>
      <c r="L23" s="25"/>
      <c r="M23" s="25"/>
      <c r="N23" s="25"/>
      <c r="O23" s="18"/>
      <c r="P23" s="25"/>
      <c r="Q23" s="25"/>
      <c r="R23" s="3"/>
      <c r="S23" s="17"/>
      <c r="T23" s="18"/>
      <c r="U23" s="25"/>
      <c r="V23" s="25"/>
      <c r="W23" s="25"/>
      <c r="X23" s="17"/>
      <c r="Y23" s="25"/>
      <c r="Z23" s="25"/>
      <c r="AA23" s="3"/>
      <c r="AB23" s="25"/>
      <c r="AC23" s="18"/>
      <c r="AD23" s="25"/>
      <c r="AE23" s="25"/>
      <c r="AF23" s="25"/>
      <c r="AG23" s="14"/>
      <c r="AH23" s="25"/>
      <c r="AI23" s="25"/>
      <c r="AJ23" s="15"/>
      <c r="AK23" s="14"/>
      <c r="AL23" s="17"/>
      <c r="AM23" s="25"/>
      <c r="AN23" s="25"/>
      <c r="AO23" s="25"/>
      <c r="AP23" s="14"/>
      <c r="AQ23" s="25"/>
      <c r="AR23" s="25"/>
      <c r="AS23" s="23"/>
      <c r="AT23" s="17"/>
      <c r="AU23" s="17"/>
    </row>
    <row r="24" spans="1:47" s="2" customFormat="1" x14ac:dyDescent="0.2">
      <c r="A24" s="34"/>
      <c r="B24" s="27"/>
      <c r="C24" s="25"/>
      <c r="D24" s="25"/>
      <c r="E24" s="25"/>
      <c r="F24" s="25"/>
      <c r="G24" s="25"/>
      <c r="H24" s="25"/>
      <c r="I24" s="15"/>
      <c r="J24" s="12"/>
      <c r="K24" s="12"/>
      <c r="L24" s="25"/>
      <c r="M24" s="25"/>
      <c r="N24" s="25"/>
      <c r="O24" s="18"/>
      <c r="P24" s="25"/>
      <c r="Q24" s="25"/>
      <c r="R24" s="3"/>
      <c r="S24" s="17"/>
      <c r="T24" s="18"/>
      <c r="U24" s="25"/>
      <c r="V24" s="25"/>
      <c r="W24" s="25"/>
      <c r="X24" s="17"/>
      <c r="Y24" s="25"/>
      <c r="Z24" s="25"/>
      <c r="AA24" s="3"/>
      <c r="AB24" s="25"/>
      <c r="AC24" s="18"/>
      <c r="AD24" s="25"/>
      <c r="AE24" s="25"/>
      <c r="AF24" s="25"/>
      <c r="AG24" s="14"/>
      <c r="AH24" s="25"/>
      <c r="AI24" s="25"/>
      <c r="AJ24" s="15"/>
      <c r="AK24" s="14"/>
      <c r="AL24" s="17"/>
      <c r="AM24" s="25"/>
      <c r="AN24" s="25"/>
      <c r="AO24" s="25"/>
      <c r="AP24" s="14"/>
      <c r="AQ24" s="25"/>
      <c r="AR24" s="25"/>
      <c r="AS24" s="23"/>
      <c r="AT24" s="17"/>
      <c r="AU24" s="17"/>
    </row>
    <row r="25" spans="1:47" x14ac:dyDescent="0.2">
      <c r="A25" s="1" t="s">
        <v>39</v>
      </c>
      <c r="B25" s="7" t="s">
        <v>19</v>
      </c>
      <c r="C25" s="1"/>
      <c r="D25" s="1"/>
      <c r="E25" s="1"/>
      <c r="F25" s="1"/>
      <c r="G25" s="1"/>
      <c r="H25" s="1"/>
      <c r="I25" s="15"/>
      <c r="J25" s="12"/>
      <c r="K25" s="12"/>
      <c r="L25" s="25"/>
      <c r="M25" s="25"/>
      <c r="N25" s="25"/>
      <c r="O25" s="18"/>
      <c r="P25" s="25"/>
      <c r="Q25" s="18"/>
      <c r="R25" s="3"/>
      <c r="S25" s="17"/>
      <c r="T25" s="18"/>
      <c r="U25" s="25"/>
      <c r="V25" s="25"/>
      <c r="W25" s="25"/>
      <c r="X25" s="17"/>
      <c r="Y25" s="25"/>
      <c r="Z25" s="18"/>
      <c r="AA25" s="3"/>
      <c r="AB25" s="25"/>
      <c r="AC25" s="18"/>
      <c r="AD25" s="25"/>
      <c r="AE25" s="25"/>
      <c r="AF25" s="25"/>
      <c r="AG25" s="14"/>
      <c r="AH25" s="25"/>
      <c r="AI25" s="18"/>
      <c r="AJ25" s="15"/>
      <c r="AK25" s="14"/>
      <c r="AL25" s="17"/>
      <c r="AM25" s="25"/>
      <c r="AN25" s="25"/>
      <c r="AO25" s="25"/>
      <c r="AP25" s="14"/>
      <c r="AQ25" s="25"/>
      <c r="AR25" s="18"/>
      <c r="AS25" s="23"/>
      <c r="AT25" s="17"/>
      <c r="AU25" s="17"/>
    </row>
    <row r="26" spans="1:47" x14ac:dyDescent="0.2">
      <c r="A26" s="1" t="s">
        <v>5</v>
      </c>
      <c r="B26" s="7" t="s">
        <v>12</v>
      </c>
      <c r="C26" s="1"/>
      <c r="D26" s="1"/>
      <c r="E26" s="1"/>
      <c r="F26" s="1"/>
      <c r="G26" s="1"/>
      <c r="H26" s="1"/>
      <c r="I26" s="11"/>
      <c r="J26" s="24"/>
      <c r="K26" s="24"/>
      <c r="L26" s="23"/>
      <c r="M26" s="14"/>
      <c r="N26" s="14"/>
      <c r="O26" s="17"/>
      <c r="P26" s="17"/>
      <c r="Q26" s="17"/>
      <c r="R26" s="4"/>
      <c r="S26" s="22"/>
      <c r="T26" s="22"/>
      <c r="U26" s="14"/>
      <c r="V26" s="14"/>
      <c r="W26" s="14"/>
      <c r="X26" s="17"/>
      <c r="Y26" s="17"/>
      <c r="Z26" s="17"/>
      <c r="AA26" s="4"/>
      <c r="AB26" s="22"/>
      <c r="AC26" s="26"/>
      <c r="AD26" s="14"/>
      <c r="AE26" s="14"/>
      <c r="AF26" s="14"/>
      <c r="AG26" s="14"/>
      <c r="AH26" s="14"/>
      <c r="AI26" s="17"/>
      <c r="AJ26" s="11"/>
      <c r="AK26" s="22"/>
      <c r="AL26" s="22"/>
      <c r="AM26" s="14"/>
      <c r="AN26" s="14"/>
      <c r="AO26" s="14"/>
      <c r="AP26" s="14"/>
      <c r="AQ26" s="14"/>
      <c r="AR26" s="17"/>
      <c r="AS26" s="14"/>
      <c r="AT26" s="19"/>
      <c r="AU26" s="22"/>
    </row>
    <row r="27" spans="1:47" x14ac:dyDescent="0.2">
      <c r="A27" s="1" t="s">
        <v>11</v>
      </c>
      <c r="B27" s="7" t="s">
        <v>20</v>
      </c>
      <c r="C27" s="1"/>
      <c r="D27" s="1"/>
      <c r="E27" s="1"/>
      <c r="F27" s="1"/>
      <c r="G27" s="1"/>
      <c r="H27" s="1"/>
      <c r="I27" s="15"/>
      <c r="J27" s="12"/>
      <c r="K27" s="12"/>
      <c r="L27" s="25"/>
      <c r="M27" s="25"/>
      <c r="N27" s="25"/>
      <c r="O27" s="18"/>
      <c r="P27" s="25"/>
      <c r="Q27" s="25"/>
      <c r="R27" s="3"/>
      <c r="S27" s="17"/>
      <c r="T27" s="18"/>
      <c r="U27" s="25"/>
      <c r="V27" s="25"/>
      <c r="W27" s="25"/>
      <c r="X27" s="17"/>
      <c r="Y27" s="25"/>
      <c r="Z27" s="25"/>
      <c r="AA27" s="3"/>
      <c r="AB27" s="17"/>
      <c r="AC27" s="18"/>
      <c r="AD27" s="25"/>
      <c r="AE27" s="25"/>
      <c r="AF27" s="25"/>
      <c r="AG27" s="14"/>
      <c r="AH27" s="25"/>
      <c r="AI27" s="25"/>
      <c r="AJ27" s="15"/>
      <c r="AK27" s="14"/>
      <c r="AL27" s="17"/>
      <c r="AM27" s="25"/>
      <c r="AN27" s="25"/>
      <c r="AO27" s="25"/>
      <c r="AP27" s="14"/>
      <c r="AQ27" s="25"/>
      <c r="AR27" s="25"/>
      <c r="AS27" s="23"/>
      <c r="AT27" s="17"/>
      <c r="AU27" s="17"/>
    </row>
    <row r="28" spans="1:47" x14ac:dyDescent="0.2">
      <c r="A28" s="1" t="s">
        <v>29</v>
      </c>
      <c r="B28" s="7" t="s">
        <v>17</v>
      </c>
      <c r="C28" s="1"/>
      <c r="D28" s="1"/>
      <c r="E28" s="1"/>
      <c r="F28" s="1"/>
      <c r="G28" s="1"/>
      <c r="H28" s="1"/>
      <c r="I28" s="15"/>
      <c r="J28" s="12"/>
      <c r="K28" s="12"/>
      <c r="L28" s="25"/>
      <c r="M28" s="25"/>
      <c r="N28" s="25"/>
      <c r="O28" s="18"/>
      <c r="P28" s="25"/>
      <c r="Q28" s="25"/>
      <c r="R28" s="3"/>
      <c r="S28" s="17"/>
      <c r="T28" s="18"/>
      <c r="U28" s="25"/>
      <c r="V28" s="25"/>
      <c r="W28" s="25"/>
      <c r="X28" s="17"/>
      <c r="Y28" s="25"/>
      <c r="Z28" s="25"/>
      <c r="AA28" s="3"/>
      <c r="AB28" s="17"/>
      <c r="AC28" s="18"/>
      <c r="AD28" s="25"/>
      <c r="AE28" s="25"/>
      <c r="AF28" s="25"/>
      <c r="AG28" s="14"/>
      <c r="AH28" s="25"/>
      <c r="AI28" s="25"/>
      <c r="AJ28" s="15"/>
      <c r="AK28" s="14"/>
      <c r="AL28" s="17"/>
      <c r="AM28" s="25"/>
      <c r="AN28" s="25"/>
      <c r="AO28" s="25"/>
      <c r="AP28" s="14"/>
      <c r="AQ28" s="25"/>
      <c r="AR28" s="25"/>
      <c r="AS28" s="23"/>
      <c r="AT28" s="17"/>
      <c r="AU28" s="17"/>
    </row>
    <row r="29" spans="1:47" x14ac:dyDescent="0.2">
      <c r="A29" s="1" t="s">
        <v>10</v>
      </c>
      <c r="B29" s="1"/>
      <c r="C29" s="1" t="s">
        <v>18</v>
      </c>
      <c r="D29" s="1"/>
      <c r="E29" s="1"/>
      <c r="F29" s="1"/>
      <c r="G29" s="1"/>
      <c r="H29" s="1"/>
      <c r="I29" s="15"/>
      <c r="J29" s="12"/>
      <c r="K29" s="12"/>
      <c r="L29" s="25"/>
      <c r="M29" s="25"/>
      <c r="N29" s="25"/>
      <c r="O29" s="18"/>
      <c r="P29" s="25"/>
      <c r="Q29" s="18"/>
      <c r="R29" s="3"/>
      <c r="S29" s="17"/>
      <c r="T29" s="18"/>
      <c r="U29" s="25"/>
      <c r="V29" s="25"/>
      <c r="W29" s="25"/>
      <c r="X29" s="17"/>
      <c r="Y29" s="25"/>
      <c r="Z29" s="18"/>
      <c r="AA29" s="3"/>
      <c r="AB29" s="17"/>
      <c r="AC29" s="18"/>
      <c r="AD29" s="25"/>
      <c r="AE29" s="25"/>
      <c r="AF29" s="25"/>
      <c r="AG29" s="14"/>
      <c r="AH29" s="25"/>
      <c r="AI29" s="18"/>
      <c r="AJ29" s="15"/>
      <c r="AK29" s="14"/>
      <c r="AL29" s="17"/>
      <c r="AM29" s="25"/>
      <c r="AN29" s="25"/>
      <c r="AO29" s="25"/>
      <c r="AP29" s="14"/>
      <c r="AQ29" s="25"/>
      <c r="AR29" s="18"/>
      <c r="AS29" s="23"/>
      <c r="AT29" s="17"/>
      <c r="AU29" s="17"/>
    </row>
    <row r="30" spans="1:47" x14ac:dyDescent="0.2">
      <c r="A30" s="1" t="s">
        <v>24</v>
      </c>
      <c r="B30" s="1" t="s">
        <v>27</v>
      </c>
      <c r="I30" s="11"/>
      <c r="J30" s="24"/>
      <c r="K30" s="24"/>
      <c r="L30" s="23"/>
      <c r="M30" s="14"/>
      <c r="N30" s="14"/>
      <c r="O30" s="17"/>
      <c r="P30" s="17"/>
      <c r="Q30" s="17"/>
      <c r="R30" s="4"/>
      <c r="S30" s="22"/>
      <c r="T30" s="22"/>
      <c r="U30" s="14"/>
      <c r="V30" s="14"/>
      <c r="W30" s="14"/>
      <c r="X30" s="17"/>
      <c r="Y30" s="17"/>
      <c r="Z30" s="17"/>
      <c r="AA30" s="4"/>
      <c r="AB30" s="22"/>
      <c r="AC30" s="26"/>
      <c r="AD30" s="14"/>
      <c r="AE30" s="14"/>
      <c r="AF30" s="14"/>
      <c r="AG30" s="14"/>
      <c r="AH30" s="14"/>
      <c r="AI30" s="17"/>
      <c r="AJ30" s="11"/>
      <c r="AK30" s="22"/>
      <c r="AL30" s="22"/>
      <c r="AM30" s="14"/>
      <c r="AN30" s="14"/>
      <c r="AO30" s="14"/>
      <c r="AP30" s="14"/>
      <c r="AQ30" s="14"/>
      <c r="AR30" s="17"/>
      <c r="AS30" s="14"/>
      <c r="AT30" s="19"/>
      <c r="AU30" s="22"/>
    </row>
    <row r="31" spans="1:47" x14ac:dyDescent="0.2">
      <c r="A31" s="52" t="s">
        <v>25</v>
      </c>
      <c r="B31" s="52"/>
      <c r="C31" s="1" t="s">
        <v>28</v>
      </c>
      <c r="D31" s="1"/>
      <c r="E31" s="1"/>
      <c r="F31" s="1"/>
      <c r="G31" s="1"/>
      <c r="H31" s="1"/>
      <c r="I31" s="15"/>
      <c r="J31" s="12"/>
      <c r="K31" s="12"/>
      <c r="L31" s="25"/>
      <c r="M31" s="25"/>
      <c r="N31" s="25"/>
      <c r="O31" s="18"/>
      <c r="P31" s="25"/>
      <c r="Q31" s="25"/>
      <c r="R31" s="3"/>
      <c r="S31" s="17"/>
      <c r="T31" s="18"/>
      <c r="U31" s="25"/>
      <c r="V31" s="25"/>
      <c r="W31" s="25"/>
      <c r="X31" s="17"/>
      <c r="Y31" s="25"/>
      <c r="Z31" s="25"/>
      <c r="AA31" s="3"/>
      <c r="AB31" s="25"/>
      <c r="AC31" s="18"/>
      <c r="AD31" s="25"/>
      <c r="AE31" s="25"/>
      <c r="AF31" s="25"/>
      <c r="AG31" s="14"/>
      <c r="AH31" s="25"/>
      <c r="AI31" s="25"/>
      <c r="AJ31" s="15"/>
      <c r="AK31" s="14"/>
      <c r="AL31" s="17"/>
      <c r="AM31" s="25"/>
      <c r="AN31" s="25"/>
      <c r="AO31" s="25"/>
      <c r="AP31" s="14"/>
      <c r="AQ31" s="25"/>
      <c r="AR31" s="25"/>
      <c r="AS31" s="23"/>
      <c r="AT31" s="17"/>
      <c r="AU31" s="17"/>
    </row>
    <row r="32" spans="1:47" x14ac:dyDescent="0.2">
      <c r="A32" s="7" t="s">
        <v>30</v>
      </c>
      <c r="B32" s="7" t="s">
        <v>44</v>
      </c>
      <c r="I32" s="15"/>
      <c r="J32" s="12"/>
      <c r="K32" s="12"/>
      <c r="L32" s="25"/>
      <c r="M32" s="25"/>
      <c r="N32" s="25"/>
      <c r="O32" s="18"/>
      <c r="P32" s="25"/>
      <c r="Q32" s="25"/>
      <c r="R32" s="3"/>
      <c r="S32" s="17"/>
      <c r="T32" s="18"/>
      <c r="U32" s="25"/>
      <c r="V32" s="25"/>
      <c r="W32" s="25"/>
      <c r="X32" s="17"/>
      <c r="Y32" s="25"/>
      <c r="Z32" s="25"/>
      <c r="AA32" s="3"/>
      <c r="AB32" s="25"/>
      <c r="AC32" s="18"/>
      <c r="AD32" s="25"/>
      <c r="AE32" s="25"/>
      <c r="AF32" s="25"/>
      <c r="AG32" s="14"/>
      <c r="AH32" s="25"/>
      <c r="AI32" s="25"/>
      <c r="AJ32" s="15"/>
      <c r="AK32" s="14"/>
      <c r="AL32" s="17"/>
      <c r="AM32" s="25"/>
      <c r="AN32" s="25"/>
      <c r="AO32" s="25"/>
      <c r="AP32" s="14"/>
      <c r="AQ32" s="25"/>
      <c r="AR32" s="25"/>
      <c r="AS32" s="23"/>
      <c r="AT32" s="17"/>
      <c r="AU32" s="17"/>
    </row>
    <row r="33" spans="1:47" x14ac:dyDescent="0.2">
      <c r="A33" s="7" t="s">
        <v>43</v>
      </c>
      <c r="B33" s="7" t="s">
        <v>45</v>
      </c>
      <c r="I33" s="15"/>
      <c r="J33" s="12"/>
      <c r="K33" s="12"/>
      <c r="L33" s="25"/>
      <c r="M33" s="25"/>
      <c r="N33" s="25"/>
      <c r="O33" s="18"/>
      <c r="P33" s="25"/>
      <c r="Q33" s="18"/>
      <c r="R33" s="3"/>
      <c r="S33" s="17"/>
      <c r="T33" s="18"/>
      <c r="U33" s="25"/>
      <c r="V33" s="25"/>
      <c r="W33" s="25"/>
      <c r="X33" s="17"/>
      <c r="Y33" s="25"/>
      <c r="Z33" s="18"/>
      <c r="AA33" s="3"/>
      <c r="AB33" s="25"/>
      <c r="AC33" s="18"/>
      <c r="AD33" s="25"/>
      <c r="AE33" s="25"/>
      <c r="AF33" s="25"/>
      <c r="AG33" s="14"/>
      <c r="AH33" s="25"/>
      <c r="AI33" s="18"/>
      <c r="AJ33" s="15"/>
      <c r="AK33" s="14"/>
      <c r="AL33" s="17"/>
      <c r="AM33" s="25"/>
      <c r="AN33" s="25"/>
      <c r="AO33" s="25"/>
      <c r="AP33" s="14"/>
      <c r="AQ33" s="25"/>
      <c r="AR33" s="18"/>
      <c r="AS33" s="23"/>
      <c r="AT33" s="17"/>
      <c r="AU33" s="17"/>
    </row>
    <row r="34" spans="1:47" x14ac:dyDescent="0.2">
      <c r="I34" s="11"/>
      <c r="J34" s="24"/>
      <c r="K34" s="24"/>
      <c r="L34" s="23"/>
      <c r="M34" s="14"/>
      <c r="N34" s="14"/>
      <c r="O34" s="17"/>
      <c r="P34" s="17"/>
      <c r="Q34" s="17"/>
      <c r="R34" s="4"/>
      <c r="S34" s="22"/>
      <c r="T34" s="22"/>
      <c r="U34" s="14"/>
      <c r="V34" s="14"/>
      <c r="W34" s="14"/>
      <c r="X34" s="17"/>
      <c r="Y34" s="17"/>
      <c r="Z34" s="17"/>
      <c r="AA34" s="4"/>
      <c r="AB34" s="22"/>
      <c r="AC34" s="26"/>
      <c r="AD34" s="14"/>
      <c r="AE34" s="14"/>
      <c r="AF34" s="14"/>
      <c r="AG34" s="14"/>
      <c r="AH34" s="17"/>
      <c r="AI34" s="17"/>
      <c r="AJ34" s="11"/>
      <c r="AK34" s="22"/>
      <c r="AL34" s="22"/>
      <c r="AM34" s="14"/>
      <c r="AN34" s="14"/>
      <c r="AO34" s="14"/>
      <c r="AP34" s="14"/>
      <c r="AQ34" s="17"/>
      <c r="AR34" s="17"/>
      <c r="AS34" s="14"/>
      <c r="AT34" s="19"/>
      <c r="AU34" s="22"/>
    </row>
    <row r="35" spans="1:47" x14ac:dyDescent="0.2">
      <c r="I35" s="15"/>
      <c r="J35" s="12"/>
      <c r="K35" s="12"/>
      <c r="L35" s="25"/>
      <c r="M35" s="25"/>
      <c r="N35" s="25"/>
      <c r="O35" s="18"/>
      <c r="P35" s="25"/>
      <c r="Q35" s="25"/>
      <c r="R35" s="3"/>
      <c r="S35" s="17"/>
      <c r="T35" s="18"/>
      <c r="U35" s="25"/>
      <c r="V35" s="25"/>
      <c r="W35" s="25"/>
      <c r="X35" s="17"/>
      <c r="Y35" s="25"/>
      <c r="Z35" s="25"/>
      <c r="AA35" s="3"/>
      <c r="AB35" s="25"/>
      <c r="AC35" s="18"/>
      <c r="AD35" s="25"/>
      <c r="AE35" s="25"/>
      <c r="AF35" s="25"/>
      <c r="AG35" s="14"/>
      <c r="AH35" s="25"/>
      <c r="AI35" s="25"/>
      <c r="AJ35" s="15"/>
      <c r="AK35" s="14"/>
      <c r="AL35" s="17"/>
      <c r="AM35" s="25"/>
      <c r="AN35" s="25"/>
      <c r="AO35" s="25"/>
      <c r="AP35" s="14"/>
      <c r="AQ35" s="25"/>
      <c r="AR35" s="25"/>
      <c r="AS35" s="23"/>
      <c r="AT35" s="17"/>
      <c r="AU35" s="17"/>
    </row>
    <row r="36" spans="1:47" x14ac:dyDescent="0.2">
      <c r="I36" s="15"/>
      <c r="J36" s="12"/>
      <c r="K36" s="12"/>
      <c r="L36" s="25"/>
      <c r="M36" s="25"/>
      <c r="N36" s="25"/>
      <c r="O36" s="18"/>
      <c r="P36" s="25"/>
      <c r="Q36" s="25"/>
      <c r="R36" s="3"/>
      <c r="S36" s="17"/>
      <c r="T36" s="18"/>
      <c r="U36" s="25"/>
      <c r="V36" s="25"/>
      <c r="W36" s="25"/>
      <c r="X36" s="17"/>
      <c r="Y36" s="25"/>
      <c r="Z36" s="25"/>
      <c r="AA36" s="3"/>
      <c r="AB36" s="25"/>
      <c r="AC36" s="18"/>
      <c r="AD36" s="25"/>
      <c r="AE36" s="25"/>
      <c r="AF36" s="25"/>
      <c r="AG36" s="14"/>
      <c r="AH36" s="25"/>
      <c r="AI36" s="25"/>
      <c r="AJ36" s="15"/>
      <c r="AK36" s="14"/>
      <c r="AL36" s="17"/>
      <c r="AM36" s="25"/>
      <c r="AN36" s="25"/>
      <c r="AO36" s="25"/>
      <c r="AP36" s="14"/>
      <c r="AQ36" s="25"/>
      <c r="AR36" s="25"/>
      <c r="AS36" s="23"/>
      <c r="AT36" s="17"/>
      <c r="AU36" s="17"/>
    </row>
    <row r="37" spans="1:47" x14ac:dyDescent="0.2">
      <c r="I37" s="15"/>
      <c r="J37" s="12"/>
      <c r="K37" s="12"/>
      <c r="L37" s="25"/>
      <c r="M37" s="25"/>
      <c r="N37" s="25"/>
      <c r="O37" s="18"/>
      <c r="P37" s="25"/>
      <c r="Q37" s="18"/>
      <c r="R37" s="3"/>
      <c r="S37" s="17"/>
      <c r="T37" s="18"/>
      <c r="U37" s="25"/>
      <c r="V37" s="25"/>
      <c r="W37" s="25"/>
      <c r="X37" s="17"/>
      <c r="Y37" s="25"/>
      <c r="Z37" s="18"/>
      <c r="AA37" s="3"/>
      <c r="AB37" s="25"/>
      <c r="AC37" s="18"/>
      <c r="AD37" s="25"/>
      <c r="AE37" s="25"/>
      <c r="AF37" s="25"/>
      <c r="AG37" s="14"/>
      <c r="AH37" s="25"/>
      <c r="AI37" s="18"/>
      <c r="AJ37" s="15"/>
      <c r="AK37" s="14"/>
      <c r="AL37" s="17"/>
      <c r="AM37" s="25"/>
      <c r="AN37" s="25"/>
      <c r="AO37" s="25"/>
      <c r="AP37" s="14"/>
      <c r="AQ37" s="25"/>
      <c r="AR37" s="18"/>
      <c r="AS37" s="23"/>
      <c r="AT37" s="17"/>
      <c r="AU37" s="17"/>
    </row>
    <row r="38" spans="1:47" x14ac:dyDescent="0.2">
      <c r="I38" s="11"/>
      <c r="J38" s="24"/>
      <c r="K38" s="24"/>
      <c r="L38" s="23"/>
      <c r="M38" s="14"/>
      <c r="N38" s="14"/>
      <c r="O38" s="17"/>
      <c r="P38" s="17"/>
      <c r="Q38" s="17"/>
      <c r="R38" s="4"/>
      <c r="S38" s="22"/>
      <c r="T38" s="22"/>
      <c r="U38" s="14"/>
      <c r="V38" s="14"/>
      <c r="W38" s="14"/>
      <c r="X38" s="17"/>
      <c r="Y38" s="17"/>
      <c r="Z38" s="17"/>
      <c r="AA38" s="4"/>
      <c r="AB38" s="22"/>
      <c r="AC38" s="26"/>
      <c r="AD38" s="14"/>
      <c r="AE38" s="14"/>
      <c r="AF38" s="14"/>
      <c r="AG38" s="14"/>
      <c r="AH38" s="17"/>
      <c r="AI38" s="17"/>
      <c r="AJ38" s="11"/>
      <c r="AK38" s="22"/>
      <c r="AL38" s="22"/>
      <c r="AM38" s="14"/>
      <c r="AN38" s="14"/>
      <c r="AO38" s="14"/>
      <c r="AP38" s="14"/>
      <c r="AQ38" s="17"/>
      <c r="AR38" s="17"/>
      <c r="AS38" s="14"/>
      <c r="AT38" s="19"/>
      <c r="AU38" s="22"/>
    </row>
    <row r="39" spans="1:47" x14ac:dyDescent="0.2">
      <c r="A39" s="34"/>
      <c r="B39" s="27"/>
      <c r="C39" s="25"/>
      <c r="D39" s="25"/>
      <c r="E39" s="25"/>
      <c r="F39" s="25"/>
      <c r="G39" s="25"/>
      <c r="H39" s="25"/>
      <c r="I39" s="15"/>
      <c r="J39" s="12"/>
      <c r="K39" s="12"/>
      <c r="L39" s="25"/>
      <c r="M39" s="25"/>
      <c r="N39" s="25"/>
      <c r="O39" s="18"/>
      <c r="P39" s="25"/>
      <c r="Q39" s="25"/>
      <c r="R39" s="3"/>
      <c r="S39" s="17"/>
      <c r="T39" s="18"/>
      <c r="U39" s="25"/>
      <c r="V39" s="25"/>
      <c r="W39" s="25"/>
      <c r="X39" s="17"/>
      <c r="Y39" s="25"/>
      <c r="Z39" s="25"/>
      <c r="AA39" s="3"/>
      <c r="AB39" s="25"/>
      <c r="AC39" s="18"/>
      <c r="AD39" s="25"/>
      <c r="AE39" s="25"/>
      <c r="AF39" s="25"/>
      <c r="AG39" s="14"/>
      <c r="AH39" s="25"/>
      <c r="AI39" s="25"/>
      <c r="AJ39" s="15"/>
      <c r="AK39" s="14"/>
      <c r="AL39" s="17"/>
      <c r="AM39" s="25"/>
      <c r="AN39" s="25"/>
      <c r="AO39" s="25"/>
      <c r="AP39" s="14"/>
      <c r="AQ39" s="25"/>
      <c r="AR39" s="25"/>
      <c r="AS39" s="23"/>
      <c r="AT39" s="17"/>
      <c r="AU39" s="17"/>
    </row>
    <row r="40" spans="1:47" x14ac:dyDescent="0.2">
      <c r="A40" s="34"/>
      <c r="B40" s="27"/>
      <c r="C40" s="25"/>
      <c r="D40" s="25"/>
      <c r="E40" s="25"/>
      <c r="F40" s="25"/>
      <c r="G40" s="25"/>
      <c r="H40" s="25"/>
      <c r="I40" s="15"/>
      <c r="J40" s="12"/>
      <c r="K40" s="12"/>
      <c r="L40" s="25"/>
      <c r="M40" s="25"/>
      <c r="N40" s="25"/>
      <c r="O40" s="18"/>
      <c r="P40" s="25"/>
      <c r="Q40" s="25"/>
      <c r="R40" s="3"/>
      <c r="S40" s="17"/>
      <c r="T40" s="18"/>
      <c r="U40" s="25"/>
      <c r="V40" s="25"/>
      <c r="W40" s="25"/>
      <c r="X40" s="17"/>
      <c r="Y40" s="25"/>
      <c r="Z40" s="25"/>
      <c r="AA40" s="3"/>
      <c r="AB40" s="25"/>
      <c r="AC40" s="18"/>
      <c r="AD40" s="25"/>
      <c r="AE40" s="25"/>
      <c r="AF40" s="25"/>
      <c r="AG40" s="14"/>
      <c r="AH40" s="25"/>
      <c r="AI40" s="25"/>
      <c r="AJ40" s="15"/>
      <c r="AK40" s="14"/>
      <c r="AL40" s="17"/>
      <c r="AM40" s="25"/>
      <c r="AN40" s="25"/>
      <c r="AO40" s="25"/>
      <c r="AP40" s="14"/>
      <c r="AQ40" s="25"/>
      <c r="AR40" s="25"/>
      <c r="AS40" s="23"/>
      <c r="AT40" s="17"/>
      <c r="AU40" s="17"/>
    </row>
    <row r="41" spans="1:47" x14ac:dyDescent="0.2">
      <c r="A41" s="34"/>
      <c r="B41" s="27"/>
      <c r="C41" s="25"/>
      <c r="D41" s="25"/>
      <c r="E41" s="25"/>
      <c r="F41" s="25"/>
      <c r="G41" s="25"/>
      <c r="H41" s="25"/>
      <c r="I41" s="15"/>
      <c r="J41" s="12"/>
      <c r="K41" s="12"/>
      <c r="L41" s="25"/>
      <c r="M41" s="25"/>
      <c r="N41" s="25"/>
      <c r="O41" s="18"/>
      <c r="P41" s="25"/>
      <c r="Q41" s="25"/>
      <c r="R41" s="3"/>
      <c r="S41" s="17"/>
      <c r="T41" s="18"/>
      <c r="U41" s="25"/>
      <c r="V41" s="25"/>
      <c r="W41" s="25"/>
      <c r="X41" s="17"/>
      <c r="Y41" s="25"/>
      <c r="Z41" s="25"/>
      <c r="AA41" s="3"/>
      <c r="AB41" s="25"/>
      <c r="AC41" s="18"/>
      <c r="AD41" s="25"/>
      <c r="AE41" s="25"/>
      <c r="AF41" s="25"/>
      <c r="AG41" s="14"/>
      <c r="AH41" s="25"/>
      <c r="AI41" s="25"/>
      <c r="AJ41" s="15"/>
      <c r="AK41" s="14"/>
      <c r="AL41" s="17"/>
      <c r="AM41" s="25"/>
      <c r="AN41" s="25"/>
      <c r="AO41" s="25"/>
      <c r="AP41" s="14"/>
      <c r="AQ41" s="25"/>
      <c r="AR41" s="25"/>
      <c r="AS41" s="23"/>
      <c r="AT41" s="17"/>
      <c r="AU41" s="17"/>
    </row>
    <row r="42" spans="1:47" x14ac:dyDescent="0.2">
      <c r="A42" s="34"/>
      <c r="B42" s="27"/>
      <c r="C42" s="14"/>
      <c r="D42" s="11"/>
      <c r="E42" s="11"/>
      <c r="F42" s="14"/>
      <c r="G42" s="14"/>
      <c r="H42" s="14"/>
      <c r="I42" s="4"/>
      <c r="J42" s="24"/>
      <c r="K42" s="24"/>
      <c r="L42" s="23"/>
      <c r="M42" s="14"/>
      <c r="N42" s="14"/>
      <c r="O42" s="17"/>
      <c r="P42" s="17"/>
      <c r="Q42" s="14"/>
      <c r="R42" s="4"/>
      <c r="S42" s="22"/>
      <c r="T42" s="22"/>
      <c r="U42" s="14"/>
      <c r="V42" s="14"/>
      <c r="W42" s="14"/>
      <c r="X42" s="17"/>
      <c r="Y42" s="17"/>
      <c r="Z42" s="14"/>
      <c r="AA42" s="4"/>
      <c r="AB42" s="22"/>
      <c r="AC42" s="26"/>
      <c r="AD42" s="14"/>
      <c r="AE42" s="14"/>
      <c r="AF42" s="14"/>
      <c r="AG42" s="14"/>
      <c r="AH42" s="17"/>
      <c r="AI42" s="14"/>
      <c r="AJ42" s="11"/>
      <c r="AK42" s="22"/>
      <c r="AL42" s="22"/>
      <c r="AM42" s="14"/>
      <c r="AN42" s="14"/>
      <c r="AO42" s="14"/>
      <c r="AP42" s="14"/>
      <c r="AQ42" s="17"/>
      <c r="AR42" s="14"/>
      <c r="AS42" s="14"/>
      <c r="AT42" s="19"/>
      <c r="AU42" s="22"/>
    </row>
    <row r="43" spans="1:47" x14ac:dyDescent="0.2">
      <c r="A43" s="34"/>
      <c r="B43" s="27"/>
      <c r="C43" s="25"/>
      <c r="D43" s="25"/>
      <c r="E43" s="25"/>
      <c r="F43" s="25"/>
      <c r="G43" s="25"/>
      <c r="H43" s="25"/>
      <c r="I43" s="15"/>
      <c r="J43" s="12"/>
      <c r="K43" s="12"/>
      <c r="L43" s="25"/>
      <c r="M43" s="25"/>
      <c r="N43" s="25"/>
      <c r="O43" s="18"/>
      <c r="P43" s="25"/>
      <c r="Q43" s="25"/>
      <c r="R43" s="3"/>
      <c r="S43" s="17"/>
      <c r="T43" s="18"/>
      <c r="U43" s="25"/>
      <c r="V43" s="25"/>
      <c r="W43" s="25"/>
      <c r="X43" s="17"/>
      <c r="Y43" s="25"/>
      <c r="Z43" s="25"/>
      <c r="AA43" s="3"/>
      <c r="AB43" s="25"/>
      <c r="AC43" s="18"/>
      <c r="AD43" s="25"/>
      <c r="AE43" s="25"/>
      <c r="AF43" s="25"/>
      <c r="AG43" s="14"/>
      <c r="AH43" s="25"/>
      <c r="AI43" s="25"/>
      <c r="AJ43" s="15"/>
      <c r="AK43" s="14"/>
      <c r="AL43" s="17"/>
      <c r="AM43" s="25"/>
      <c r="AN43" s="25"/>
      <c r="AO43" s="25"/>
      <c r="AP43" s="14"/>
      <c r="AQ43" s="25"/>
      <c r="AR43" s="25"/>
      <c r="AS43" s="23"/>
      <c r="AT43" s="17"/>
      <c r="AU43" s="17"/>
    </row>
    <row r="44" spans="1:47" x14ac:dyDescent="0.2">
      <c r="A44" s="34"/>
      <c r="B44" s="27"/>
      <c r="C44" s="25"/>
      <c r="D44" s="25"/>
      <c r="E44" s="25"/>
      <c r="F44" s="25"/>
      <c r="G44" s="25"/>
      <c r="H44" s="25"/>
      <c r="I44" s="15"/>
      <c r="J44" s="12"/>
      <c r="K44" s="12"/>
      <c r="L44" s="25"/>
      <c r="M44" s="25"/>
      <c r="N44" s="25"/>
      <c r="O44" s="18"/>
      <c r="P44" s="25"/>
      <c r="Q44" s="25"/>
      <c r="R44" s="3"/>
      <c r="S44" s="17"/>
      <c r="T44" s="18"/>
      <c r="U44" s="25"/>
      <c r="V44" s="25"/>
      <c r="W44" s="25"/>
      <c r="X44" s="17"/>
      <c r="Y44" s="25"/>
      <c r="Z44" s="25"/>
      <c r="AA44" s="3"/>
      <c r="AB44" s="25"/>
      <c r="AC44" s="18"/>
      <c r="AD44" s="25"/>
      <c r="AE44" s="25"/>
      <c r="AF44" s="25"/>
      <c r="AG44" s="14"/>
      <c r="AH44" s="25"/>
      <c r="AI44" s="25"/>
      <c r="AJ44" s="15"/>
      <c r="AK44" s="14"/>
      <c r="AL44" s="17"/>
      <c r="AM44" s="25"/>
      <c r="AN44" s="25"/>
      <c r="AO44" s="25"/>
      <c r="AP44" s="14"/>
      <c r="AQ44" s="25"/>
      <c r="AR44" s="25"/>
      <c r="AS44" s="23"/>
      <c r="AT44" s="17"/>
      <c r="AU44" s="17"/>
    </row>
    <row r="45" spans="1:47" x14ac:dyDescent="0.2">
      <c r="A45" s="34"/>
      <c r="B45" s="27"/>
      <c r="C45" s="25"/>
      <c r="D45" s="25"/>
      <c r="E45" s="25"/>
      <c r="F45" s="25"/>
      <c r="G45" s="25"/>
      <c r="H45" s="25"/>
      <c r="I45" s="15"/>
      <c r="J45" s="12"/>
      <c r="K45" s="12"/>
      <c r="L45" s="25"/>
      <c r="M45" s="25"/>
      <c r="N45" s="25"/>
      <c r="O45" s="18"/>
      <c r="P45" s="25"/>
      <c r="Q45" s="25"/>
      <c r="R45" s="3"/>
      <c r="S45" s="17"/>
      <c r="T45" s="18"/>
      <c r="U45" s="25"/>
      <c r="V45" s="25"/>
      <c r="W45" s="25"/>
      <c r="X45" s="17"/>
      <c r="Y45" s="25"/>
      <c r="Z45" s="25"/>
      <c r="AA45" s="3"/>
      <c r="AB45" s="25"/>
      <c r="AC45" s="18"/>
      <c r="AD45" s="25"/>
      <c r="AE45" s="25"/>
      <c r="AF45" s="25"/>
      <c r="AG45" s="14"/>
      <c r="AH45" s="25"/>
      <c r="AI45" s="25"/>
      <c r="AJ45" s="15"/>
      <c r="AK45" s="14"/>
      <c r="AL45" s="17"/>
      <c r="AM45" s="25"/>
      <c r="AN45" s="25"/>
      <c r="AO45" s="25"/>
      <c r="AP45" s="14"/>
      <c r="AQ45" s="25"/>
      <c r="AR45" s="25"/>
      <c r="AS45" s="23"/>
      <c r="AT45" s="17"/>
      <c r="AU45" s="17"/>
    </row>
    <row r="46" spans="1:47" x14ac:dyDescent="0.2">
      <c r="A46" s="34"/>
      <c r="B46" s="27"/>
      <c r="C46" s="14"/>
      <c r="D46" s="11"/>
      <c r="E46" s="11"/>
      <c r="F46" s="14"/>
      <c r="G46" s="14"/>
      <c r="H46" s="14"/>
      <c r="I46" s="11"/>
      <c r="J46" s="24"/>
      <c r="K46" s="24"/>
      <c r="L46" s="23"/>
      <c r="M46" s="14"/>
      <c r="N46" s="14"/>
      <c r="O46" s="17"/>
      <c r="P46" s="17"/>
      <c r="Q46" s="14"/>
      <c r="R46" s="4"/>
      <c r="S46" s="22"/>
      <c r="T46" s="22"/>
      <c r="U46" s="14"/>
      <c r="V46" s="14"/>
      <c r="W46" s="14"/>
      <c r="X46" s="17"/>
      <c r="Y46" s="17"/>
      <c r="Z46" s="14"/>
      <c r="AA46" s="4"/>
      <c r="AB46" s="22"/>
      <c r="AC46" s="26"/>
      <c r="AD46" s="14"/>
      <c r="AE46" s="14"/>
      <c r="AF46" s="14"/>
      <c r="AG46" s="14"/>
      <c r="AH46" s="17"/>
      <c r="AI46" s="14"/>
      <c r="AJ46" s="11"/>
      <c r="AK46" s="22"/>
      <c r="AL46" s="22"/>
      <c r="AM46" s="14"/>
      <c r="AN46" s="14"/>
      <c r="AO46" s="14"/>
      <c r="AP46" s="14"/>
      <c r="AQ46" s="17"/>
      <c r="AR46" s="14"/>
      <c r="AS46" s="14"/>
      <c r="AT46" s="19"/>
      <c r="AU46" s="22"/>
    </row>
    <row r="47" spans="1:47" x14ac:dyDescent="0.2">
      <c r="A47" s="34"/>
      <c r="B47" s="27"/>
      <c r="C47" s="25"/>
      <c r="D47" s="25"/>
      <c r="E47" s="25"/>
      <c r="F47" s="25"/>
      <c r="G47" s="25"/>
      <c r="H47" s="25"/>
      <c r="I47" s="15"/>
      <c r="J47" s="12"/>
      <c r="K47" s="12"/>
      <c r="L47" s="25"/>
      <c r="M47" s="25"/>
      <c r="N47" s="25"/>
      <c r="O47" s="18"/>
      <c r="P47" s="25"/>
      <c r="Q47" s="25"/>
      <c r="R47" s="3"/>
      <c r="S47" s="17"/>
      <c r="T47" s="18"/>
      <c r="U47" s="25"/>
      <c r="V47" s="25"/>
      <c r="W47" s="25"/>
      <c r="X47" s="17"/>
      <c r="Y47" s="25"/>
      <c r="Z47" s="25"/>
      <c r="AA47" s="3"/>
      <c r="AB47" s="25"/>
      <c r="AC47" s="18"/>
      <c r="AD47" s="25"/>
      <c r="AE47" s="25"/>
      <c r="AF47" s="25"/>
      <c r="AG47" s="14"/>
      <c r="AH47" s="25"/>
      <c r="AI47" s="25"/>
      <c r="AJ47" s="15"/>
      <c r="AK47" s="14"/>
      <c r="AL47" s="17"/>
      <c r="AM47" s="25"/>
      <c r="AN47" s="25"/>
      <c r="AO47" s="25"/>
      <c r="AP47" s="14"/>
      <c r="AQ47" s="25"/>
      <c r="AR47" s="25"/>
      <c r="AS47" s="23"/>
      <c r="AT47" s="17"/>
      <c r="AU47" s="17"/>
    </row>
    <row r="48" spans="1:47" x14ac:dyDescent="0.2">
      <c r="A48" s="34"/>
      <c r="B48" s="27"/>
      <c r="C48" s="25"/>
      <c r="D48" s="25"/>
      <c r="E48" s="25"/>
      <c r="F48" s="25"/>
      <c r="G48" s="25"/>
      <c r="H48" s="25"/>
      <c r="I48" s="15"/>
      <c r="J48" s="12"/>
      <c r="K48" s="12"/>
      <c r="L48" s="25"/>
      <c r="M48" s="25"/>
      <c r="N48" s="25"/>
      <c r="O48" s="18"/>
      <c r="P48" s="25"/>
      <c r="Q48" s="25"/>
      <c r="R48" s="3"/>
      <c r="S48" s="17"/>
      <c r="T48" s="18"/>
      <c r="U48" s="25"/>
      <c r="V48" s="25"/>
      <c r="W48" s="25"/>
      <c r="X48" s="17"/>
      <c r="Y48" s="25"/>
      <c r="Z48" s="25"/>
      <c r="AA48" s="3"/>
      <c r="AB48" s="25"/>
      <c r="AC48" s="18"/>
      <c r="AD48" s="25"/>
      <c r="AE48" s="25"/>
      <c r="AF48" s="25"/>
      <c r="AG48" s="14"/>
      <c r="AH48" s="25"/>
      <c r="AI48" s="25"/>
      <c r="AJ48" s="15"/>
      <c r="AK48" s="14"/>
      <c r="AL48" s="17"/>
      <c r="AM48" s="25"/>
      <c r="AN48" s="25"/>
      <c r="AO48" s="25"/>
      <c r="AP48" s="14"/>
      <c r="AQ48" s="25"/>
      <c r="AR48" s="25"/>
      <c r="AS48" s="23"/>
      <c r="AT48" s="17"/>
      <c r="AU48" s="17"/>
    </row>
    <row r="49" spans="1:47" x14ac:dyDescent="0.2">
      <c r="A49" s="34"/>
      <c r="B49" s="27"/>
      <c r="C49" s="25"/>
      <c r="D49" s="25"/>
      <c r="E49" s="25"/>
      <c r="F49" s="25"/>
      <c r="G49" s="25"/>
      <c r="H49" s="25"/>
      <c r="I49" s="15"/>
      <c r="J49" s="12"/>
      <c r="K49" s="12"/>
      <c r="L49" s="25"/>
      <c r="M49" s="25"/>
      <c r="N49" s="25"/>
      <c r="O49" s="18"/>
      <c r="P49" s="25"/>
      <c r="Q49" s="25"/>
      <c r="R49" s="3"/>
      <c r="S49" s="17"/>
      <c r="T49" s="18"/>
      <c r="U49" s="25"/>
      <c r="V49" s="25"/>
      <c r="W49" s="25"/>
      <c r="X49" s="17"/>
      <c r="Y49" s="25"/>
      <c r="Z49" s="25"/>
      <c r="AA49" s="3"/>
      <c r="AB49" s="25"/>
      <c r="AC49" s="18"/>
      <c r="AD49" s="25"/>
      <c r="AE49" s="25"/>
      <c r="AF49" s="25"/>
      <c r="AG49" s="14"/>
      <c r="AH49" s="25"/>
      <c r="AI49" s="25"/>
      <c r="AJ49" s="15"/>
      <c r="AK49" s="14"/>
      <c r="AL49" s="17"/>
      <c r="AM49" s="25"/>
      <c r="AN49" s="25"/>
      <c r="AO49" s="25"/>
      <c r="AP49" s="14"/>
      <c r="AQ49" s="25"/>
      <c r="AR49" s="25"/>
      <c r="AS49" s="23"/>
      <c r="AT49" s="17"/>
      <c r="AU49" s="17"/>
    </row>
    <row r="50" spans="1:47" ht="19" customHeight="1" x14ac:dyDescent="0.2">
      <c r="A50" s="34"/>
      <c r="B50" s="27"/>
      <c r="C50" s="14"/>
      <c r="D50" s="11"/>
      <c r="E50" s="11"/>
      <c r="F50" s="11"/>
      <c r="G50" s="11"/>
      <c r="H50" s="11"/>
      <c r="I50" s="11"/>
      <c r="J50" s="24"/>
      <c r="K50" s="24"/>
      <c r="L50" s="15"/>
      <c r="M50" s="11"/>
      <c r="N50" s="14"/>
      <c r="O50" s="4"/>
      <c r="P50" s="4"/>
      <c r="Q50" s="4"/>
      <c r="R50" s="4"/>
      <c r="S50" s="24"/>
      <c r="T50" s="22"/>
      <c r="U50" s="11"/>
      <c r="V50" s="12"/>
      <c r="W50" s="12"/>
      <c r="X50" s="4"/>
      <c r="Y50" s="4"/>
      <c r="Z50" s="4"/>
      <c r="AA50" s="4"/>
      <c r="AB50" s="22"/>
      <c r="AC50" s="22"/>
      <c r="AD50" s="11"/>
      <c r="AE50" s="11"/>
      <c r="AF50" s="11"/>
      <c r="AG50" s="11"/>
      <c r="AH50" s="11"/>
      <c r="AI50" s="11"/>
      <c r="AJ50" s="11"/>
      <c r="AK50" s="24"/>
      <c r="AL50" s="22"/>
      <c r="AM50" s="28"/>
      <c r="AN50" s="28"/>
      <c r="AO50" s="29"/>
      <c r="AP50" s="30"/>
      <c r="AQ50" s="30"/>
      <c r="AR50" s="30"/>
      <c r="AS50" s="30"/>
      <c r="AT50" s="31"/>
      <c r="AU50" s="22"/>
    </row>
    <row r="52" spans="1:47" x14ac:dyDescent="0.2">
      <c r="I52" s="1"/>
      <c r="J52" s="1"/>
      <c r="K52" s="1"/>
    </row>
    <row r="53" spans="1:47" x14ac:dyDescent="0.2">
      <c r="I53" s="1"/>
      <c r="J53" s="1"/>
      <c r="K53" s="1"/>
    </row>
    <row r="54" spans="1:47" x14ac:dyDescent="0.2">
      <c r="I54" s="1"/>
      <c r="J54" s="1"/>
      <c r="K54" s="1"/>
    </row>
    <row r="55" spans="1:47" x14ac:dyDescent="0.2">
      <c r="I55" s="1"/>
      <c r="J55" s="1"/>
      <c r="K55" s="1"/>
    </row>
    <row r="56" spans="1:47" x14ac:dyDescent="0.2">
      <c r="I56" s="1"/>
      <c r="J56" s="1"/>
      <c r="K56" s="1"/>
    </row>
    <row r="58" spans="1:47" x14ac:dyDescent="0.2">
      <c r="I58" s="1"/>
    </row>
  </sheetData>
  <dataConsolidate/>
  <mergeCells count="11">
    <mergeCell ref="E9:M9"/>
    <mergeCell ref="N9:V9"/>
    <mergeCell ref="W9:AE9"/>
    <mergeCell ref="AF9:AN9"/>
    <mergeCell ref="A31:B31"/>
    <mergeCell ref="A11:A14"/>
    <mergeCell ref="A15:A18"/>
    <mergeCell ref="A19:A22"/>
    <mergeCell ref="B11:B14"/>
    <mergeCell ref="B15:B18"/>
    <mergeCell ref="B19:B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Muthukumaran Panchaksaram</dc:creator>
  <cp:lastModifiedBy>Muthukumaran Panchaksaram</cp:lastModifiedBy>
  <dcterms:created xsi:type="dcterms:W3CDTF">2022-07-26T08:43:50Z</dcterms:created>
  <dcterms:modified xsi:type="dcterms:W3CDTF">2024-06-30T04:44:09Z</dcterms:modified>
</cp:coreProperties>
</file>