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o/Desktop/"/>
    </mc:Choice>
  </mc:AlternateContent>
  <xr:revisionPtr revIDLastSave="0" documentId="13_ncr:1_{93B65D95-9254-2545-AEA2-A2F4128E2A41}" xr6:coauthVersionLast="47" xr6:coauthVersionMax="47" xr10:uidLastSave="{00000000-0000-0000-0000-000000000000}"/>
  <bookViews>
    <workbookView xWindow="800" yWindow="660" windowWidth="24800" windowHeight="13840" xr2:uid="{B638C16A-1E4C-5146-8A12-A9A85224F0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0" i="1"/>
</calcChain>
</file>

<file path=xl/sharedStrings.xml><?xml version="1.0" encoding="utf-8"?>
<sst xmlns="http://schemas.openxmlformats.org/spreadsheetml/2006/main" count="88" uniqueCount="32">
  <si>
    <t>STR</t>
  </si>
  <si>
    <t>ILN_SV</t>
  </si>
  <si>
    <t>ILN_CL</t>
  </si>
  <si>
    <t>GBM_SV</t>
  </si>
  <si>
    <t>GBM_CL</t>
  </si>
  <si>
    <t>STR, Strict clock model</t>
  </si>
  <si>
    <t>ILN, Independent log-normal rates </t>
  </si>
  <si>
    <t>GBM, Geometric Brownian motion rates</t>
  </si>
  <si>
    <t>SV, Seriously-violated clock</t>
  </si>
  <si>
    <t>CL, Clock-like</t>
  </si>
  <si>
    <t>mlnl, Marginal likelihood estimated for each clock model analysis</t>
  </si>
  <si>
    <t xml:space="preserve">Min, median, and max values represent the range of values </t>
  </si>
  <si>
    <t>Δmlnl = (true_mlnl - mlnl); where true_mlnl, Marginal likelihood estimate from the selected clock model</t>
  </si>
  <si>
    <t>One locus</t>
  </si>
  <si>
    <t>Two loci</t>
  </si>
  <si>
    <t>Zero loci (Prior)</t>
  </si>
  <si>
    <t xml:space="preserve">and t4 ~ B(0.3,0.4) and with no fossil calibration under the true clock model </t>
  </si>
  <si>
    <t>STR_SV</t>
  </si>
  <si>
    <t>STR_CL</t>
  </si>
  <si>
    <t>G(2,2)</t>
  </si>
  <si>
    <t>-</t>
  </si>
  <si>
    <t>G(2,20)</t>
  </si>
  <si>
    <t>Model_prior</t>
  </si>
  <si>
    <t>r</t>
  </si>
  <si>
    <r>
      <rPr>
        <i/>
        <sz val="14"/>
        <color theme="1"/>
        <rFont val="Calibri"/>
        <family val="2"/>
        <scheme val="minor"/>
      </rPr>
      <t>σ</t>
    </r>
    <r>
      <rPr>
        <vertAlign val="superscript"/>
        <sz val="14"/>
        <color theme="1"/>
        <rFont val="Calibri (Body)"/>
      </rPr>
      <t>2</t>
    </r>
  </si>
  <si>
    <t xml:space="preserve">Table. Clock model selection analysis for simulated alignments mentioned in (table 1), using bad fossil calibration (soft bound prior) at nodes t1 ~ B(1.0,1.5) </t>
  </si>
  <si>
    <t>Simulation (true) model</t>
  </si>
  <si>
    <t>Analysis model</t>
  </si>
  <si>
    <t>Five loci</t>
  </si>
  <si>
    <t>% Simulations with Pr(M|D) &gt; 0.5) for the true model when there are no fossil calibrations</t>
  </si>
  <si>
    <t>% Simulations with Pr(M|D) &gt; 0.5) for the true model when fossil calibrations are misspecified</t>
  </si>
  <si>
    <t>% Simulations with Pr(M|D) &gt; 0.5) for the true model when fossil calibrations are badly misspecified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</si>
</sst>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E+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 (Body)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 (Body)"/>
    </font>
    <font>
      <sz val="13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vertAlign val="superscript"/>
      <sz val="14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10" fontId="1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2" fontId="4" fillId="0" borderId="0" xfId="0" applyNumberFormat="1" applyFont="1"/>
    <xf numFmtId="164" fontId="2" fillId="0" borderId="0" xfId="0" applyNumberFormat="1" applyFont="1"/>
    <xf numFmtId="10" fontId="0" fillId="0" borderId="0" xfId="0" applyNumberFormat="1"/>
    <xf numFmtId="166" fontId="2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2" fontId="1" fillId="0" borderId="0" xfId="0" applyNumberFormat="1" applyFont="1"/>
    <xf numFmtId="10" fontId="7" fillId="0" borderId="0" xfId="0" applyNumberFormat="1" applyFont="1"/>
    <xf numFmtId="166" fontId="0" fillId="0" borderId="0" xfId="0" applyNumberFormat="1"/>
    <xf numFmtId="166" fontId="4" fillId="0" borderId="0" xfId="0" applyNumberFormat="1" applyFont="1"/>
    <xf numFmtId="0" fontId="0" fillId="0" borderId="0" xfId="0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9" fontId="10" fillId="2" borderId="13" xfId="0" applyNumberFormat="1" applyFont="1" applyFill="1" applyBorder="1" applyAlignment="1">
      <alignment horizontal="center" vertical="center"/>
    </xf>
    <xf numFmtId="165" fontId="10" fillId="2" borderId="9" xfId="0" applyNumberFormat="1" applyFont="1" applyFill="1" applyBorder="1" applyAlignment="1">
      <alignment horizontal="center" vertical="center"/>
    </xf>
    <xf numFmtId="165" fontId="11" fillId="2" borderId="0" xfId="0" applyNumberFormat="1" applyFont="1" applyFill="1" applyAlignment="1">
      <alignment horizontal="center" vertical="center"/>
    </xf>
    <xf numFmtId="165" fontId="11" fillId="2" borderId="3" xfId="0" applyNumberFormat="1" applyFont="1" applyFill="1" applyBorder="1" applyAlignment="1">
      <alignment horizontal="center" vertical="center"/>
    </xf>
    <xf numFmtId="165" fontId="10" fillId="2" borderId="0" xfId="0" applyNumberFormat="1" applyFont="1" applyFill="1" applyAlignment="1">
      <alignment horizontal="center" vertical="center"/>
    </xf>
    <xf numFmtId="9" fontId="10" fillId="2" borderId="14" xfId="0" applyNumberFormat="1" applyFont="1" applyFill="1" applyBorder="1" applyAlignment="1">
      <alignment horizontal="center" vertical="center"/>
    </xf>
    <xf numFmtId="165" fontId="10" fillId="2" borderId="11" xfId="0" applyNumberFormat="1" applyFont="1" applyFill="1" applyBorder="1" applyAlignment="1">
      <alignment horizontal="center" vertical="center"/>
    </xf>
    <xf numFmtId="165" fontId="11" fillId="2" borderId="2" xfId="0" applyNumberFormat="1" applyFont="1" applyFill="1" applyBorder="1" applyAlignment="1">
      <alignment horizontal="center" vertical="center"/>
    </xf>
    <xf numFmtId="165" fontId="11" fillId="2" borderId="4" xfId="0" applyNumberFormat="1" applyFont="1" applyFill="1" applyBorder="1" applyAlignment="1">
      <alignment horizontal="center" vertical="center"/>
    </xf>
    <xf numFmtId="165" fontId="10" fillId="2" borderId="2" xfId="0" applyNumberFormat="1" applyFont="1" applyFill="1" applyBorder="1" applyAlignment="1">
      <alignment horizontal="center" vertical="center"/>
    </xf>
    <xf numFmtId="165" fontId="11" fillId="2" borderId="9" xfId="0" applyNumberFormat="1" applyFont="1" applyFill="1" applyBorder="1" applyAlignment="1">
      <alignment horizontal="center" vertical="center"/>
    </xf>
    <xf numFmtId="165" fontId="10" fillId="2" borderId="8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165" fontId="11" fillId="2" borderId="5" xfId="0" applyNumberFormat="1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center"/>
    </xf>
    <xf numFmtId="165" fontId="11" fillId="2" borderId="2" xfId="1" applyNumberFormat="1" applyFont="1" applyFill="1" applyBorder="1" applyAlignment="1">
      <alignment horizontal="center" vertical="center"/>
    </xf>
    <xf numFmtId="9" fontId="10" fillId="2" borderId="12" xfId="0" applyNumberFormat="1" applyFont="1" applyFill="1" applyBorder="1" applyAlignment="1">
      <alignment horizontal="center" vertical="center"/>
    </xf>
    <xf numFmtId="165" fontId="11" fillId="2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9" fillId="2" borderId="0" xfId="0" applyFont="1" applyFill="1"/>
    <xf numFmtId="0" fontId="10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11" fontId="0" fillId="2" borderId="0" xfId="0" applyNumberFormat="1" applyFill="1" applyAlignment="1">
      <alignment horizontal="center" vertical="center"/>
    </xf>
    <xf numFmtId="0" fontId="3" fillId="2" borderId="0" xfId="0" applyFont="1" applyFill="1"/>
    <xf numFmtId="0" fontId="6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65" fontId="10" fillId="2" borderId="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165" fontId="10" fillId="2" borderId="4" xfId="0" applyNumberFormat="1" applyFont="1" applyFill="1" applyBorder="1" applyAlignment="1">
      <alignment horizontal="center" vertical="center"/>
    </xf>
    <xf numFmtId="165" fontId="10" fillId="2" borderId="5" xfId="0" applyNumberFormat="1" applyFont="1" applyFill="1" applyBorder="1" applyAlignment="1">
      <alignment horizontal="center" vertical="center"/>
    </xf>
    <xf numFmtId="165" fontId="10" fillId="2" borderId="8" xfId="0" applyNumberFormat="1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center"/>
    </xf>
    <xf numFmtId="165" fontId="10" fillId="2" borderId="5" xfId="0" applyNumberFormat="1" applyFont="1" applyFill="1" applyBorder="1" applyAlignment="1">
      <alignment horizontal="center"/>
    </xf>
    <xf numFmtId="165" fontId="10" fillId="2" borderId="9" xfId="0" applyNumberFormat="1" applyFont="1" applyFill="1" applyBorder="1" applyAlignment="1">
      <alignment horizontal="center"/>
    </xf>
    <xf numFmtId="165" fontId="10" fillId="2" borderId="0" xfId="0" applyNumberFormat="1" applyFont="1" applyFill="1" applyAlignment="1">
      <alignment horizontal="center"/>
    </xf>
    <xf numFmtId="165" fontId="10" fillId="2" borderId="3" xfId="0" applyNumberFormat="1" applyFont="1" applyFill="1" applyBorder="1" applyAlignment="1">
      <alignment horizontal="center"/>
    </xf>
    <xf numFmtId="165" fontId="10" fillId="2" borderId="11" xfId="0" applyNumberFormat="1" applyFont="1" applyFill="1" applyBorder="1" applyAlignment="1">
      <alignment horizontal="center"/>
    </xf>
    <xf numFmtId="165" fontId="10" fillId="2" borderId="2" xfId="0" applyNumberFormat="1" applyFont="1" applyFill="1" applyBorder="1" applyAlignment="1">
      <alignment horizontal="center"/>
    </xf>
    <xf numFmtId="165" fontId="10" fillId="2" borderId="4" xfId="0" applyNumberFormat="1" applyFont="1" applyFill="1" applyBorder="1" applyAlignment="1">
      <alignment horizontal="center"/>
    </xf>
    <xf numFmtId="165" fontId="11" fillId="2" borderId="9" xfId="0" applyNumberFormat="1" applyFont="1" applyFill="1" applyBorder="1" applyAlignment="1">
      <alignment horizontal="center"/>
    </xf>
    <xf numFmtId="165" fontId="11" fillId="2" borderId="3" xfId="0" applyNumberFormat="1" applyFont="1" applyFill="1" applyBorder="1" applyAlignment="1">
      <alignment horizontal="center"/>
    </xf>
    <xf numFmtId="165" fontId="11" fillId="2" borderId="8" xfId="1" applyNumberFormat="1" applyFont="1" applyFill="1" applyBorder="1" applyAlignment="1">
      <alignment horizontal="center"/>
    </xf>
    <xf numFmtId="165" fontId="11" fillId="2" borderId="5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65" fontId="11" fillId="2" borderId="4" xfId="0" applyNumberFormat="1" applyFont="1" applyFill="1" applyBorder="1" applyAlignment="1">
      <alignment horizontal="center"/>
    </xf>
    <xf numFmtId="165" fontId="11" fillId="2" borderId="8" xfId="0" applyNumberFormat="1" applyFont="1" applyFill="1" applyBorder="1" applyAlignment="1">
      <alignment horizontal="center"/>
    </xf>
    <xf numFmtId="165" fontId="11" fillId="2" borderId="3" xfId="1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109DD-0FB2-224A-934F-063C7B282118}">
  <dimension ref="A2:V53"/>
  <sheetViews>
    <sheetView tabSelected="1" topLeftCell="A3" zoomScale="90" zoomScaleNormal="140" workbookViewId="0">
      <selection activeCell="J17" sqref="J17"/>
    </sheetView>
  </sheetViews>
  <sheetFormatPr baseColWidth="10" defaultRowHeight="16" x14ac:dyDescent="0.2"/>
  <cols>
    <col min="1" max="1" width="20.5" customWidth="1"/>
    <col min="2" max="2" width="12.83203125" customWidth="1"/>
    <col min="3" max="3" width="9.33203125" customWidth="1"/>
    <col min="4" max="4" width="9.1640625" customWidth="1"/>
    <col min="5" max="5" width="17" style="15" customWidth="1"/>
    <col min="6" max="7" width="14.83203125" customWidth="1"/>
    <col min="8" max="11" width="16.83203125" customWidth="1"/>
    <col min="12" max="12" width="18.1640625" customWidth="1"/>
    <col min="13" max="13" width="17.83203125" customWidth="1"/>
    <col min="14" max="14" width="18.33203125" customWidth="1"/>
    <col min="15" max="15" width="9.33203125" customWidth="1"/>
  </cols>
  <sheetData>
    <row r="2" spans="1:22" x14ac:dyDescent="0.2">
      <c r="A2" s="42"/>
      <c r="B2" s="42"/>
      <c r="C2" s="42"/>
      <c r="D2" s="42"/>
      <c r="E2" s="43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</row>
    <row r="3" spans="1:22" ht="22" customHeight="1" x14ac:dyDescent="0.25">
      <c r="A3" s="95" t="s">
        <v>25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42"/>
      <c r="U3" s="42"/>
      <c r="V3" s="42"/>
    </row>
    <row r="4" spans="1:22" ht="26" customHeight="1" x14ac:dyDescent="0.25">
      <c r="A4" s="44" t="s">
        <v>16</v>
      </c>
      <c r="B4" s="45"/>
      <c r="C4" s="45"/>
      <c r="D4" s="45"/>
      <c r="E4" s="43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</row>
    <row r="5" spans="1:22" x14ac:dyDescent="0.2">
      <c r="A5" s="42"/>
      <c r="B5" s="42"/>
      <c r="C5" s="42"/>
      <c r="D5" s="42"/>
      <c r="E5" s="43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</row>
    <row r="6" spans="1:22" ht="17" thickBot="1" x14ac:dyDescent="0.25">
      <c r="A6" s="42"/>
      <c r="B6" s="42"/>
      <c r="C6" s="42"/>
      <c r="D6" s="42"/>
      <c r="E6" s="43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</row>
    <row r="7" spans="1:22" ht="16" customHeight="1" x14ac:dyDescent="0.2">
      <c r="A7" s="96" t="s">
        <v>26</v>
      </c>
      <c r="B7" s="89" t="s">
        <v>27</v>
      </c>
      <c r="C7" s="90"/>
      <c r="D7" s="91"/>
      <c r="E7" s="59"/>
      <c r="F7" s="99" t="s">
        <v>29</v>
      </c>
      <c r="G7" s="100"/>
      <c r="H7" s="101"/>
      <c r="I7" s="99" t="s">
        <v>30</v>
      </c>
      <c r="J7" s="100"/>
      <c r="K7" s="101"/>
      <c r="L7" s="99" t="s">
        <v>31</v>
      </c>
      <c r="M7" s="100"/>
      <c r="N7" s="101"/>
      <c r="O7" s="47"/>
      <c r="P7" s="58"/>
      <c r="Q7" s="42"/>
      <c r="R7" s="42"/>
      <c r="S7" s="42"/>
      <c r="T7" s="42"/>
      <c r="U7" s="42"/>
      <c r="V7" s="42"/>
    </row>
    <row r="8" spans="1:22" ht="23" customHeight="1" thickBot="1" x14ac:dyDescent="0.25">
      <c r="A8" s="97"/>
      <c r="B8" s="92"/>
      <c r="C8" s="93"/>
      <c r="D8" s="94"/>
      <c r="E8" s="66"/>
      <c r="F8" s="102"/>
      <c r="G8" s="103"/>
      <c r="H8" s="104"/>
      <c r="I8" s="102"/>
      <c r="J8" s="103"/>
      <c r="K8" s="104"/>
      <c r="L8" s="102"/>
      <c r="M8" s="103"/>
      <c r="N8" s="104"/>
      <c r="O8" s="47"/>
      <c r="P8" s="58"/>
      <c r="Q8" s="42"/>
      <c r="R8" s="42"/>
      <c r="S8" s="42"/>
      <c r="T8" s="42"/>
      <c r="U8" s="42"/>
      <c r="V8" s="42"/>
    </row>
    <row r="9" spans="1:22" ht="23" thickBot="1" x14ac:dyDescent="0.25">
      <c r="A9" s="98"/>
      <c r="B9" s="60" t="s">
        <v>22</v>
      </c>
      <c r="C9" s="61" t="s">
        <v>23</v>
      </c>
      <c r="D9" s="62" t="s">
        <v>24</v>
      </c>
      <c r="E9" s="63" t="s">
        <v>15</v>
      </c>
      <c r="F9" s="60" t="s">
        <v>13</v>
      </c>
      <c r="G9" s="62" t="s">
        <v>14</v>
      </c>
      <c r="H9" s="64" t="s">
        <v>28</v>
      </c>
      <c r="I9" s="62" t="s">
        <v>13</v>
      </c>
      <c r="J9" s="62" t="s">
        <v>14</v>
      </c>
      <c r="K9" s="64" t="s">
        <v>28</v>
      </c>
      <c r="L9" s="60" t="s">
        <v>13</v>
      </c>
      <c r="M9" s="62" t="s">
        <v>14</v>
      </c>
      <c r="N9" s="64" t="s">
        <v>28</v>
      </c>
      <c r="O9" s="47"/>
      <c r="P9" s="42"/>
      <c r="Q9" s="42"/>
      <c r="R9" s="42"/>
      <c r="S9" s="42"/>
      <c r="T9" s="42"/>
      <c r="U9" s="42"/>
      <c r="V9" s="42"/>
    </row>
    <row r="10" spans="1:22" ht="19" x14ac:dyDescent="0.25">
      <c r="A10" s="86" t="s">
        <v>17</v>
      </c>
      <c r="B10" s="18" t="s">
        <v>0</v>
      </c>
      <c r="C10" s="19" t="s">
        <v>19</v>
      </c>
      <c r="D10" s="19" t="s">
        <v>20</v>
      </c>
      <c r="E10" s="24">
        <v>0.33</v>
      </c>
      <c r="F10" s="25">
        <v>0.95699999999999996</v>
      </c>
      <c r="G10" s="26">
        <v>0.999</v>
      </c>
      <c r="H10" s="27">
        <v>0.998</v>
      </c>
      <c r="I10" s="28">
        <v>0.89900000000000002</v>
      </c>
      <c r="J10" s="28">
        <v>0.99099999999999999</v>
      </c>
      <c r="K10" s="65">
        <f>(998/1000)</f>
        <v>0.998</v>
      </c>
      <c r="L10" s="69">
        <v>4.2000000000000003E-2</v>
      </c>
      <c r="M10" s="70">
        <v>7.2999999999999995E-2</v>
      </c>
      <c r="N10" s="71">
        <v>0.14499999999999999</v>
      </c>
      <c r="O10" s="42"/>
      <c r="P10" s="42"/>
      <c r="Q10" s="42"/>
      <c r="R10" s="42"/>
      <c r="S10" s="42"/>
      <c r="T10" s="42"/>
      <c r="U10" s="42"/>
      <c r="V10" s="42"/>
    </row>
    <row r="11" spans="1:22" ht="19" x14ac:dyDescent="0.25">
      <c r="A11" s="87"/>
      <c r="B11" s="18" t="s">
        <v>1</v>
      </c>
      <c r="C11" s="19" t="s">
        <v>19</v>
      </c>
      <c r="D11" s="19" t="s">
        <v>19</v>
      </c>
      <c r="E11" s="24">
        <v>0.33</v>
      </c>
      <c r="F11" s="25">
        <v>1.0999999999999999E-2</v>
      </c>
      <c r="G11" s="26">
        <v>0</v>
      </c>
      <c r="H11" s="27">
        <v>0</v>
      </c>
      <c r="I11" s="28">
        <v>2.3E-2</v>
      </c>
      <c r="J11" s="28">
        <v>3.0000000000000001E-3</v>
      </c>
      <c r="K11" s="65">
        <v>1E-3</v>
      </c>
      <c r="L11" s="72">
        <v>2.5000000000000001E-2</v>
      </c>
      <c r="M11" s="73">
        <v>1.4999999999999999E-2</v>
      </c>
      <c r="N11" s="74">
        <v>6.9000000000000006E-2</v>
      </c>
      <c r="O11" s="42"/>
      <c r="P11" s="42"/>
      <c r="Q11" s="42"/>
      <c r="R11" s="42"/>
      <c r="S11" s="42"/>
      <c r="T11" s="42"/>
      <c r="U11" s="42"/>
      <c r="V11" s="42"/>
    </row>
    <row r="12" spans="1:22" ht="20" thickBot="1" x14ac:dyDescent="0.3">
      <c r="A12" s="88"/>
      <c r="B12" s="20" t="s">
        <v>3</v>
      </c>
      <c r="C12" s="21" t="s">
        <v>19</v>
      </c>
      <c r="D12" s="21" t="s">
        <v>19</v>
      </c>
      <c r="E12" s="29">
        <v>0.33</v>
      </c>
      <c r="F12" s="30">
        <v>3.2000000000000001E-2</v>
      </c>
      <c r="G12" s="31">
        <v>1E-3</v>
      </c>
      <c r="H12" s="32">
        <v>2E-3</v>
      </c>
      <c r="I12" s="28">
        <v>7.8E-2</v>
      </c>
      <c r="J12" s="33">
        <v>6.0000000000000001E-3</v>
      </c>
      <c r="K12" s="67">
        <f>(1/1000)</f>
        <v>1E-3</v>
      </c>
      <c r="L12" s="75">
        <v>0.93300000000000005</v>
      </c>
      <c r="M12" s="76">
        <v>0.91200000000000003</v>
      </c>
      <c r="N12" s="77">
        <v>0.78600000000000003</v>
      </c>
      <c r="O12" s="42"/>
      <c r="P12" s="42"/>
      <c r="Q12" s="42"/>
      <c r="R12" s="42"/>
      <c r="S12" s="42"/>
      <c r="T12" s="42"/>
      <c r="U12" s="42"/>
      <c r="V12" s="42"/>
    </row>
    <row r="13" spans="1:22" ht="19" x14ac:dyDescent="0.25">
      <c r="A13" s="86" t="s">
        <v>18</v>
      </c>
      <c r="B13" s="18" t="s">
        <v>0</v>
      </c>
      <c r="C13" s="19" t="s">
        <v>19</v>
      </c>
      <c r="D13" s="19" t="s">
        <v>20</v>
      </c>
      <c r="E13" s="24">
        <v>0.33</v>
      </c>
      <c r="F13" s="34">
        <v>0.77200000000000002</v>
      </c>
      <c r="G13" s="26">
        <v>0.95699999999999996</v>
      </c>
      <c r="H13" s="27">
        <v>0.96099999999999997</v>
      </c>
      <c r="I13" s="38">
        <v>0.57600000000000007</v>
      </c>
      <c r="J13" s="28">
        <v>0.878</v>
      </c>
      <c r="K13" s="37">
        <f>(952/1000)</f>
        <v>0.95199999999999996</v>
      </c>
      <c r="L13" s="69">
        <v>2.5999999999999999E-2</v>
      </c>
      <c r="M13" s="70">
        <v>4.2000000000000003E-2</v>
      </c>
      <c r="N13" s="71">
        <v>0.126</v>
      </c>
      <c r="O13" s="42"/>
      <c r="P13" s="42"/>
      <c r="Q13" s="42"/>
      <c r="R13" s="42"/>
      <c r="S13" s="42"/>
      <c r="T13" s="42"/>
      <c r="U13" s="42"/>
      <c r="V13" s="42"/>
    </row>
    <row r="14" spans="1:22" ht="19" x14ac:dyDescent="0.25">
      <c r="A14" s="87"/>
      <c r="B14" s="18" t="s">
        <v>2</v>
      </c>
      <c r="C14" s="19" t="s">
        <v>19</v>
      </c>
      <c r="D14" s="19" t="s">
        <v>21</v>
      </c>
      <c r="E14" s="24">
        <v>0.33</v>
      </c>
      <c r="F14" s="34">
        <v>8.1000000000000003E-2</v>
      </c>
      <c r="G14" s="26">
        <v>8.9999999999999993E-3</v>
      </c>
      <c r="H14" s="27">
        <v>1.7999999999999999E-2</v>
      </c>
      <c r="I14" s="28">
        <v>0.14499999999999999</v>
      </c>
      <c r="J14" s="28">
        <v>4.1000000000000002E-2</v>
      </c>
      <c r="K14" s="65">
        <f>(25/1000)</f>
        <v>2.5000000000000001E-2</v>
      </c>
      <c r="L14" s="72">
        <v>0.20399999999999999</v>
      </c>
      <c r="M14" s="73">
        <v>0.188</v>
      </c>
      <c r="N14" s="74">
        <v>0.254</v>
      </c>
      <c r="O14" s="42"/>
      <c r="P14" s="42"/>
      <c r="Q14" s="42"/>
      <c r="R14" s="42"/>
      <c r="S14" s="42"/>
      <c r="T14" s="42"/>
      <c r="U14" s="42"/>
      <c r="V14" s="42"/>
    </row>
    <row r="15" spans="1:22" ht="20" thickBot="1" x14ac:dyDescent="0.3">
      <c r="A15" s="88"/>
      <c r="B15" s="20" t="s">
        <v>4</v>
      </c>
      <c r="C15" s="21" t="s">
        <v>19</v>
      </c>
      <c r="D15" s="21" t="s">
        <v>21</v>
      </c>
      <c r="E15" s="29">
        <v>0.33</v>
      </c>
      <c r="F15" s="34">
        <v>0.14699999999999999</v>
      </c>
      <c r="G15" s="26">
        <v>3.4000000000000002E-2</v>
      </c>
      <c r="H15" s="27">
        <v>2.1000000000000001E-2</v>
      </c>
      <c r="I15" s="33">
        <v>0.27900000000000003</v>
      </c>
      <c r="J15" s="28">
        <v>8.1000000000000003E-2</v>
      </c>
      <c r="K15" s="65">
        <f>(23/1000)</f>
        <v>2.3E-2</v>
      </c>
      <c r="L15" s="75">
        <v>0.77</v>
      </c>
      <c r="M15" s="76">
        <v>0.77</v>
      </c>
      <c r="N15" s="77">
        <v>0.62</v>
      </c>
      <c r="O15" s="42"/>
      <c r="P15" s="42"/>
      <c r="Q15" s="42"/>
      <c r="R15" s="42"/>
      <c r="S15" s="42"/>
      <c r="T15" s="42"/>
      <c r="U15" s="42"/>
      <c r="V15" s="42"/>
    </row>
    <row r="16" spans="1:22" ht="19" x14ac:dyDescent="0.25">
      <c r="A16" s="86" t="s">
        <v>1</v>
      </c>
      <c r="B16" s="18" t="s">
        <v>0</v>
      </c>
      <c r="C16" s="22" t="s">
        <v>19</v>
      </c>
      <c r="D16" s="22" t="s">
        <v>20</v>
      </c>
      <c r="E16" s="24">
        <v>0.33</v>
      </c>
      <c r="F16" s="35">
        <v>6.2E-2</v>
      </c>
      <c r="G16" s="36">
        <v>6.0000000000000001E-3</v>
      </c>
      <c r="H16" s="37">
        <v>8.0000000000000002E-3</v>
      </c>
      <c r="I16" s="28">
        <v>4.3999999999999997E-2</v>
      </c>
      <c r="J16" s="38">
        <v>6.0000000000000001E-3</v>
      </c>
      <c r="K16" s="68">
        <f>(7/1000)</f>
        <v>7.0000000000000001E-3</v>
      </c>
      <c r="L16" s="69">
        <v>1.7000000000000001E-2</v>
      </c>
      <c r="M16" s="70">
        <v>3.4000000000000002E-2</v>
      </c>
      <c r="N16" s="71">
        <v>7.4999999999999997E-2</v>
      </c>
      <c r="O16" s="42"/>
      <c r="P16" s="42"/>
      <c r="Q16" s="42"/>
      <c r="R16" s="42"/>
      <c r="S16" s="42"/>
      <c r="T16" s="42"/>
      <c r="U16" s="42"/>
      <c r="V16" s="42"/>
    </row>
    <row r="17" spans="1:22" ht="19" x14ac:dyDescent="0.25">
      <c r="A17" s="87"/>
      <c r="B17" s="18" t="s">
        <v>1</v>
      </c>
      <c r="C17" s="19" t="s">
        <v>19</v>
      </c>
      <c r="D17" s="19" t="s">
        <v>19</v>
      </c>
      <c r="E17" s="24">
        <v>0.33</v>
      </c>
      <c r="F17" s="25">
        <v>0.74399999999999999</v>
      </c>
      <c r="G17" s="28">
        <v>0.91</v>
      </c>
      <c r="H17" s="65">
        <v>0.95699999999999996</v>
      </c>
      <c r="I17" s="28">
        <v>0.85</v>
      </c>
      <c r="J17" s="28">
        <v>0.94299999999999995</v>
      </c>
      <c r="K17" s="65">
        <f>(967/1000)</f>
        <v>0.96699999999999997</v>
      </c>
      <c r="L17" s="78">
        <v>0.745</v>
      </c>
      <c r="M17" s="73">
        <v>0.629</v>
      </c>
      <c r="N17" s="79">
        <v>0.48</v>
      </c>
      <c r="O17" s="42"/>
      <c r="P17" s="42"/>
      <c r="Q17" s="42"/>
      <c r="R17" s="42"/>
      <c r="S17" s="42"/>
      <c r="T17" s="42"/>
      <c r="U17" s="42"/>
      <c r="V17" s="42"/>
    </row>
    <row r="18" spans="1:22" ht="20" thickBot="1" x14ac:dyDescent="0.3">
      <c r="A18" s="88"/>
      <c r="B18" s="18" t="s">
        <v>3</v>
      </c>
      <c r="C18" s="21" t="s">
        <v>19</v>
      </c>
      <c r="D18" s="21" t="s">
        <v>19</v>
      </c>
      <c r="E18" s="29">
        <v>0.33</v>
      </c>
      <c r="F18" s="30">
        <v>0.19400000000000001</v>
      </c>
      <c r="G18" s="39">
        <v>8.4000000000000005E-2</v>
      </c>
      <c r="H18" s="32">
        <v>3.5000000000000003E-2</v>
      </c>
      <c r="I18" s="28">
        <v>0.106</v>
      </c>
      <c r="J18" s="33">
        <v>5.0999999999999997E-2</v>
      </c>
      <c r="K18" s="67">
        <f>(26/1000)</f>
        <v>2.5999999999999999E-2</v>
      </c>
      <c r="L18" s="75">
        <v>0.23799999999999999</v>
      </c>
      <c r="M18" s="76">
        <v>0.33700000000000002</v>
      </c>
      <c r="N18" s="77">
        <v>0.44500000000000001</v>
      </c>
      <c r="O18" s="42"/>
      <c r="P18" s="42"/>
      <c r="Q18" s="42"/>
      <c r="R18" s="42"/>
      <c r="S18" s="42"/>
      <c r="T18" s="42"/>
      <c r="U18" s="42"/>
      <c r="V18" s="42"/>
    </row>
    <row r="19" spans="1:22" ht="19" x14ac:dyDescent="0.25">
      <c r="A19" s="86" t="s">
        <v>2</v>
      </c>
      <c r="B19" s="17" t="s">
        <v>0</v>
      </c>
      <c r="C19" s="23" t="s">
        <v>19</v>
      </c>
      <c r="D19" s="23" t="s">
        <v>20</v>
      </c>
      <c r="E19" s="24">
        <v>0.33</v>
      </c>
      <c r="F19" s="35">
        <v>0.219</v>
      </c>
      <c r="G19" s="36">
        <v>6.4000000000000001E-2</v>
      </c>
      <c r="H19" s="37">
        <v>8.6999999999999994E-2</v>
      </c>
      <c r="I19" s="38">
        <v>0.14699999999999999</v>
      </c>
      <c r="J19" s="38">
        <v>7.3999999999999996E-2</v>
      </c>
      <c r="K19" s="68">
        <f>(79/1000)</f>
        <v>7.9000000000000001E-2</v>
      </c>
      <c r="L19" s="80">
        <v>2.5000000000000001E-2</v>
      </c>
      <c r="M19" s="70">
        <v>0.05</v>
      </c>
      <c r="N19" s="81">
        <v>0.108</v>
      </c>
      <c r="O19" s="42"/>
      <c r="P19" s="42"/>
      <c r="Q19" s="42"/>
      <c r="R19" s="42"/>
      <c r="S19" s="42"/>
      <c r="T19" s="42"/>
      <c r="U19" s="42"/>
      <c r="V19" s="42"/>
    </row>
    <row r="20" spans="1:22" ht="19" x14ac:dyDescent="0.25">
      <c r="A20" s="87"/>
      <c r="B20" s="18" t="s">
        <v>2</v>
      </c>
      <c r="C20" s="19" t="s">
        <v>19</v>
      </c>
      <c r="D20" s="19" t="s">
        <v>21</v>
      </c>
      <c r="E20" s="24">
        <v>0.33</v>
      </c>
      <c r="F20" s="25">
        <v>0.57499999999999996</v>
      </c>
      <c r="G20" s="26">
        <v>0.91500000000000004</v>
      </c>
      <c r="H20" s="27">
        <v>0.82799999999999996</v>
      </c>
      <c r="I20" s="28">
        <v>0.64100000000000001</v>
      </c>
      <c r="J20" s="28">
        <v>0.78200000000000003</v>
      </c>
      <c r="K20" s="65">
        <f>(839/1000)</f>
        <v>0.83899999999999997</v>
      </c>
      <c r="L20" s="78">
        <v>0.65600000000000003</v>
      </c>
      <c r="M20" s="73">
        <v>0.58499999999999996</v>
      </c>
      <c r="N20" s="79">
        <v>0.49</v>
      </c>
      <c r="O20" s="42"/>
      <c r="P20" s="42"/>
      <c r="Q20" s="42"/>
      <c r="R20" s="42"/>
      <c r="S20" s="42"/>
      <c r="T20" s="42"/>
      <c r="U20" s="42"/>
      <c r="V20" s="42"/>
    </row>
    <row r="21" spans="1:22" ht="20" thickBot="1" x14ac:dyDescent="0.3">
      <c r="A21" s="88"/>
      <c r="B21" s="20" t="s">
        <v>4</v>
      </c>
      <c r="C21" s="19" t="s">
        <v>19</v>
      </c>
      <c r="D21" s="19" t="s">
        <v>21</v>
      </c>
      <c r="E21" s="29">
        <v>0.33</v>
      </c>
      <c r="F21" s="30">
        <v>0.20599999999999999</v>
      </c>
      <c r="G21" s="31">
        <v>2.1000000000000001E-2</v>
      </c>
      <c r="H21" s="32">
        <v>8.5000000000000006E-2</v>
      </c>
      <c r="I21" s="33">
        <v>0.21199999999999999</v>
      </c>
      <c r="J21" s="33">
        <v>0.14399999999999999</v>
      </c>
      <c r="K21" s="67">
        <f>(82/1000)</f>
        <v>8.2000000000000003E-2</v>
      </c>
      <c r="L21" s="82">
        <v>0.31900000000000001</v>
      </c>
      <c r="M21" s="76">
        <v>0.36499999999999999</v>
      </c>
      <c r="N21" s="83">
        <v>0.40200000000000002</v>
      </c>
      <c r="O21" s="42"/>
      <c r="P21" s="42"/>
      <c r="Q21" s="42"/>
      <c r="R21" s="42"/>
      <c r="S21" s="42"/>
      <c r="T21" s="42"/>
      <c r="U21" s="42"/>
      <c r="V21" s="42"/>
    </row>
    <row r="22" spans="1:22" ht="19" x14ac:dyDescent="0.25">
      <c r="A22" s="86" t="s">
        <v>3</v>
      </c>
      <c r="B22" s="17" t="s">
        <v>0</v>
      </c>
      <c r="C22" s="22" t="s">
        <v>19</v>
      </c>
      <c r="D22" s="22" t="s">
        <v>20</v>
      </c>
      <c r="E22" s="24">
        <v>0.33</v>
      </c>
      <c r="F22" s="35">
        <v>0.27200000000000002</v>
      </c>
      <c r="G22" s="36">
        <v>2.4E-2</v>
      </c>
      <c r="H22" s="37">
        <v>1.4E-2</v>
      </c>
      <c r="I22" s="38">
        <v>0.29399999999999998</v>
      </c>
      <c r="J22" s="38">
        <v>0.02</v>
      </c>
      <c r="K22" s="68">
        <f>(16/1000)</f>
        <v>1.6E-2</v>
      </c>
      <c r="L22" s="84">
        <v>2.4E-2</v>
      </c>
      <c r="M22" s="70">
        <v>5.7000000000000002E-2</v>
      </c>
      <c r="N22" s="81">
        <v>0.10199999999999999</v>
      </c>
      <c r="O22" s="42"/>
      <c r="P22" s="42"/>
      <c r="Q22" s="42"/>
      <c r="R22" s="42"/>
      <c r="S22" s="42"/>
      <c r="T22" s="42"/>
      <c r="U22" s="42"/>
      <c r="V22" s="42"/>
    </row>
    <row r="23" spans="1:22" ht="19" x14ac:dyDescent="0.25">
      <c r="A23" s="87"/>
      <c r="B23" s="18" t="s">
        <v>1</v>
      </c>
      <c r="C23" s="19" t="s">
        <v>19</v>
      </c>
      <c r="D23" s="19" t="s">
        <v>19</v>
      </c>
      <c r="E23" s="24">
        <v>0.33</v>
      </c>
      <c r="F23" s="25">
        <v>0.121</v>
      </c>
      <c r="G23" s="26">
        <v>0.04</v>
      </c>
      <c r="H23" s="27">
        <v>2.4E-2</v>
      </c>
      <c r="I23" s="28">
        <v>0.17</v>
      </c>
      <c r="J23" s="28">
        <v>8.1000000000000003E-2</v>
      </c>
      <c r="K23" s="65">
        <f>(41/1000)</f>
        <v>4.1000000000000002E-2</v>
      </c>
      <c r="L23" s="78">
        <v>0.21</v>
      </c>
      <c r="M23" s="73">
        <v>7.4999999999999997E-2</v>
      </c>
      <c r="N23" s="79">
        <v>0.129</v>
      </c>
      <c r="O23" s="42"/>
      <c r="P23" s="42"/>
      <c r="Q23" s="42"/>
      <c r="R23" s="42"/>
      <c r="S23" s="42"/>
      <c r="T23" s="42"/>
      <c r="U23" s="42"/>
      <c r="V23" s="42"/>
    </row>
    <row r="24" spans="1:22" ht="20" thickBot="1" x14ac:dyDescent="0.3">
      <c r="A24" s="88"/>
      <c r="B24" s="20" t="s">
        <v>3</v>
      </c>
      <c r="C24" s="21" t="s">
        <v>19</v>
      </c>
      <c r="D24" s="21" t="s">
        <v>19</v>
      </c>
      <c r="E24" s="24">
        <v>0.33</v>
      </c>
      <c r="F24" s="30">
        <v>0.60699999999999998</v>
      </c>
      <c r="G24" s="31">
        <v>0.93600000000000005</v>
      </c>
      <c r="H24" s="32">
        <v>0.96199999999999997</v>
      </c>
      <c r="I24" s="33">
        <v>0.53600000000000003</v>
      </c>
      <c r="J24" s="33">
        <v>0.89900000000000002</v>
      </c>
      <c r="K24" s="67">
        <f>(943/1000)</f>
        <v>0.94299999999999995</v>
      </c>
      <c r="L24" s="82">
        <v>0.76600000000000001</v>
      </c>
      <c r="M24" s="76">
        <v>0.86799999999999999</v>
      </c>
      <c r="N24" s="83">
        <v>0.76900000000000002</v>
      </c>
      <c r="O24" s="42"/>
      <c r="P24" s="42"/>
      <c r="Q24" s="42"/>
      <c r="R24" s="42"/>
      <c r="S24" s="42"/>
      <c r="T24" s="42"/>
      <c r="U24" s="42"/>
      <c r="V24" s="42"/>
    </row>
    <row r="25" spans="1:22" ht="19" x14ac:dyDescent="0.25">
      <c r="A25" s="86" t="s">
        <v>4</v>
      </c>
      <c r="B25" s="18" t="s">
        <v>0</v>
      </c>
      <c r="C25" s="23" t="s">
        <v>19</v>
      </c>
      <c r="D25" s="23" t="s">
        <v>20</v>
      </c>
      <c r="E25" s="40">
        <v>0.33</v>
      </c>
      <c r="F25" s="35">
        <v>0.503</v>
      </c>
      <c r="G25" s="36">
        <v>0.16600000000000001</v>
      </c>
      <c r="H25" s="41">
        <v>0.123</v>
      </c>
      <c r="I25" s="28">
        <v>0.66600000000000004</v>
      </c>
      <c r="J25" s="28">
        <v>0.13900000000000001</v>
      </c>
      <c r="K25" s="65">
        <f>(118/1000)</f>
        <v>0.11799999999999999</v>
      </c>
      <c r="L25" s="84">
        <v>0</v>
      </c>
      <c r="M25" s="70">
        <v>4.3999999999999997E-2</v>
      </c>
      <c r="N25" s="81">
        <v>0.11600000000000001</v>
      </c>
      <c r="O25" s="42"/>
      <c r="P25" s="42"/>
      <c r="Q25" s="42"/>
      <c r="R25" s="42"/>
      <c r="S25" s="42"/>
      <c r="T25" s="42"/>
      <c r="U25" s="42"/>
      <c r="V25" s="42"/>
    </row>
    <row r="26" spans="1:22" ht="19" x14ac:dyDescent="0.25">
      <c r="A26" s="87"/>
      <c r="B26" s="18" t="s">
        <v>2</v>
      </c>
      <c r="C26" s="19" t="s">
        <v>19</v>
      </c>
      <c r="D26" s="19" t="s">
        <v>21</v>
      </c>
      <c r="E26" s="24">
        <v>0.33</v>
      </c>
      <c r="F26" s="25">
        <v>0.19400000000000001</v>
      </c>
      <c r="G26" s="26">
        <v>0.128</v>
      </c>
      <c r="H26" s="27">
        <v>0.17799999999999999</v>
      </c>
      <c r="I26" s="28">
        <v>0.183</v>
      </c>
      <c r="J26" s="28">
        <v>0.161</v>
      </c>
      <c r="K26" s="65">
        <f>(180/1000)</f>
        <v>0.18</v>
      </c>
      <c r="L26" s="78">
        <v>0.38500000000000001</v>
      </c>
      <c r="M26" s="73">
        <v>0.3</v>
      </c>
      <c r="N26" s="85">
        <v>0.314</v>
      </c>
      <c r="O26" s="42"/>
      <c r="P26" s="42"/>
      <c r="Q26" s="42"/>
      <c r="R26" s="42"/>
      <c r="S26" s="42"/>
      <c r="T26" s="42"/>
      <c r="U26" s="42"/>
      <c r="V26" s="42"/>
    </row>
    <row r="27" spans="1:22" ht="20" thickBot="1" x14ac:dyDescent="0.3">
      <c r="A27" s="88"/>
      <c r="B27" s="20" t="s">
        <v>4</v>
      </c>
      <c r="C27" s="21" t="s">
        <v>19</v>
      </c>
      <c r="D27" s="21" t="s">
        <v>21</v>
      </c>
      <c r="E27" s="29">
        <v>0.33</v>
      </c>
      <c r="F27" s="30">
        <v>0.30299999999999999</v>
      </c>
      <c r="G27" s="31">
        <v>0.70599999999999996</v>
      </c>
      <c r="H27" s="32">
        <v>0.69899999999999995</v>
      </c>
      <c r="I27" s="33">
        <v>0.151</v>
      </c>
      <c r="J27" s="33">
        <v>0.7</v>
      </c>
      <c r="K27" s="67">
        <f>(702/1000)</f>
        <v>0.70199999999999996</v>
      </c>
      <c r="L27" s="82">
        <v>0.61499999999999999</v>
      </c>
      <c r="M27" s="76">
        <v>0.65600000000000003</v>
      </c>
      <c r="N27" s="83">
        <v>0.56999999999999995</v>
      </c>
      <c r="O27" s="42"/>
      <c r="P27" s="42"/>
      <c r="Q27" s="42"/>
      <c r="R27" s="42"/>
      <c r="S27" s="42"/>
      <c r="T27" s="42"/>
      <c r="U27" s="42"/>
      <c r="V27" s="42"/>
    </row>
    <row r="28" spans="1:22" x14ac:dyDescent="0.2">
      <c r="L28" s="48"/>
      <c r="M28" s="42"/>
      <c r="N28" s="49"/>
      <c r="O28" s="42"/>
      <c r="P28" s="42"/>
      <c r="Q28" s="42"/>
      <c r="R28" s="42"/>
      <c r="S28" s="42"/>
      <c r="T28" s="42"/>
      <c r="U28" s="42"/>
      <c r="V28" s="42"/>
    </row>
    <row r="29" spans="1:22" x14ac:dyDescent="0.2">
      <c r="A29" s="42"/>
      <c r="B29" s="42"/>
      <c r="C29" s="42"/>
      <c r="D29" s="42"/>
      <c r="E29" s="43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</row>
    <row r="30" spans="1:22" x14ac:dyDescent="0.2">
      <c r="A30" s="50" t="s">
        <v>5</v>
      </c>
      <c r="B30" s="51"/>
      <c r="C30" s="51"/>
      <c r="D30" s="42"/>
      <c r="E30" s="43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</row>
    <row r="31" spans="1:22" x14ac:dyDescent="0.2">
      <c r="A31" s="50" t="s">
        <v>6</v>
      </c>
      <c r="B31" s="51"/>
      <c r="C31" s="51"/>
      <c r="D31" s="42"/>
      <c r="E31" s="43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</row>
    <row r="32" spans="1:22" x14ac:dyDescent="0.2">
      <c r="A32" s="50" t="s">
        <v>7</v>
      </c>
      <c r="B32" s="51"/>
      <c r="C32" s="51"/>
      <c r="D32" s="42"/>
      <c r="E32" s="5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</row>
    <row r="33" spans="1:22" x14ac:dyDescent="0.2">
      <c r="A33" s="50" t="s">
        <v>8</v>
      </c>
      <c r="B33" s="51"/>
      <c r="C33" s="51"/>
      <c r="D33" s="42"/>
      <c r="E33" s="5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</row>
    <row r="34" spans="1:22" x14ac:dyDescent="0.2">
      <c r="A34" s="50" t="s">
        <v>9</v>
      </c>
      <c r="B34" s="51"/>
      <c r="C34" s="51"/>
      <c r="D34" s="42"/>
      <c r="E34" s="43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</row>
    <row r="35" spans="1:22" ht="19" customHeight="1" x14ac:dyDescent="0.25">
      <c r="A35" s="50" t="s">
        <v>10</v>
      </c>
      <c r="B35" s="51"/>
      <c r="C35" s="51"/>
      <c r="D35" s="42"/>
      <c r="E35" s="43"/>
      <c r="F35" s="53"/>
      <c r="G35" s="53"/>
      <c r="H35" s="53"/>
      <c r="I35" s="53"/>
      <c r="J35" s="53"/>
      <c r="K35" s="53"/>
      <c r="L35" s="53"/>
      <c r="M35" s="42"/>
      <c r="N35" s="42"/>
      <c r="O35" s="42"/>
      <c r="P35" s="42"/>
      <c r="Q35" s="42"/>
      <c r="R35" s="42"/>
      <c r="S35" s="42"/>
      <c r="T35" s="42"/>
      <c r="U35" s="42"/>
      <c r="V35" s="42"/>
    </row>
    <row r="36" spans="1:22" x14ac:dyDescent="0.2">
      <c r="A36" s="54" t="s">
        <v>12</v>
      </c>
      <c r="B36" s="54"/>
      <c r="C36" s="54"/>
      <c r="D36" s="55"/>
      <c r="E36" s="43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2"/>
      <c r="Q36" s="42"/>
      <c r="R36" s="42"/>
      <c r="S36" s="42"/>
      <c r="T36" s="42"/>
      <c r="U36" s="42"/>
      <c r="V36" s="42"/>
    </row>
    <row r="37" spans="1:22" x14ac:dyDescent="0.2">
      <c r="A37" s="56" t="s">
        <v>11</v>
      </c>
      <c r="B37" s="56"/>
      <c r="C37" s="54"/>
      <c r="D37" s="42"/>
      <c r="E37" s="43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2"/>
      <c r="Q37" s="42"/>
      <c r="R37" s="42"/>
      <c r="S37" s="42"/>
      <c r="T37" s="42"/>
      <c r="U37" s="42"/>
      <c r="V37" s="42"/>
    </row>
    <row r="38" spans="1:22" x14ac:dyDescent="0.2">
      <c r="A38" s="46"/>
      <c r="B38" s="46"/>
      <c r="C38" s="46"/>
      <c r="D38" s="47"/>
      <c r="E38" s="5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2"/>
      <c r="Q38" s="42"/>
      <c r="R38" s="42"/>
      <c r="S38" s="42"/>
      <c r="T38" s="42"/>
      <c r="U38" s="42"/>
      <c r="V38" s="42"/>
    </row>
    <row r="39" spans="1:22" x14ac:dyDescent="0.2">
      <c r="A39" s="1"/>
      <c r="C39" s="9"/>
      <c r="D39" s="8"/>
      <c r="E39" s="16"/>
      <c r="F39" s="8"/>
      <c r="G39" s="3"/>
      <c r="H39" s="3"/>
      <c r="I39" s="3"/>
      <c r="J39" s="6"/>
      <c r="K39" s="6"/>
      <c r="L39" s="6"/>
      <c r="M39" s="3"/>
      <c r="N39" s="3"/>
      <c r="O39" s="3"/>
    </row>
    <row r="40" spans="1:22" x14ac:dyDescent="0.2">
      <c r="A40" s="1"/>
      <c r="C40" s="7"/>
      <c r="D40" s="8"/>
      <c r="E40" s="16"/>
      <c r="F40" s="8"/>
      <c r="G40" s="3"/>
      <c r="H40" s="3"/>
      <c r="I40" s="3"/>
      <c r="J40" s="6"/>
      <c r="K40" s="6"/>
      <c r="L40" s="6"/>
      <c r="M40" s="3"/>
      <c r="N40" s="3"/>
      <c r="O40" s="3"/>
    </row>
    <row r="41" spans="1:22" x14ac:dyDescent="0.2">
      <c r="A41" s="1"/>
      <c r="B41" s="1"/>
      <c r="C41" s="10"/>
      <c r="D41" s="8"/>
      <c r="E41" s="16"/>
      <c r="F41" s="8"/>
      <c r="G41" s="5"/>
      <c r="H41" s="3"/>
      <c r="I41" s="3"/>
      <c r="J41" s="6"/>
      <c r="K41" s="6"/>
      <c r="L41" s="6"/>
      <c r="M41" s="5"/>
      <c r="N41" s="11"/>
      <c r="O41" s="11"/>
    </row>
    <row r="42" spans="1:22" x14ac:dyDescent="0.2">
      <c r="A42" s="1"/>
      <c r="C42" s="12"/>
      <c r="D42" s="13"/>
      <c r="E42" s="16"/>
      <c r="F42" s="8"/>
      <c r="G42" s="3"/>
      <c r="H42" s="3"/>
      <c r="I42" s="3"/>
      <c r="J42" s="6"/>
      <c r="K42" s="6"/>
      <c r="L42" s="6"/>
      <c r="M42" s="3"/>
      <c r="N42" s="3"/>
      <c r="O42" s="4"/>
    </row>
    <row r="43" spans="1:22" x14ac:dyDescent="0.2">
      <c r="A43" s="1"/>
      <c r="B43" s="1"/>
      <c r="C43" s="2"/>
      <c r="D43" s="8"/>
      <c r="E43" s="16"/>
      <c r="F43" s="8"/>
      <c r="G43" s="3"/>
      <c r="H43" s="3"/>
      <c r="I43" s="3"/>
      <c r="J43" s="6"/>
      <c r="K43" s="6"/>
      <c r="L43" s="6"/>
      <c r="M43" s="5"/>
      <c r="N43" s="5"/>
      <c r="O43" s="5"/>
    </row>
    <row r="44" spans="1:22" x14ac:dyDescent="0.2">
      <c r="A44" s="1"/>
      <c r="C44" s="7"/>
      <c r="D44" s="8"/>
      <c r="E44" s="16"/>
      <c r="F44" s="8"/>
      <c r="G44" s="3"/>
      <c r="H44" s="3"/>
      <c r="I44" s="3"/>
      <c r="J44" s="6"/>
      <c r="K44" s="6"/>
      <c r="L44" s="6"/>
      <c r="M44" s="3"/>
      <c r="N44" s="3"/>
      <c r="O44" s="3"/>
    </row>
    <row r="45" spans="1:22" x14ac:dyDescent="0.2">
      <c r="A45" s="1"/>
      <c r="C45" s="9"/>
      <c r="D45" s="13"/>
      <c r="E45" s="16"/>
      <c r="F45" s="8"/>
      <c r="G45" s="3"/>
      <c r="H45" s="3"/>
      <c r="I45" s="3"/>
      <c r="J45" s="6"/>
      <c r="K45" s="6"/>
      <c r="L45" s="6"/>
      <c r="M45" s="3"/>
      <c r="N45" s="3"/>
      <c r="O45" s="4"/>
    </row>
    <row r="46" spans="1:22" x14ac:dyDescent="0.2">
      <c r="A46" s="1"/>
      <c r="B46" s="1"/>
      <c r="C46" s="2"/>
      <c r="D46" s="8"/>
      <c r="E46" s="16"/>
      <c r="F46" s="8"/>
      <c r="G46" s="3"/>
      <c r="H46" s="3"/>
      <c r="I46" s="3"/>
      <c r="J46" s="6"/>
      <c r="K46" s="6"/>
      <c r="L46" s="6"/>
      <c r="M46" s="3"/>
      <c r="N46" s="3"/>
      <c r="O46" s="3"/>
    </row>
    <row r="47" spans="1:22" x14ac:dyDescent="0.2">
      <c r="A47" s="1"/>
      <c r="C47" s="7"/>
      <c r="D47" s="8"/>
      <c r="E47" s="16"/>
      <c r="F47" s="8"/>
      <c r="G47" s="3"/>
      <c r="H47" s="3"/>
      <c r="I47" s="3"/>
      <c r="J47" s="6"/>
      <c r="K47" s="6"/>
      <c r="L47" s="6"/>
      <c r="M47" s="3"/>
      <c r="N47" s="3"/>
      <c r="O47" s="3"/>
    </row>
    <row r="48" spans="1:22" x14ac:dyDescent="0.2">
      <c r="A48" s="1"/>
      <c r="C48" s="7"/>
      <c r="D48" s="8"/>
      <c r="E48" s="16"/>
      <c r="F48" s="8"/>
      <c r="G48" s="3"/>
      <c r="H48" s="3"/>
      <c r="I48" s="3"/>
      <c r="J48" s="6"/>
      <c r="K48" s="6"/>
      <c r="L48" s="6"/>
      <c r="M48" s="3"/>
      <c r="N48" s="3"/>
      <c r="O48" s="4"/>
    </row>
    <row r="49" spans="1:15" x14ac:dyDescent="0.2">
      <c r="A49" s="1"/>
      <c r="C49" s="7"/>
      <c r="D49" s="8"/>
      <c r="E49" s="16"/>
      <c r="F49" s="8"/>
      <c r="G49" s="3"/>
      <c r="H49" s="3"/>
      <c r="I49" s="3"/>
      <c r="J49" s="6"/>
      <c r="K49" s="6"/>
      <c r="L49" s="6"/>
      <c r="M49" s="4"/>
      <c r="N49" s="3"/>
      <c r="O49" s="3"/>
    </row>
    <row r="50" spans="1:15" x14ac:dyDescent="0.2">
      <c r="A50" s="1"/>
      <c r="B50" s="1"/>
      <c r="C50" s="2"/>
      <c r="D50" s="8"/>
      <c r="E50" s="16"/>
      <c r="F50" s="14"/>
      <c r="G50" s="3"/>
      <c r="H50" s="3"/>
      <c r="I50" s="3"/>
      <c r="J50" s="6"/>
      <c r="K50" s="6"/>
      <c r="L50" s="6"/>
      <c r="M50" s="5"/>
      <c r="N50" s="5"/>
      <c r="O50" s="5"/>
    </row>
    <row r="51" spans="1:15" x14ac:dyDescent="0.2">
      <c r="A51" s="1"/>
      <c r="C51" s="9"/>
      <c r="D51" s="13"/>
      <c r="E51" s="16"/>
      <c r="F51" s="8"/>
      <c r="G51" s="3"/>
      <c r="H51" s="3"/>
      <c r="I51" s="3"/>
      <c r="J51" s="6"/>
      <c r="K51" s="6"/>
      <c r="L51" s="6"/>
      <c r="M51" s="3"/>
      <c r="N51" s="3"/>
      <c r="O51" s="3"/>
    </row>
    <row r="52" spans="1:15" x14ac:dyDescent="0.2">
      <c r="A52" s="1"/>
      <c r="C52" s="7"/>
      <c r="D52" s="8"/>
      <c r="E52" s="16"/>
      <c r="F52" s="8"/>
      <c r="G52" s="3"/>
      <c r="H52" s="3"/>
      <c r="I52" s="3"/>
      <c r="J52" s="6"/>
      <c r="K52" s="6"/>
      <c r="L52" s="6"/>
      <c r="M52" s="3"/>
      <c r="N52" s="3"/>
      <c r="O52" s="3"/>
    </row>
    <row r="53" spans="1:15" x14ac:dyDescent="0.2">
      <c r="A53" s="1"/>
      <c r="B53" s="1"/>
      <c r="C53" s="2"/>
      <c r="D53" s="8"/>
      <c r="E53" s="16"/>
      <c r="F53" s="8"/>
      <c r="G53" s="3"/>
      <c r="H53" s="3"/>
      <c r="I53" s="3"/>
      <c r="J53" s="6"/>
      <c r="K53" s="6"/>
      <c r="L53" s="6"/>
      <c r="M53" s="11"/>
      <c r="N53" s="11"/>
      <c r="O53" s="11"/>
    </row>
  </sheetData>
  <mergeCells count="12">
    <mergeCell ref="A10:A12"/>
    <mergeCell ref="I7:K8"/>
    <mergeCell ref="B7:D8"/>
    <mergeCell ref="A7:A9"/>
    <mergeCell ref="A3:S3"/>
    <mergeCell ref="F7:H8"/>
    <mergeCell ref="L7:N8"/>
    <mergeCell ref="A13:A15"/>
    <mergeCell ref="A16:A18"/>
    <mergeCell ref="A19:A21"/>
    <mergeCell ref="A22:A24"/>
    <mergeCell ref="A25:A2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Muthukumaran Panchaksaram</dc:creator>
  <cp:lastModifiedBy>Mario Dos Reis Barros</cp:lastModifiedBy>
  <dcterms:created xsi:type="dcterms:W3CDTF">2021-10-28T06:27:03Z</dcterms:created>
  <dcterms:modified xsi:type="dcterms:W3CDTF">2024-07-09T09:16:46Z</dcterms:modified>
</cp:coreProperties>
</file>