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Supplementary_files/Simulations/simulation_results/no_calibrations/"/>
    </mc:Choice>
  </mc:AlternateContent>
  <xr:revisionPtr revIDLastSave="0" documentId="13_ncr:1_{4CFA5471-1B3E-CE4D-878B-AE378A92716F}" xr6:coauthVersionLast="47" xr6:coauthVersionMax="47" xr10:uidLastSave="{00000000-0000-0000-0000-000000000000}"/>
  <bookViews>
    <workbookView xWindow="0" yWindow="500" windowWidth="25600" windowHeight="13840" xr2:uid="{B638C16A-1E4C-5146-8A12-A9A85224F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3" i="1"/>
  <c r="E11" i="1"/>
  <c r="E16" i="1"/>
  <c r="E15" i="1"/>
  <c r="E14" i="1"/>
</calcChain>
</file>

<file path=xl/sharedStrings.xml><?xml version="1.0" encoding="utf-8"?>
<sst xmlns="http://schemas.openxmlformats.org/spreadsheetml/2006/main" count="84" uniqueCount="28">
  <si>
    <t>Model simulation</t>
  </si>
  <si>
    <t>Clock model analysis</t>
  </si>
  <si>
    <t>STR</t>
  </si>
  <si>
    <t>ILN_SV</t>
  </si>
  <si>
    <t>ILN_CL</t>
  </si>
  <si>
    <t>GBM_SV</t>
  </si>
  <si>
    <t>GBM_CL</t>
  </si>
  <si>
    <t>ILN</t>
  </si>
  <si>
    <t>GBM</t>
  </si>
  <si>
    <t>Median</t>
  </si>
  <si>
    <t>Min</t>
  </si>
  <si>
    <t>Max</t>
  </si>
  <si>
    <t>% Simulations under different clock models</t>
  </si>
  <si>
    <t>Posterior probabilities</t>
  </si>
  <si>
    <t>SE</t>
  </si>
  <si>
    <t>Δmlnl</t>
  </si>
  <si>
    <t>Range of parameter values from total number of simulations</t>
  </si>
  <si>
    <t>STR_CL</t>
  </si>
  <si>
    <t>STR_SV</t>
  </si>
  <si>
    <t>Model_prior</t>
  </si>
  <si>
    <t>r_prior</t>
  </si>
  <si>
    <t>s2_prior</t>
  </si>
  <si>
    <t>G(2,2)</t>
  </si>
  <si>
    <t>-</t>
  </si>
  <si>
    <t>STR_NN</t>
  </si>
  <si>
    <t>G(2,20)</t>
  </si>
  <si>
    <t>mlnl</t>
  </si>
  <si>
    <r>
      <t xml:space="preserve">Table - </t>
    </r>
    <r>
      <rPr>
        <sz val="14"/>
        <color theme="1"/>
        <rFont val="Times New Roman"/>
        <family val="1"/>
      </rPr>
      <t>Clock model selection analysis for simulated alignments (two loci) mentioned in (table 1), using soft bound prior calibration at nodes</t>
    </r>
    <r>
      <rPr>
        <b/>
        <sz val="14"/>
        <color theme="1"/>
        <rFont val="Times New Roman"/>
        <family val="1"/>
      </rPr>
      <t xml:space="preserve"> t1 ~ B(1.0,1.5) and t4 ~ B(0.3,0.4)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</si>
</sst>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E+0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Border="1"/>
    <xf numFmtId="164" fontId="5" fillId="0" borderId="0" xfId="0" applyNumberFormat="1" applyFont="1" applyBorder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165" fontId="5" fillId="0" borderId="0" xfId="0" applyNumberFormat="1" applyFont="1" applyBorder="1"/>
    <xf numFmtId="2" fontId="5" fillId="0" borderId="0" xfId="0" applyNumberFormat="1" applyFont="1" applyBorder="1"/>
    <xf numFmtId="2" fontId="6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Border="1"/>
    <xf numFmtId="165" fontId="6" fillId="0" borderId="0" xfId="0" applyNumberFormat="1" applyFont="1" applyBorder="1"/>
    <xf numFmtId="0" fontId="3" fillId="0" borderId="0" xfId="0" applyFont="1" applyBorder="1" applyAlignment="1"/>
    <xf numFmtId="10" fontId="3" fillId="0" borderId="0" xfId="0" applyNumberFormat="1" applyFont="1" applyBorder="1" applyAlignment="1"/>
    <xf numFmtId="10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10" fontId="3" fillId="0" borderId="0" xfId="0" applyNumberFormat="1" applyFont="1" applyAlignment="1">
      <alignment horizontal="right"/>
    </xf>
    <xf numFmtId="10" fontId="1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09DD-0FB2-224A-934F-063C7B282118}">
  <dimension ref="A3:Q53"/>
  <sheetViews>
    <sheetView tabSelected="1" zoomScale="50" zoomScaleNormal="125" workbookViewId="0">
      <selection activeCell="A3" sqref="A3:L3"/>
    </sheetView>
  </sheetViews>
  <sheetFormatPr baseColWidth="10" defaultRowHeight="16" x14ac:dyDescent="0.2"/>
  <cols>
    <col min="1" max="1" width="20.5" style="1" customWidth="1"/>
    <col min="2" max="2" width="12" style="1" customWidth="1"/>
    <col min="3" max="3" width="11.83203125" style="1" customWidth="1"/>
    <col min="4" max="4" width="10.6640625" style="1" customWidth="1"/>
    <col min="5" max="5" width="52" style="16" customWidth="1"/>
    <col min="6" max="6" width="9.33203125" style="1" customWidth="1"/>
    <col min="7" max="7" width="8" style="1" customWidth="1"/>
    <col min="8" max="8" width="8.6640625" style="1" customWidth="1"/>
    <col min="9" max="9" width="12.83203125" style="1" customWidth="1"/>
    <col min="10" max="10" width="11.83203125" style="1" customWidth="1"/>
    <col min="11" max="11" width="12.1640625" style="1" customWidth="1"/>
    <col min="12" max="12" width="8.83203125" style="1" customWidth="1"/>
    <col min="13" max="13" width="10.1640625" style="1" customWidth="1"/>
    <col min="14" max="14" width="8.1640625" style="1" customWidth="1"/>
    <col min="15" max="15" width="9.33203125" style="1" customWidth="1"/>
    <col min="16" max="16" width="10.6640625" style="1" customWidth="1"/>
    <col min="17" max="17" width="10.5" style="1" customWidth="1"/>
    <col min="18" max="16384" width="10.83203125" style="1"/>
  </cols>
  <sheetData>
    <row r="3" spans="1:17" ht="22" customHeight="1" x14ac:dyDescent="0.2">
      <c r="A3" s="20" t="s">
        <v>27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7" ht="26" customHeight="1" x14ac:dyDescent="0.2"/>
    <row r="7" spans="1:17" x14ac:dyDescent="0.2">
      <c r="A7" s="21" t="s">
        <v>0</v>
      </c>
      <c r="B7" s="21" t="s">
        <v>1</v>
      </c>
      <c r="C7" s="21"/>
      <c r="D7" s="21"/>
      <c r="E7" s="22" t="s">
        <v>12</v>
      </c>
      <c r="F7" s="23" t="s">
        <v>16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ht="27" customHeight="1" x14ac:dyDescent="0.2">
      <c r="A8" s="21"/>
      <c r="B8" s="21"/>
      <c r="C8" s="21"/>
      <c r="D8" s="21"/>
      <c r="E8" s="22"/>
      <c r="F8" s="23" t="s">
        <v>13</v>
      </c>
      <c r="G8" s="23"/>
      <c r="H8" s="23"/>
      <c r="I8" s="23" t="s">
        <v>26</v>
      </c>
      <c r="J8" s="23"/>
      <c r="K8" s="23"/>
      <c r="L8" s="23" t="s">
        <v>14</v>
      </c>
      <c r="M8" s="23"/>
      <c r="N8" s="23"/>
      <c r="O8" s="23" t="s">
        <v>15</v>
      </c>
      <c r="P8" s="23"/>
      <c r="Q8" s="23"/>
    </row>
    <row r="9" spans="1:17" x14ac:dyDescent="0.2">
      <c r="A9" s="21"/>
      <c r="B9" s="23" t="s">
        <v>19</v>
      </c>
      <c r="C9" s="23" t="s">
        <v>20</v>
      </c>
      <c r="D9" s="23" t="s">
        <v>21</v>
      </c>
      <c r="E9" s="22"/>
      <c r="F9" s="23" t="s">
        <v>10</v>
      </c>
      <c r="G9" s="23" t="s">
        <v>9</v>
      </c>
      <c r="H9" s="24" t="s">
        <v>11</v>
      </c>
      <c r="I9" s="24" t="s">
        <v>10</v>
      </c>
      <c r="J9" s="24" t="s">
        <v>9</v>
      </c>
      <c r="K9" s="24" t="s">
        <v>11</v>
      </c>
      <c r="L9" s="23" t="s">
        <v>10</v>
      </c>
      <c r="M9" s="23" t="s">
        <v>9</v>
      </c>
      <c r="N9" s="23" t="s">
        <v>11</v>
      </c>
      <c r="O9" s="23" t="s">
        <v>10</v>
      </c>
      <c r="P9" s="23" t="s">
        <v>9</v>
      </c>
      <c r="Q9" s="23" t="s">
        <v>11</v>
      </c>
    </row>
    <row r="10" spans="1:17" x14ac:dyDescent="0.2">
      <c r="A10" s="23"/>
      <c r="B10" s="23"/>
      <c r="C10" s="23"/>
      <c r="D10" s="23"/>
      <c r="E10" s="25"/>
      <c r="F10" s="26"/>
      <c r="G10" s="26"/>
      <c r="H10" s="26"/>
      <c r="I10" s="27"/>
      <c r="J10" s="27"/>
      <c r="K10" s="27"/>
      <c r="L10" s="28"/>
      <c r="M10" s="28"/>
      <c r="N10" s="28"/>
      <c r="O10" s="28"/>
      <c r="P10" s="28"/>
      <c r="Q10" s="28"/>
    </row>
    <row r="11" spans="1:17" x14ac:dyDescent="0.2">
      <c r="A11" s="21" t="s">
        <v>18</v>
      </c>
      <c r="B11" s="23" t="s">
        <v>2</v>
      </c>
      <c r="C11" s="23" t="s">
        <v>22</v>
      </c>
      <c r="D11" s="23" t="s">
        <v>23</v>
      </c>
      <c r="E11" s="25">
        <f>(249/250)</f>
        <v>0.996</v>
      </c>
      <c r="F11" s="27">
        <v>0.3279416</v>
      </c>
      <c r="G11" s="27">
        <v>0.99917480000000003</v>
      </c>
      <c r="H11" s="27">
        <v>0.99996949999999996</v>
      </c>
      <c r="I11" s="28">
        <v>-57701.42</v>
      </c>
      <c r="J11" s="28">
        <v>-33271.99</v>
      </c>
      <c r="K11" s="28">
        <v>-11633.21</v>
      </c>
      <c r="L11" s="28">
        <v>8.710031E-2</v>
      </c>
      <c r="M11" s="28">
        <v>0.15236659999999999</v>
      </c>
      <c r="N11" s="28">
        <v>0.2491922</v>
      </c>
      <c r="O11" s="28">
        <v>0</v>
      </c>
      <c r="P11" s="28">
        <v>0</v>
      </c>
      <c r="Q11" s="28">
        <v>0</v>
      </c>
    </row>
    <row r="12" spans="1:17" x14ac:dyDescent="0.2">
      <c r="A12" s="21"/>
      <c r="B12" s="23" t="s">
        <v>3</v>
      </c>
      <c r="C12" s="23" t="s">
        <v>22</v>
      </c>
      <c r="D12" s="23" t="s">
        <v>22</v>
      </c>
      <c r="E12" s="25">
        <v>0</v>
      </c>
      <c r="F12" s="27">
        <v>7.987876E-7</v>
      </c>
      <c r="G12" s="27">
        <v>2.8431700000000002E-4</v>
      </c>
      <c r="H12" s="27">
        <v>0.1473537</v>
      </c>
      <c r="I12" s="28">
        <v>-57709.2</v>
      </c>
      <c r="J12" s="28">
        <v>-33279.78</v>
      </c>
      <c r="K12" s="28">
        <v>-11640.37</v>
      </c>
      <c r="L12" s="28">
        <v>0.2859409</v>
      </c>
      <c r="M12" s="28">
        <v>0.42979539999999999</v>
      </c>
      <c r="N12" s="28">
        <v>0.88379350000000001</v>
      </c>
      <c r="O12" s="28">
        <v>0.8</v>
      </c>
      <c r="P12" s="28">
        <v>8.1649999999999991</v>
      </c>
      <c r="Q12" s="28">
        <v>14.04</v>
      </c>
    </row>
    <row r="13" spans="1:17" x14ac:dyDescent="0.2">
      <c r="A13" s="21"/>
      <c r="B13" s="23" t="s">
        <v>5</v>
      </c>
      <c r="C13" s="23" t="s">
        <v>22</v>
      </c>
      <c r="D13" s="23" t="s">
        <v>22</v>
      </c>
      <c r="E13" s="25">
        <f>(1/250)</f>
        <v>4.0000000000000001E-3</v>
      </c>
      <c r="F13" s="27">
        <v>4.5933219999999999E-6</v>
      </c>
      <c r="G13" s="27">
        <v>4.1981350000000001E-4</v>
      </c>
      <c r="H13" s="27">
        <v>0.52470470000000002</v>
      </c>
      <c r="I13" s="28">
        <v>-57708.65</v>
      </c>
      <c r="J13" s="28">
        <v>-33279.93</v>
      </c>
      <c r="K13" s="28">
        <v>-11638.07</v>
      </c>
      <c r="L13" s="28">
        <v>0.38655699999999998</v>
      </c>
      <c r="M13" s="28">
        <v>0.54415639999999998</v>
      </c>
      <c r="N13" s="28">
        <v>1.0138510000000001</v>
      </c>
      <c r="O13" s="28">
        <v>-0.47</v>
      </c>
      <c r="P13" s="28">
        <v>7.7750000000000004</v>
      </c>
      <c r="Q13" s="28">
        <v>12.29</v>
      </c>
    </row>
    <row r="14" spans="1:17" x14ac:dyDescent="0.2">
      <c r="A14" s="21" t="s">
        <v>17</v>
      </c>
      <c r="B14" s="23" t="s">
        <v>24</v>
      </c>
      <c r="C14" s="23" t="s">
        <v>22</v>
      </c>
      <c r="D14" s="23" t="s">
        <v>23</v>
      </c>
      <c r="E14" s="29">
        <f>(240/250)</f>
        <v>0.96</v>
      </c>
      <c r="F14" s="27">
        <v>3.2229590000000002E-2</v>
      </c>
      <c r="G14" s="27">
        <v>0.94978249999999997</v>
      </c>
      <c r="H14" s="27">
        <v>0.99850859999999997</v>
      </c>
      <c r="I14" s="28">
        <v>-57701.42</v>
      </c>
      <c r="J14" s="28">
        <v>-33271.99</v>
      </c>
      <c r="K14" s="28">
        <v>-11633.21</v>
      </c>
      <c r="L14" s="28">
        <v>8.710031E-2</v>
      </c>
      <c r="M14" s="28">
        <v>0.15236659999999999</v>
      </c>
      <c r="N14" s="28">
        <v>0.2491922</v>
      </c>
      <c r="O14" s="28">
        <v>0</v>
      </c>
      <c r="P14" s="28">
        <v>0</v>
      </c>
      <c r="Q14" s="30">
        <v>0</v>
      </c>
    </row>
    <row r="15" spans="1:17" x14ac:dyDescent="0.2">
      <c r="A15" s="21"/>
      <c r="B15" s="23" t="s">
        <v>4</v>
      </c>
      <c r="C15" s="23" t="s">
        <v>22</v>
      </c>
      <c r="D15" s="23" t="s">
        <v>25</v>
      </c>
      <c r="E15" s="25">
        <f>(5/250)</f>
        <v>0.02</v>
      </c>
      <c r="F15" s="27">
        <v>3.3908210000000002E-8</v>
      </c>
      <c r="G15" s="27">
        <v>1.6076179999999999E-2</v>
      </c>
      <c r="H15" s="27">
        <v>0.96573050000000005</v>
      </c>
      <c r="I15" s="28">
        <v>-57704.57</v>
      </c>
      <c r="J15" s="28">
        <v>-33275.440000000002</v>
      </c>
      <c r="K15" s="28">
        <v>-11638.19</v>
      </c>
      <c r="L15" s="28">
        <v>0.31907859999999999</v>
      </c>
      <c r="M15" s="28">
        <v>0.48278100000000002</v>
      </c>
      <c r="N15" s="28">
        <v>1.1153759999999999</v>
      </c>
      <c r="O15" s="28">
        <v>-3.4</v>
      </c>
      <c r="P15" s="28">
        <v>4.01</v>
      </c>
      <c r="Q15" s="28">
        <v>17.14</v>
      </c>
    </row>
    <row r="16" spans="1:17" x14ac:dyDescent="0.2">
      <c r="A16" s="21"/>
      <c r="B16" s="23" t="s">
        <v>6</v>
      </c>
      <c r="C16" s="23" t="s">
        <v>22</v>
      </c>
      <c r="D16" s="23" t="s">
        <v>25</v>
      </c>
      <c r="E16" s="25">
        <f>(5/250)</f>
        <v>0.02</v>
      </c>
      <c r="F16" s="27">
        <v>6.0696209999999997E-8</v>
      </c>
      <c r="G16" s="27">
        <v>1.493678E-2</v>
      </c>
      <c r="H16" s="27">
        <v>0.80614490000000005</v>
      </c>
      <c r="I16" s="28">
        <v>-57704.76</v>
      </c>
      <c r="J16" s="28">
        <v>-33276.400000000001</v>
      </c>
      <c r="K16" s="28">
        <v>-11639.09</v>
      </c>
      <c r="L16" s="28">
        <v>0.37250440000000001</v>
      </c>
      <c r="M16" s="28">
        <v>0.64972059999999998</v>
      </c>
      <c r="N16" s="28">
        <v>1.3845369999999999</v>
      </c>
      <c r="O16" s="28">
        <v>-1.71</v>
      </c>
      <c r="P16" s="28">
        <v>4.1349999999999998</v>
      </c>
      <c r="Q16" s="28">
        <v>16.52</v>
      </c>
    </row>
    <row r="17" spans="1:17" x14ac:dyDescent="0.2">
      <c r="A17" s="21" t="s">
        <v>3</v>
      </c>
      <c r="B17" s="23" t="s">
        <v>2</v>
      </c>
      <c r="C17" s="31" t="s">
        <v>22</v>
      </c>
      <c r="D17" s="31" t="s">
        <v>23</v>
      </c>
      <c r="E17" s="25">
        <f>(1/250)</f>
        <v>4.0000000000000001E-3</v>
      </c>
      <c r="F17" s="32">
        <v>0</v>
      </c>
      <c r="G17" s="27">
        <v>8.7785169999999996E-185</v>
      </c>
      <c r="H17" s="27">
        <v>0.64074180000000003</v>
      </c>
      <c r="I17" s="28">
        <v>-50434.23</v>
      </c>
      <c r="J17" s="28">
        <v>-31270.15</v>
      </c>
      <c r="K17" s="28">
        <v>-11776.04</v>
      </c>
      <c r="L17" s="28">
        <v>9.1993119999999998E-2</v>
      </c>
      <c r="M17" s="28">
        <v>0.16292280000000001</v>
      </c>
      <c r="N17" s="28">
        <v>1.023236</v>
      </c>
      <c r="O17" s="28">
        <v>-0.57999999999999996</v>
      </c>
      <c r="P17" s="28">
        <v>423.815</v>
      </c>
      <c r="Q17" s="28">
        <v>3462.55</v>
      </c>
    </row>
    <row r="18" spans="1:17" x14ac:dyDescent="0.2">
      <c r="A18" s="21"/>
      <c r="B18" s="23" t="s">
        <v>3</v>
      </c>
      <c r="C18" s="23" t="s">
        <v>22</v>
      </c>
      <c r="D18" s="23" t="s">
        <v>22</v>
      </c>
      <c r="E18" s="25">
        <f>(238/250)</f>
        <v>0.95199999999999996</v>
      </c>
      <c r="F18" s="27">
        <v>1.7463920000000001E-2</v>
      </c>
      <c r="G18" s="27">
        <v>0.99999680000000002</v>
      </c>
      <c r="H18" s="27">
        <v>1</v>
      </c>
      <c r="I18" s="28">
        <v>-50261.61</v>
      </c>
      <c r="J18" s="28">
        <v>-30456.880000000001</v>
      </c>
      <c r="K18" s="28">
        <v>-11743.45</v>
      </c>
      <c r="L18" s="28">
        <v>0.37066680000000002</v>
      </c>
      <c r="M18" s="28">
        <v>0.71023400000000003</v>
      </c>
      <c r="N18" s="28">
        <v>1.377105</v>
      </c>
      <c r="O18" s="28">
        <v>0</v>
      </c>
      <c r="P18" s="28">
        <v>0</v>
      </c>
      <c r="Q18" s="28">
        <v>0</v>
      </c>
    </row>
    <row r="19" spans="1:17" x14ac:dyDescent="0.2">
      <c r="A19" s="21"/>
      <c r="B19" s="23" t="s">
        <v>5</v>
      </c>
      <c r="C19" s="23" t="s">
        <v>22</v>
      </c>
      <c r="D19" s="23" t="s">
        <v>22</v>
      </c>
      <c r="E19" s="25">
        <f>(11/250)</f>
        <v>4.3999999999999997E-2</v>
      </c>
      <c r="F19" s="27">
        <v>6.1208550000000003E-20</v>
      </c>
      <c r="G19" s="27">
        <v>3.2075499999999999E-6</v>
      </c>
      <c r="H19" s="27">
        <v>0.98253610000000002</v>
      </c>
      <c r="I19" s="28">
        <v>-50261.87</v>
      </c>
      <c r="J19" s="28">
        <v>-30466.34</v>
      </c>
      <c r="K19" s="28">
        <v>-11747.58</v>
      </c>
      <c r="L19" s="28">
        <v>0.42481799999999997</v>
      </c>
      <c r="M19" s="28">
        <v>0.85572400000000004</v>
      </c>
      <c r="N19" s="28">
        <v>1.775293</v>
      </c>
      <c r="O19" s="28">
        <v>-4.03</v>
      </c>
      <c r="P19" s="28">
        <v>12.65</v>
      </c>
      <c r="Q19" s="28">
        <v>44.24</v>
      </c>
    </row>
    <row r="20" spans="1:17" x14ac:dyDescent="0.2">
      <c r="A20" s="21" t="s">
        <v>4</v>
      </c>
      <c r="B20" s="23" t="s">
        <v>2</v>
      </c>
      <c r="C20" s="31" t="s">
        <v>22</v>
      </c>
      <c r="D20" s="31" t="s">
        <v>23</v>
      </c>
      <c r="E20" s="25">
        <f>(12/250)</f>
        <v>4.8000000000000001E-2</v>
      </c>
      <c r="F20" s="27">
        <v>0</v>
      </c>
      <c r="G20" s="27">
        <v>6.7460280000000004E-18</v>
      </c>
      <c r="H20" s="27">
        <v>0.99816490000000002</v>
      </c>
      <c r="I20" s="28">
        <v>-58028.08</v>
      </c>
      <c r="J20" s="28">
        <v>-33172.6</v>
      </c>
      <c r="K20" s="28">
        <v>-12053.57</v>
      </c>
      <c r="L20" s="28">
        <v>8.6100140000000006E-2</v>
      </c>
      <c r="M20" s="28">
        <v>0.15757650000000001</v>
      </c>
      <c r="N20" s="28">
        <v>0.42698079999999999</v>
      </c>
      <c r="O20" s="28">
        <v>-6.4</v>
      </c>
      <c r="P20" s="28">
        <v>39.534999999999997</v>
      </c>
      <c r="Q20" s="28">
        <v>1030.07</v>
      </c>
    </row>
    <row r="21" spans="1:17" x14ac:dyDescent="0.2">
      <c r="A21" s="21"/>
      <c r="B21" s="23" t="s">
        <v>7</v>
      </c>
      <c r="C21" s="23" t="s">
        <v>22</v>
      </c>
      <c r="D21" s="23" t="s">
        <v>25</v>
      </c>
      <c r="E21" s="25">
        <f>(215/250)</f>
        <v>0.86</v>
      </c>
      <c r="F21" s="27">
        <v>1.6585079999999999E-3</v>
      </c>
      <c r="G21" s="27">
        <v>0.99835240000000003</v>
      </c>
      <c r="H21" s="27">
        <v>1</v>
      </c>
      <c r="I21" s="28">
        <v>-57992.68</v>
      </c>
      <c r="J21" s="28">
        <v>-33096.89</v>
      </c>
      <c r="K21" s="28">
        <v>-11998.43</v>
      </c>
      <c r="L21" s="28">
        <v>0.358927</v>
      </c>
      <c r="M21" s="28">
        <v>0.56635000000000002</v>
      </c>
      <c r="N21" s="28">
        <v>1.576657</v>
      </c>
      <c r="O21" s="28">
        <v>0</v>
      </c>
      <c r="P21" s="28">
        <v>0</v>
      </c>
      <c r="Q21" s="28">
        <v>0</v>
      </c>
    </row>
    <row r="22" spans="1:17" x14ac:dyDescent="0.2">
      <c r="A22" s="21"/>
      <c r="B22" s="23" t="s">
        <v>8</v>
      </c>
      <c r="C22" s="23" t="s">
        <v>22</v>
      </c>
      <c r="D22" s="23" t="s">
        <v>25</v>
      </c>
      <c r="E22" s="25">
        <f>(23/250)</f>
        <v>9.1999999999999998E-2</v>
      </c>
      <c r="F22" s="27">
        <v>1.680543E-19</v>
      </c>
      <c r="G22" s="27">
        <v>1.134985E-3</v>
      </c>
      <c r="H22" s="27">
        <v>0.98901309999999998</v>
      </c>
      <c r="I22" s="28">
        <v>-57996.43</v>
      </c>
      <c r="J22" s="28">
        <v>-33121.760000000002</v>
      </c>
      <c r="K22" s="28">
        <v>-12004.76</v>
      </c>
      <c r="L22" s="28">
        <v>0.41982000000000003</v>
      </c>
      <c r="M22" s="28">
        <v>0.70643990000000001</v>
      </c>
      <c r="N22" s="28">
        <v>1.469929</v>
      </c>
      <c r="O22" s="28">
        <v>-4.7</v>
      </c>
      <c r="P22" s="28">
        <v>6.7149999999999999</v>
      </c>
      <c r="Q22" s="28">
        <v>43.23</v>
      </c>
    </row>
    <row r="23" spans="1:17" x14ac:dyDescent="0.2">
      <c r="A23" s="21" t="s">
        <v>5</v>
      </c>
      <c r="B23" s="23" t="s">
        <v>2</v>
      </c>
      <c r="C23" s="31" t="s">
        <v>22</v>
      </c>
      <c r="D23" s="31" t="s">
        <v>23</v>
      </c>
      <c r="E23" s="25">
        <f>(5/250)</f>
        <v>0.02</v>
      </c>
      <c r="F23" s="27">
        <v>0</v>
      </c>
      <c r="G23" s="27">
        <v>2.0308129999999999E-11</v>
      </c>
      <c r="H23" s="27">
        <v>1.9404229999999998E-5</v>
      </c>
      <c r="I23" s="28">
        <v>-51772.46</v>
      </c>
      <c r="J23" s="28">
        <v>-31071.56</v>
      </c>
      <c r="K23" s="28">
        <v>-11570.04</v>
      </c>
      <c r="L23" s="28">
        <v>8.8429560000000004E-2</v>
      </c>
      <c r="M23" s="28">
        <v>0.16399929999999999</v>
      </c>
      <c r="N23" s="28">
        <v>0.78911209999999998</v>
      </c>
      <c r="O23" s="28">
        <v>-6.68</v>
      </c>
      <c r="P23" s="28">
        <v>247.345</v>
      </c>
      <c r="Q23" s="28">
        <v>1443.14</v>
      </c>
    </row>
    <row r="24" spans="1:17" x14ac:dyDescent="0.2">
      <c r="A24" s="21"/>
      <c r="B24" s="23" t="s">
        <v>7</v>
      </c>
      <c r="C24" s="23" t="s">
        <v>22</v>
      </c>
      <c r="D24" s="23" t="s">
        <v>22</v>
      </c>
      <c r="E24" s="25">
        <f>(10/250)</f>
        <v>0.04</v>
      </c>
      <c r="F24" s="27">
        <v>1.6122260000000001E-107</v>
      </c>
      <c r="G24" s="27">
        <v>1.5607969999999999E-4</v>
      </c>
      <c r="H24" s="27">
        <v>0.99984390000000001</v>
      </c>
      <c r="I24" s="28">
        <v>-51769.55</v>
      </c>
      <c r="J24" s="28">
        <v>-30827.25</v>
      </c>
      <c r="K24" s="28">
        <v>-11559.67</v>
      </c>
      <c r="L24" s="28">
        <v>0.36774829999999997</v>
      </c>
      <c r="M24" s="28">
        <v>0.60560930000000002</v>
      </c>
      <c r="N24" s="28">
        <v>1.293034</v>
      </c>
      <c r="O24" s="28">
        <v>-10.85</v>
      </c>
      <c r="P24" s="28">
        <v>8.7650000000000006</v>
      </c>
      <c r="Q24" s="28">
        <v>24.62</v>
      </c>
    </row>
    <row r="25" spans="1:17" x14ac:dyDescent="0.2">
      <c r="A25" s="21"/>
      <c r="B25" s="23" t="s">
        <v>8</v>
      </c>
      <c r="C25" s="23" t="s">
        <v>22</v>
      </c>
      <c r="D25" s="23" t="s">
        <v>22</v>
      </c>
      <c r="E25" s="25">
        <f>(235/250)</f>
        <v>0.94</v>
      </c>
      <c r="F25" s="27">
        <v>0.99779050000000002</v>
      </c>
      <c r="G25" s="27">
        <v>0.9999806</v>
      </c>
      <c r="H25" s="27">
        <v>1</v>
      </c>
      <c r="I25" s="28">
        <v>-51772.46</v>
      </c>
      <c r="J25" s="28">
        <v>-30825.360000000001</v>
      </c>
      <c r="K25" s="28">
        <v>-11558.64</v>
      </c>
      <c r="L25" s="28">
        <v>0.37896990000000003</v>
      </c>
      <c r="M25" s="28">
        <v>0.62502329999999995</v>
      </c>
      <c r="N25" s="28">
        <v>1.0640909999999999</v>
      </c>
      <c r="O25" s="28">
        <v>0</v>
      </c>
      <c r="P25" s="28">
        <v>0</v>
      </c>
      <c r="Q25" s="28">
        <v>0</v>
      </c>
    </row>
    <row r="26" spans="1:17" x14ac:dyDescent="0.2">
      <c r="A26" s="21" t="s">
        <v>6</v>
      </c>
      <c r="B26" s="23" t="s">
        <v>2</v>
      </c>
      <c r="C26" s="31" t="s">
        <v>22</v>
      </c>
      <c r="D26" s="31" t="s">
        <v>23</v>
      </c>
      <c r="E26" s="25">
        <f>(29/250)</f>
        <v>0.11600000000000001</v>
      </c>
      <c r="F26" s="27">
        <v>7.9001419999999999E-169</v>
      </c>
      <c r="G26" s="27">
        <v>7.6785910000000005E-11</v>
      </c>
      <c r="H26" s="27">
        <v>9.5011639999999996E-6</v>
      </c>
      <c r="I26" s="28">
        <v>-57397.03</v>
      </c>
      <c r="J26" s="28">
        <v>-33078.07</v>
      </c>
      <c r="K26" s="28">
        <v>-12167.23</v>
      </c>
      <c r="L26" s="28">
        <v>8.8266590000000006E-2</v>
      </c>
      <c r="M26" s="28">
        <v>0.15433269999999999</v>
      </c>
      <c r="N26" s="28">
        <v>0.36344159999999998</v>
      </c>
      <c r="O26" s="28">
        <v>-8.67</v>
      </c>
      <c r="P26" s="28">
        <v>28.684999999999999</v>
      </c>
      <c r="Q26" s="28">
        <v>387.07</v>
      </c>
    </row>
    <row r="27" spans="1:17" x14ac:dyDescent="0.2">
      <c r="A27" s="21"/>
      <c r="B27" s="23" t="s">
        <v>7</v>
      </c>
      <c r="C27" s="23" t="s">
        <v>22</v>
      </c>
      <c r="D27" s="23" t="s">
        <v>25</v>
      </c>
      <c r="E27" s="25">
        <f>(47/250)</f>
        <v>0.188</v>
      </c>
      <c r="F27" s="27">
        <v>3.5254969999999998E-13</v>
      </c>
      <c r="G27" s="27">
        <v>5.7571570000000002E-2</v>
      </c>
      <c r="H27" s="27">
        <v>0.90202119999999997</v>
      </c>
      <c r="I27" s="28">
        <v>-57348.43</v>
      </c>
      <c r="J27" s="28">
        <v>-33026.870000000003</v>
      </c>
      <c r="K27" s="28">
        <v>-12159.37</v>
      </c>
      <c r="L27" s="28">
        <v>0.36096220000000001</v>
      </c>
      <c r="M27" s="28">
        <v>0.52161179999999996</v>
      </c>
      <c r="N27" s="28">
        <v>1.188423</v>
      </c>
      <c r="O27" s="28">
        <v>-11.51</v>
      </c>
      <c r="P27" s="28">
        <v>2.42</v>
      </c>
      <c r="Q27" s="28">
        <v>23.29</v>
      </c>
    </row>
    <row r="28" spans="1:17" x14ac:dyDescent="0.2">
      <c r="A28" s="21"/>
      <c r="B28" s="23" t="s">
        <v>8</v>
      </c>
      <c r="C28" s="23" t="s">
        <v>22</v>
      </c>
      <c r="D28" s="23" t="s">
        <v>25</v>
      </c>
      <c r="E28" s="25">
        <f>(174/250)</f>
        <v>0.69599999999999995</v>
      </c>
      <c r="F28" s="27">
        <v>0.99603370000000002</v>
      </c>
      <c r="G28" s="27">
        <v>0.99834880000000004</v>
      </c>
      <c r="H28" s="27">
        <v>1</v>
      </c>
      <c r="I28" s="28">
        <v>-57344.639999999999</v>
      </c>
      <c r="J28" s="28">
        <v>-33025.65</v>
      </c>
      <c r="K28" s="28">
        <v>-12152.81</v>
      </c>
      <c r="L28" s="28">
        <v>0.3877871</v>
      </c>
      <c r="M28" s="28">
        <v>0.65764259999999997</v>
      </c>
      <c r="N28" s="28">
        <v>1.402288</v>
      </c>
      <c r="O28" s="28">
        <v>0</v>
      </c>
      <c r="P28" s="28">
        <v>0</v>
      </c>
      <c r="Q28" s="30">
        <v>0</v>
      </c>
    </row>
    <row r="38" spans="5:15" ht="18" x14ac:dyDescent="0.2">
      <c r="E38" s="17"/>
      <c r="F38" s="4"/>
      <c r="G38" s="4"/>
      <c r="H38" s="4"/>
      <c r="I38" s="4"/>
      <c r="J38" s="4"/>
      <c r="K38" s="4"/>
      <c r="L38" s="4"/>
      <c r="M38" s="2"/>
      <c r="N38" s="2"/>
      <c r="O38" s="2"/>
    </row>
    <row r="39" spans="5:15" x14ac:dyDescent="0.2">
      <c r="E39" s="18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5:15" x14ac:dyDescent="0.2">
      <c r="E40" s="18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5:15" x14ac:dyDescent="0.2">
      <c r="E41" s="18"/>
      <c r="F41" s="5"/>
      <c r="G41" s="15"/>
      <c r="H41" s="15"/>
      <c r="I41" s="15"/>
      <c r="J41" s="5"/>
      <c r="K41" s="5"/>
      <c r="L41" s="5"/>
      <c r="M41" s="15"/>
      <c r="N41" s="15"/>
      <c r="O41" s="15"/>
    </row>
    <row r="42" spans="5:15" x14ac:dyDescent="0.2">
      <c r="E42" s="19"/>
      <c r="F42" s="6"/>
      <c r="G42" s="7"/>
      <c r="H42" s="7"/>
      <c r="I42" s="7"/>
      <c r="J42" s="3"/>
      <c r="K42" s="3"/>
      <c r="L42" s="3"/>
      <c r="M42" s="7"/>
      <c r="N42" s="7"/>
      <c r="O42" s="7"/>
    </row>
    <row r="43" spans="5:15" x14ac:dyDescent="0.2">
      <c r="E43" s="19"/>
      <c r="F43" s="6"/>
      <c r="G43" s="7"/>
      <c r="H43" s="7"/>
      <c r="I43" s="7"/>
      <c r="J43" s="3"/>
      <c r="K43" s="3"/>
      <c r="L43" s="3"/>
      <c r="M43" s="7"/>
      <c r="N43" s="7"/>
      <c r="O43" s="7"/>
    </row>
    <row r="44" spans="5:15" x14ac:dyDescent="0.2">
      <c r="E44" s="19"/>
      <c r="F44" s="6"/>
      <c r="G44" s="8"/>
      <c r="H44" s="7"/>
      <c r="I44" s="7"/>
      <c r="J44" s="3"/>
      <c r="K44" s="3"/>
      <c r="L44" s="3"/>
      <c r="M44" s="8"/>
      <c r="N44" s="9"/>
      <c r="O44" s="9"/>
    </row>
    <row r="45" spans="5:15" x14ac:dyDescent="0.2">
      <c r="E45" s="19"/>
      <c r="F45" s="6"/>
      <c r="G45" s="7"/>
      <c r="H45" s="7"/>
      <c r="I45" s="7"/>
      <c r="J45" s="3"/>
      <c r="K45" s="3"/>
      <c r="L45" s="3"/>
      <c r="M45" s="7"/>
      <c r="N45" s="7"/>
      <c r="O45" s="10"/>
    </row>
    <row r="46" spans="5:15" x14ac:dyDescent="0.2">
      <c r="E46" s="19"/>
      <c r="F46" s="6"/>
      <c r="G46" s="7"/>
      <c r="H46" s="7"/>
      <c r="I46" s="7"/>
      <c r="J46" s="3"/>
      <c r="K46" s="3"/>
      <c r="L46" s="3"/>
      <c r="M46" s="8"/>
      <c r="N46" s="8"/>
      <c r="O46" s="8"/>
    </row>
    <row r="47" spans="5:15" x14ac:dyDescent="0.2">
      <c r="E47" s="19"/>
      <c r="F47" s="6"/>
      <c r="G47" s="7"/>
      <c r="H47" s="7"/>
      <c r="I47" s="7"/>
      <c r="J47" s="3"/>
      <c r="K47" s="3"/>
      <c r="L47" s="3"/>
      <c r="M47" s="7"/>
      <c r="N47" s="7"/>
      <c r="O47" s="7"/>
    </row>
    <row r="48" spans="5:15" x14ac:dyDescent="0.2">
      <c r="E48" s="19"/>
      <c r="F48" s="6"/>
      <c r="G48" s="7"/>
      <c r="H48" s="7"/>
      <c r="I48" s="7"/>
      <c r="J48" s="3"/>
      <c r="K48" s="3"/>
      <c r="L48" s="3"/>
      <c r="M48" s="7"/>
      <c r="N48" s="7"/>
      <c r="O48" s="10"/>
    </row>
    <row r="49" spans="1:15" x14ac:dyDescent="0.2">
      <c r="E49" s="19"/>
      <c r="F49" s="6"/>
      <c r="G49" s="7"/>
      <c r="H49" s="7"/>
      <c r="I49" s="7"/>
      <c r="J49" s="3"/>
      <c r="K49" s="3"/>
      <c r="L49" s="3"/>
      <c r="M49" s="7"/>
      <c r="N49" s="7"/>
      <c r="O49" s="7"/>
    </row>
    <row r="50" spans="1:15" x14ac:dyDescent="0.2">
      <c r="E50" s="19"/>
      <c r="F50" s="11"/>
      <c r="G50" s="7"/>
      <c r="H50" s="7"/>
      <c r="I50" s="7"/>
      <c r="J50" s="3"/>
      <c r="K50" s="3"/>
      <c r="L50" s="3"/>
      <c r="M50" s="8"/>
      <c r="N50" s="8"/>
      <c r="O50" s="8"/>
    </row>
    <row r="51" spans="1:15" x14ac:dyDescent="0.2">
      <c r="E51" s="19"/>
      <c r="F51" s="6"/>
      <c r="G51" s="7"/>
      <c r="H51" s="7"/>
      <c r="I51" s="7"/>
      <c r="J51" s="3"/>
      <c r="K51" s="3"/>
      <c r="L51" s="3"/>
      <c r="M51" s="7"/>
      <c r="N51" s="7"/>
      <c r="O51" s="7"/>
    </row>
    <row r="52" spans="1:15" x14ac:dyDescent="0.2">
      <c r="A52" s="4"/>
      <c r="B52" s="12"/>
      <c r="C52" s="13"/>
      <c r="D52" s="6"/>
      <c r="E52" s="19"/>
      <c r="F52" s="6"/>
      <c r="G52" s="7"/>
      <c r="H52" s="7"/>
      <c r="I52" s="7"/>
      <c r="J52" s="3"/>
      <c r="K52" s="3"/>
      <c r="L52" s="3"/>
      <c r="M52" s="7"/>
      <c r="N52" s="7"/>
      <c r="O52" s="7"/>
    </row>
    <row r="53" spans="1:15" x14ac:dyDescent="0.2">
      <c r="A53" s="4"/>
      <c r="B53" s="4"/>
      <c r="C53" s="14"/>
      <c r="D53" s="6"/>
      <c r="E53" s="19"/>
      <c r="F53" s="6"/>
      <c r="G53" s="7"/>
      <c r="H53" s="7"/>
      <c r="I53" s="7"/>
      <c r="J53" s="3"/>
      <c r="K53" s="3"/>
      <c r="L53" s="3"/>
      <c r="M53" s="9"/>
      <c r="N53" s="9"/>
      <c r="O53" s="9"/>
    </row>
  </sheetData>
  <mergeCells count="10">
    <mergeCell ref="A20:A22"/>
    <mergeCell ref="A23:A25"/>
    <mergeCell ref="A26:A28"/>
    <mergeCell ref="A3:L3"/>
    <mergeCell ref="A7:A9"/>
    <mergeCell ref="E7:E9"/>
    <mergeCell ref="B7:D8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2021-10-28T06:27:03Z</dcterms:created>
  <dcterms:modified xsi:type="dcterms:W3CDTF">2023-05-05T08:35:18Z</dcterms:modified>
</cp:coreProperties>
</file>