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Muthukumaran\Desktop\"/>
    </mc:Choice>
  </mc:AlternateContent>
  <bookViews>
    <workbookView xWindow="0" yWindow="0" windowWidth="20490" windowHeight="7755" activeTab="2"/>
  </bookViews>
  <sheets>
    <sheet name="ANOVA 1" sheetId="1" r:id="rId1"/>
    <sheet name="ANOVA 2" sheetId="2" r:id="rId2"/>
    <sheet name="F-distribution test" sheetId="3" r:id="rId3"/>
    <sheet name="T- distribution" sheetId="4" r:id="rId4"/>
    <sheet name="T-Test" sheetId="5" r:id="rId5"/>
    <sheet name="Z test" sheetId="6"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6" l="1"/>
  <c r="D19" i="5"/>
  <c r="C8" i="4" l="1"/>
  <c r="C7" i="4"/>
  <c r="H20" i="3"/>
  <c r="I17" i="3"/>
  <c r="H17" i="3"/>
  <c r="G29" i="3"/>
  <c r="L56" i="2"/>
  <c r="K52" i="2"/>
  <c r="K44" i="2"/>
  <c r="J52" i="2"/>
  <c r="I52" i="2"/>
  <c r="K51" i="2"/>
  <c r="K50" i="2"/>
  <c r="K49" i="2"/>
  <c r="K48" i="2"/>
  <c r="K47" i="2"/>
  <c r="K46" i="2"/>
  <c r="K45" i="2"/>
  <c r="J51" i="2"/>
  <c r="J50" i="2"/>
  <c r="J49" i="2"/>
  <c r="J48" i="2"/>
  <c r="J47" i="2"/>
  <c r="J46" i="2"/>
  <c r="J45" i="2"/>
  <c r="J44" i="2"/>
  <c r="L26" i="2"/>
  <c r="K26" i="2"/>
  <c r="J26" i="2"/>
  <c r="I44" i="2" s="1"/>
  <c r="J53" i="2" l="1"/>
  <c r="I47" i="2"/>
  <c r="I46" i="2"/>
  <c r="I45" i="2"/>
  <c r="H46" i="1"/>
  <c r="G43" i="1"/>
  <c r="H42" i="1"/>
  <c r="H41" i="1"/>
  <c r="H40" i="1"/>
  <c r="H39" i="1"/>
  <c r="H38" i="1"/>
  <c r="H37" i="1"/>
  <c r="H36" i="1"/>
  <c r="H35" i="1"/>
  <c r="H34" i="1"/>
  <c r="H33" i="1"/>
  <c r="H32" i="1"/>
  <c r="G42" i="1"/>
  <c r="G41" i="1"/>
  <c r="G40" i="1"/>
  <c r="G39" i="1"/>
  <c r="G38" i="1"/>
  <c r="G37" i="1"/>
  <c r="G36" i="1"/>
  <c r="G35" i="1"/>
  <c r="G34" i="1"/>
  <c r="G33" i="1"/>
  <c r="G32" i="1"/>
  <c r="F42" i="1"/>
  <c r="F41" i="1"/>
  <c r="F40" i="1"/>
  <c r="F39" i="1"/>
  <c r="F38" i="1"/>
  <c r="F37" i="1"/>
  <c r="F36" i="1"/>
  <c r="F35" i="1"/>
  <c r="F34" i="1"/>
  <c r="F33" i="1"/>
  <c r="F32" i="1"/>
  <c r="H16" i="1"/>
  <c r="J15" i="1"/>
  <c r="I15" i="1"/>
  <c r="H15" i="1"/>
</calcChain>
</file>

<file path=xl/sharedStrings.xml><?xml version="1.0" encoding="utf-8"?>
<sst xmlns="http://schemas.openxmlformats.org/spreadsheetml/2006/main" count="169" uniqueCount="130">
  <si>
    <t xml:space="preserve">                                                                                                                         </t>
  </si>
  <si>
    <r>
      <t>1.</t>
    </r>
    <r>
      <rPr>
        <sz val="7"/>
        <color rgb="FF000000"/>
        <rFont val="Times New Roman"/>
        <family val="1"/>
      </rPr>
      <t xml:space="preserve">       </t>
    </r>
    <r>
      <rPr>
        <sz val="11"/>
        <color rgb="FF000000"/>
        <rFont val="Calibri"/>
        <family val="2"/>
        <scheme val="minor"/>
      </rPr>
      <t>ANOVA – Determine the Analysis of Variance for the below variables</t>
    </r>
  </si>
  <si>
    <t xml:space="preserve"> </t>
  </si>
  <si>
    <r>
      <t>Variable</t>
    </r>
    <r>
      <rPr>
        <sz val="11"/>
        <color rgb="FF000000"/>
        <rFont val="Calibri"/>
        <family val="2"/>
        <scheme val="minor"/>
      </rPr>
      <t xml:space="preserve"> 1</t>
    </r>
  </si>
  <si>
    <r>
      <t>Variable</t>
    </r>
    <r>
      <rPr>
        <sz val="11"/>
        <color rgb="FF000000"/>
        <rFont val="Calibri"/>
        <family val="2"/>
        <scheme val="minor"/>
      </rPr>
      <t xml:space="preserve"> 2</t>
    </r>
    <r>
      <rPr>
        <b/>
        <sz val="11"/>
        <color rgb="FF000000"/>
        <rFont val="Calibri"/>
        <family val="2"/>
        <scheme val="minor"/>
      </rPr>
      <t xml:space="preserve"> </t>
    </r>
  </si>
  <si>
    <r>
      <t>Variable</t>
    </r>
    <r>
      <rPr>
        <sz val="11"/>
        <color rgb="FF000000"/>
        <rFont val="Calibri"/>
        <family val="2"/>
        <scheme val="minor"/>
      </rPr>
      <t xml:space="preserve"> 3</t>
    </r>
    <r>
      <rPr>
        <b/>
        <sz val="11"/>
        <color rgb="FF000000"/>
        <rFont val="Calibri"/>
        <family val="2"/>
        <scheme val="minor"/>
      </rPr>
      <t xml:space="preserve"> </t>
    </r>
  </si>
  <si>
    <t>groupA</t>
  </si>
  <si>
    <t>groupb</t>
  </si>
  <si>
    <t>groupc</t>
  </si>
  <si>
    <t>Mean(A,B,C)</t>
  </si>
  <si>
    <t>Mean(TOT)</t>
  </si>
  <si>
    <t>(mean A - mean TOT)**2</t>
  </si>
  <si>
    <t>(50-49)**2</t>
  </si>
  <si>
    <t>(mean B - mean TOT)**2</t>
  </si>
  <si>
    <t>(mean C - mean TOT)**2</t>
  </si>
  <si>
    <t>(53-49)**2</t>
  </si>
  <si>
    <t>(44-49)**2</t>
  </si>
  <si>
    <t>Total</t>
  </si>
  <si>
    <t>Mutliply the no of items in each group</t>
  </si>
  <si>
    <t>42 * 10 = 420</t>
  </si>
  <si>
    <t xml:space="preserve">SSG </t>
  </si>
  <si>
    <t>Sum of the squares Group Calculation</t>
  </si>
  <si>
    <t>Degrees of freedom calculation</t>
  </si>
  <si>
    <t xml:space="preserve">df(groups) = 3-1 = 2 </t>
  </si>
  <si>
    <t>Sum of the squares within the Group Calculation</t>
  </si>
  <si>
    <t>SSWG</t>
  </si>
  <si>
    <t>df(within the groups) = (n-1) * 3</t>
  </si>
  <si>
    <t>Formula = SSG/ df(groups) // sswg/df(withingroups)</t>
  </si>
  <si>
    <t>420/2 // 3300/27</t>
  </si>
  <si>
    <t>(samples(27)  = rows) &amp; (groups(2)= columns</t>
  </si>
  <si>
    <t xml:space="preserve"> 95% confidence in F table(0.05)</t>
  </si>
  <si>
    <t>Mean A=Mean B =Mean C</t>
  </si>
  <si>
    <t>H0( Null Hypothesis)</t>
  </si>
  <si>
    <t>1.718 &lt; 3.354</t>
  </si>
  <si>
    <t>3.354 is the critical value</t>
  </si>
  <si>
    <t>F ratio  is less than  F critical value</t>
  </si>
  <si>
    <t>So , we  accept the null Hypothesis</t>
  </si>
  <si>
    <r>
      <t>1.</t>
    </r>
    <r>
      <rPr>
        <sz val="7"/>
        <color rgb="FF000000"/>
        <rFont val="Times New Roman"/>
        <family val="1"/>
      </rPr>
      <t xml:space="preserve">       </t>
    </r>
    <r>
      <rPr>
        <sz val="11"/>
        <color rgb="FF000000"/>
        <rFont val="Calibri"/>
        <family val="2"/>
        <scheme val="minor"/>
      </rPr>
      <t>Determine the ANOVA for below stocks</t>
    </r>
  </si>
  <si>
    <t>Financial(A)</t>
  </si>
  <si>
    <t>Energy(B)</t>
  </si>
  <si>
    <t>Utilities©</t>
  </si>
  <si>
    <t>(11.59-11.44)**2</t>
  </si>
  <si>
    <t>(13.84-11.44)**2</t>
  </si>
  <si>
    <t>8.92-11.44)**2</t>
  </si>
  <si>
    <t>12.18 * 8 = 97.44</t>
  </si>
  <si>
    <t>97.44/2 // 493.26/21</t>
  </si>
  <si>
    <t>(samples(21)  = rows) &amp; (groups(2)= columns</t>
  </si>
  <si>
    <t>F ratio</t>
  </si>
  <si>
    <t>3.4668 is the critical value</t>
  </si>
  <si>
    <t>2.774 &lt; 3.4668</t>
  </si>
  <si>
    <t>Ha(alternate hypothesis)</t>
  </si>
  <si>
    <t>There is no significant difference  in the return rate for all three industries</t>
  </si>
  <si>
    <t>All three industries have same return rate (Mean a = Mean b = Mean C)</t>
  </si>
  <si>
    <t>All three industries have different return rate</t>
  </si>
  <si>
    <r>
      <t>1.</t>
    </r>
    <r>
      <rPr>
        <sz val="7"/>
        <color rgb="FF000000"/>
        <rFont val="Times New Roman"/>
        <family val="1"/>
      </rPr>
      <t xml:space="preserve">       </t>
    </r>
    <r>
      <rPr>
        <sz val="11"/>
        <color rgb="FF000000"/>
        <rFont val="Calibri"/>
        <family val="2"/>
        <scheme val="minor"/>
      </rPr>
      <t>Perform hypothesis test for 2 sample variances with F – distribution for below scenario</t>
    </r>
  </si>
  <si>
    <r>
      <t>a.</t>
    </r>
    <r>
      <rPr>
        <sz val="7"/>
        <color rgb="FF000000"/>
        <rFont val="Times New Roman"/>
        <family val="1"/>
      </rPr>
      <t xml:space="preserve">       </t>
    </r>
    <r>
      <rPr>
        <sz val="11"/>
        <color rgb="FF000000"/>
        <rFont val="Calibri"/>
        <family val="2"/>
        <scheme val="minor"/>
      </rPr>
      <t>A machine produces metal sheet with 20mm thickness. There is a variability in thickness due to machine, operators, manufacturing environment, raw material etc. The company wants to know the consistency of the two machines and randomly sample 10 sheets from machine 1 and 10 sheets from machine 2. Thickness measurements are taken. Assume sheet thickness is normally distributed in the population. The company wants to know if the variance from each samples have equal population variance or not. How do you test this?</t>
    </r>
  </si>
  <si>
    <r>
      <t>b.</t>
    </r>
    <r>
      <rPr>
        <sz val="7"/>
        <color rgb="FF000000"/>
        <rFont val="Times New Roman"/>
        <family val="1"/>
      </rPr>
      <t xml:space="preserve">      </t>
    </r>
    <r>
      <rPr>
        <sz val="11"/>
        <color rgb="FF000000"/>
        <rFont val="Calibri"/>
        <family val="2"/>
        <scheme val="minor"/>
      </rPr>
      <t>Frame your hypothesis and justify accept or reject the H0 or Ha for below table</t>
    </r>
  </si>
  <si>
    <t>Machine 1</t>
  </si>
  <si>
    <t>Machine 2</t>
  </si>
  <si>
    <t>sample variances</t>
  </si>
  <si>
    <t>F = s1**2 / s2**2</t>
  </si>
  <si>
    <t>variance 1 = variance 2</t>
  </si>
  <si>
    <t>Variance 1 is not equal to variance 2</t>
  </si>
  <si>
    <t>degree of freedom calculation for rows and columns  = (10-1) = 9</t>
  </si>
  <si>
    <t>F (0.025) =  4.0260</t>
  </si>
  <si>
    <t>F(0.075) = 1/ F(0.025)</t>
  </si>
  <si>
    <t>Since this is a two tailed test, we have to calculate two F  values</t>
  </si>
  <si>
    <t>F observed value</t>
  </si>
  <si>
    <t>Variance in machine 1 is equal to variance in machine 2</t>
  </si>
  <si>
    <r>
      <t>1.</t>
    </r>
    <r>
      <rPr>
        <sz val="7"/>
        <color rgb="FF000000"/>
        <rFont val="Times New Roman"/>
        <family val="1"/>
      </rPr>
      <t xml:space="preserve">       </t>
    </r>
    <r>
      <rPr>
        <sz val="11"/>
        <color rgb="FF000000"/>
        <rFont val="Calibri"/>
        <family val="2"/>
        <scheme val="minor"/>
      </rPr>
      <t>Perform t- distribution (t student distribution) and provide the confidence Interval for below scenario</t>
    </r>
  </si>
  <si>
    <r>
      <t>a.</t>
    </r>
    <r>
      <rPr>
        <sz val="7"/>
        <color rgb="FF000000"/>
        <rFont val="Times New Roman"/>
        <family val="1"/>
      </rPr>
      <t xml:space="preserve">       </t>
    </r>
    <r>
      <rPr>
        <sz val="11"/>
        <color rgb="FF000000"/>
        <rFont val="Calibri"/>
        <family val="2"/>
        <scheme val="minor"/>
      </rPr>
      <t>The labelled speed of the car from 0 to 5 seconds is 100 mph. A sample of 10 car speeds are taken for the study</t>
    </r>
  </si>
  <si>
    <r>
      <t>b.</t>
    </r>
    <r>
      <rPr>
        <sz val="7"/>
        <color rgb="FF000000"/>
        <rFont val="Times New Roman"/>
        <family val="1"/>
      </rPr>
      <t xml:space="preserve">      </t>
    </r>
    <r>
      <rPr>
        <sz val="11"/>
        <color rgb="FF000000"/>
        <rFont val="Calibri"/>
        <family val="2"/>
        <scheme val="minor"/>
      </rPr>
      <t>A researcher wants to estimate the interval for the true mean of the batch of cars with 95% confidence. Assume the speeds are normally distributed</t>
    </r>
  </si>
  <si>
    <r>
      <t>c.</t>
    </r>
    <r>
      <rPr>
        <sz val="7"/>
        <color rgb="FF000000"/>
        <rFont val="Times New Roman"/>
        <family val="1"/>
      </rPr>
      <t xml:space="preserve">       </t>
    </r>
    <r>
      <rPr>
        <sz val="11"/>
        <color rgb="FF000000"/>
        <rFont val="Calibri"/>
        <family val="2"/>
        <scheme val="minor"/>
      </rPr>
      <t>Speeds are as follows (in mph)</t>
    </r>
  </si>
  <si>
    <t xml:space="preserve"> Mean</t>
  </si>
  <si>
    <t>SD</t>
  </si>
  <si>
    <t>we plotting the graph, 1.15 (observed value falls between the  critical region - 0.24 - 4.0260)</t>
  </si>
  <si>
    <t>n = 10</t>
  </si>
  <si>
    <t>df = n-1 = 9</t>
  </si>
  <si>
    <t xml:space="preserve">alpha = 0.05 </t>
  </si>
  <si>
    <t>alpha/2 = 0.025</t>
  </si>
  <si>
    <t>t value from the table for 0.025 confidence interval is 2.262</t>
  </si>
  <si>
    <r>
      <t>1.</t>
    </r>
    <r>
      <rPr>
        <sz val="7"/>
        <color rgb="FF000000"/>
        <rFont val="Times New Roman"/>
        <family val="1"/>
      </rPr>
      <t xml:space="preserve">       </t>
    </r>
    <r>
      <rPr>
        <sz val="11"/>
        <color rgb="FF000000"/>
        <rFont val="Calibri"/>
        <family val="2"/>
        <scheme val="minor"/>
      </rPr>
      <t>Perform t test:</t>
    </r>
  </si>
  <si>
    <r>
      <t>a.</t>
    </r>
    <r>
      <rPr>
        <sz val="7"/>
        <color rgb="FF000000"/>
        <rFont val="Times New Roman"/>
        <family val="1"/>
      </rPr>
      <t xml:space="preserve">       </t>
    </r>
    <r>
      <rPr>
        <sz val="11"/>
        <color rgb="FF000000"/>
        <rFont val="Calibri"/>
        <family val="2"/>
        <scheme val="minor"/>
      </rPr>
      <t xml:space="preserve">A company wants to improve the sales of books. Past sales indicate that the mean sale was $105 per transaction. After the book underwent enhancement, the latest sales data indicate the mean sale of $125, with standard deviation of $14 from the sample of 25 books. Did the enhancement work? Test your hypothesis at 5% significant level.  </t>
    </r>
  </si>
  <si>
    <r>
      <t>b.</t>
    </r>
    <r>
      <rPr>
        <sz val="7"/>
        <color rgb="FF000000"/>
        <rFont val="Times New Roman"/>
        <family val="1"/>
      </rPr>
      <t xml:space="preserve">      </t>
    </r>
    <r>
      <rPr>
        <sz val="11"/>
        <color rgb="FF000000"/>
        <rFont val="Calibri"/>
        <family val="2"/>
        <scheme val="minor"/>
      </rPr>
      <t>Create your hypothesis and prove if the book enhancement worked or not</t>
    </r>
  </si>
  <si>
    <t>Mean sale = 105</t>
  </si>
  <si>
    <t xml:space="preserve">Mean sale after enhancement = 125 </t>
  </si>
  <si>
    <t>SD = 14</t>
  </si>
  <si>
    <t>n = 25</t>
  </si>
  <si>
    <t>significance level = 5 %</t>
  </si>
  <si>
    <t xml:space="preserve">Ho </t>
  </si>
  <si>
    <t>Ha</t>
  </si>
  <si>
    <t>Formula:</t>
  </si>
  <si>
    <t>t = X- u //  s/root(n)</t>
  </si>
  <si>
    <t>125-105 // 14/root(25)</t>
  </si>
  <si>
    <t>20/2.8</t>
  </si>
  <si>
    <t>t calculated value</t>
  </si>
  <si>
    <t>Refer the t  table</t>
  </si>
  <si>
    <t>we accept that</t>
  </si>
  <si>
    <r>
      <t>1.</t>
    </r>
    <r>
      <rPr>
        <sz val="7"/>
        <color rgb="FF000000"/>
        <rFont val="Times New Roman"/>
        <family val="1"/>
      </rPr>
      <t xml:space="preserve">       </t>
    </r>
    <r>
      <rPr>
        <sz val="11"/>
        <color rgb="FF000000"/>
        <rFont val="Calibri"/>
        <family val="2"/>
        <scheme val="minor"/>
      </rPr>
      <t>Perform Z-test for the below application</t>
    </r>
  </si>
  <si>
    <r>
      <t>a.</t>
    </r>
    <r>
      <rPr>
        <sz val="7"/>
        <color rgb="FF000000"/>
        <rFont val="Times New Roman"/>
        <family val="1"/>
      </rPr>
      <t xml:space="preserve">       </t>
    </r>
    <r>
      <rPr>
        <sz val="11"/>
        <color rgb="FF000000"/>
        <rFont val="Calibri"/>
        <family val="2"/>
        <scheme val="minor"/>
      </rPr>
      <t xml:space="preserve">According to a  recent survey, the daily one-way commute distance of U.S. worker averages 15 miles with standard deviation of 14 miles. An investigator wishes to determine whether the national average describes the mean commuting distance for all workers in New York area. Commuting distances are obtained for a random sample of 169 workers from this area, and the mean distance is found to be 16 miles.  </t>
    </r>
  </si>
  <si>
    <r>
      <t>b.</t>
    </r>
    <r>
      <rPr>
        <sz val="7"/>
        <color rgb="FF000000"/>
        <rFont val="Times New Roman"/>
        <family val="1"/>
      </rPr>
      <t xml:space="preserve">      </t>
    </r>
    <r>
      <rPr>
        <sz val="11"/>
        <color rgb="FF000000"/>
        <rFont val="Calibri"/>
        <family val="2"/>
        <scheme val="minor"/>
      </rPr>
      <t>Test the hypothesis at the 0.10 significant level</t>
    </r>
  </si>
  <si>
    <t>The  batch mean is 100.83 mph with an error of +/- 1.323 mph. The researcher is 95 confident that the average speed of the batch of cars is between 99.507 mph and 102.153 mph</t>
  </si>
  <si>
    <t>no significant diff in sales despite enhancement</t>
  </si>
  <si>
    <t>significant difference in sales</t>
  </si>
  <si>
    <t>u =105</t>
  </si>
  <si>
    <t>u &gt; 105</t>
  </si>
  <si>
    <t>book enhancement is probably a success , there has been a significant increase in sales</t>
  </si>
  <si>
    <t>t calculated value is in the rejection region , hence null hypothesis is rejected</t>
  </si>
  <si>
    <t>std dev = 14</t>
  </si>
  <si>
    <t>significant level = 0.10</t>
  </si>
  <si>
    <t>n = 169</t>
  </si>
  <si>
    <t>Ho</t>
  </si>
  <si>
    <t>u = 15</t>
  </si>
  <si>
    <t xml:space="preserve">Ha </t>
  </si>
  <si>
    <t>u != 15</t>
  </si>
  <si>
    <t>Formula</t>
  </si>
  <si>
    <t>z = x -u // std dev / root(n)</t>
  </si>
  <si>
    <t>16 - 15 // 14 /13</t>
  </si>
  <si>
    <t xml:space="preserve">Z value </t>
  </si>
  <si>
    <t>z-score (Standard Deviations)</t>
  </si>
  <si>
    <t>p-value (Probability)</t>
  </si>
  <si>
    <t>Confidence level</t>
  </si>
  <si>
    <t>&lt; -1.65 or &gt; +1.65</t>
  </si>
  <si>
    <t>&lt; 0.10</t>
  </si>
  <si>
    <t>From Z table</t>
  </si>
  <si>
    <t xml:space="preserve">sample mean = 16 </t>
  </si>
  <si>
    <t>pop mean = 15</t>
  </si>
  <si>
    <t>z calculated value falls within  the z table value, so we accept the null hypothesis</t>
  </si>
  <si>
    <t>The national average commuting distance does  describe the mean commuitng distance for all workers in the New york  area</t>
  </si>
  <si>
    <t>( F= 1.158) Observed value is  in the critical region , So we accept the null Hypothesis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</si>
</sst>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000000"/>
      <name val="Calibri"/>
      <family val="2"/>
      <scheme val="minor"/>
    </font>
    <font>
      <sz val="7"/>
      <color rgb="FF000000"/>
      <name val="Times New Roman"/>
      <family val="1"/>
    </font>
    <font>
      <b/>
      <sz val="11"/>
      <color rgb="FF000000"/>
      <name val="Calibri"/>
      <family val="2"/>
      <scheme val="minor"/>
    </font>
    <font>
      <b/>
      <sz val="11"/>
      <color theme="1"/>
      <name val="Calibri"/>
      <family val="2"/>
      <scheme val="minor"/>
    </font>
    <font>
      <b/>
      <u/>
      <sz val="16"/>
      <color theme="1"/>
      <name val="Calibri"/>
      <family val="2"/>
      <scheme val="minor"/>
    </font>
    <font>
      <b/>
      <sz val="18"/>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1"/>
      <color rgb="FF4C4C4C"/>
      <name val="Arial"/>
      <family val="2"/>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diagonal/>
    </border>
    <border>
      <left/>
      <right style="medium">
        <color rgb="FF000000"/>
      </right>
      <top/>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diagonal/>
    </border>
  </borders>
  <cellStyleXfs count="1">
    <xf numFmtId="0" fontId="0" fillId="0" borderId="0"/>
  </cellStyleXfs>
  <cellXfs count="35">
    <xf numFmtId="0" fontId="0" fillId="0" borderId="0" xfId="0"/>
    <xf numFmtId="0" fontId="1" fillId="0" borderId="0" xfId="0" applyFont="1" applyAlignment="1">
      <alignment horizontal="left" vertical="center" indent="5"/>
    </xf>
    <xf numFmtId="0" fontId="3" fillId="0" borderId="1" xfId="0" applyFont="1" applyBorder="1" applyAlignment="1">
      <alignment vertical="center" wrapText="1"/>
    </xf>
    <xf numFmtId="0" fontId="3" fillId="0" borderId="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0" fillId="0" borderId="5" xfId="0" applyBorder="1"/>
    <xf numFmtId="0" fontId="4" fillId="0" borderId="0" xfId="0" applyFont="1"/>
    <xf numFmtId="0" fontId="1" fillId="0" borderId="5" xfId="0" applyFont="1" applyBorder="1" applyAlignment="1">
      <alignment vertical="center" wrapText="1"/>
    </xf>
    <xf numFmtId="0" fontId="3" fillId="0" borderId="5" xfId="0" applyFont="1" applyBorder="1" applyAlignment="1">
      <alignment vertical="center" wrapText="1"/>
    </xf>
    <xf numFmtId="0" fontId="4" fillId="0" borderId="5" xfId="0" applyFont="1" applyBorder="1"/>
    <xf numFmtId="0" fontId="4" fillId="2" borderId="5" xfId="0" applyFont="1" applyFill="1" applyBorder="1"/>
    <xf numFmtId="0" fontId="5" fillId="0" borderId="0" xfId="0" applyFont="1"/>
    <xf numFmtId="0" fontId="1" fillId="0" borderId="0" xfId="0" applyFont="1" applyAlignment="1">
      <alignment vertical="center"/>
    </xf>
    <xf numFmtId="0" fontId="1" fillId="0" borderId="0" xfId="0" applyFont="1" applyAlignment="1">
      <alignment horizontal="right" vertical="center"/>
    </xf>
    <xf numFmtId="0" fontId="1" fillId="0" borderId="0" xfId="0" applyFont="1" applyAlignment="1">
      <alignment horizontal="left" vertical="center" indent="2"/>
    </xf>
    <xf numFmtId="0" fontId="0" fillId="0" borderId="5" xfId="0" applyFont="1" applyBorder="1"/>
    <xf numFmtId="0" fontId="1" fillId="0" borderId="0" xfId="0" applyFont="1" applyBorder="1" applyAlignment="1">
      <alignment vertical="center" wrapText="1"/>
    </xf>
    <xf numFmtId="0" fontId="0" fillId="0" borderId="0" xfId="0"/>
    <xf numFmtId="0" fontId="0" fillId="0" borderId="5" xfId="0" applyBorder="1"/>
    <xf numFmtId="0" fontId="4" fillId="0" borderId="0" xfId="0" applyFont="1"/>
    <xf numFmtId="0" fontId="6" fillId="0" borderId="0" xfId="0" applyFont="1"/>
    <xf numFmtId="0" fontId="0" fillId="0" borderId="0" xfId="0" applyFill="1" applyBorder="1"/>
    <xf numFmtId="0" fontId="1" fillId="0" borderId="0" xfId="0" applyFont="1" applyAlignment="1">
      <alignment horizontal="left" vertical="center" indent="10"/>
    </xf>
    <xf numFmtId="0" fontId="1" fillId="0" borderId="1" xfId="0" applyFont="1" applyBorder="1" applyAlignment="1">
      <alignment vertical="center" wrapText="1"/>
    </xf>
    <xf numFmtId="0" fontId="1" fillId="0" borderId="2" xfId="0" applyFont="1" applyBorder="1" applyAlignment="1">
      <alignment vertical="center" wrapText="1"/>
    </xf>
    <xf numFmtId="0" fontId="0" fillId="0" borderId="5" xfId="0" applyFill="1" applyBorder="1"/>
    <xf numFmtId="0" fontId="7" fillId="0" borderId="0" xfId="0" applyFont="1"/>
    <xf numFmtId="0" fontId="8" fillId="0" borderId="0" xfId="0" applyFont="1"/>
    <xf numFmtId="0" fontId="9" fillId="0" borderId="0" xfId="0" applyFont="1"/>
    <xf numFmtId="0" fontId="10" fillId="3" borderId="8" xfId="0" applyFont="1" applyFill="1" applyBorder="1" applyAlignment="1">
      <alignment horizontal="left" vertical="center" wrapText="1"/>
    </xf>
    <xf numFmtId="9" fontId="10" fillId="3" borderId="8" xfId="0" applyNumberFormat="1" applyFont="1" applyFill="1" applyBorder="1" applyAlignment="1">
      <alignment horizontal="left" vertical="center" wrapText="1"/>
    </xf>
    <xf numFmtId="0" fontId="10" fillId="3" borderId="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57150</xdr:colOff>
      <xdr:row>1</xdr:row>
      <xdr:rowOff>38100</xdr:rowOff>
    </xdr:from>
    <xdr:to>
      <xdr:col>7</xdr:col>
      <xdr:colOff>107743</xdr:colOff>
      <xdr:row>13</xdr:row>
      <xdr:rowOff>114300</xdr:rowOff>
    </xdr:to>
    <xdr:pic>
      <xdr:nvPicPr>
        <xdr:cNvPr id="2" name="Picture 2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28600"/>
          <a:ext cx="4317793" cy="2362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238125</xdr:colOff>
      <xdr:row>0</xdr:row>
      <xdr:rowOff>0</xdr:rowOff>
    </xdr:from>
    <xdr:to>
      <xdr:col>13</xdr:col>
      <xdr:colOff>114300</xdr:colOff>
      <xdr:row>13</xdr:row>
      <xdr:rowOff>159155</xdr:rowOff>
    </xdr:to>
    <xdr:pic>
      <xdr:nvPicPr>
        <xdr:cNvPr id="3" name="Picture 44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05325" y="0"/>
          <a:ext cx="3533775" cy="2635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542925</xdr:colOff>
      <xdr:row>34</xdr:row>
      <xdr:rowOff>0</xdr:rowOff>
    </xdr:from>
    <xdr:to>
      <xdr:col>13</xdr:col>
      <xdr:colOff>351451</xdr:colOff>
      <xdr:row>54</xdr:row>
      <xdr:rowOff>9048</xdr:rowOff>
    </xdr:to>
    <xdr:pic>
      <xdr:nvPicPr>
        <xdr:cNvPr id="2" name="Picture 1"/>
        <xdr:cNvPicPr>
          <a:picLocks noChangeAspect="1"/>
        </xdr:cNvPicPr>
      </xdr:nvPicPr>
      <xdr:blipFill>
        <a:blip xmlns:r="http://schemas.openxmlformats.org/officeDocument/2006/relationships" r:embed="rId1"/>
        <a:stretch>
          <a:fillRect/>
        </a:stretch>
      </xdr:blipFill>
      <xdr:spPr>
        <a:xfrm>
          <a:off x="1838325" y="6896100"/>
          <a:ext cx="10438426" cy="38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14</xdr:row>
      <xdr:rowOff>0</xdr:rowOff>
    </xdr:from>
    <xdr:to>
      <xdr:col>15</xdr:col>
      <xdr:colOff>36968</xdr:colOff>
      <xdr:row>38</xdr:row>
      <xdr:rowOff>104775</xdr:rowOff>
    </xdr:to>
    <xdr:pic>
      <xdr:nvPicPr>
        <xdr:cNvPr id="2" name="Picture 1"/>
        <xdr:cNvPicPr>
          <a:picLocks noChangeAspect="1"/>
        </xdr:cNvPicPr>
      </xdr:nvPicPr>
      <xdr:blipFill>
        <a:blip xmlns:r="http://schemas.openxmlformats.org/officeDocument/2006/relationships" r:embed="rId1"/>
        <a:stretch>
          <a:fillRect/>
        </a:stretch>
      </xdr:blipFill>
      <xdr:spPr>
        <a:xfrm>
          <a:off x="838200" y="2686050"/>
          <a:ext cx="8828543" cy="4676775"/>
        </a:xfrm>
        <a:prstGeom prst="rect">
          <a:avLst/>
        </a:prstGeom>
      </xdr:spPr>
    </xdr:pic>
    <xdr:clientData/>
  </xdr:twoCellAnchor>
  <xdr:twoCellAnchor editAs="oneCell">
    <xdr:from>
      <xdr:col>1</xdr:col>
      <xdr:colOff>381000</xdr:colOff>
      <xdr:row>14</xdr:row>
      <xdr:rowOff>152400</xdr:rowOff>
    </xdr:from>
    <xdr:to>
      <xdr:col>15</xdr:col>
      <xdr:colOff>189368</xdr:colOff>
      <xdr:row>39</xdr:row>
      <xdr:rowOff>66675</xdr:rowOff>
    </xdr:to>
    <xdr:pic>
      <xdr:nvPicPr>
        <xdr:cNvPr id="3" name="Picture 2"/>
        <xdr:cNvPicPr>
          <a:picLocks noChangeAspect="1"/>
        </xdr:cNvPicPr>
      </xdr:nvPicPr>
      <xdr:blipFill>
        <a:blip xmlns:r="http://schemas.openxmlformats.org/officeDocument/2006/relationships" r:embed="rId1"/>
        <a:stretch>
          <a:fillRect/>
        </a:stretch>
      </xdr:blipFill>
      <xdr:spPr>
        <a:xfrm>
          <a:off x="990600" y="2838450"/>
          <a:ext cx="8828543" cy="46767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B40" workbookViewId="0">
      <selection activeCell="E47" sqref="E47"/>
    </sheetView>
  </sheetViews>
  <sheetFormatPr defaultRowHeight="15" x14ac:dyDescent="0.25"/>
  <cols>
    <col min="1" max="1" width="16.28515625" customWidth="1"/>
    <col min="2" max="2" width="17" customWidth="1"/>
    <col min="3" max="3" width="16.7109375" customWidth="1"/>
    <col min="5" max="5" width="34.42578125" customWidth="1"/>
    <col min="6" max="6" width="11.85546875" customWidth="1"/>
    <col min="7" max="7" width="16.42578125" customWidth="1"/>
    <col min="8" max="8" width="16" customWidth="1"/>
    <col min="12" max="12" width="17.140625" customWidth="1"/>
    <col min="13" max="13" width="19" customWidth="1"/>
    <col min="14" max="14" width="18.5703125" customWidth="1"/>
  </cols>
  <sheetData>
    <row r="1" spans="1:10" x14ac:dyDescent="0.25">
      <c r="A1" t="s">
        <v>0</v>
      </c>
    </row>
    <row r="2" spans="1:10" x14ac:dyDescent="0.25">
      <c r="A2" s="1" t="s">
        <v>1</v>
      </c>
    </row>
    <row r="3" spans="1:10" ht="15.75" thickBot="1" x14ac:dyDescent="0.3">
      <c r="A3" s="1" t="s">
        <v>2</v>
      </c>
    </row>
    <row r="4" spans="1:10" ht="15.75" thickBot="1" x14ac:dyDescent="0.3">
      <c r="A4" s="2" t="s">
        <v>3</v>
      </c>
      <c r="B4" s="3" t="s">
        <v>4</v>
      </c>
      <c r="C4" s="3" t="s">
        <v>5</v>
      </c>
      <c r="H4" s="2" t="s">
        <v>6</v>
      </c>
      <c r="I4" s="3" t="s">
        <v>7</v>
      </c>
      <c r="J4" s="3" t="s">
        <v>8</v>
      </c>
    </row>
    <row r="5" spans="1:10" ht="15.75" thickBot="1" x14ac:dyDescent="0.3">
      <c r="A5" s="4">
        <v>27</v>
      </c>
      <c r="B5" s="5">
        <v>63</v>
      </c>
      <c r="C5" s="5">
        <v>52</v>
      </c>
      <c r="H5" s="4">
        <v>27</v>
      </c>
      <c r="I5" s="5">
        <v>63</v>
      </c>
      <c r="J5" s="5">
        <v>52</v>
      </c>
    </row>
    <row r="6" spans="1:10" ht="15.75" thickBot="1" x14ac:dyDescent="0.3">
      <c r="A6" s="4">
        <v>43</v>
      </c>
      <c r="B6" s="5">
        <v>43</v>
      </c>
      <c r="C6" s="5">
        <v>60</v>
      </c>
      <c r="H6" s="4">
        <v>43</v>
      </c>
      <c r="I6" s="5">
        <v>43</v>
      </c>
      <c r="J6" s="5">
        <v>60</v>
      </c>
    </row>
    <row r="7" spans="1:10" ht="15.75" thickBot="1" x14ac:dyDescent="0.3">
      <c r="A7" s="4">
        <v>64</v>
      </c>
      <c r="B7" s="5">
        <v>52</v>
      </c>
      <c r="C7" s="5">
        <v>37</v>
      </c>
      <c r="H7" s="4">
        <v>64</v>
      </c>
      <c r="I7" s="5">
        <v>52</v>
      </c>
      <c r="J7" s="5">
        <v>37</v>
      </c>
    </row>
    <row r="8" spans="1:10" ht="15.75" thickBot="1" x14ac:dyDescent="0.3">
      <c r="A8" s="4">
        <v>62</v>
      </c>
      <c r="B8" s="5">
        <v>58</v>
      </c>
      <c r="C8" s="5">
        <v>40</v>
      </c>
      <c r="H8" s="4">
        <v>62</v>
      </c>
      <c r="I8" s="5">
        <v>58</v>
      </c>
      <c r="J8" s="5">
        <v>40</v>
      </c>
    </row>
    <row r="9" spans="1:10" ht="15.75" thickBot="1" x14ac:dyDescent="0.3">
      <c r="A9" s="4">
        <v>44</v>
      </c>
      <c r="B9" s="5">
        <v>54</v>
      </c>
      <c r="C9" s="5">
        <v>23</v>
      </c>
      <c r="H9" s="4">
        <v>44</v>
      </c>
      <c r="I9" s="5">
        <v>54</v>
      </c>
      <c r="J9" s="5">
        <v>23</v>
      </c>
    </row>
    <row r="10" spans="1:10" ht="15.75" thickBot="1" x14ac:dyDescent="0.3">
      <c r="A10" s="4">
        <v>54</v>
      </c>
      <c r="B10" s="5">
        <v>50</v>
      </c>
      <c r="C10" s="5">
        <v>39</v>
      </c>
      <c r="H10" s="4">
        <v>54</v>
      </c>
      <c r="I10" s="5">
        <v>50</v>
      </c>
      <c r="J10" s="5">
        <v>39</v>
      </c>
    </row>
    <row r="11" spans="1:10" ht="15.75" thickBot="1" x14ac:dyDescent="0.3">
      <c r="A11" s="4">
        <v>57</v>
      </c>
      <c r="B11" s="5">
        <v>65</v>
      </c>
      <c r="C11" s="5">
        <v>55</v>
      </c>
      <c r="H11" s="4">
        <v>57</v>
      </c>
      <c r="I11" s="5">
        <v>65</v>
      </c>
      <c r="J11" s="5">
        <v>55</v>
      </c>
    </row>
    <row r="12" spans="1:10" ht="15.75" thickBot="1" x14ac:dyDescent="0.3">
      <c r="A12" s="4">
        <v>49</v>
      </c>
      <c r="B12" s="5">
        <v>53</v>
      </c>
      <c r="C12" s="5">
        <v>52</v>
      </c>
      <c r="H12" s="4">
        <v>49</v>
      </c>
      <c r="I12" s="5">
        <v>53</v>
      </c>
      <c r="J12" s="5">
        <v>52</v>
      </c>
    </row>
    <row r="13" spans="1:10" ht="15.75" thickBot="1" x14ac:dyDescent="0.3">
      <c r="A13" s="4">
        <v>31</v>
      </c>
      <c r="B13" s="5">
        <v>43</v>
      </c>
      <c r="C13" s="5">
        <v>43</v>
      </c>
      <c r="H13" s="4">
        <v>31</v>
      </c>
      <c r="I13" s="5">
        <v>43</v>
      </c>
      <c r="J13" s="5">
        <v>43</v>
      </c>
    </row>
    <row r="14" spans="1:10" ht="15.75" thickBot="1" x14ac:dyDescent="0.3">
      <c r="A14" s="4">
        <v>69</v>
      </c>
      <c r="B14" s="5">
        <v>49</v>
      </c>
      <c r="C14" s="5">
        <v>39</v>
      </c>
      <c r="H14" s="6">
        <v>69</v>
      </c>
      <c r="I14" s="7">
        <v>49</v>
      </c>
      <c r="J14" s="7">
        <v>39</v>
      </c>
    </row>
    <row r="15" spans="1:10" x14ac:dyDescent="0.25">
      <c r="G15" t="s">
        <v>9</v>
      </c>
      <c r="H15" s="13">
        <f>AVERAGE(H5:H14)</f>
        <v>50</v>
      </c>
      <c r="I15" s="13">
        <f>AVERAGE(I5:I14)</f>
        <v>53</v>
      </c>
      <c r="J15" s="13">
        <f>AVERAGE(J5:J14)</f>
        <v>44</v>
      </c>
    </row>
    <row r="16" spans="1:10" x14ac:dyDescent="0.25">
      <c r="G16" t="s">
        <v>10</v>
      </c>
      <c r="H16">
        <f>AVERAGE(H15:J15)</f>
        <v>49</v>
      </c>
    </row>
    <row r="18" spans="6:9" x14ac:dyDescent="0.25">
      <c r="F18" s="9" t="s">
        <v>21</v>
      </c>
      <c r="G18" s="9"/>
      <c r="H18" s="9"/>
    </row>
    <row r="19" spans="6:9" x14ac:dyDescent="0.25">
      <c r="F19" s="8" t="s">
        <v>11</v>
      </c>
      <c r="G19" s="8"/>
      <c r="H19" s="8" t="s">
        <v>12</v>
      </c>
      <c r="I19" s="8">
        <v>1</v>
      </c>
    </row>
    <row r="20" spans="6:9" x14ac:dyDescent="0.25">
      <c r="F20" s="8" t="s">
        <v>13</v>
      </c>
      <c r="G20" s="8"/>
      <c r="H20" s="8" t="s">
        <v>15</v>
      </c>
      <c r="I20" s="8">
        <v>16</v>
      </c>
    </row>
    <row r="21" spans="6:9" x14ac:dyDescent="0.25">
      <c r="F21" s="8" t="s">
        <v>14</v>
      </c>
      <c r="G21" s="8"/>
      <c r="H21" s="8" t="s">
        <v>16</v>
      </c>
      <c r="I21" s="8">
        <v>25</v>
      </c>
    </row>
    <row r="22" spans="6:9" x14ac:dyDescent="0.25">
      <c r="H22" s="8" t="s">
        <v>17</v>
      </c>
      <c r="I22" s="8">
        <v>42</v>
      </c>
    </row>
    <row r="24" spans="6:9" x14ac:dyDescent="0.25">
      <c r="F24" t="s">
        <v>18</v>
      </c>
    </row>
    <row r="25" spans="6:9" x14ac:dyDescent="0.25">
      <c r="F25" s="9" t="s">
        <v>20</v>
      </c>
      <c r="G25" s="9" t="s">
        <v>19</v>
      </c>
    </row>
    <row r="27" spans="6:9" x14ac:dyDescent="0.25">
      <c r="F27" s="9" t="s">
        <v>22</v>
      </c>
      <c r="G27" s="9"/>
    </row>
    <row r="28" spans="6:9" x14ac:dyDescent="0.25">
      <c r="F28" t="s">
        <v>23</v>
      </c>
    </row>
    <row r="30" spans="6:9" x14ac:dyDescent="0.25">
      <c r="F30" s="9" t="s">
        <v>24</v>
      </c>
      <c r="G30" s="9"/>
      <c r="H30" s="9"/>
    </row>
    <row r="31" spans="6:9" x14ac:dyDescent="0.25">
      <c r="F31" s="11" t="s">
        <v>6</v>
      </c>
      <c r="G31" s="11" t="s">
        <v>7</v>
      </c>
      <c r="H31" s="11" t="s">
        <v>8</v>
      </c>
    </row>
    <row r="32" spans="6:9" x14ac:dyDescent="0.25">
      <c r="F32" s="10">
        <f>(H5-H15)^2</f>
        <v>529</v>
      </c>
      <c r="G32" s="10">
        <f>(I5-I15)^2</f>
        <v>100</v>
      </c>
      <c r="H32" s="10">
        <f>(J5-J15)^2</f>
        <v>64</v>
      </c>
    </row>
    <row r="33" spans="6:8" x14ac:dyDescent="0.25">
      <c r="F33" s="10">
        <f>(H6-H15)^2</f>
        <v>49</v>
      </c>
      <c r="G33" s="10">
        <f>(I6-I15)^2</f>
        <v>100</v>
      </c>
      <c r="H33" s="10">
        <f>(J6-J15)^2</f>
        <v>256</v>
      </c>
    </row>
    <row r="34" spans="6:8" x14ac:dyDescent="0.25">
      <c r="F34" s="10">
        <f>(H7-H15)^2</f>
        <v>196</v>
      </c>
      <c r="G34" s="10">
        <f>(I7-I15)^2</f>
        <v>1</v>
      </c>
      <c r="H34" s="10">
        <f>(J7-J15)^2</f>
        <v>49</v>
      </c>
    </row>
    <row r="35" spans="6:8" x14ac:dyDescent="0.25">
      <c r="F35" s="10">
        <f>(H8-H15)^2</f>
        <v>144</v>
      </c>
      <c r="G35" s="10">
        <f>(I8-I15)^2</f>
        <v>25</v>
      </c>
      <c r="H35" s="10">
        <f>(J8-J15)^2</f>
        <v>16</v>
      </c>
    </row>
    <row r="36" spans="6:8" x14ac:dyDescent="0.25">
      <c r="F36" s="10">
        <f>(H9-H15)^2</f>
        <v>36</v>
      </c>
      <c r="G36" s="10">
        <f>(I9-I15)^2</f>
        <v>1</v>
      </c>
      <c r="H36" s="10">
        <f>(J9-J15)^2</f>
        <v>441</v>
      </c>
    </row>
    <row r="37" spans="6:8" x14ac:dyDescent="0.25">
      <c r="F37" s="10">
        <f>(H10-H15)^2</f>
        <v>16</v>
      </c>
      <c r="G37" s="10">
        <f>(I10-I15)^2</f>
        <v>9</v>
      </c>
      <c r="H37" s="10">
        <f>(J10-J15)^2</f>
        <v>25</v>
      </c>
    </row>
    <row r="38" spans="6:8" x14ac:dyDescent="0.25">
      <c r="F38" s="8">
        <f>(H11-H15)^2</f>
        <v>49</v>
      </c>
      <c r="G38" s="10">
        <f>(I11-I15)^2</f>
        <v>144</v>
      </c>
      <c r="H38" s="10">
        <f>(J11-J15)^2</f>
        <v>121</v>
      </c>
    </row>
    <row r="39" spans="6:8" x14ac:dyDescent="0.25">
      <c r="F39" s="10">
        <f>(H12-H15)^2</f>
        <v>1</v>
      </c>
      <c r="G39" s="10">
        <f>(I12-I15)^2</f>
        <v>0</v>
      </c>
      <c r="H39" s="10">
        <f>(J12-J15)^2</f>
        <v>64</v>
      </c>
    </row>
    <row r="40" spans="6:8" x14ac:dyDescent="0.25">
      <c r="F40" s="10">
        <f>(H13-H15)^2</f>
        <v>361</v>
      </c>
      <c r="G40" s="10">
        <f>(I13-I15)^2</f>
        <v>100</v>
      </c>
      <c r="H40" s="10">
        <f>(J13-J15)^2</f>
        <v>1</v>
      </c>
    </row>
    <row r="41" spans="6:8" x14ac:dyDescent="0.25">
      <c r="F41" s="10">
        <f>(H14-H15)^2</f>
        <v>361</v>
      </c>
      <c r="G41" s="10">
        <f>(I14-I15)^2</f>
        <v>16</v>
      </c>
      <c r="H41" s="10">
        <f>(J14-44)^2</f>
        <v>25</v>
      </c>
    </row>
    <row r="42" spans="6:8" x14ac:dyDescent="0.25">
      <c r="F42" s="12">
        <f>SUM(F32:F41)</f>
        <v>1742</v>
      </c>
      <c r="G42" s="12">
        <f>SUM(G32:G41)</f>
        <v>496</v>
      </c>
      <c r="H42" s="12">
        <f>SUM(H32:H41)</f>
        <v>1062</v>
      </c>
    </row>
    <row r="43" spans="6:8" x14ac:dyDescent="0.25">
      <c r="F43" s="8" t="s">
        <v>25</v>
      </c>
      <c r="G43" s="8">
        <f>SUM(F42:H42)</f>
        <v>3300</v>
      </c>
    </row>
    <row r="45" spans="6:8" x14ac:dyDescent="0.25">
      <c r="F45" s="9" t="s">
        <v>22</v>
      </c>
      <c r="G45" s="9"/>
    </row>
    <row r="46" spans="6:8" x14ac:dyDescent="0.25">
      <c r="F46" s="8" t="s">
        <v>26</v>
      </c>
      <c r="G46" s="8"/>
      <c r="H46" s="8">
        <f>(10-1)*3</f>
        <v>27</v>
      </c>
    </row>
    <row r="49" spans="5:11" x14ac:dyDescent="0.25">
      <c r="F49" s="9" t="s">
        <v>27</v>
      </c>
      <c r="G49" s="9"/>
      <c r="H49" s="9"/>
      <c r="I49" s="9"/>
    </row>
    <row r="50" spans="5:11" x14ac:dyDescent="0.25">
      <c r="F50" t="s">
        <v>28</v>
      </c>
    </row>
    <row r="51" spans="5:11" x14ac:dyDescent="0.25">
      <c r="E51" s="21" t="s">
        <v>47</v>
      </c>
      <c r="F51" s="21">
        <v>1.718</v>
      </c>
    </row>
    <row r="53" spans="5:11" x14ac:dyDescent="0.25">
      <c r="E53" s="9" t="s">
        <v>30</v>
      </c>
      <c r="F53" s="9" t="s">
        <v>34</v>
      </c>
      <c r="G53" s="9"/>
      <c r="H53" s="9" t="s">
        <v>29</v>
      </c>
      <c r="I53" s="9"/>
      <c r="J53" s="9"/>
      <c r="K53" s="9"/>
    </row>
    <row r="55" spans="5:11" x14ac:dyDescent="0.25">
      <c r="E55" t="s">
        <v>32</v>
      </c>
      <c r="F55" t="s">
        <v>31</v>
      </c>
    </row>
    <row r="56" spans="5:11" x14ac:dyDescent="0.25">
      <c r="E56" t="s">
        <v>35</v>
      </c>
      <c r="F56" t="s">
        <v>33</v>
      </c>
    </row>
    <row r="57" spans="5:11" ht="21" x14ac:dyDescent="0.35">
      <c r="E57" s="14" t="s">
        <v>36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A61" workbookViewId="0">
      <selection activeCell="I65" sqref="I65:I66"/>
    </sheetView>
  </sheetViews>
  <sheetFormatPr defaultRowHeight="15" x14ac:dyDescent="0.25"/>
  <cols>
    <col min="9" max="9" width="31.5703125" customWidth="1"/>
    <col min="10" max="10" width="13.42578125" customWidth="1"/>
    <col min="11" max="11" width="16.5703125" customWidth="1"/>
    <col min="12" max="12" width="14.140625" customWidth="1"/>
    <col min="14" max="14" width="10" customWidth="1"/>
    <col min="15" max="15" width="11.5703125" bestFit="1" customWidth="1"/>
    <col min="16" max="16" width="21" customWidth="1"/>
  </cols>
  <sheetData>
    <row r="1" spans="1:1" x14ac:dyDescent="0.25">
      <c r="A1" s="1" t="s">
        <v>37</v>
      </c>
    </row>
    <row r="2" spans="1:1" x14ac:dyDescent="0.25">
      <c r="A2" s="15" t="s">
        <v>2</v>
      </c>
    </row>
    <row r="3" spans="1:1" x14ac:dyDescent="0.25">
      <c r="A3" s="15" t="s">
        <v>2</v>
      </c>
    </row>
    <row r="4" spans="1:1" x14ac:dyDescent="0.25">
      <c r="A4" s="16" t="s">
        <v>2</v>
      </c>
    </row>
    <row r="5" spans="1:1" x14ac:dyDescent="0.25">
      <c r="A5" s="17" t="s">
        <v>2</v>
      </c>
    </row>
    <row r="6" spans="1:1" x14ac:dyDescent="0.25">
      <c r="A6" s="15" t="s">
        <v>2</v>
      </c>
    </row>
    <row r="7" spans="1:1" x14ac:dyDescent="0.25">
      <c r="A7" s="1" t="s">
        <v>2</v>
      </c>
    </row>
    <row r="8" spans="1:1" x14ac:dyDescent="0.25">
      <c r="A8" s="1" t="s">
        <v>2</v>
      </c>
    </row>
    <row r="9" spans="1:1" x14ac:dyDescent="0.25">
      <c r="A9" s="16" t="s">
        <v>2</v>
      </c>
    </row>
    <row r="17" spans="9:14" x14ac:dyDescent="0.25">
      <c r="J17" s="12" t="s">
        <v>38</v>
      </c>
      <c r="K17" s="12" t="s">
        <v>39</v>
      </c>
      <c r="L17" s="12" t="s">
        <v>40</v>
      </c>
    </row>
    <row r="18" spans="9:14" x14ac:dyDescent="0.25">
      <c r="J18" s="18">
        <v>10.76</v>
      </c>
      <c r="K18" s="18">
        <v>12.72</v>
      </c>
      <c r="L18" s="18">
        <v>11.88</v>
      </c>
    </row>
    <row r="19" spans="9:14" x14ac:dyDescent="0.25">
      <c r="J19" s="18">
        <v>15.05</v>
      </c>
      <c r="K19" s="18">
        <v>13.91</v>
      </c>
      <c r="L19" s="18">
        <v>5.86</v>
      </c>
    </row>
    <row r="20" spans="9:14" x14ac:dyDescent="0.25">
      <c r="J20" s="18">
        <v>17.010000000000002</v>
      </c>
      <c r="K20" s="18">
        <v>6.43</v>
      </c>
      <c r="L20" s="18">
        <v>13.46</v>
      </c>
    </row>
    <row r="21" spans="9:14" x14ac:dyDescent="0.25">
      <c r="J21" s="18">
        <v>5.07</v>
      </c>
      <c r="K21" s="18">
        <v>11.19</v>
      </c>
      <c r="L21" s="18">
        <v>9.9</v>
      </c>
    </row>
    <row r="22" spans="9:14" x14ac:dyDescent="0.25">
      <c r="J22" s="18">
        <v>19.5</v>
      </c>
      <c r="K22" s="18">
        <v>18.79</v>
      </c>
      <c r="L22" s="18">
        <v>3.95</v>
      </c>
    </row>
    <row r="23" spans="9:14" x14ac:dyDescent="0.25">
      <c r="J23" s="18">
        <v>8.16</v>
      </c>
      <c r="K23" s="18">
        <v>20.73</v>
      </c>
      <c r="L23" s="18">
        <v>3.44</v>
      </c>
    </row>
    <row r="24" spans="9:14" x14ac:dyDescent="0.25">
      <c r="J24" s="18">
        <v>10.38</v>
      </c>
      <c r="K24" s="18">
        <v>9.6</v>
      </c>
      <c r="L24" s="18">
        <v>7.11</v>
      </c>
    </row>
    <row r="25" spans="9:14" x14ac:dyDescent="0.25">
      <c r="J25" s="18">
        <v>6.75</v>
      </c>
      <c r="K25" s="18">
        <v>17.399999999999999</v>
      </c>
      <c r="L25" s="18">
        <v>15.7</v>
      </c>
    </row>
    <row r="26" spans="9:14" x14ac:dyDescent="0.25">
      <c r="I26" t="s">
        <v>9</v>
      </c>
      <c r="J26" s="13">
        <f>AVERAGE(J16:J25)</f>
        <v>11.585000000000001</v>
      </c>
      <c r="K26" s="13">
        <f>AVERAGE(K16:K25)</f>
        <v>13.846249999999998</v>
      </c>
      <c r="L26" s="13">
        <f>AVERAGE(L16:L25)</f>
        <v>8.9124999999999996</v>
      </c>
    </row>
    <row r="28" spans="9:14" x14ac:dyDescent="0.25">
      <c r="N28" s="19"/>
    </row>
    <row r="29" spans="9:14" x14ac:dyDescent="0.25">
      <c r="I29" s="9" t="s">
        <v>21</v>
      </c>
      <c r="J29" s="9"/>
      <c r="K29" s="9"/>
    </row>
    <row r="30" spans="9:14" x14ac:dyDescent="0.25">
      <c r="I30" s="8" t="s">
        <v>11</v>
      </c>
      <c r="J30" s="8"/>
      <c r="K30" s="8" t="s">
        <v>41</v>
      </c>
      <c r="L30" s="8">
        <v>2.1999999999999999E-2</v>
      </c>
    </row>
    <row r="31" spans="9:14" x14ac:dyDescent="0.25">
      <c r="I31" s="8" t="s">
        <v>13</v>
      </c>
      <c r="J31" s="8"/>
      <c r="K31" s="8" t="s">
        <v>42</v>
      </c>
      <c r="L31" s="8">
        <v>5.76</v>
      </c>
    </row>
    <row r="32" spans="9:14" x14ac:dyDescent="0.25">
      <c r="I32" s="8" t="s">
        <v>14</v>
      </c>
      <c r="J32" s="8"/>
      <c r="K32" s="8" t="s">
        <v>43</v>
      </c>
      <c r="L32" s="8">
        <v>6.4</v>
      </c>
    </row>
    <row r="33" spans="9:12" x14ac:dyDescent="0.25">
      <c r="K33" s="8" t="s">
        <v>17</v>
      </c>
      <c r="L33" s="8">
        <v>12.182</v>
      </c>
    </row>
    <row r="36" spans="9:12" x14ac:dyDescent="0.25">
      <c r="I36" t="s">
        <v>18</v>
      </c>
    </row>
    <row r="37" spans="9:12" x14ac:dyDescent="0.25">
      <c r="I37" s="9" t="s">
        <v>20</v>
      </c>
      <c r="J37" s="9" t="s">
        <v>44</v>
      </c>
    </row>
    <row r="39" spans="9:12" x14ac:dyDescent="0.25">
      <c r="I39" s="9" t="s">
        <v>22</v>
      </c>
      <c r="J39" s="9"/>
    </row>
    <row r="40" spans="9:12" x14ac:dyDescent="0.25">
      <c r="I40" t="s">
        <v>23</v>
      </c>
    </row>
    <row r="42" spans="9:12" x14ac:dyDescent="0.25">
      <c r="I42" s="9" t="s">
        <v>24</v>
      </c>
      <c r="J42" s="9"/>
      <c r="K42" s="9"/>
    </row>
    <row r="43" spans="9:12" x14ac:dyDescent="0.25">
      <c r="I43" s="12" t="s">
        <v>38</v>
      </c>
      <c r="J43" s="12" t="s">
        <v>39</v>
      </c>
      <c r="K43" s="12" t="s">
        <v>40</v>
      </c>
    </row>
    <row r="44" spans="9:12" x14ac:dyDescent="0.25">
      <c r="I44" s="10">
        <f>(J18-J26)^2</f>
        <v>0.68062500000000181</v>
      </c>
      <c r="J44" s="10">
        <f>(K18-K26)^2</f>
        <v>1.2684390624999935</v>
      </c>
      <c r="K44" s="10">
        <f>(L18-L26)^2</f>
        <v>8.8060562500000064</v>
      </c>
    </row>
    <row r="45" spans="9:12" x14ac:dyDescent="0.25">
      <c r="I45" s="10">
        <f>(J19-J26)^2</f>
        <v>12.006224999999999</v>
      </c>
      <c r="J45" s="10">
        <f>(K19-K26)^2</f>
        <v>4.0640625000003079E-3</v>
      </c>
      <c r="K45" s="10">
        <f>(L19-L26)^2</f>
        <v>9.3177562499999951</v>
      </c>
    </row>
    <row r="46" spans="9:12" x14ac:dyDescent="0.25">
      <c r="I46" s="10">
        <f>(J20-J26)^2</f>
        <v>29.430625000000006</v>
      </c>
      <c r="J46" s="10">
        <f>(K20-K26)^2</f>
        <v>55.000764062499968</v>
      </c>
      <c r="K46" s="10">
        <f>(L20-L26)^2</f>
        <v>20.679756250000011</v>
      </c>
    </row>
    <row r="47" spans="9:12" x14ac:dyDescent="0.25">
      <c r="I47" s="10">
        <f>(J21-J26)^2</f>
        <v>42.445225000000008</v>
      </c>
      <c r="J47" s="10">
        <f>(K21-K26)^2</f>
        <v>7.0556640624999902</v>
      </c>
      <c r="K47" s="10">
        <f>(L21-L26)^2</f>
        <v>0.97515625000000139</v>
      </c>
    </row>
    <row r="48" spans="9:12" x14ac:dyDescent="0.25">
      <c r="I48" s="21">
        <v>62.647224999999985</v>
      </c>
      <c r="J48" s="10">
        <f>(K22-K26)^2</f>
        <v>24.440664062500016</v>
      </c>
      <c r="K48" s="10">
        <f>(L22-L26)^2</f>
        <v>24.626406249999995</v>
      </c>
    </row>
    <row r="49" spans="9:13" x14ac:dyDescent="0.25">
      <c r="I49" s="21">
        <v>11.730625000000005</v>
      </c>
      <c r="J49" s="10">
        <f>(K23-K26)^2</f>
        <v>47.386014062500038</v>
      </c>
      <c r="K49" s="10">
        <f>(L23-L26)^2</f>
        <v>29.94825625</v>
      </c>
    </row>
    <row r="50" spans="9:13" x14ac:dyDescent="0.25">
      <c r="I50" s="21">
        <v>1.4520250000000001</v>
      </c>
      <c r="J50" s="10">
        <f>(K24-K26)^2</f>
        <v>18.030639062499983</v>
      </c>
      <c r="K50" s="10">
        <f>(L24-L26)^2</f>
        <v>3.2490062499999977</v>
      </c>
    </row>
    <row r="51" spans="9:13" x14ac:dyDescent="0.25">
      <c r="I51" s="21">
        <v>23.37722500000001</v>
      </c>
      <c r="J51" s="10">
        <f>(K25-K26)^2</f>
        <v>12.629139062500006</v>
      </c>
      <c r="K51" s="10">
        <f>(L25-L26)^2</f>
        <v>46.070156249999997</v>
      </c>
    </row>
    <row r="52" spans="9:13" x14ac:dyDescent="0.25">
      <c r="I52" s="10">
        <f>SUM(I44:I51)</f>
        <v>183.7698</v>
      </c>
      <c r="J52" s="10">
        <f>SUM(J44:J51)</f>
        <v>165.81538749999999</v>
      </c>
      <c r="K52" s="10">
        <f>SUM(K44:K51)</f>
        <v>143.67255</v>
      </c>
    </row>
    <row r="53" spans="9:13" x14ac:dyDescent="0.25">
      <c r="I53" s="12" t="s">
        <v>25</v>
      </c>
      <c r="J53" s="11">
        <f>SUM(I52:K52)</f>
        <v>493.25773749999996</v>
      </c>
      <c r="K53" s="19"/>
    </row>
    <row r="55" spans="9:13" x14ac:dyDescent="0.25">
      <c r="I55" s="20"/>
      <c r="J55" s="22" t="s">
        <v>22</v>
      </c>
      <c r="K55" s="22"/>
      <c r="L55" s="20"/>
      <c r="M55" s="20"/>
    </row>
    <row r="56" spans="9:13" x14ac:dyDescent="0.25">
      <c r="I56" s="20"/>
      <c r="J56" s="21" t="s">
        <v>26</v>
      </c>
      <c r="K56" s="21"/>
      <c r="L56" s="21">
        <f>(8-1)*3</f>
        <v>21</v>
      </c>
      <c r="M56" s="20"/>
    </row>
    <row r="57" spans="9:13" x14ac:dyDescent="0.25">
      <c r="I57" s="20"/>
      <c r="J57" s="20"/>
      <c r="K57" s="20"/>
      <c r="L57" s="20"/>
      <c r="M57" s="20"/>
    </row>
    <row r="58" spans="9:13" x14ac:dyDescent="0.25">
      <c r="I58" s="20"/>
      <c r="J58" s="20"/>
      <c r="K58" s="20"/>
      <c r="L58" s="20"/>
      <c r="M58" s="20"/>
    </row>
    <row r="59" spans="9:13" x14ac:dyDescent="0.25">
      <c r="I59" s="20"/>
      <c r="J59" s="22" t="s">
        <v>27</v>
      </c>
      <c r="K59" s="22"/>
      <c r="L59" s="22"/>
      <c r="M59" s="22"/>
    </row>
    <row r="60" spans="9:13" x14ac:dyDescent="0.25">
      <c r="I60" s="20"/>
      <c r="J60" s="20" t="s">
        <v>45</v>
      </c>
      <c r="K60" s="20"/>
      <c r="L60" s="20"/>
      <c r="M60" s="20"/>
    </row>
    <row r="61" spans="9:13" x14ac:dyDescent="0.25">
      <c r="I61" s="21" t="s">
        <v>47</v>
      </c>
      <c r="J61" s="21">
        <v>2.0773999999999999</v>
      </c>
      <c r="K61" s="20"/>
      <c r="L61" s="20"/>
      <c r="M61" s="20"/>
    </row>
    <row r="62" spans="9:13" x14ac:dyDescent="0.25">
      <c r="I62" s="20"/>
      <c r="J62" s="20"/>
      <c r="K62" s="20"/>
      <c r="L62" s="20"/>
      <c r="M62" s="20"/>
    </row>
    <row r="63" spans="9:13" x14ac:dyDescent="0.25">
      <c r="I63" s="22" t="s">
        <v>30</v>
      </c>
      <c r="J63" s="22" t="s">
        <v>48</v>
      </c>
      <c r="K63" s="22"/>
      <c r="L63" s="22" t="s">
        <v>46</v>
      </c>
      <c r="M63" s="22"/>
    </row>
    <row r="64" spans="9:13" x14ac:dyDescent="0.25">
      <c r="I64" s="20"/>
      <c r="J64" s="20"/>
      <c r="K64" s="20"/>
      <c r="L64" s="20"/>
      <c r="M64" s="20"/>
    </row>
    <row r="65" spans="9:13" x14ac:dyDescent="0.25">
      <c r="I65" s="20" t="s">
        <v>32</v>
      </c>
      <c r="J65" s="20" t="s">
        <v>52</v>
      </c>
      <c r="K65" s="20"/>
      <c r="L65" s="20"/>
      <c r="M65" s="20"/>
    </row>
    <row r="66" spans="9:13" s="20" customFormat="1" x14ac:dyDescent="0.25">
      <c r="I66" s="24" t="s">
        <v>50</v>
      </c>
      <c r="J66" s="20" t="s">
        <v>53</v>
      </c>
    </row>
    <row r="67" spans="9:13" s="20" customFormat="1" x14ac:dyDescent="0.25"/>
    <row r="68" spans="9:13" x14ac:dyDescent="0.25">
      <c r="I68" s="20" t="s">
        <v>35</v>
      </c>
      <c r="J68" s="20" t="s">
        <v>49</v>
      </c>
      <c r="K68" s="20"/>
      <c r="L68" s="20"/>
      <c r="M68" s="20"/>
    </row>
    <row r="69" spans="9:13" ht="21" x14ac:dyDescent="0.35">
      <c r="I69" s="14" t="s">
        <v>36</v>
      </c>
      <c r="J69" s="20"/>
      <c r="K69" s="20"/>
      <c r="L69" s="20"/>
      <c r="M69" s="20"/>
    </row>
    <row r="70" spans="9:13" ht="23.25" x14ac:dyDescent="0.35">
      <c r="I70" s="23" t="s">
        <v>51</v>
      </c>
      <c r="J70" s="23"/>
      <c r="K70" s="23"/>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abSelected="1" topLeftCell="A28" workbookViewId="0">
      <selection activeCell="F32" sqref="F32"/>
    </sheetView>
  </sheetViews>
  <sheetFormatPr defaultRowHeight="15" x14ac:dyDescent="0.25"/>
  <cols>
    <col min="1" max="1" width="19.42578125" customWidth="1"/>
    <col min="2" max="2" width="20.42578125" customWidth="1"/>
    <col min="5" max="5" width="9.140625" customWidth="1"/>
    <col min="6" max="6" width="19.42578125" customWidth="1"/>
    <col min="7" max="7" width="10.140625" customWidth="1"/>
    <col min="8" max="8" width="19.140625" customWidth="1"/>
    <col min="9" max="9" width="26.28515625" customWidth="1"/>
  </cols>
  <sheetData>
    <row r="1" spans="1:9" x14ac:dyDescent="0.25">
      <c r="A1" s="1" t="s">
        <v>54</v>
      </c>
    </row>
    <row r="2" spans="1:9" x14ac:dyDescent="0.25">
      <c r="A2" s="1" t="s">
        <v>2</v>
      </c>
    </row>
    <row r="3" spans="1:9" x14ac:dyDescent="0.25">
      <c r="A3" s="25" t="s">
        <v>55</v>
      </c>
    </row>
    <row r="4" spans="1:9" x14ac:dyDescent="0.25">
      <c r="A4" s="25" t="s">
        <v>56</v>
      </c>
    </row>
    <row r="5" spans="1:9" ht="15.75" thickBot="1" x14ac:dyDescent="0.3">
      <c r="A5" s="25" t="s">
        <v>2</v>
      </c>
    </row>
    <row r="6" spans="1:9" ht="30.75" thickBot="1" x14ac:dyDescent="0.3">
      <c r="H6" s="26" t="s">
        <v>57</v>
      </c>
      <c r="I6" s="27" t="s">
        <v>58</v>
      </c>
    </row>
    <row r="7" spans="1:9" ht="15.75" thickBot="1" x14ac:dyDescent="0.3">
      <c r="H7" s="4">
        <v>20.2</v>
      </c>
      <c r="I7" s="5">
        <v>22.1</v>
      </c>
    </row>
    <row r="8" spans="1:9" ht="15.75" thickBot="1" x14ac:dyDescent="0.3">
      <c r="H8" s="4">
        <v>20.9</v>
      </c>
      <c r="I8" s="5">
        <v>21.3</v>
      </c>
    </row>
    <row r="9" spans="1:9" ht="15.75" thickBot="1" x14ac:dyDescent="0.3">
      <c r="H9" s="4">
        <v>22.3</v>
      </c>
      <c r="I9" s="5">
        <v>20.100000000000001</v>
      </c>
    </row>
    <row r="10" spans="1:9" ht="15.75" thickBot="1" x14ac:dyDescent="0.3">
      <c r="H10" s="4">
        <v>22.8</v>
      </c>
      <c r="I10" s="5">
        <v>22.5</v>
      </c>
    </row>
    <row r="11" spans="1:9" ht="15.75" thickBot="1" x14ac:dyDescent="0.3">
      <c r="H11" s="4">
        <v>21.5</v>
      </c>
      <c r="I11" s="5">
        <v>20.2</v>
      </c>
    </row>
    <row r="12" spans="1:9" ht="15.75" thickBot="1" x14ac:dyDescent="0.3">
      <c r="H12" s="4">
        <v>23</v>
      </c>
      <c r="I12" s="5">
        <v>20.3</v>
      </c>
    </row>
    <row r="13" spans="1:9" ht="15.75" thickBot="1" x14ac:dyDescent="0.3">
      <c r="H13" s="4">
        <v>22.4</v>
      </c>
      <c r="I13" s="5">
        <v>20.399999999999999</v>
      </c>
    </row>
    <row r="14" spans="1:9" ht="15.75" thickBot="1" x14ac:dyDescent="0.3">
      <c r="H14" s="4">
        <v>21.4</v>
      </c>
      <c r="I14" s="5">
        <v>21.1</v>
      </c>
    </row>
    <row r="15" spans="1:9" ht="15.75" thickBot="1" x14ac:dyDescent="0.3">
      <c r="H15" s="4">
        <v>21.2</v>
      </c>
      <c r="I15" s="5">
        <v>20.8</v>
      </c>
    </row>
    <row r="16" spans="1:9" x14ac:dyDescent="0.25">
      <c r="H16" s="6">
        <v>21.3</v>
      </c>
      <c r="I16" s="7">
        <v>20.399999999999999</v>
      </c>
    </row>
    <row r="17" spans="6:9" x14ac:dyDescent="0.25">
      <c r="F17" s="21" t="s">
        <v>59</v>
      </c>
      <c r="G17" s="21"/>
      <c r="H17" s="21">
        <f>_xlfn.VAR.S(H7:H16)</f>
        <v>0.79777777777777859</v>
      </c>
      <c r="I17" s="21">
        <f>_xlfn.VAR.S(I7:I16)</f>
        <v>0.68844444444444486</v>
      </c>
    </row>
    <row r="19" spans="6:9" x14ac:dyDescent="0.25">
      <c r="H19" t="s">
        <v>60</v>
      </c>
    </row>
    <row r="20" spans="6:9" x14ac:dyDescent="0.25">
      <c r="F20" s="12" t="s">
        <v>67</v>
      </c>
      <c r="G20" s="12"/>
      <c r="H20" s="12">
        <f>(0.79777 / 0.68844)</f>
        <v>1.1588083202602986</v>
      </c>
    </row>
    <row r="22" spans="6:9" x14ac:dyDescent="0.25">
      <c r="F22" s="21" t="s">
        <v>32</v>
      </c>
      <c r="G22" s="21"/>
      <c r="H22" s="21" t="s">
        <v>61</v>
      </c>
      <c r="I22" s="21"/>
    </row>
    <row r="23" spans="6:9" x14ac:dyDescent="0.25">
      <c r="F23" s="28" t="s">
        <v>50</v>
      </c>
      <c r="G23" s="21"/>
      <c r="H23" s="21" t="s">
        <v>62</v>
      </c>
      <c r="I23" s="21"/>
    </row>
    <row r="25" spans="6:9" x14ac:dyDescent="0.25">
      <c r="F25" s="22" t="s">
        <v>63</v>
      </c>
      <c r="G25" s="22"/>
      <c r="H25" s="22"/>
      <c r="I25" s="22"/>
    </row>
    <row r="26" spans="6:9" s="20" customFormat="1" x14ac:dyDescent="0.25">
      <c r="F26" s="22"/>
      <c r="G26" s="22"/>
      <c r="H26" s="22"/>
      <c r="I26" s="22"/>
    </row>
    <row r="27" spans="6:9" x14ac:dyDescent="0.25">
      <c r="F27" t="s">
        <v>66</v>
      </c>
    </row>
    <row r="28" spans="6:9" x14ac:dyDescent="0.25">
      <c r="F28" t="s">
        <v>64</v>
      </c>
    </row>
    <row r="29" spans="6:9" x14ac:dyDescent="0.25">
      <c r="F29" t="s">
        <v>65</v>
      </c>
      <c r="G29" s="22">
        <f>(1/4.026)</f>
        <v>0.24838549428713363</v>
      </c>
    </row>
    <row r="31" spans="6:9" x14ac:dyDescent="0.25">
      <c r="F31" t="s">
        <v>75</v>
      </c>
    </row>
    <row r="32" spans="6:9" ht="18.75" x14ac:dyDescent="0.3">
      <c r="F32" s="29" t="s">
        <v>129</v>
      </c>
      <c r="G32" s="29"/>
      <c r="H32" s="29"/>
      <c r="I32" s="30"/>
    </row>
    <row r="33" spans="6:8" ht="21" x14ac:dyDescent="0.35">
      <c r="F33" s="31" t="s">
        <v>68</v>
      </c>
      <c r="G33" s="31"/>
      <c r="H33" s="3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2"/>
  <sheetViews>
    <sheetView topLeftCell="A25" workbookViewId="0">
      <selection activeCell="N47" sqref="N47"/>
    </sheetView>
  </sheetViews>
  <sheetFormatPr defaultRowHeight="15" x14ac:dyDescent="0.25"/>
  <cols>
    <col min="2" max="2" width="16.42578125" customWidth="1"/>
  </cols>
  <sheetData>
    <row r="1" spans="1:10" x14ac:dyDescent="0.25">
      <c r="A1" s="1" t="s">
        <v>69</v>
      </c>
    </row>
    <row r="2" spans="1:10" x14ac:dyDescent="0.25">
      <c r="A2" s="25" t="s">
        <v>70</v>
      </c>
    </row>
    <row r="3" spans="1:10" x14ac:dyDescent="0.25">
      <c r="A3" s="25" t="s">
        <v>71</v>
      </c>
    </row>
    <row r="4" spans="1:10" ht="15.75" thickBot="1" x14ac:dyDescent="0.3">
      <c r="A4" s="25" t="s">
        <v>72</v>
      </c>
    </row>
    <row r="5" spans="1:10" ht="15.75" thickBot="1" x14ac:dyDescent="0.3">
      <c r="A5" s="26">
        <v>100.5</v>
      </c>
      <c r="B5" s="27">
        <v>101.3</v>
      </c>
      <c r="C5" s="27">
        <v>99.5</v>
      </c>
      <c r="D5" s="27">
        <v>98.6</v>
      </c>
      <c r="E5" s="27">
        <v>104</v>
      </c>
      <c r="F5" s="27">
        <v>103.1</v>
      </c>
      <c r="G5" s="27">
        <v>100.5</v>
      </c>
      <c r="H5" s="27">
        <v>99.8</v>
      </c>
      <c r="I5" s="27">
        <v>98.6</v>
      </c>
      <c r="J5" s="27">
        <v>102.4</v>
      </c>
    </row>
    <row r="7" spans="1:10" x14ac:dyDescent="0.25">
      <c r="B7" s="22" t="s">
        <v>73</v>
      </c>
      <c r="C7" s="22">
        <f>AVERAGE(A5:J5)</f>
        <v>100.83</v>
      </c>
    </row>
    <row r="8" spans="1:10" x14ac:dyDescent="0.25">
      <c r="B8" t="s">
        <v>74</v>
      </c>
      <c r="C8">
        <f>_xlfn.STDEV.S(A5:J5)</f>
        <v>1.8523558573401135</v>
      </c>
    </row>
    <row r="9" spans="1:10" x14ac:dyDescent="0.25">
      <c r="B9" t="s">
        <v>76</v>
      </c>
    </row>
    <row r="10" spans="1:10" x14ac:dyDescent="0.25">
      <c r="B10" t="s">
        <v>77</v>
      </c>
    </row>
    <row r="11" spans="1:10" x14ac:dyDescent="0.25">
      <c r="B11" t="s">
        <v>78</v>
      </c>
      <c r="C11" t="s">
        <v>79</v>
      </c>
    </row>
    <row r="13" spans="1:10" x14ac:dyDescent="0.25">
      <c r="B13" t="s">
        <v>80</v>
      </c>
    </row>
    <row r="42" spans="1:28" ht="18.75" x14ac:dyDescent="0.3">
      <c r="A42" s="29" t="s">
        <v>101</v>
      </c>
      <c r="B42" s="29"/>
      <c r="C42" s="29"/>
      <c r="D42" s="29"/>
      <c r="E42" s="29"/>
      <c r="F42" s="29"/>
      <c r="G42" s="29"/>
      <c r="H42" s="29"/>
      <c r="I42" s="30"/>
      <c r="J42" s="30"/>
      <c r="K42" s="30"/>
      <c r="L42" s="30"/>
      <c r="M42" s="30"/>
      <c r="N42" s="30"/>
      <c r="O42" s="30"/>
      <c r="P42" s="30"/>
      <c r="Q42" s="30"/>
      <c r="R42" s="30"/>
      <c r="S42" s="30"/>
      <c r="T42" s="30"/>
      <c r="U42" s="30"/>
      <c r="V42" s="30"/>
      <c r="W42" s="30"/>
      <c r="X42" s="30"/>
      <c r="Y42" s="30"/>
      <c r="Z42" s="30"/>
      <c r="AA42" s="30"/>
      <c r="AB42" s="3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4" workbookViewId="0">
      <selection activeCell="I16" sqref="I16"/>
    </sheetView>
  </sheetViews>
  <sheetFormatPr defaultRowHeight="15" x14ac:dyDescent="0.25"/>
  <cols>
    <col min="3" max="3" width="26.7109375" customWidth="1"/>
  </cols>
  <sheetData>
    <row r="1" spans="1:10" x14ac:dyDescent="0.25">
      <c r="A1" s="1" t="s">
        <v>81</v>
      </c>
    </row>
    <row r="2" spans="1:10" x14ac:dyDescent="0.25">
      <c r="A2" s="25" t="s">
        <v>82</v>
      </c>
    </row>
    <row r="3" spans="1:10" x14ac:dyDescent="0.25">
      <c r="A3" s="25" t="s">
        <v>83</v>
      </c>
    </row>
    <row r="6" spans="1:10" x14ac:dyDescent="0.25">
      <c r="D6" t="s">
        <v>84</v>
      </c>
    </row>
    <row r="7" spans="1:10" x14ac:dyDescent="0.25">
      <c r="D7" t="s">
        <v>85</v>
      </c>
    </row>
    <row r="8" spans="1:10" x14ac:dyDescent="0.25">
      <c r="D8" t="s">
        <v>86</v>
      </c>
    </row>
    <row r="9" spans="1:10" x14ac:dyDescent="0.25">
      <c r="D9" t="s">
        <v>87</v>
      </c>
    </row>
    <row r="10" spans="1:10" x14ac:dyDescent="0.25">
      <c r="D10" t="s">
        <v>88</v>
      </c>
    </row>
    <row r="12" spans="1:10" x14ac:dyDescent="0.25">
      <c r="D12" s="21" t="s">
        <v>89</v>
      </c>
      <c r="E12" s="21" t="s">
        <v>102</v>
      </c>
      <c r="F12" s="21"/>
      <c r="G12" s="21"/>
      <c r="J12" t="s">
        <v>104</v>
      </c>
    </row>
    <row r="13" spans="1:10" x14ac:dyDescent="0.25">
      <c r="D13" s="21" t="s">
        <v>90</v>
      </c>
      <c r="E13" s="21" t="s">
        <v>103</v>
      </c>
      <c r="F13" s="21"/>
      <c r="G13" s="21"/>
      <c r="I13" t="s">
        <v>105</v>
      </c>
    </row>
    <row r="15" spans="1:10" x14ac:dyDescent="0.25">
      <c r="D15" t="s">
        <v>91</v>
      </c>
    </row>
    <row r="16" spans="1:10" x14ac:dyDescent="0.25">
      <c r="D16" s="22" t="s">
        <v>92</v>
      </c>
      <c r="E16" s="22"/>
    </row>
    <row r="17" spans="3:7" x14ac:dyDescent="0.25">
      <c r="D17" t="s">
        <v>93</v>
      </c>
    </row>
    <row r="18" spans="3:7" x14ac:dyDescent="0.25">
      <c r="D18" t="s">
        <v>94</v>
      </c>
    </row>
    <row r="19" spans="3:7" x14ac:dyDescent="0.25">
      <c r="C19" s="21" t="s">
        <v>95</v>
      </c>
      <c r="D19" s="12">
        <f>(20/2.8)</f>
        <v>7.1428571428571432</v>
      </c>
    </row>
    <row r="21" spans="3:7" x14ac:dyDescent="0.25">
      <c r="C21" s="22" t="s">
        <v>96</v>
      </c>
      <c r="D21" s="22">
        <v>1.7110000000000001</v>
      </c>
    </row>
    <row r="23" spans="3:7" x14ac:dyDescent="0.25">
      <c r="C23" s="22" t="s">
        <v>107</v>
      </c>
      <c r="D23" s="22"/>
      <c r="E23" s="22"/>
      <c r="F23" s="22"/>
      <c r="G23" s="22"/>
    </row>
    <row r="24" spans="3:7" x14ac:dyDescent="0.25">
      <c r="C24" s="12" t="s">
        <v>97</v>
      </c>
      <c r="D24" s="12" t="s">
        <v>106</v>
      </c>
      <c r="E24" s="12"/>
      <c r="F24" s="12"/>
      <c r="G24" s="2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A7" workbookViewId="0">
      <selection activeCell="C25" sqref="C25"/>
    </sheetView>
  </sheetViews>
  <sheetFormatPr defaultRowHeight="15" x14ac:dyDescent="0.25"/>
  <cols>
    <col min="3" max="3" width="30.28515625" customWidth="1"/>
    <col min="4" max="4" width="30.140625" customWidth="1"/>
    <col min="5" max="5" width="27.42578125" customWidth="1"/>
  </cols>
  <sheetData>
    <row r="1" spans="1:4" x14ac:dyDescent="0.25">
      <c r="A1" s="1" t="s">
        <v>98</v>
      </c>
    </row>
    <row r="2" spans="1:4" x14ac:dyDescent="0.25">
      <c r="A2" s="25" t="s">
        <v>99</v>
      </c>
    </row>
    <row r="3" spans="1:4" x14ac:dyDescent="0.25">
      <c r="A3" s="25" t="s">
        <v>100</v>
      </c>
    </row>
    <row r="5" spans="1:4" x14ac:dyDescent="0.25">
      <c r="C5" t="s">
        <v>125</v>
      </c>
    </row>
    <row r="6" spans="1:4" x14ac:dyDescent="0.25">
      <c r="C6" t="s">
        <v>126</v>
      </c>
    </row>
    <row r="7" spans="1:4" x14ac:dyDescent="0.25">
      <c r="C7" t="s">
        <v>108</v>
      </c>
    </row>
    <row r="8" spans="1:4" x14ac:dyDescent="0.25">
      <c r="C8" t="s">
        <v>109</v>
      </c>
    </row>
    <row r="9" spans="1:4" x14ac:dyDescent="0.25">
      <c r="C9" t="s">
        <v>110</v>
      </c>
    </row>
    <row r="11" spans="1:4" x14ac:dyDescent="0.25">
      <c r="C11" t="s">
        <v>111</v>
      </c>
      <c r="D11" t="s">
        <v>112</v>
      </c>
    </row>
    <row r="12" spans="1:4" x14ac:dyDescent="0.25">
      <c r="C12" t="s">
        <v>113</v>
      </c>
      <c r="D12" t="s">
        <v>114</v>
      </c>
    </row>
    <row r="14" spans="1:4" x14ac:dyDescent="0.25">
      <c r="C14" t="s">
        <v>115</v>
      </c>
    </row>
    <row r="15" spans="1:4" x14ac:dyDescent="0.25">
      <c r="C15" t="s">
        <v>116</v>
      </c>
    </row>
    <row r="16" spans="1:4" x14ac:dyDescent="0.25">
      <c r="C16" t="s">
        <v>117</v>
      </c>
    </row>
    <row r="17" spans="2:8" x14ac:dyDescent="0.25">
      <c r="B17" s="22" t="s">
        <v>118</v>
      </c>
      <c r="C17" s="22">
        <f>(1/1.07692308)</f>
        <v>0.92857142591836728</v>
      </c>
    </row>
    <row r="19" spans="2:8" ht="15.75" thickBot="1" x14ac:dyDescent="0.3">
      <c r="B19" t="s">
        <v>124</v>
      </c>
    </row>
    <row r="20" spans="2:8" x14ac:dyDescent="0.25">
      <c r="C20" s="34" t="s">
        <v>119</v>
      </c>
      <c r="D20" s="34" t="s">
        <v>120</v>
      </c>
      <c r="E20" s="34" t="s">
        <v>121</v>
      </c>
    </row>
    <row r="21" spans="2:8" ht="15.75" thickBot="1" x14ac:dyDescent="0.3">
      <c r="C21" s="32" t="s">
        <v>122</v>
      </c>
      <c r="D21" s="32" t="s">
        <v>123</v>
      </c>
      <c r="E21" s="33">
        <v>0.9</v>
      </c>
    </row>
    <row r="23" spans="2:8" ht="21" x14ac:dyDescent="0.35">
      <c r="C23" s="31" t="s">
        <v>127</v>
      </c>
      <c r="D23" s="31"/>
      <c r="E23" s="31"/>
      <c r="F23" s="31"/>
      <c r="G23" s="31"/>
      <c r="H23" s="31"/>
    </row>
    <row r="24" spans="2:8" ht="21" x14ac:dyDescent="0.35">
      <c r="C24" s="31"/>
      <c r="D24" s="31"/>
      <c r="E24" s="31"/>
      <c r="F24" s="31"/>
      <c r="G24" s="31"/>
      <c r="H24" s="31"/>
    </row>
    <row r="25" spans="2:8" ht="21" x14ac:dyDescent="0.35">
      <c r="C25" s="31" t="s">
        <v>128</v>
      </c>
      <c r="D25" s="31"/>
      <c r="E25" s="31"/>
      <c r="F25" s="31"/>
      <c r="G25" s="31"/>
      <c r="H25"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ANOVA 1</vt:lpstr>
      <vt:lpstr>ANOVA 2</vt:lpstr>
      <vt:lpstr>F-distribution test</vt:lpstr>
      <vt:lpstr>T- distribution</vt:lpstr>
      <vt:lpstr>T-Test</vt:lpstr>
      <vt:lpstr>Z 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Muthu Kumaran</dc:creator>
  <cp:lastModifiedBy>Muthu Kumaran</cp:lastModifiedBy>
  <dcterms:created xsi:type="dcterms:W3CDTF">2022-04-28T04:18:34Z</dcterms:created>
  <dcterms:modified xsi:type="dcterms:W3CDTF">2022-04-28T11:17:39Z</dcterms:modified>
</cp:coreProperties>
</file>