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13_ncr:1_{23157FA5-F4BF-4A51-83A2-E8E0D4D1699B}" xr6:coauthVersionLast="47" xr6:coauthVersionMax="47" xr10:uidLastSave="{00000000-0000-0000-0000-000000000000}"/>
  <bookViews>
    <workbookView xWindow="-120" yWindow="-120" windowWidth="20730" windowHeight="11040" xr2:uid="{0DFBEA2F-A442-4CA9-A778-2E5AFB89EE2E}"/>
  </bookViews>
  <sheets>
    <sheet name="Case1" sheetId="1" r:id="rId1"/>
    <sheet name="Case2" sheetId="2" r:id="rId2"/>
    <sheet name="Cas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C12" i="3"/>
  <c r="C9" i="3"/>
  <c r="C16" i="2"/>
  <c r="E2" i="3"/>
  <c r="E3" i="3"/>
  <c r="E4" i="3"/>
  <c r="E5" i="3"/>
  <c r="E6" i="3"/>
  <c r="B10" i="2"/>
  <c r="C13" i="2"/>
  <c r="E3" i="1"/>
  <c r="E4" i="1"/>
  <c r="E5" i="1"/>
  <c r="E2" i="1"/>
</calcChain>
</file>

<file path=xl/sharedStrings.xml><?xml version="1.0" encoding="utf-8"?>
<sst xmlns="http://schemas.openxmlformats.org/spreadsheetml/2006/main" count="61" uniqueCount="37">
  <si>
    <t>Nama</t>
  </si>
  <si>
    <t>Gaji Pokok</t>
  </si>
  <si>
    <t>Tunjangan</t>
  </si>
  <si>
    <t>Lembur</t>
  </si>
  <si>
    <t>Total</t>
  </si>
  <si>
    <t>Andi</t>
  </si>
  <si>
    <t>Budi</t>
  </si>
  <si>
    <t>Citra</t>
  </si>
  <si>
    <t>Dinda</t>
  </si>
  <si>
    <t>Produk</t>
  </si>
  <si>
    <t>Penjualan (Rp)</t>
  </si>
  <si>
    <t>Kategori</t>
  </si>
  <si>
    <t>Laptop</t>
  </si>
  <si>
    <t>Elektronik</t>
  </si>
  <si>
    <t>Meja</t>
  </si>
  <si>
    <t>Furnitur</t>
  </si>
  <si>
    <t>Kursi</t>
  </si>
  <si>
    <t>Handphone</t>
  </si>
  <si>
    <t>Lampu</t>
  </si>
  <si>
    <t>Sofa</t>
  </si>
  <si>
    <t>Total Penjualan Elektronik</t>
  </si>
  <si>
    <t>Penjualan</t>
  </si>
  <si>
    <t>Kurir</t>
  </si>
  <si>
    <t>Kota</t>
  </si>
  <si>
    <t>Paket Dikirim</t>
  </si>
  <si>
    <t>Biaya per Paket</t>
  </si>
  <si>
    <t>Pendapatan</t>
  </si>
  <si>
    <t>Rudi</t>
  </si>
  <si>
    <t>Medan</t>
  </si>
  <si>
    <t>Sari</t>
  </si>
  <si>
    <t>Jakarta</t>
  </si>
  <si>
    <t>Tono</t>
  </si>
  <si>
    <t>Bandung</t>
  </si>
  <si>
    <t>SUMPRODUCT</t>
  </si>
  <si>
    <t>Pendapatan2</t>
  </si>
  <si>
    <t>Biaya  per Paket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</si>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</sst>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12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57367-3D97-4B25-AB07-C6AE3EC2A392}" name="Table1" displayName="Table1" ref="A1:C7" totalsRowShown="0" headerRowDxfId="11">
  <autoFilter ref="A1:C7" xr:uid="{D4957367-3D97-4B25-AB07-C6AE3EC2A392}"/>
  <tableColumns count="3">
    <tableColumn id="1" xr3:uid="{F048B008-DA0E-4812-99CB-99171EA87EF8}" name="Produk" dataDxfId="10"/>
    <tableColumn id="2" xr3:uid="{DBEEEFB3-7F7E-461E-B791-C714F9BED59E}" name="Penjualan (Rp)" dataDxfId="9"/>
    <tableColumn id="3" xr3:uid="{09014491-9AE4-48CF-A6C0-52FB81CE609E}" name="Kategori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7C4BEB-937B-4A12-A47E-9B9325E358FB}" name="Table3" displayName="Table3" ref="A12:C13" totalsRowShown="0">
  <autoFilter ref="A12:C13" xr:uid="{917C4BEB-937B-4A12-A47E-9B9325E358FB}"/>
  <tableColumns count="3">
    <tableColumn id="1" xr3:uid="{55612338-3955-454C-AEEA-83BF4D17B4B1}" name="Kategori"/>
    <tableColumn id="2" xr3:uid="{723BE7B5-DE8B-4E55-AD74-160B5C7DEC22}" name="Produk"/>
    <tableColumn id="3" xr3:uid="{07A2A1AC-63A5-4189-A0C2-04E500B85BE2}" name="Penjualan">
      <calculatedColumnFormula>SUMIF(Table1[Kategori], Table3[[#This Row],[Kategori]], Table1[Penjualan (Rp)])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A6AA6-8B9F-4FB9-A5C5-0830CD63BCC5}" name="Table33" displayName="Table33" ref="A15:C16" totalsRowShown="0">
  <autoFilter ref="A15:C16" xr:uid="{0DEA6AA6-8B9F-4FB9-A5C5-0830CD63BCC5}"/>
  <tableColumns count="3">
    <tableColumn id="1" xr3:uid="{B627BB16-F32B-4A9A-B4D4-5D6BE0DC45CE}" name="Kategori"/>
    <tableColumn id="2" xr3:uid="{F4660FC6-A087-4E21-9209-5E374430CDD6}" name="Produk" dataDxfId="1"/>
    <tableColumn id="3" xr3:uid="{3D493EB0-1B95-45E0-AE83-E71DCACF0DD1}" name="Penjualan">
      <calculatedColumnFormula>SUMPRODUCT((Table1[[#All],[Kategori]]=Table33[[#This Row],[Kategori]])*(Table1[[#All],[Produk]]=Table33[[#This Row],[Produk]]), Table1[[#All],[Penjualan (Rp)]])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ED6B0-D40F-4C97-93B3-3B6CD0ECED1B}" name="Table4" displayName="Table4" ref="A1:E6" totalsRowShown="0" headerRowDxfId="2" dataDxfId="3">
  <autoFilter ref="A1:E6" xr:uid="{BCBED6B0-D40F-4C97-93B3-3B6CD0ECED1B}"/>
  <tableColumns count="5">
    <tableColumn id="1" xr3:uid="{EA372309-6B24-4FBF-920C-76F0F91C3C3A}" name="Kurir" dataDxfId="7"/>
    <tableColumn id="2" xr3:uid="{E9F81335-C9AB-4011-BA4C-79604CF71656}" name="Kota" dataDxfId="6"/>
    <tableColumn id="3" xr3:uid="{73BCFCA3-B5A7-45BF-8E93-86F28A52E449}" name="Paket Dikirim" dataDxfId="5"/>
    <tableColumn id="4" xr3:uid="{759150DC-615E-4827-9E55-E68D440AA839}" name="Biaya per Paket" dataDxfId="4"/>
    <tableColumn id="5" xr3:uid="{EF09093C-F46A-486F-9CFC-5F1D3ED250EF}" name="Pendapatan" dataDxfId="0">
      <calculatedColumnFormula>Table4[[#This Row],[Paket Dikirim]]*D2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A0F6EB-EDDE-454A-9C2C-9FD43874730D}" name="Table6" displayName="Table6" ref="B8:C9" totalsRowShown="0">
  <autoFilter ref="B8:C9" xr:uid="{C7A0F6EB-EDDE-454A-9C2C-9FD43874730D}"/>
  <tableColumns count="2">
    <tableColumn id="1" xr3:uid="{8CEBD68A-7DA2-4F9A-B5F9-0A3758570EB4}" name="Kurir"/>
    <tableColumn id="2" xr3:uid="{EF3B2CD5-75A7-4EF6-8570-8D8A6F068C73}" name="Pendapatan">
      <calculatedColumnFormula>SUMPRODUCT((Table4[Kurir]=Table6[[#This Row],[Kurir]]) * Table4[Pendapatan])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1F9AF4-DDE0-4E58-AB4F-9C59E550D604}" name="Table68" displayName="Table68" ref="B11:C12" totalsRowShown="0">
  <autoFilter ref="B11:C12" xr:uid="{341F9AF4-DDE0-4E58-AB4F-9C59E550D604}"/>
  <tableColumns count="2">
    <tableColumn id="1" xr3:uid="{E3AF499B-A145-49D0-BFD7-EF5199BB5142}" name="Kota"/>
    <tableColumn id="2" xr3:uid="{651790EE-E522-4FFD-AF43-E960B3CB0A22}" name="Pendapatan">
      <calculatedColumnFormula>SUMPRODUCT((Table4[Kota]=Table68[[#This Row],[Kota]]) * Table4[Pendapatan])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C0E98B-35C0-4B20-ACE0-32864E2C964F}" name="Table689" displayName="Table689" ref="B14:D15" totalsRowShown="0">
  <autoFilter ref="B14:D15" xr:uid="{5FC0E98B-35C0-4B20-ACE0-32864E2C964F}"/>
  <tableColumns count="3">
    <tableColumn id="1" xr3:uid="{5D9E17E2-7F94-483D-8B2A-DDE52EAAD734}" name="Kurir"/>
    <tableColumn id="2" xr3:uid="{FD6A695D-3E84-4406-9FCF-48E2CC729C9A}" name="Biaya  per Paket"/>
    <tableColumn id="3" xr3:uid="{11FA11EC-FD3B-4701-A077-0E88E3011CEB}" name="Pendapatan2">
      <calculatedColumnFormula>SUMPRODUCT((Table4[Kurir]= Table689[[#This Row],[Kurir]]) * (Table4[Biaya per Paket] = Table689[[#This Row],[Biaya  per Paket]]) * Table4[Pendapatan])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C824-2B74-48B4-9D79-89C9AFE3A7C1}">
  <dimension ref="A1:E10"/>
  <sheetViews>
    <sheetView tabSelected="1" workbookViewId="0">
      <selection activeCell="E10" sqref="E10"/>
    </sheetView>
  </sheetViews>
  <sheetFormatPr defaultRowHeight="15" x14ac:dyDescent="0.25"/>
  <cols>
    <col min="1" max="1" width="6.140625" bestFit="1" customWidth="1"/>
    <col min="3" max="3" width="9" bestFit="1" customWidth="1"/>
    <col min="4" max="4" width="7.7109375" bestFit="1" customWidth="1"/>
    <col min="5" max="5" width="8" bestFit="1" customWidth="1"/>
  </cols>
  <sheetData>
    <row r="1" spans="1:5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3">
        <v>3000000</v>
      </c>
      <c r="C2" s="3">
        <v>500000</v>
      </c>
      <c r="D2" s="3">
        <v>200000</v>
      </c>
      <c r="E2" s="1">
        <f>SUM(A2:D2)</f>
        <v>3700000</v>
      </c>
    </row>
    <row r="3" spans="1:5" x14ac:dyDescent="0.25">
      <c r="A3" s="1" t="s">
        <v>6</v>
      </c>
      <c r="B3" s="3">
        <v>2800000</v>
      </c>
      <c r="C3" s="3">
        <v>400000</v>
      </c>
      <c r="D3" s="3">
        <v>300000</v>
      </c>
      <c r="E3" s="1">
        <f t="shared" ref="E3:E5" si="0">SUM(A3:D3)</f>
        <v>3500000</v>
      </c>
    </row>
    <row r="4" spans="1:5" x14ac:dyDescent="0.25">
      <c r="A4" s="1" t="s">
        <v>7</v>
      </c>
      <c r="B4" s="3">
        <v>3200000</v>
      </c>
      <c r="C4" s="3">
        <v>600000</v>
      </c>
      <c r="D4" s="1">
        <v>0</v>
      </c>
      <c r="E4" s="1">
        <f t="shared" si="0"/>
        <v>3800000</v>
      </c>
    </row>
    <row r="5" spans="1:5" x14ac:dyDescent="0.25">
      <c r="A5" s="1" t="s">
        <v>8</v>
      </c>
      <c r="B5" s="3">
        <v>2900000</v>
      </c>
      <c r="C5" s="3">
        <v>500000</v>
      </c>
      <c r="D5" s="3">
        <v>150000</v>
      </c>
      <c r="E5" s="1">
        <f t="shared" si="0"/>
        <v>3550000</v>
      </c>
    </row>
    <row r="10" spans="1:5" x14ac:dyDescent="0.25">
      <c r="E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EA28-ECBB-4766-8378-C9B4DB4BF91C}">
  <dimension ref="A1:D19"/>
  <sheetViews>
    <sheetView workbookViewId="0">
      <selection activeCell="C17" sqref="C17"/>
    </sheetView>
  </sheetViews>
  <sheetFormatPr defaultRowHeight="15" x14ac:dyDescent="0.25"/>
  <cols>
    <col min="1" max="1" width="24.5703125" bestFit="1" customWidth="1"/>
    <col min="2" max="2" width="18.7109375" bestFit="1" customWidth="1"/>
    <col min="3" max="3" width="13" bestFit="1" customWidth="1"/>
    <col min="4" max="4" width="13.5703125" bestFit="1" customWidth="1"/>
  </cols>
  <sheetData>
    <row r="1" spans="1:4" ht="30" x14ac:dyDescent="0.25">
      <c r="A1" s="4" t="s">
        <v>9</v>
      </c>
      <c r="B1" s="4" t="s">
        <v>10</v>
      </c>
      <c r="C1" s="4" t="s">
        <v>11</v>
      </c>
    </row>
    <row r="2" spans="1:4" ht="30" x14ac:dyDescent="0.25">
      <c r="A2" s="1" t="s">
        <v>12</v>
      </c>
      <c r="B2" s="3">
        <v>12000000</v>
      </c>
      <c r="C2" s="1" t="s">
        <v>13</v>
      </c>
    </row>
    <row r="3" spans="1:4" x14ac:dyDescent="0.25">
      <c r="A3" s="1" t="s">
        <v>14</v>
      </c>
      <c r="B3" s="3">
        <v>1500000</v>
      </c>
      <c r="C3" s="1" t="s">
        <v>15</v>
      </c>
    </row>
    <row r="4" spans="1:4" x14ac:dyDescent="0.25">
      <c r="A4" s="1" t="s">
        <v>16</v>
      </c>
      <c r="B4" s="3">
        <v>1200000</v>
      </c>
      <c r="C4" s="1" t="s">
        <v>15</v>
      </c>
    </row>
    <row r="5" spans="1:4" ht="30" x14ac:dyDescent="0.25">
      <c r="A5" s="1" t="s">
        <v>17</v>
      </c>
      <c r="B5" s="3">
        <v>9000000</v>
      </c>
      <c r="C5" s="1" t="s">
        <v>13</v>
      </c>
    </row>
    <row r="6" spans="1:4" ht="30" x14ac:dyDescent="0.25">
      <c r="A6" s="1" t="s">
        <v>18</v>
      </c>
      <c r="B6" s="3">
        <v>300000</v>
      </c>
      <c r="C6" s="1" t="s">
        <v>13</v>
      </c>
    </row>
    <row r="7" spans="1:4" x14ac:dyDescent="0.25">
      <c r="A7" s="1" t="s">
        <v>19</v>
      </c>
      <c r="B7" s="3">
        <v>3000000</v>
      </c>
      <c r="C7" s="1" t="s">
        <v>15</v>
      </c>
    </row>
    <row r="10" spans="1:4" x14ac:dyDescent="0.25">
      <c r="A10" t="s">
        <v>20</v>
      </c>
      <c r="B10">
        <f xml:space="preserve"> SUMIF(Table1[Kategori], "Elektronik", Table1[Penjualan (Rp)])</f>
        <v>21300000</v>
      </c>
    </row>
    <row r="12" spans="1:4" x14ac:dyDescent="0.25">
      <c r="A12" t="s">
        <v>11</v>
      </c>
      <c r="B12" t="s">
        <v>9</v>
      </c>
      <c r="C12" t="s">
        <v>21</v>
      </c>
    </row>
    <row r="13" spans="1:4" x14ac:dyDescent="0.25">
      <c r="A13" t="s">
        <v>13</v>
      </c>
      <c r="C13">
        <f>SUMIF(Table1[Kategori], Table3[[#This Row],[Kategori]], Table1[Penjualan (Rp)])</f>
        <v>21300000</v>
      </c>
    </row>
    <row r="15" spans="1:4" x14ac:dyDescent="0.25">
      <c r="A15" t="s">
        <v>11</v>
      </c>
      <c r="B15" t="s">
        <v>9</v>
      </c>
      <c r="C15" t="s">
        <v>21</v>
      </c>
      <c r="D15" t="s">
        <v>33</v>
      </c>
    </row>
    <row r="16" spans="1:4" x14ac:dyDescent="0.25">
      <c r="A16" t="s">
        <v>13</v>
      </c>
      <c r="B16" s="1" t="s">
        <v>17</v>
      </c>
      <c r="C16">
        <f>SUMPRODUCT((Table1[[#All],[Kategori]]=Table33[[#This Row],[Kategori]])*(Table1[[#All],[Produk]]=Table33[[#This Row],[Produk]]), Table1[[#All],[Penjualan (Rp)]])</f>
        <v>9000000</v>
      </c>
    </row>
    <row r="19" spans="2:2" x14ac:dyDescent="0.25">
      <c r="B1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FF55-F74C-43C2-B09A-111F3A11824B}">
  <dimension ref="A1:E15"/>
  <sheetViews>
    <sheetView workbookViewId="0">
      <selection activeCell="G16" sqref="G16"/>
    </sheetView>
  </sheetViews>
  <sheetFormatPr defaultRowHeight="15" x14ac:dyDescent="0.25"/>
  <cols>
    <col min="3" max="3" width="15" customWidth="1"/>
    <col min="4" max="4" width="16.7109375" customWidth="1"/>
    <col min="5" max="5" width="13.7109375" customWidth="1"/>
  </cols>
  <sheetData>
    <row r="1" spans="1:5" ht="30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</row>
    <row r="2" spans="1:5" x14ac:dyDescent="0.25">
      <c r="A2" s="1" t="s">
        <v>27</v>
      </c>
      <c r="B2" s="1" t="s">
        <v>28</v>
      </c>
      <c r="C2" s="1">
        <v>25</v>
      </c>
      <c r="D2" s="3">
        <v>6000</v>
      </c>
      <c r="E2" s="1">
        <f>Table4[[#This Row],[Paket Dikirim]]*D2</f>
        <v>150000</v>
      </c>
    </row>
    <row r="3" spans="1:5" x14ac:dyDescent="0.25">
      <c r="A3" s="1" t="s">
        <v>29</v>
      </c>
      <c r="B3" s="1" t="s">
        <v>30</v>
      </c>
      <c r="C3" s="1">
        <v>30</v>
      </c>
      <c r="D3" s="3">
        <v>10000</v>
      </c>
      <c r="E3" s="1">
        <f>Table4[[#This Row],[Paket Dikirim]]*D3</f>
        <v>300000</v>
      </c>
    </row>
    <row r="4" spans="1:5" x14ac:dyDescent="0.25">
      <c r="A4" s="1" t="s">
        <v>27</v>
      </c>
      <c r="B4" s="1" t="s">
        <v>28</v>
      </c>
      <c r="C4" s="1">
        <v>15</v>
      </c>
      <c r="D4" s="3">
        <v>8000</v>
      </c>
      <c r="E4" s="1">
        <f>Table4[[#This Row],[Paket Dikirim]]*D4</f>
        <v>120000</v>
      </c>
    </row>
    <row r="5" spans="1:5" x14ac:dyDescent="0.25">
      <c r="A5" s="1" t="s">
        <v>31</v>
      </c>
      <c r="B5" s="1" t="s">
        <v>32</v>
      </c>
      <c r="C5" s="1">
        <v>20</v>
      </c>
      <c r="D5" s="3">
        <v>9000</v>
      </c>
      <c r="E5" s="1">
        <f>Table4[[#This Row],[Paket Dikirim]]*D5</f>
        <v>180000</v>
      </c>
    </row>
    <row r="6" spans="1:5" x14ac:dyDescent="0.25">
      <c r="A6" s="1" t="s">
        <v>27</v>
      </c>
      <c r="B6" s="1" t="s">
        <v>28</v>
      </c>
      <c r="C6" s="1">
        <v>10</v>
      </c>
      <c r="D6" s="3">
        <v>8000</v>
      </c>
      <c r="E6" s="1">
        <f>Table4[[#This Row],[Paket Dikirim]]*D6</f>
        <v>80000</v>
      </c>
    </row>
    <row r="8" spans="1:5" x14ac:dyDescent="0.25">
      <c r="B8" t="s">
        <v>22</v>
      </c>
      <c r="C8" t="s">
        <v>26</v>
      </c>
    </row>
    <row r="9" spans="1:5" x14ac:dyDescent="0.25">
      <c r="B9" t="s">
        <v>27</v>
      </c>
      <c r="C9">
        <f>SUMPRODUCT((Table4[Kurir]=Table6[[#This Row],[Kurir]]) * Table4[Pendapatan])</f>
        <v>350000</v>
      </c>
    </row>
    <row r="11" spans="1:5" x14ac:dyDescent="0.25">
      <c r="B11" t="s">
        <v>23</v>
      </c>
      <c r="C11" t="s">
        <v>26</v>
      </c>
    </row>
    <row r="12" spans="1:5" x14ac:dyDescent="0.25">
      <c r="B12" t="s">
        <v>28</v>
      </c>
      <c r="C12">
        <f>SUMPRODUCT((Table4[Kota]=Table68[[#This Row],[Kota]]) * Table4[Pendapatan])</f>
        <v>350000</v>
      </c>
    </row>
    <row r="14" spans="1:5" x14ac:dyDescent="0.25">
      <c r="B14" t="s">
        <v>22</v>
      </c>
      <c r="C14" t="s">
        <v>35</v>
      </c>
      <c r="D14" t="s">
        <v>34</v>
      </c>
    </row>
    <row r="15" spans="1:5" x14ac:dyDescent="0.25">
      <c r="B15" t="s">
        <v>27</v>
      </c>
      <c r="C15" s="5">
        <v>6000</v>
      </c>
      <c r="D15">
        <f>SUMPRODUCT((Table4[Kurir]= Table689[[#This Row],[Kurir]]) * (Table4[Biaya per Paket] = Table689[[#This Row],[Biaya  per Paket]]) * Table4[Pendapatan])</f>
        <v>150000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</vt:lpstr>
      <vt:lpstr>Case2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2025-10-08T10:56:37Z</dcterms:created>
  <dcterms:modified xsi:type="dcterms:W3CDTF">2025-10-15T15:25:32Z</dcterms:modified>
</cp:coreProperties>
</file>