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8" windowWidth="20736" windowHeight="9552" firstSheet="1" activeTab="4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5621"/>
</workbook>
</file>

<file path=xl/calcChain.xml><?xml version="1.0" encoding="utf-8"?>
<calcChain xmlns="http://schemas.openxmlformats.org/spreadsheetml/2006/main">
  <c r="G16" i="5" l="1"/>
  <c r="G16" i="4"/>
  <c r="G19" i="3" l="1"/>
  <c r="G17" i="2"/>
  <c r="F10" i="2"/>
  <c r="F9" i="3" l="1"/>
  <c r="F8" i="3"/>
  <c r="F7" i="3"/>
  <c r="F5" i="3"/>
  <c r="F6" i="3"/>
  <c r="F7" i="2"/>
  <c r="R13" i="5" l="1"/>
  <c r="F12" i="5"/>
  <c r="F12" i="4"/>
  <c r="F14" i="3"/>
  <c r="F19" i="3" s="1"/>
  <c r="F13" i="2"/>
  <c r="F6" i="5" l="1"/>
  <c r="F5" i="5"/>
  <c r="F15" i="5"/>
  <c r="F16" i="5" s="1"/>
  <c r="F4" i="4"/>
  <c r="F16" i="4" s="1"/>
  <c r="F6" i="4"/>
  <c r="F7" i="4"/>
  <c r="L5" i="2"/>
  <c r="F4" i="2"/>
  <c r="F6" i="2"/>
  <c r="F8" i="2"/>
  <c r="F9" i="2"/>
  <c r="F3" i="2"/>
  <c r="O5" i="5"/>
  <c r="O6" i="5" s="1"/>
  <c r="O5" i="4"/>
  <c r="O7" i="4" s="1"/>
  <c r="O5" i="3"/>
  <c r="O6" i="3" s="1"/>
  <c r="O5" i="2"/>
  <c r="O6" i="2" s="1"/>
  <c r="L7" i="2" s="1"/>
  <c r="F36" i="1"/>
  <c r="F35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10" i="5" l="1"/>
  <c r="L8" i="5"/>
  <c r="L11" i="5"/>
  <c r="L9" i="5"/>
  <c r="F17" i="2"/>
  <c r="L15" i="2"/>
  <c r="L10" i="2"/>
  <c r="L9" i="2"/>
  <c r="L8" i="2"/>
  <c r="L16" i="2"/>
  <c r="L6" i="2"/>
  <c r="L14" i="2"/>
  <c r="L4" i="2"/>
  <c r="L12" i="5"/>
  <c r="L12" i="2"/>
  <c r="L3" i="2"/>
  <c r="L11" i="2"/>
  <c r="L13" i="2"/>
  <c r="L7" i="3"/>
  <c r="L9" i="3"/>
  <c r="L8" i="3"/>
  <c r="L6" i="3"/>
  <c r="L18" i="3"/>
  <c r="L5" i="3"/>
  <c r="L14" i="5"/>
  <c r="L13" i="5"/>
  <c r="L6" i="5"/>
  <c r="L15" i="5"/>
  <c r="L3" i="5"/>
  <c r="L5" i="5"/>
  <c r="L15" i="4"/>
  <c r="L11" i="4"/>
  <c r="L7" i="4"/>
  <c r="L4" i="4"/>
  <c r="L10" i="4"/>
  <c r="L9" i="4"/>
  <c r="L14" i="4"/>
  <c r="L3" i="4"/>
  <c r="L13" i="4"/>
  <c r="L12" i="4"/>
  <c r="L13" i="3"/>
  <c r="L16" i="3"/>
  <c r="L12" i="3"/>
  <c r="L15" i="3"/>
  <c r="L11" i="3"/>
  <c r="L3" i="3"/>
  <c r="L14" i="3"/>
  <c r="L17" i="3"/>
  <c r="F18" i="1"/>
  <c r="L16" i="5" l="1"/>
  <c r="L16" i="4"/>
  <c r="L19" i="3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<sst xmlns="http://schemas.openxmlformats.org/spreadsheetml/2006/main" count="509" uniqueCount="174">
  <si>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</si>
  <si>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</si>
  <si>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</si>
  <si>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</si>
  <si>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</si>
  <si>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</si>
  <si>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</si>
  <si>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</si>
  <si>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</si>
  <si>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</si>
  <si>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</si>
  <si>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</si>
  <si>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</si>
  <si>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</si>
  <si>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</si>
  <si>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</si>
  <si>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</si>
  <si>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</si>
  <si>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</si>
  <si>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</si>
  <si>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</si>
  <si>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</si>
  <si>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</si>
  <si>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</si>
  <si>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</si>
  <si>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</si>
  <si>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</si>
  <si>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</si>
  <si>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</si>
  <si>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</si>
  <si>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</si>
  <si>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</si>
  <si>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</si>
  <si>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</si>
  <si>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</si>
  <si>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</si>
  <si>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</si>
  <si>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</si>
  <si>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</si>
  <si>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</si>
  <si>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</si>
  <si>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</si>
  <si>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</si>
  <si>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</si>
  <si>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</si>
  <si>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</si>
  <si>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</si>
  <si>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</si>
  <si>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</si>
  <si>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</si>
  <si>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</si>
  <si>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</si>
  <si>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</si>
  <si>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</si>
  <si>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</si>
  <si>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</si>
  <si>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</si>
  <si>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</si>
  <si>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</si>
  <si>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</si>
  <si>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</si>
  <si>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</si>
  <si>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</si>
  <si>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</si>
  <si>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</si>
  <si>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</si>
  <si>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</si>
  <si>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</si>
  <si>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</si>
  <si>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</si>
  <si>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</si>
  <si>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</si>
  <si>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</si>
  <si>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</si>
  <si>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</si>
  <si>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</si>
  <si>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</si>
  <si>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</si>
  <si>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</si>
  <si>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</si>
  <si>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</si>
  <si>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</si>
  <si>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</si>
  <si>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</si>
  <si>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</si>
  <si>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</si>
  <si>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</si>
  <si>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</si>
  <si>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</si>
  <si>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</si>
  <si>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</si>
  <si>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</si>
  <si>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</si>
  <si>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</si>
  <si>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</si>
  <si>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</si>
  <si>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</si>
  <si>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</si>
  <si>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</si>
  <si>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</si>
  <si>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</si>
  <si>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</si>
  <si>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</si>
  <si>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</si>
  <si>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</si>
  <si>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</si>
  <si>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</si>
  <si>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</si>
  <si>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</si>
  <si>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</si>
  <si>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</si>
  <si>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</si>
  <si>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</si>
  <si>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</si>
  <si>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</si>
  <si>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</si>
  <si>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</si>
  <si>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</si>
  <si>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</si>
  <si>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</si>
  <si>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</si>
  <si>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</si>
  <si>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</si>
  <si>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</si>
  <si>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</si>
  <si>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</si>
  <si>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</si>
  <si>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</si>
  <si>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</si>
  <si>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</si>
  <si>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</si>
  <si>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</si>
  <si>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</si>
  <si>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</si>
  <si>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</si>
  <si>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</si>
  <si>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</si>
  <si>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</si>
  <si>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</si>
  <si>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</si>
  <si>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</si>
  <si>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</si>
  <si>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</si>
  <si>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</si>
  <si>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</si>
  <si>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</si>
  <si>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</si>
  <si>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</si>
  <si>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</si>
  <si>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</si>
  <si>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</si>
  <si>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</si>
  <si>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Integrantes que Desarrollan la Tarea</t>
  </si>
  <si>
    <t>EDCRC/EAD</t>
  </si>
  <si>
    <t>EAD/EDP</t>
  </si>
  <si>
    <t>Enterprise Architech/Bizagi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</si>
  <si>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</si>
  <si>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</si>
  <si>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</si>
  <si>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</si>
  <si>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</si>
  <si>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</si>
  <si>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</si>
  <si>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</si>
  <si>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Análisis y Valoración de Riesgos, teniendo en cuenta la retroalimentación</t>
  </si>
  <si>
    <t>Corrección Basada en la retroalimentación</t>
  </si>
  <si>
    <t>Validación y verificación de Requerimientos</t>
  </si>
  <si>
    <t>Generación de posibles requerimientos</t>
  </si>
  <si>
    <t>Correcciones Basadas en la retroalimentacion</t>
  </si>
  <si>
    <t>Publicidad y Mercadeo</t>
  </si>
  <si>
    <t>Paint.net</t>
  </si>
  <si>
    <t>Ruby On Rails/Cloud9/SQLite3/HTML 5</t>
  </si>
  <si>
    <t>Costo del Cuarto Incremento</t>
  </si>
  <si>
    <t>Costo del Quinto 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</si>
</sst>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-* #,##0.00\ _€_-;\-* #,##0.00\ _€_-;_-* &quot;-&quot;??\ _€_-;_-@_-"/>
    <numFmt numFmtId="165" formatCode="[$-409]mmmm\ d\,\ yyyy;@"/>
    <numFmt numFmtId="166" formatCode="_-[$$-240A]\ * #,##0.00_ ;_-[$$-240A]\ * \-#,##0.00\ ;_-[$$-240A]\ * &quot;-&quot;??_ ;_-@_ "/>
    <numFmt numFmtId="167" formatCode="[$-C0A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7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7" fontId="3" fillId="0" borderId="9" xfId="0" applyNumberFormat="1" applyFont="1" applyBorder="1" applyAlignment="1">
      <alignment horizontal="center" vertical="center" wrapText="1"/>
    </xf>
    <xf numFmtId="167" fontId="3" fillId="8" borderId="9" xfId="0" applyNumberFormat="1" applyFont="1" applyFill="1" applyBorder="1" applyAlignment="1">
      <alignment horizontal="center" vertical="center" wrapText="1"/>
    </xf>
    <xf numFmtId="166" fontId="3" fillId="0" borderId="1" xfId="2" applyNumberFormat="1" applyFont="1" applyBorder="1" applyAlignment="1">
      <alignment horizontal="center" vertical="center" wrapText="1"/>
    </xf>
    <xf numFmtId="166" fontId="3" fillId="8" borderId="1" xfId="2" applyNumberFormat="1" applyFont="1" applyFill="1" applyBorder="1" applyAlignment="1">
      <alignment horizontal="center" vertical="center" wrapText="1"/>
    </xf>
    <xf numFmtId="166" fontId="3" fillId="3" borderId="1" xfId="2" applyNumberFormat="1" applyFont="1" applyFill="1" applyBorder="1" applyAlignment="1">
      <alignment horizontal="center" vertical="center" wrapText="1"/>
    </xf>
    <xf numFmtId="166" fontId="3" fillId="4" borderId="1" xfId="2" applyNumberFormat="1" applyFont="1" applyFill="1" applyBorder="1" applyAlignment="1">
      <alignment horizontal="center" vertical="center" wrapText="1"/>
    </xf>
    <xf numFmtId="166" fontId="3" fillId="5" borderId="1" xfId="2" applyNumberFormat="1" applyFont="1" applyFill="1" applyBorder="1" applyAlignment="1">
      <alignment horizontal="center" vertical="center" wrapText="1"/>
    </xf>
    <xf numFmtId="166" fontId="3" fillId="6" borderId="1" xfId="2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3" borderId="9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6" fontId="6" fillId="10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6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6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167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9" xfId="0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6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6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7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6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6" fontId="9" fillId="0" borderId="0" xfId="0" applyNumberFormat="1" applyFont="1" applyFill="1" applyBorder="1" applyAlignment="1">
      <alignment horizontal="center" vertical="center" wrapText="1"/>
    </xf>
    <xf numFmtId="167" fontId="10" fillId="0" borderId="18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6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7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6" fontId="10" fillId="0" borderId="1" xfId="1" applyNumberFormat="1" applyFont="1" applyFill="1" applyBorder="1" applyAlignment="1">
      <alignment horizontal="center" vertical="center" wrapText="1"/>
    </xf>
    <xf numFmtId="167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7" fontId="12" fillId="8" borderId="1" xfId="0" applyNumberFormat="1" applyFont="1" applyFill="1" applyBorder="1" applyAlignment="1">
      <alignment horizontal="center" vertical="center" wrapText="1"/>
    </xf>
    <xf numFmtId="166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6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6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7" fontId="12" fillId="0" borderId="9" xfId="0" applyNumberFormat="1" applyFont="1" applyBorder="1" applyAlignment="1">
      <alignment horizontal="center" vertical="center" wrapText="1"/>
    </xf>
    <xf numFmtId="166" fontId="12" fillId="8" borderId="0" xfId="0" applyNumberFormat="1" applyFont="1" applyFill="1" applyAlignment="1">
      <alignment horizontal="center" vertical="center" wrapText="1"/>
    </xf>
    <xf numFmtId="167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6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7" fontId="12" fillId="0" borderId="1" xfId="0" applyNumberFormat="1" applyFont="1" applyFill="1" applyBorder="1" applyAlignment="1">
      <alignment horizontal="center" vertical="center" wrapText="1"/>
    </xf>
    <xf numFmtId="167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6" fontId="4" fillId="0" borderId="0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7" fontId="3" fillId="13" borderId="1" xfId="0" applyNumberFormat="1" applyFont="1" applyFill="1" applyBorder="1" applyAlignment="1">
      <alignment horizontal="center" vertical="center" wrapText="1"/>
    </xf>
    <xf numFmtId="167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5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6" fontId="12" fillId="0" borderId="0" xfId="0" applyNumberFormat="1" applyFont="1" applyAlignment="1">
      <alignment horizontal="center" vertical="center" wrapText="1"/>
    </xf>
    <xf numFmtId="166" fontId="10" fillId="0" borderId="0" xfId="1" applyNumberFormat="1" applyFont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2"/>
    </xf>
    <xf numFmtId="0" fontId="11" fillId="8" borderId="1" xfId="0" applyFont="1" applyFill="1" applyBorder="1" applyAlignment="1">
      <alignment horizontal="left" wrapText="1" indent="2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167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2"/>
    </xf>
    <xf numFmtId="166" fontId="10" fillId="0" borderId="0" xfId="2" applyNumberFormat="1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 wrapText="1" indent="3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E74" sqref="E74"/>
    </sheetView>
  </sheetViews>
  <sheetFormatPr baseColWidth="10" defaultColWidth="11.5546875" defaultRowHeight="30" customHeight="1" x14ac:dyDescent="0.3"/>
  <cols>
    <col min="1" max="1" width="4.5546875" style="1" bestFit="1" customWidth="1"/>
    <col min="2" max="2" width="32.88671875" style="1" customWidth="1"/>
    <col min="3" max="3" width="19.5546875" style="1" bestFit="1" customWidth="1"/>
    <col min="4" max="4" width="19.5546875" style="1" customWidth="1"/>
    <col min="5" max="5" width="22.5546875" style="1" bestFit="1" customWidth="1"/>
    <col min="6" max="6" width="16.5546875" style="1" customWidth="1"/>
    <col min="7" max="7" width="16" style="1" customWidth="1"/>
    <col min="8" max="9" width="18.44140625" style="1" bestFit="1" customWidth="1"/>
    <col min="10" max="10" width="29" style="1" bestFit="1" customWidth="1"/>
    <col min="11" max="11" width="29.44140625" style="1" bestFit="1" customWidth="1"/>
    <col min="12" max="12" width="29.44140625" style="1" customWidth="1"/>
    <col min="13" max="13" width="13.88671875" style="1" bestFit="1" customWidth="1"/>
    <col min="14" max="14" width="21.44140625" style="1" bestFit="1" customWidth="1"/>
    <col min="15" max="15" width="62.44140625" style="1" bestFit="1" customWidth="1"/>
    <col min="16" max="16" width="21.44140625" style="1" bestFit="1" customWidth="1"/>
    <col min="17" max="17" width="9.6640625" style="1" bestFit="1" customWidth="1"/>
    <col min="18" max="18" width="31" style="1" bestFit="1" customWidth="1"/>
    <col min="19" max="16384" width="11.5546875" style="1"/>
  </cols>
  <sheetData>
    <row r="1" spans="1:18" ht="63.75" customHeight="1" thickBot="1" x14ac:dyDescent="0.35">
      <c r="A1" s="217" t="s">
        <v>117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</row>
    <row r="2" spans="1:18" ht="49.95" customHeight="1" thickBot="1" x14ac:dyDescent="0.35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3">
      <c r="A4" s="189">
        <v>2</v>
      </c>
      <c r="B4" s="185" t="s">
        <v>7</v>
      </c>
      <c r="C4" s="194" t="s">
        <v>101</v>
      </c>
      <c r="D4" s="194"/>
      <c r="E4" s="194" t="s">
        <v>101</v>
      </c>
      <c r="F4" s="194">
        <v>0.5</v>
      </c>
      <c r="G4" s="195">
        <v>4</v>
      </c>
      <c r="H4" s="187">
        <v>42037</v>
      </c>
      <c r="I4" s="187">
        <v>42041</v>
      </c>
      <c r="J4" s="194" t="s">
        <v>90</v>
      </c>
      <c r="K4" s="190" t="s">
        <v>10</v>
      </c>
      <c r="L4" s="191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3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5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5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3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3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3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3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1.4" x14ac:dyDescent="0.3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3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3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3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3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189">
        <v>15</v>
      </c>
      <c r="B17" s="185" t="s">
        <v>23</v>
      </c>
      <c r="C17" s="185"/>
      <c r="D17" s="185"/>
      <c r="E17" s="185"/>
      <c r="F17" s="185"/>
      <c r="G17" s="185"/>
      <c r="H17" s="193"/>
      <c r="I17" s="193"/>
      <c r="J17" s="185"/>
      <c r="K17" s="190"/>
      <c r="L17" s="191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3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3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3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25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25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3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3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25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25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25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3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3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25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3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216" t="s">
        <v>115</v>
      </c>
      <c r="P39" s="216"/>
      <c r="Q39" s="216" t="s">
        <v>116</v>
      </c>
      <c r="R39" s="216"/>
    </row>
    <row r="40" spans="1:18" ht="30" customHeight="1" x14ac:dyDescent="0.25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216">
        <v>1</v>
      </c>
      <c r="R40" s="216"/>
    </row>
    <row r="41" spans="1:18" ht="30" customHeight="1" x14ac:dyDescent="0.3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216">
        <v>2</v>
      </c>
      <c r="R41" s="216"/>
    </row>
    <row r="42" spans="1:18" ht="30" customHeight="1" x14ac:dyDescent="0.3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216">
        <v>3</v>
      </c>
      <c r="R42" s="216"/>
    </row>
    <row r="43" spans="1:18" ht="30" customHeight="1" x14ac:dyDescent="0.3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216">
        <v>4</v>
      </c>
      <c r="R43" s="216"/>
    </row>
    <row r="44" spans="1:18" ht="30" customHeight="1" x14ac:dyDescent="0.25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216">
        <v>5</v>
      </c>
      <c r="R44" s="216"/>
    </row>
    <row r="45" spans="1:18" ht="30" customHeight="1" x14ac:dyDescent="0.3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216">
        <v>6</v>
      </c>
      <c r="R45" s="216"/>
    </row>
    <row r="46" spans="1:18" ht="30" customHeight="1" x14ac:dyDescent="0.3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216">
        <v>7</v>
      </c>
      <c r="R46" s="216"/>
    </row>
    <row r="47" spans="1:18" ht="30" customHeight="1" x14ac:dyDescent="0.3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216">
        <v>8</v>
      </c>
      <c r="R47" s="216"/>
    </row>
    <row r="48" spans="1:18" ht="30" customHeight="1" x14ac:dyDescent="0.25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216">
        <v>9</v>
      </c>
      <c r="R48" s="216"/>
    </row>
    <row r="49" spans="1:18" ht="30" customHeight="1" x14ac:dyDescent="0.25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216">
        <v>10</v>
      </c>
      <c r="R49" s="216"/>
    </row>
    <row r="50" spans="1:18" ht="30" customHeight="1" x14ac:dyDescent="0.25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216">
        <v>11</v>
      </c>
      <c r="R50" s="216"/>
    </row>
    <row r="51" spans="1:18" ht="30" customHeight="1" x14ac:dyDescent="0.25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216">
        <v>12</v>
      </c>
      <c r="R51" s="216"/>
    </row>
    <row r="52" spans="1:18" ht="30" customHeight="1" x14ac:dyDescent="0.3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216">
        <v>13</v>
      </c>
      <c r="R52" s="216"/>
    </row>
    <row r="53" spans="1:18" ht="30" customHeight="1" x14ac:dyDescent="0.3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216">
        <v>14</v>
      </c>
      <c r="R53" s="216"/>
    </row>
    <row r="54" spans="1:18" ht="30" customHeight="1" x14ac:dyDescent="0.3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216">
        <v>15</v>
      </c>
      <c r="R54" s="216"/>
    </row>
    <row r="55" spans="1:18" ht="30" customHeight="1" x14ac:dyDescent="0.3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216">
        <v>16</v>
      </c>
      <c r="R55" s="216"/>
    </row>
    <row r="56" spans="1:18" ht="30" customHeight="1" x14ac:dyDescent="0.25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216">
        <v>17</v>
      </c>
      <c r="R56" s="216"/>
    </row>
    <row r="57" spans="1:18" ht="30" customHeight="1" x14ac:dyDescent="0.25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25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25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196">
        <v>42072</v>
      </c>
      <c r="I59" s="196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25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25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3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3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3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3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3">
      <c r="A66" s="189">
        <v>64</v>
      </c>
      <c r="B66" s="185" t="s">
        <v>68</v>
      </c>
      <c r="C66" s="185">
        <v>17</v>
      </c>
      <c r="D66" s="185">
        <v>3</v>
      </c>
      <c r="E66" s="185">
        <v>1</v>
      </c>
      <c r="F66" s="185">
        <f t="shared" si="1"/>
        <v>27</v>
      </c>
      <c r="G66" s="185">
        <v>20</v>
      </c>
      <c r="H66" s="186">
        <v>42063</v>
      </c>
      <c r="I66" s="187">
        <v>42072</v>
      </c>
      <c r="J66" s="185" t="s">
        <v>118</v>
      </c>
      <c r="K66" s="190" t="s">
        <v>112</v>
      </c>
      <c r="L66" s="191">
        <f t="shared" si="2"/>
        <v>190546.875</v>
      </c>
    </row>
    <row r="67" spans="1:12" ht="30" customHeight="1" thickBot="1" x14ac:dyDescent="0.35">
      <c r="A67" s="192">
        <v>65</v>
      </c>
      <c r="B67" s="188" t="s">
        <v>69</v>
      </c>
      <c r="C67" s="188">
        <v>1</v>
      </c>
      <c r="D67" s="188">
        <v>1</v>
      </c>
      <c r="E67" s="188">
        <v>0</v>
      </c>
      <c r="F67" s="185">
        <f t="shared" si="1"/>
        <v>0.5</v>
      </c>
      <c r="G67" s="188">
        <v>4</v>
      </c>
      <c r="H67" s="187">
        <v>42072</v>
      </c>
      <c r="I67" s="187">
        <v>42074</v>
      </c>
      <c r="J67" s="188" t="s">
        <v>84</v>
      </c>
      <c r="K67" s="185" t="s">
        <v>10</v>
      </c>
      <c r="L67" s="191">
        <f t="shared" si="2"/>
        <v>3528.6458333333335</v>
      </c>
    </row>
    <row r="68" spans="1:12" ht="30" customHeight="1" x14ac:dyDescent="0.3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A1:L1"/>
    <mergeCell ref="Q40:R40"/>
    <mergeCell ref="O39:P39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60" zoomScaleNormal="60" workbookViewId="0">
      <selection activeCell="K7" sqref="K7"/>
    </sheetView>
  </sheetViews>
  <sheetFormatPr baseColWidth="10" defaultColWidth="11.5546875" defaultRowHeight="19.2" x14ac:dyDescent="0.3"/>
  <cols>
    <col min="1" max="1" width="4.5546875" style="50" bestFit="1" customWidth="1"/>
    <col min="2" max="2" width="64.33203125" style="50" bestFit="1" customWidth="1"/>
    <col min="3" max="3" width="22.6640625" style="50" bestFit="1" customWidth="1"/>
    <col min="4" max="4" width="25.109375" style="50" bestFit="1" customWidth="1"/>
    <col min="5" max="5" width="21.109375" style="50" customWidth="1"/>
    <col min="6" max="6" width="16.5546875" style="50" customWidth="1"/>
    <col min="7" max="7" width="16" style="50" customWidth="1"/>
    <col min="8" max="8" width="16.88671875" style="50" customWidth="1"/>
    <col min="9" max="9" width="16.44140625" style="50" customWidth="1"/>
    <col min="10" max="10" width="32.33203125" style="50" bestFit="1" customWidth="1"/>
    <col min="11" max="11" width="47.44140625" style="50" bestFit="1" customWidth="1"/>
    <col min="12" max="12" width="29.44140625" style="50" customWidth="1"/>
    <col min="13" max="13" width="13.88671875" style="50" bestFit="1" customWidth="1"/>
    <col min="14" max="14" width="21.44140625" style="50" bestFit="1" customWidth="1"/>
    <col min="15" max="15" width="62.44140625" style="50" bestFit="1" customWidth="1"/>
    <col min="16" max="16" width="11.6640625" style="50" customWidth="1"/>
    <col min="17" max="17" width="9.6640625" style="50" bestFit="1" customWidth="1"/>
    <col min="18" max="18" width="31" style="50" bestFit="1" customWidth="1"/>
    <col min="19" max="16384" width="11.5546875" style="50"/>
  </cols>
  <sheetData>
    <row r="1" spans="1:18" ht="63.75" customHeight="1" thickBot="1" x14ac:dyDescent="0.35">
      <c r="A1" s="220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2"/>
    </row>
    <row r="2" spans="1:18" ht="77.400000000000006" thickBot="1" x14ac:dyDescent="0.35">
      <c r="A2" s="79" t="s">
        <v>0</v>
      </c>
      <c r="B2" s="80" t="s">
        <v>4</v>
      </c>
      <c r="C2" s="81" t="s">
        <v>151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148</v>
      </c>
      <c r="I2" s="79" t="s">
        <v>2</v>
      </c>
      <c r="J2" s="79" t="s">
        <v>152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3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>
        <v>6</v>
      </c>
      <c r="H3" s="69">
        <v>42086</v>
      </c>
      <c r="I3" s="69">
        <v>42091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3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>
        <v>1</v>
      </c>
      <c r="H4" s="69">
        <v>42086</v>
      </c>
      <c r="I4" s="69">
        <v>42091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3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>
        <v>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7">
        <v>4</v>
      </c>
      <c r="B6" s="118" t="s">
        <v>123</v>
      </c>
      <c r="C6" s="117"/>
      <c r="D6" s="117"/>
      <c r="E6" s="117"/>
      <c r="F6" s="117">
        <f>D6*(C6*30 +E6*30)/60</f>
        <v>0</v>
      </c>
      <c r="G6" s="117"/>
      <c r="H6" s="120"/>
      <c r="I6" s="120"/>
      <c r="J6" s="117"/>
      <c r="K6" s="117"/>
      <c r="L6" s="121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5">
      <c r="A7" s="87">
        <v>5</v>
      </c>
      <c r="B7" s="76" t="s">
        <v>133</v>
      </c>
      <c r="C7" s="61">
        <v>3</v>
      </c>
      <c r="D7" s="61">
        <v>2</v>
      </c>
      <c r="E7" s="122">
        <v>0</v>
      </c>
      <c r="F7" s="61">
        <f t="shared" ref="F7" si="1">D7*(C7*30 +E7*30)/60</f>
        <v>3</v>
      </c>
      <c r="G7" s="61">
        <v>3</v>
      </c>
      <c r="H7" s="69">
        <v>42109</v>
      </c>
      <c r="I7" s="69">
        <v>42114</v>
      </c>
      <c r="J7" s="61" t="s">
        <v>153</v>
      </c>
      <c r="K7" s="61" t="s">
        <v>171</v>
      </c>
      <c r="L7" s="62">
        <f t="shared" si="0"/>
        <v>21171.875</v>
      </c>
      <c r="Q7" s="66"/>
      <c r="R7" s="67"/>
    </row>
    <row r="8" spans="1:18" ht="30" customHeight="1" x14ac:dyDescent="0.3">
      <c r="A8" s="87">
        <v>6</v>
      </c>
      <c r="B8" s="76" t="s">
        <v>166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3">
      <c r="A9" s="87">
        <v>7</v>
      </c>
      <c r="B9" s="76" t="s">
        <v>167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20</v>
      </c>
      <c r="H9" s="69">
        <v>42091</v>
      </c>
      <c r="I9" s="69">
        <v>42098</v>
      </c>
      <c r="J9" s="61" t="s">
        <v>153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3">
      <c r="A10" s="117">
        <v>8</v>
      </c>
      <c r="B10" s="118" t="s">
        <v>126</v>
      </c>
      <c r="C10" s="117"/>
      <c r="D10" s="117"/>
      <c r="E10" s="117"/>
      <c r="F10" s="117">
        <f>D10*(C10*30 +E10*30)/60</f>
        <v>0</v>
      </c>
      <c r="G10" s="117"/>
      <c r="H10" s="120"/>
      <c r="I10" s="120"/>
      <c r="J10" s="117"/>
      <c r="K10" s="117"/>
      <c r="L10" s="121">
        <f t="shared" si="0"/>
        <v>0</v>
      </c>
      <c r="M10" s="101"/>
      <c r="N10" s="69">
        <v>42093</v>
      </c>
      <c r="O10" s="69">
        <v>42098</v>
      </c>
    </row>
    <row r="11" spans="1:18" ht="30" customHeight="1" x14ac:dyDescent="0.3">
      <c r="A11" s="87">
        <v>9</v>
      </c>
      <c r="B11" s="88" t="s">
        <v>127</v>
      </c>
      <c r="C11" s="61"/>
      <c r="D11" s="61"/>
      <c r="E11" s="61"/>
      <c r="F11" s="61">
        <v>2</v>
      </c>
      <c r="G11" s="51">
        <v>2</v>
      </c>
      <c r="H11" s="69">
        <v>42086</v>
      </c>
      <c r="I11" s="69">
        <v>42091</v>
      </c>
      <c r="J11" s="61" t="s">
        <v>154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30.75" customHeight="1" x14ac:dyDescent="0.3">
      <c r="A12" s="87">
        <v>10</v>
      </c>
      <c r="B12" s="88" t="s">
        <v>150</v>
      </c>
      <c r="C12" s="61"/>
      <c r="D12" s="61"/>
      <c r="E12" s="61"/>
      <c r="F12" s="61">
        <v>2</v>
      </c>
      <c r="G12" s="51">
        <v>5</v>
      </c>
      <c r="H12" s="69">
        <v>42091</v>
      </c>
      <c r="I12" s="69">
        <v>42111</v>
      </c>
      <c r="J12" s="61" t="s">
        <v>154</v>
      </c>
      <c r="K12" s="61" t="s">
        <v>155</v>
      </c>
      <c r="L12" s="53">
        <f t="shared" si="0"/>
        <v>14114.583333333334</v>
      </c>
      <c r="N12" s="69">
        <v>42107</v>
      </c>
      <c r="O12" s="69">
        <v>42112</v>
      </c>
    </row>
    <row r="13" spans="1:18" x14ac:dyDescent="0.3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>
        <v>100</v>
      </c>
      <c r="H13" s="69">
        <v>42091</v>
      </c>
      <c r="I13" s="69">
        <v>42104</v>
      </c>
      <c r="J13" s="61" t="s">
        <v>70</v>
      </c>
      <c r="K13" s="61" t="s">
        <v>171</v>
      </c>
      <c r="L13" s="53">
        <f>$O$6*F13</f>
        <v>846875</v>
      </c>
      <c r="N13" s="69">
        <v>42114</v>
      </c>
      <c r="O13" s="69">
        <v>42119</v>
      </c>
    </row>
    <row r="14" spans="1:18" x14ac:dyDescent="0.3">
      <c r="A14" s="87">
        <v>12</v>
      </c>
      <c r="B14" s="88" t="s">
        <v>130</v>
      </c>
      <c r="C14" s="61"/>
      <c r="D14" s="61"/>
      <c r="E14" s="61"/>
      <c r="F14" s="61">
        <v>3</v>
      </c>
      <c r="G14" s="51">
        <v>3</v>
      </c>
      <c r="H14" s="69">
        <v>42091</v>
      </c>
      <c r="I14" s="69">
        <v>42104</v>
      </c>
      <c r="J14" s="61" t="s">
        <v>70</v>
      </c>
      <c r="K14" s="61" t="s">
        <v>171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3">
      <c r="A15" s="117">
        <v>13</v>
      </c>
      <c r="B15" s="198" t="s">
        <v>131</v>
      </c>
      <c r="C15" s="117"/>
      <c r="D15" s="117"/>
      <c r="E15" s="117"/>
      <c r="F15" s="117">
        <v>3</v>
      </c>
      <c r="G15" s="117">
        <v>3</v>
      </c>
      <c r="H15" s="128">
        <v>42091</v>
      </c>
      <c r="I15" s="128">
        <v>42111</v>
      </c>
      <c r="J15" s="117" t="s">
        <v>103</v>
      </c>
      <c r="K15" s="117" t="s">
        <v>10</v>
      </c>
      <c r="L15" s="121">
        <f t="shared" si="0"/>
        <v>21171.875</v>
      </c>
      <c r="N15" s="69">
        <v>42128</v>
      </c>
      <c r="O15" s="69">
        <v>42133</v>
      </c>
    </row>
    <row r="16" spans="1:18" ht="30" customHeight="1" x14ac:dyDescent="0.3">
      <c r="A16" s="117">
        <v>14</v>
      </c>
      <c r="B16" s="118" t="s">
        <v>119</v>
      </c>
      <c r="C16" s="117"/>
      <c r="D16" s="117"/>
      <c r="E16" s="117"/>
      <c r="F16" s="117">
        <v>2</v>
      </c>
      <c r="G16" s="117">
        <v>2</v>
      </c>
      <c r="H16" s="128">
        <v>42111</v>
      </c>
      <c r="I16" s="128">
        <v>42111</v>
      </c>
      <c r="J16" s="117" t="s">
        <v>156</v>
      </c>
      <c r="K16" s="117" t="s">
        <v>158</v>
      </c>
      <c r="L16" s="121">
        <f t="shared" si="0"/>
        <v>14114.583333333334</v>
      </c>
      <c r="N16" s="52">
        <v>42135</v>
      </c>
      <c r="O16" s="52">
        <v>42140</v>
      </c>
    </row>
    <row r="17" spans="1:15" x14ac:dyDescent="0.3">
      <c r="A17" s="97"/>
      <c r="B17" s="91"/>
      <c r="C17" s="91"/>
      <c r="D17" s="91"/>
      <c r="E17" s="91"/>
      <c r="F17" s="91">
        <f>SUM(F3:F16)</f>
        <v>169.5</v>
      </c>
      <c r="G17" s="92">
        <f>SUM(G3:G16)</f>
        <v>153</v>
      </c>
      <c r="H17" s="93"/>
      <c r="I17" s="93"/>
      <c r="J17" s="92"/>
      <c r="K17" s="89" t="s">
        <v>157</v>
      </c>
      <c r="L17" s="90">
        <f>SUM(L61:L67)+L59+L58+L57+L55+L54+L53+L52+L50+L49+L48+L47+L45+L44+L43+L42+L38+L37+L36+L33+L32+L31+L30+L29+L25+L24+L22+L21+L20+L19+L18+SUM(L3:L14)</f>
        <v>1160924.4791666665</v>
      </c>
      <c r="N17" s="69">
        <v>42142</v>
      </c>
      <c r="O17" s="69">
        <v>42147</v>
      </c>
    </row>
    <row r="18" spans="1:15" x14ac:dyDescent="0.3">
      <c r="A18" s="97"/>
      <c r="B18" s="91"/>
      <c r="C18" s="92"/>
      <c r="D18" s="92"/>
      <c r="E18" s="92"/>
      <c r="F18" s="92"/>
      <c r="G18" s="92"/>
      <c r="H18" s="93"/>
      <c r="I18" s="93"/>
      <c r="J18" s="92"/>
      <c r="K18" s="92"/>
      <c r="L18" s="94"/>
      <c r="N18" s="69">
        <v>42149</v>
      </c>
      <c r="O18" s="69">
        <v>42154</v>
      </c>
    </row>
    <row r="19" spans="1:15" x14ac:dyDescent="0.3">
      <c r="A19" s="97"/>
      <c r="B19" s="91"/>
      <c r="C19" s="92"/>
      <c r="D19" s="92"/>
      <c r="E19" s="92"/>
      <c r="F19" s="92"/>
      <c r="G19" s="92"/>
      <c r="H19" s="93"/>
      <c r="I19" s="93"/>
      <c r="J19" s="92"/>
      <c r="K19" s="92"/>
      <c r="L19" s="94"/>
    </row>
    <row r="20" spans="1:15" ht="19.8" thickBot="1" x14ac:dyDescent="0.35">
      <c r="A20" s="97"/>
      <c r="B20" s="95"/>
      <c r="C20" s="92"/>
      <c r="D20" s="92"/>
      <c r="E20" s="92"/>
      <c r="F20" s="92"/>
      <c r="G20" s="92"/>
      <c r="H20" s="93"/>
      <c r="I20" s="93"/>
      <c r="J20" s="92"/>
      <c r="K20" s="92"/>
      <c r="L20" s="94"/>
    </row>
    <row r="21" spans="1:15" ht="19.8" thickBot="1" x14ac:dyDescent="0.35">
      <c r="A21" s="97"/>
      <c r="B21" s="96"/>
      <c r="C21" s="92"/>
      <c r="D21" s="92"/>
      <c r="E21" s="92"/>
      <c r="F21" s="92"/>
      <c r="G21" s="92"/>
      <c r="H21" s="93"/>
      <c r="I21" s="93"/>
      <c r="J21" s="92"/>
      <c r="K21" s="92"/>
      <c r="L21" s="94"/>
      <c r="N21" s="49" t="s">
        <v>77</v>
      </c>
      <c r="O21" s="49" t="s">
        <v>71</v>
      </c>
    </row>
    <row r="22" spans="1:15" x14ac:dyDescent="0.3">
      <c r="A22" s="97"/>
      <c r="B22" s="209"/>
      <c r="C22" s="92"/>
      <c r="D22" s="92"/>
      <c r="E22" s="209"/>
      <c r="F22" s="92"/>
      <c r="G22" s="92"/>
      <c r="H22" s="210"/>
      <c r="I22" s="210"/>
      <c r="J22" s="92"/>
      <c r="K22" s="92"/>
      <c r="L22" s="94"/>
      <c r="M22" s="91"/>
      <c r="N22" s="206" t="s">
        <v>70</v>
      </c>
      <c r="O22" s="55" t="s">
        <v>72</v>
      </c>
    </row>
    <row r="23" spans="1:15" ht="38.4" x14ac:dyDescent="0.3">
      <c r="A23" s="92"/>
      <c r="B23" s="96"/>
      <c r="C23" s="92"/>
      <c r="D23" s="92"/>
      <c r="E23" s="92"/>
      <c r="F23" s="92"/>
      <c r="G23" s="92"/>
      <c r="H23" s="93"/>
      <c r="I23" s="93"/>
      <c r="J23" s="92"/>
      <c r="K23" s="92"/>
      <c r="L23" s="94"/>
      <c r="M23" s="91"/>
      <c r="N23" s="207" t="s">
        <v>74</v>
      </c>
      <c r="O23" s="72" t="s">
        <v>73</v>
      </c>
    </row>
    <row r="24" spans="1:15" x14ac:dyDescent="0.3">
      <c r="A24" s="92"/>
      <c r="B24" s="96"/>
      <c r="C24" s="92"/>
      <c r="D24" s="92"/>
      <c r="E24" s="92"/>
      <c r="F24" s="92"/>
      <c r="G24" s="92"/>
      <c r="H24" s="93"/>
      <c r="I24" s="93"/>
      <c r="J24" s="92"/>
      <c r="K24" s="92"/>
      <c r="L24" s="94"/>
      <c r="M24" s="91"/>
      <c r="N24" s="207" t="s">
        <v>76</v>
      </c>
      <c r="O24" s="72" t="s">
        <v>75</v>
      </c>
    </row>
    <row r="25" spans="1:15" ht="19.8" thickBot="1" x14ac:dyDescent="0.35">
      <c r="A25" s="97"/>
      <c r="B25" s="211"/>
      <c r="C25" s="91"/>
      <c r="D25" s="91"/>
      <c r="E25" s="91"/>
      <c r="F25" s="97"/>
      <c r="G25" s="91"/>
      <c r="H25" s="210"/>
      <c r="I25" s="210"/>
      <c r="J25" s="92"/>
      <c r="K25" s="92"/>
      <c r="L25" s="212"/>
      <c r="M25" s="91"/>
      <c r="N25" s="208" t="s">
        <v>84</v>
      </c>
      <c r="O25" s="74" t="s">
        <v>83</v>
      </c>
    </row>
    <row r="26" spans="1:15" x14ac:dyDescent="0.3">
      <c r="A26" s="97"/>
      <c r="B26" s="213"/>
      <c r="C26" s="92"/>
      <c r="D26" s="92"/>
      <c r="E26" s="92"/>
      <c r="F26" s="92"/>
      <c r="G26" s="91"/>
      <c r="H26" s="210"/>
      <c r="I26" s="210"/>
      <c r="J26" s="92"/>
      <c r="K26" s="92"/>
      <c r="L26" s="212"/>
      <c r="M26" s="91"/>
    </row>
    <row r="27" spans="1:15" x14ac:dyDescent="0.3">
      <c r="A27" s="97"/>
      <c r="B27" s="213"/>
      <c r="C27" s="92"/>
      <c r="D27" s="92"/>
      <c r="E27" s="92"/>
      <c r="F27" s="92"/>
      <c r="G27" s="91"/>
      <c r="H27" s="210"/>
      <c r="I27" s="210"/>
      <c r="J27" s="92"/>
      <c r="K27" s="92"/>
      <c r="L27" s="212"/>
      <c r="M27" s="91"/>
    </row>
    <row r="28" spans="1:15" x14ac:dyDescent="0.3">
      <c r="A28" s="92"/>
      <c r="B28" s="96"/>
      <c r="C28" s="92"/>
      <c r="D28" s="92"/>
      <c r="E28" s="92"/>
      <c r="F28" s="92"/>
      <c r="G28" s="92"/>
      <c r="H28" s="93"/>
      <c r="I28" s="93"/>
      <c r="J28" s="92"/>
      <c r="K28" s="92"/>
      <c r="L28" s="94"/>
      <c r="M28" s="91"/>
    </row>
    <row r="29" spans="1:15" x14ac:dyDescent="0.3">
      <c r="A29" s="92"/>
      <c r="B29" s="96"/>
      <c r="C29" s="92"/>
      <c r="D29" s="92"/>
      <c r="E29" s="92"/>
      <c r="F29" s="92"/>
      <c r="G29" s="92"/>
      <c r="H29" s="93"/>
      <c r="I29" s="93"/>
      <c r="J29" s="92"/>
      <c r="K29" s="92"/>
      <c r="L29" s="94"/>
      <c r="M29" s="91"/>
    </row>
    <row r="30" spans="1:15" x14ac:dyDescent="0.3">
      <c r="A30" s="92"/>
      <c r="B30" s="96"/>
      <c r="C30" s="92"/>
      <c r="D30" s="92"/>
      <c r="E30" s="92"/>
      <c r="F30" s="92"/>
      <c r="G30" s="92"/>
      <c r="H30" s="93"/>
      <c r="I30" s="93"/>
      <c r="J30" s="92"/>
      <c r="K30" s="92"/>
      <c r="L30" s="94"/>
      <c r="M30" s="91"/>
    </row>
    <row r="31" spans="1:15" x14ac:dyDescent="0.3">
      <c r="A31" s="92"/>
      <c r="B31" s="96"/>
      <c r="C31" s="92"/>
      <c r="D31" s="92"/>
      <c r="E31" s="92"/>
      <c r="F31" s="92"/>
      <c r="G31" s="92"/>
      <c r="H31" s="93"/>
      <c r="I31" s="93"/>
      <c r="J31" s="92"/>
      <c r="K31" s="92"/>
      <c r="L31" s="94"/>
    </row>
    <row r="32" spans="1:15" x14ac:dyDescent="0.3">
      <c r="A32" s="92"/>
      <c r="B32" s="96"/>
      <c r="C32" s="92"/>
      <c r="D32" s="92"/>
      <c r="E32" s="92"/>
      <c r="F32" s="92"/>
      <c r="G32" s="92"/>
      <c r="H32" s="93"/>
      <c r="I32" s="93"/>
      <c r="J32" s="92"/>
      <c r="K32" s="92"/>
      <c r="L32" s="94"/>
    </row>
    <row r="33" spans="1:12" x14ac:dyDescent="0.3">
      <c r="A33" s="92"/>
      <c r="B33" s="96"/>
      <c r="C33" s="92"/>
      <c r="D33" s="92"/>
      <c r="E33" s="92"/>
      <c r="F33" s="92"/>
      <c r="G33" s="92"/>
      <c r="H33" s="93"/>
      <c r="I33" s="93"/>
      <c r="J33" s="92"/>
      <c r="K33" s="92"/>
      <c r="L33" s="94"/>
    </row>
    <row r="34" spans="1:12" x14ac:dyDescent="0.3">
      <c r="A34" s="92"/>
      <c r="B34" s="96"/>
      <c r="C34" s="92"/>
      <c r="D34" s="92"/>
      <c r="E34" s="92"/>
      <c r="F34" s="92"/>
      <c r="G34" s="92"/>
      <c r="H34" s="93"/>
      <c r="I34" s="93"/>
      <c r="J34" s="92"/>
      <c r="K34" s="92"/>
      <c r="L34" s="94"/>
    </row>
    <row r="35" spans="1:12" x14ac:dyDescent="0.3">
      <c r="A35" s="92"/>
      <c r="B35" s="95"/>
      <c r="C35" s="92"/>
      <c r="D35" s="92"/>
      <c r="E35" s="92"/>
      <c r="F35" s="92"/>
      <c r="G35" s="92"/>
      <c r="H35" s="93"/>
      <c r="I35" s="93"/>
      <c r="J35" s="92"/>
      <c r="K35" s="92"/>
      <c r="L35" s="94"/>
    </row>
    <row r="36" spans="1:12" x14ac:dyDescent="0.3">
      <c r="A36" s="92"/>
      <c r="B36" s="96"/>
      <c r="C36" s="92"/>
      <c r="D36" s="92"/>
      <c r="E36" s="92"/>
      <c r="F36" s="92"/>
      <c r="G36" s="92"/>
      <c r="H36" s="93"/>
      <c r="I36" s="93"/>
      <c r="J36" s="92"/>
      <c r="K36" s="92"/>
      <c r="L36" s="94"/>
    </row>
    <row r="37" spans="1:12" x14ac:dyDescent="0.3">
      <c r="A37" s="92"/>
      <c r="B37" s="96"/>
      <c r="C37" s="92"/>
      <c r="D37" s="92"/>
      <c r="E37" s="92"/>
      <c r="F37" s="92"/>
      <c r="G37" s="92"/>
      <c r="H37" s="93"/>
      <c r="I37" s="93"/>
      <c r="J37" s="92"/>
      <c r="K37" s="92"/>
      <c r="L37" s="94"/>
    </row>
    <row r="38" spans="1:12" x14ac:dyDescent="0.3">
      <c r="A38" s="92"/>
      <c r="B38" s="96"/>
      <c r="C38" s="92"/>
      <c r="D38" s="92"/>
      <c r="E38" s="92"/>
      <c r="F38" s="92"/>
      <c r="G38" s="92"/>
      <c r="H38" s="93"/>
      <c r="I38" s="93"/>
      <c r="J38" s="92"/>
      <c r="K38" s="92"/>
      <c r="L38" s="94"/>
    </row>
    <row r="39" spans="1:12" x14ac:dyDescent="0.3">
      <c r="A39" s="92"/>
      <c r="B39" s="96"/>
      <c r="C39" s="92"/>
      <c r="D39" s="92"/>
      <c r="E39" s="92"/>
      <c r="F39" s="92"/>
      <c r="G39" s="92"/>
      <c r="H39" s="93"/>
      <c r="I39" s="93"/>
      <c r="J39" s="92"/>
      <c r="K39" s="92"/>
      <c r="L39" s="94"/>
    </row>
    <row r="40" spans="1:12" x14ac:dyDescent="0.3">
      <c r="A40" s="92"/>
      <c r="B40" s="96"/>
      <c r="C40" s="92"/>
      <c r="D40" s="92"/>
      <c r="E40" s="92"/>
      <c r="F40" s="92"/>
      <c r="G40" s="92"/>
      <c r="H40" s="93"/>
      <c r="I40" s="93"/>
      <c r="J40" s="92"/>
      <c r="K40" s="92"/>
      <c r="L40" s="94"/>
    </row>
    <row r="41" spans="1:12" x14ac:dyDescent="0.3">
      <c r="A41" s="92"/>
      <c r="B41" s="96"/>
      <c r="C41" s="92"/>
      <c r="D41" s="92"/>
      <c r="E41" s="92"/>
      <c r="F41" s="92"/>
      <c r="G41" s="92"/>
      <c r="H41" s="93"/>
      <c r="I41" s="93"/>
      <c r="J41" s="92"/>
      <c r="K41" s="92"/>
      <c r="L41" s="94"/>
    </row>
    <row r="42" spans="1:12" x14ac:dyDescent="0.3">
      <c r="A42" s="92"/>
      <c r="B42" s="96"/>
      <c r="C42" s="92"/>
      <c r="D42" s="92"/>
      <c r="E42" s="92"/>
      <c r="F42" s="92"/>
      <c r="G42" s="92"/>
      <c r="H42" s="93"/>
      <c r="I42" s="93"/>
      <c r="J42" s="92"/>
      <c r="K42" s="92"/>
      <c r="L42" s="94"/>
    </row>
    <row r="43" spans="1:12" x14ac:dyDescent="0.3">
      <c r="A43" s="92"/>
      <c r="B43" s="96"/>
      <c r="C43" s="92"/>
      <c r="D43" s="92"/>
      <c r="E43" s="92"/>
      <c r="F43" s="92"/>
      <c r="G43" s="92"/>
      <c r="H43" s="93"/>
      <c r="I43" s="93"/>
      <c r="J43" s="92"/>
      <c r="K43" s="92"/>
      <c r="L43" s="94"/>
    </row>
    <row r="44" spans="1:12" x14ac:dyDescent="0.3">
      <c r="A44" s="92"/>
      <c r="B44" s="96"/>
      <c r="C44" s="92"/>
      <c r="D44" s="92"/>
      <c r="E44" s="92"/>
      <c r="F44" s="92"/>
      <c r="G44" s="92"/>
      <c r="H44" s="93"/>
      <c r="I44" s="93"/>
      <c r="J44" s="92"/>
      <c r="K44" s="92"/>
      <c r="L44" s="94"/>
    </row>
    <row r="45" spans="1:12" x14ac:dyDescent="0.3">
      <c r="A45" s="92"/>
      <c r="B45" s="96"/>
      <c r="C45" s="92"/>
      <c r="D45" s="92"/>
      <c r="E45" s="92"/>
      <c r="F45" s="92"/>
      <c r="G45" s="92"/>
      <c r="H45" s="93"/>
      <c r="I45" s="93"/>
      <c r="J45" s="92"/>
      <c r="K45" s="92"/>
      <c r="L45" s="94"/>
    </row>
    <row r="46" spans="1:12" x14ac:dyDescent="0.3">
      <c r="A46" s="92"/>
      <c r="B46" s="96"/>
      <c r="C46" s="92"/>
      <c r="D46" s="92"/>
      <c r="E46" s="92"/>
      <c r="F46" s="92"/>
      <c r="G46" s="92"/>
      <c r="H46" s="93"/>
      <c r="I46" s="93"/>
      <c r="J46" s="92"/>
      <c r="K46" s="92"/>
      <c r="L46" s="94"/>
    </row>
    <row r="47" spans="1:12" x14ac:dyDescent="0.3">
      <c r="A47" s="92"/>
      <c r="B47" s="96"/>
      <c r="C47" s="92"/>
      <c r="D47" s="92"/>
      <c r="E47" s="92"/>
      <c r="F47" s="92"/>
      <c r="G47" s="92"/>
      <c r="H47" s="93"/>
      <c r="I47" s="93"/>
      <c r="J47" s="92"/>
      <c r="K47" s="92"/>
      <c r="L47" s="94"/>
    </row>
    <row r="48" spans="1:12" x14ac:dyDescent="0.3">
      <c r="A48" s="92"/>
      <c r="B48" s="95"/>
      <c r="C48" s="92"/>
      <c r="D48" s="92"/>
      <c r="E48" s="92"/>
      <c r="F48" s="92"/>
      <c r="G48" s="92"/>
      <c r="H48" s="93"/>
      <c r="I48" s="93"/>
      <c r="J48" s="92"/>
      <c r="K48" s="92"/>
      <c r="L48" s="94"/>
    </row>
    <row r="49" spans="1:12" x14ac:dyDescent="0.3">
      <c r="A49" s="92"/>
      <c r="B49" s="96"/>
      <c r="C49" s="92"/>
      <c r="D49" s="92"/>
      <c r="E49" s="92"/>
      <c r="F49" s="92"/>
      <c r="G49" s="92"/>
      <c r="H49" s="93"/>
      <c r="I49" s="93"/>
      <c r="J49" s="92"/>
      <c r="K49" s="92"/>
      <c r="L49" s="94"/>
    </row>
    <row r="50" spans="1:12" x14ac:dyDescent="0.3">
      <c r="A50" s="92"/>
      <c r="B50" s="96"/>
      <c r="C50" s="92"/>
      <c r="D50" s="92"/>
      <c r="E50" s="92"/>
      <c r="F50" s="92"/>
      <c r="G50" s="92"/>
      <c r="H50" s="93"/>
      <c r="I50" s="93"/>
      <c r="J50" s="92"/>
      <c r="K50" s="92"/>
      <c r="L50" s="94"/>
    </row>
    <row r="51" spans="1:12" x14ac:dyDescent="0.3">
      <c r="A51" s="92"/>
      <c r="B51" s="96"/>
      <c r="C51" s="92"/>
      <c r="D51" s="92"/>
      <c r="E51" s="92"/>
      <c r="F51" s="92"/>
      <c r="G51" s="92"/>
      <c r="H51" s="93"/>
      <c r="I51" s="93"/>
      <c r="J51" s="92"/>
      <c r="K51" s="92"/>
      <c r="L51" s="94"/>
    </row>
    <row r="52" spans="1:12" x14ac:dyDescent="0.3">
      <c r="A52" s="92"/>
      <c r="B52" s="96"/>
      <c r="C52" s="92"/>
      <c r="D52" s="92"/>
      <c r="E52" s="92"/>
      <c r="F52" s="92"/>
      <c r="G52" s="92"/>
      <c r="H52" s="93"/>
      <c r="I52" s="93"/>
      <c r="J52" s="92"/>
      <c r="K52" s="92"/>
      <c r="L52" s="94"/>
    </row>
    <row r="53" spans="1:12" x14ac:dyDescent="0.3">
      <c r="A53" s="92"/>
      <c r="B53" s="96"/>
      <c r="C53" s="92"/>
      <c r="D53" s="92"/>
      <c r="E53" s="92"/>
      <c r="F53" s="92"/>
      <c r="G53" s="92"/>
      <c r="H53" s="93"/>
      <c r="I53" s="93"/>
      <c r="J53" s="92"/>
      <c r="K53" s="92"/>
      <c r="L53" s="94"/>
    </row>
    <row r="54" spans="1:12" x14ac:dyDescent="0.3">
      <c r="A54" s="92"/>
      <c r="B54" s="96"/>
      <c r="C54" s="92"/>
      <c r="D54" s="92"/>
      <c r="E54" s="92"/>
      <c r="F54" s="92"/>
      <c r="G54" s="92"/>
      <c r="H54" s="93"/>
      <c r="I54" s="93"/>
      <c r="J54" s="92"/>
      <c r="K54" s="92"/>
      <c r="L54" s="94"/>
    </row>
    <row r="55" spans="1:12" x14ac:dyDescent="0.3">
      <c r="A55" s="92"/>
      <c r="B55" s="96"/>
      <c r="C55" s="92"/>
      <c r="D55" s="92"/>
      <c r="E55" s="92"/>
      <c r="F55" s="92"/>
      <c r="G55" s="92"/>
      <c r="H55" s="93"/>
      <c r="I55" s="93"/>
      <c r="J55" s="92"/>
      <c r="K55" s="92"/>
      <c r="L55" s="94"/>
    </row>
    <row r="56" spans="1:12" x14ac:dyDescent="0.3">
      <c r="A56" s="92"/>
      <c r="B56" s="96"/>
      <c r="C56" s="92"/>
      <c r="D56" s="92"/>
      <c r="E56" s="92"/>
      <c r="F56" s="92"/>
      <c r="G56" s="92"/>
      <c r="H56" s="93"/>
      <c r="I56" s="93"/>
      <c r="J56" s="92"/>
      <c r="K56" s="92"/>
      <c r="L56" s="94"/>
    </row>
    <row r="57" spans="1:12" x14ac:dyDescent="0.3">
      <c r="A57" s="92"/>
      <c r="B57" s="96"/>
      <c r="C57" s="92"/>
      <c r="D57" s="92"/>
      <c r="E57" s="92"/>
      <c r="F57" s="92"/>
      <c r="G57" s="92"/>
      <c r="H57" s="93"/>
      <c r="I57" s="93"/>
      <c r="J57" s="92"/>
      <c r="K57" s="92"/>
      <c r="L57" s="94"/>
    </row>
    <row r="58" spans="1:12" x14ac:dyDescent="0.3">
      <c r="A58" s="92"/>
      <c r="B58" s="96"/>
      <c r="C58" s="92"/>
      <c r="D58" s="92"/>
      <c r="E58" s="92"/>
      <c r="F58" s="92"/>
      <c r="G58" s="92"/>
      <c r="H58" s="93"/>
      <c r="I58" s="93"/>
      <c r="J58" s="92"/>
      <c r="K58" s="92"/>
      <c r="L58" s="94"/>
    </row>
    <row r="59" spans="1:12" x14ac:dyDescent="0.3">
      <c r="A59" s="92"/>
      <c r="B59" s="96"/>
      <c r="C59" s="92"/>
      <c r="D59" s="92"/>
      <c r="E59" s="92"/>
      <c r="F59" s="92"/>
      <c r="G59" s="92"/>
      <c r="H59" s="93"/>
      <c r="I59" s="93"/>
      <c r="J59" s="92"/>
      <c r="K59" s="92"/>
      <c r="L59" s="94"/>
    </row>
    <row r="60" spans="1:12" x14ac:dyDescent="0.3">
      <c r="A60" s="92"/>
      <c r="B60" s="96"/>
      <c r="C60" s="92"/>
      <c r="D60" s="92"/>
      <c r="E60" s="92"/>
      <c r="F60" s="92"/>
      <c r="G60" s="92"/>
      <c r="H60" s="93"/>
      <c r="I60" s="93"/>
      <c r="J60" s="92"/>
      <c r="K60" s="92"/>
      <c r="L60" s="94"/>
    </row>
    <row r="61" spans="1:12" x14ac:dyDescent="0.3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4"/>
    </row>
    <row r="62" spans="1:12" x14ac:dyDescent="0.3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4"/>
    </row>
    <row r="63" spans="1:12" x14ac:dyDescent="0.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4"/>
    </row>
    <row r="64" spans="1:12" x14ac:dyDescent="0.3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4"/>
    </row>
    <row r="65" spans="1:12" x14ac:dyDescent="0.3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4"/>
    </row>
    <row r="66" spans="1:12" x14ac:dyDescent="0.3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4"/>
    </row>
    <row r="67" spans="1:12" x14ac:dyDescent="0.3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4"/>
    </row>
    <row r="68" spans="1:12" x14ac:dyDescent="0.3">
      <c r="A68" s="92"/>
      <c r="B68" s="91"/>
    </row>
    <row r="69" spans="1:12" x14ac:dyDescent="0.3">
      <c r="A69" s="91"/>
      <c r="B69" s="91"/>
    </row>
    <row r="70" spans="1:12" x14ac:dyDescent="0.3">
      <c r="A70" s="91"/>
      <c r="B70" s="91"/>
    </row>
    <row r="71" spans="1:12" x14ac:dyDescent="0.3">
      <c r="A71" s="91"/>
      <c r="B71" s="91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zoomScale="55" zoomScaleNormal="55" workbookViewId="0">
      <selection activeCell="K19" sqref="K19"/>
    </sheetView>
  </sheetViews>
  <sheetFormatPr baseColWidth="10" defaultColWidth="11.5546875" defaultRowHeight="19.2" x14ac:dyDescent="0.3"/>
  <cols>
    <col min="1" max="1" width="4.5546875" style="50" bestFit="1" customWidth="1"/>
    <col min="2" max="2" width="68.109375" style="50" customWidth="1"/>
    <col min="3" max="3" width="12.5546875" style="50" customWidth="1"/>
    <col min="4" max="4" width="12.33203125" style="50" customWidth="1"/>
    <col min="5" max="6" width="16.5546875" style="50" customWidth="1"/>
    <col min="7" max="7" width="16" style="50" customWidth="1"/>
    <col min="8" max="9" width="18.44140625" style="50" bestFit="1" customWidth="1"/>
    <col min="10" max="10" width="29" style="50" bestFit="1" customWidth="1"/>
    <col min="11" max="11" width="57.33203125" style="50" bestFit="1" customWidth="1"/>
    <col min="12" max="12" width="29.44140625" style="50" customWidth="1"/>
    <col min="13" max="13" width="13.88671875" style="50" bestFit="1" customWidth="1"/>
    <col min="14" max="14" width="21.44140625" style="50" bestFit="1" customWidth="1"/>
    <col min="15" max="15" width="62.44140625" style="50" bestFit="1" customWidth="1"/>
    <col min="16" max="16" width="11.6640625" style="50" customWidth="1"/>
    <col min="17" max="17" width="9.6640625" style="50" bestFit="1" customWidth="1"/>
    <col min="18" max="18" width="31" style="50" bestFit="1" customWidth="1"/>
    <col min="19" max="16384" width="11.5546875" style="50"/>
  </cols>
  <sheetData>
    <row r="1" spans="1:18" ht="63.75" customHeight="1" thickBot="1" x14ac:dyDescent="0.35">
      <c r="A1" s="223" t="s">
        <v>113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</row>
    <row r="2" spans="1:18" ht="49.95" customHeight="1" thickBot="1" x14ac:dyDescent="0.35">
      <c r="A2" s="116" t="s">
        <v>0</v>
      </c>
      <c r="B2" s="116" t="s">
        <v>4</v>
      </c>
      <c r="C2" s="116" t="s">
        <v>99</v>
      </c>
      <c r="D2" s="116" t="s">
        <v>102</v>
      </c>
      <c r="E2" s="116" t="s">
        <v>100</v>
      </c>
      <c r="F2" s="116" t="s">
        <v>6</v>
      </c>
      <c r="G2" s="116" t="s">
        <v>97</v>
      </c>
      <c r="H2" s="116" t="s">
        <v>1</v>
      </c>
      <c r="I2" s="116" t="s">
        <v>2</v>
      </c>
      <c r="J2" s="116" t="s">
        <v>3</v>
      </c>
      <c r="K2" s="116" t="s">
        <v>91</v>
      </c>
      <c r="L2" s="116" t="s">
        <v>98</v>
      </c>
      <c r="Q2" s="49" t="s">
        <v>88</v>
      </c>
      <c r="R2" s="49" t="s">
        <v>89</v>
      </c>
    </row>
    <row r="3" spans="1:18" ht="45" customHeight="1" x14ac:dyDescent="0.3">
      <c r="A3" s="51">
        <v>1</v>
      </c>
      <c r="B3" s="122" t="s">
        <v>164</v>
      </c>
      <c r="C3" s="61"/>
      <c r="D3" s="61"/>
      <c r="E3" s="122"/>
      <c r="F3" s="61">
        <v>0.5</v>
      </c>
      <c r="G3" s="61">
        <v>1</v>
      </c>
      <c r="H3" s="69">
        <v>42105</v>
      </c>
      <c r="I3" s="69">
        <v>42109</v>
      </c>
      <c r="J3" s="61" t="s">
        <v>103</v>
      </c>
      <c r="K3" s="61"/>
      <c r="L3" s="62">
        <f t="shared" ref="L3:L9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7">
        <v>2</v>
      </c>
      <c r="B4" s="123" t="s">
        <v>123</v>
      </c>
      <c r="C4" s="117"/>
      <c r="D4" s="117"/>
      <c r="E4" s="123"/>
      <c r="F4" s="117"/>
      <c r="G4" s="117"/>
      <c r="H4" s="124"/>
      <c r="I4" s="124"/>
      <c r="J4" s="117"/>
      <c r="K4" s="117"/>
      <c r="L4" s="121"/>
      <c r="N4" s="51" t="s">
        <v>96</v>
      </c>
      <c r="O4" s="58">
        <v>1693750</v>
      </c>
      <c r="Q4" s="59"/>
      <c r="R4" s="60"/>
    </row>
    <row r="5" spans="1:18" ht="30" customHeight="1" x14ac:dyDescent="0.3">
      <c r="A5" s="87">
        <v>3</v>
      </c>
      <c r="B5" s="203" t="s">
        <v>165</v>
      </c>
      <c r="C5" s="61">
        <v>5</v>
      </c>
      <c r="D5" s="61">
        <v>2</v>
      </c>
      <c r="E5" s="122">
        <v>1</v>
      </c>
      <c r="F5" s="87">
        <f>D5*(C5*30 +E5*30)/60</f>
        <v>6</v>
      </c>
      <c r="G5" s="61">
        <v>15</v>
      </c>
      <c r="H5" s="69">
        <v>42109</v>
      </c>
      <c r="I5" s="69">
        <v>42112</v>
      </c>
      <c r="J5" s="61" t="s">
        <v>153</v>
      </c>
      <c r="K5" s="61" t="s">
        <v>160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3">
      <c r="A6" s="87">
        <v>4</v>
      </c>
      <c r="B6" s="203" t="s">
        <v>132</v>
      </c>
      <c r="C6" s="61">
        <v>20</v>
      </c>
      <c r="D6" s="61">
        <v>2</v>
      </c>
      <c r="E6" s="122">
        <v>3</v>
      </c>
      <c r="F6" s="61">
        <f t="shared" ref="F6" si="1">D6*(C6*30 +E6*30)/60</f>
        <v>23</v>
      </c>
      <c r="G6" s="61">
        <v>25</v>
      </c>
      <c r="H6" s="69">
        <v>42109</v>
      </c>
      <c r="I6" s="69">
        <v>42114</v>
      </c>
      <c r="J6" s="61" t="s">
        <v>153</v>
      </c>
      <c r="K6" s="61" t="s">
        <v>160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x14ac:dyDescent="0.3">
      <c r="A7" s="51">
        <v>5</v>
      </c>
      <c r="B7" s="204" t="s">
        <v>149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>
        <v>2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N7" s="91"/>
      <c r="O7" s="200"/>
      <c r="Q7" s="201"/>
      <c r="R7" s="202"/>
    </row>
    <row r="8" spans="1:18" ht="30" customHeight="1" x14ac:dyDescent="0.3">
      <c r="A8" s="61">
        <v>6</v>
      </c>
      <c r="B8" s="203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N8" s="91"/>
      <c r="O8" s="200"/>
      <c r="Q8" s="201"/>
      <c r="R8" s="202"/>
    </row>
    <row r="9" spans="1:18" ht="30" customHeight="1" x14ac:dyDescent="0.3">
      <c r="A9" s="87">
        <v>7</v>
      </c>
      <c r="B9" s="203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16</v>
      </c>
      <c r="H9" s="69">
        <v>42091</v>
      </c>
      <c r="I9" s="69">
        <v>42098</v>
      </c>
      <c r="J9" s="61" t="s">
        <v>153</v>
      </c>
      <c r="K9" s="61" t="s">
        <v>10</v>
      </c>
      <c r="L9" s="53">
        <f t="shared" si="0"/>
        <v>127031.25</v>
      </c>
      <c r="N9" s="91"/>
      <c r="O9" s="200"/>
      <c r="Q9" s="201"/>
      <c r="R9" s="202"/>
    </row>
    <row r="10" spans="1:18" ht="30" customHeight="1" x14ac:dyDescent="0.25">
      <c r="A10" s="117">
        <v>8</v>
      </c>
      <c r="B10" s="123" t="s">
        <v>134</v>
      </c>
      <c r="C10" s="117"/>
      <c r="D10" s="117"/>
      <c r="E10" s="123"/>
      <c r="F10" s="117"/>
      <c r="G10" s="117"/>
      <c r="H10" s="124"/>
      <c r="I10" s="124"/>
      <c r="J10" s="117"/>
      <c r="K10" s="117"/>
      <c r="L10" s="121"/>
      <c r="M10" s="68"/>
      <c r="N10" s="52">
        <v>42079</v>
      </c>
      <c r="O10" s="52">
        <v>42084</v>
      </c>
    </row>
    <row r="11" spans="1:18" ht="30" customHeight="1" x14ac:dyDescent="0.45">
      <c r="A11" s="51">
        <v>9</v>
      </c>
      <c r="B11" s="205" t="s">
        <v>135</v>
      </c>
      <c r="C11" s="61"/>
      <c r="D11" s="61"/>
      <c r="E11" s="122"/>
      <c r="F11" s="61">
        <v>2</v>
      </c>
      <c r="G11" s="61">
        <v>5</v>
      </c>
      <c r="H11" s="69">
        <v>42107</v>
      </c>
      <c r="I11" s="69">
        <v>42107</v>
      </c>
      <c r="J11" s="61" t="s">
        <v>154</v>
      </c>
      <c r="K11" s="61"/>
      <c r="L11" s="62">
        <f t="shared" ref="L11:L18" si="2">$O$6*F11</f>
        <v>14114.583333333334</v>
      </c>
      <c r="N11" s="69">
        <v>42086</v>
      </c>
      <c r="O11" s="69">
        <v>42091</v>
      </c>
    </row>
    <row r="12" spans="1:18" ht="30" customHeight="1" x14ac:dyDescent="0.45">
      <c r="A12" s="61">
        <v>10</v>
      </c>
      <c r="B12" s="205" t="s">
        <v>136</v>
      </c>
      <c r="C12" s="61"/>
      <c r="D12" s="61"/>
      <c r="E12" s="61"/>
      <c r="F12" s="61">
        <v>2</v>
      </c>
      <c r="G12" s="61">
        <v>2</v>
      </c>
      <c r="H12" s="69">
        <v>42107</v>
      </c>
      <c r="I12" s="69">
        <v>42107</v>
      </c>
      <c r="J12" s="61" t="s">
        <v>154</v>
      </c>
      <c r="K12" s="61" t="s">
        <v>171</v>
      </c>
      <c r="L12" s="62">
        <f t="shared" si="2"/>
        <v>14114.583333333334</v>
      </c>
      <c r="N12" s="69">
        <v>42093</v>
      </c>
      <c r="O12" s="69">
        <v>42098</v>
      </c>
    </row>
    <row r="13" spans="1:18" ht="30" customHeight="1" x14ac:dyDescent="0.45">
      <c r="A13" s="87">
        <v>11</v>
      </c>
      <c r="B13" s="205" t="s">
        <v>128</v>
      </c>
      <c r="C13" s="61"/>
      <c r="D13" s="61"/>
      <c r="E13" s="61"/>
      <c r="F13" s="61">
        <v>2</v>
      </c>
      <c r="G13" s="61">
        <v>2</v>
      </c>
      <c r="H13" s="69">
        <v>42107</v>
      </c>
      <c r="I13" s="69">
        <v>42112</v>
      </c>
      <c r="J13" s="61" t="s">
        <v>154</v>
      </c>
      <c r="K13" s="61" t="s">
        <v>155</v>
      </c>
      <c r="L13" s="62">
        <f t="shared" si="2"/>
        <v>14114.583333333334</v>
      </c>
      <c r="N13" s="69">
        <v>42100</v>
      </c>
      <c r="O13" s="69">
        <v>42105</v>
      </c>
    </row>
    <row r="14" spans="1:18" ht="30" customHeight="1" x14ac:dyDescent="0.45">
      <c r="A14" s="87">
        <v>12</v>
      </c>
      <c r="B14" s="205" t="s">
        <v>137</v>
      </c>
      <c r="C14" s="61">
        <v>3</v>
      </c>
      <c r="D14" s="61">
        <v>10</v>
      </c>
      <c r="E14" s="61">
        <v>0</v>
      </c>
      <c r="F14" s="56">
        <f>40*C14</f>
        <v>120</v>
      </c>
      <c r="G14" s="61">
        <v>120</v>
      </c>
      <c r="H14" s="69">
        <v>42107</v>
      </c>
      <c r="I14" s="69">
        <v>42114</v>
      </c>
      <c r="J14" s="61" t="s">
        <v>70</v>
      </c>
      <c r="K14" s="61" t="s">
        <v>171</v>
      </c>
      <c r="L14" s="62">
        <f t="shared" si="2"/>
        <v>846875</v>
      </c>
      <c r="N14" s="69">
        <v>42107</v>
      </c>
      <c r="O14" s="69">
        <v>42112</v>
      </c>
    </row>
    <row r="15" spans="1:18" ht="30" customHeight="1" x14ac:dyDescent="0.45">
      <c r="A15" s="51">
        <v>13</v>
      </c>
      <c r="B15" s="205" t="s">
        <v>130</v>
      </c>
      <c r="C15" s="61"/>
      <c r="D15" s="61"/>
      <c r="E15" s="61"/>
      <c r="F15" s="61">
        <v>3</v>
      </c>
      <c r="G15" s="61">
        <v>2</v>
      </c>
      <c r="H15" s="69">
        <v>42107</v>
      </c>
      <c r="I15" s="69">
        <v>42115</v>
      </c>
      <c r="J15" s="61" t="s">
        <v>159</v>
      </c>
      <c r="K15" s="61" t="s">
        <v>171</v>
      </c>
      <c r="L15" s="62">
        <f t="shared" si="2"/>
        <v>21171.875</v>
      </c>
      <c r="N15" s="69">
        <v>42114</v>
      </c>
      <c r="O15" s="69">
        <v>42119</v>
      </c>
    </row>
    <row r="16" spans="1:18" ht="30" customHeight="1" x14ac:dyDescent="0.45">
      <c r="A16" s="61">
        <v>14</v>
      </c>
      <c r="B16" s="205" t="s">
        <v>131</v>
      </c>
      <c r="C16" s="61"/>
      <c r="D16" s="61"/>
      <c r="E16" s="61"/>
      <c r="F16" s="61">
        <v>3</v>
      </c>
      <c r="G16" s="61">
        <v>3</v>
      </c>
      <c r="H16" s="69">
        <v>42107</v>
      </c>
      <c r="I16" s="69">
        <v>42115</v>
      </c>
      <c r="J16" s="61" t="s">
        <v>103</v>
      </c>
      <c r="K16" s="61" t="s">
        <v>10</v>
      </c>
      <c r="L16" s="62">
        <f t="shared" si="2"/>
        <v>21171.875</v>
      </c>
      <c r="N16" s="69">
        <v>42121</v>
      </c>
      <c r="O16" s="69">
        <v>42126</v>
      </c>
    </row>
    <row r="17" spans="1:15" ht="30" customHeight="1" x14ac:dyDescent="0.3">
      <c r="A17" s="117">
        <v>15</v>
      </c>
      <c r="B17" s="123" t="s">
        <v>69</v>
      </c>
      <c r="C17" s="117">
        <v>2</v>
      </c>
      <c r="D17" s="117">
        <v>2</v>
      </c>
      <c r="E17" s="117">
        <v>0</v>
      </c>
      <c r="F17" s="117">
        <v>3</v>
      </c>
      <c r="G17" s="117">
        <v>4</v>
      </c>
      <c r="H17" s="128">
        <v>42113</v>
      </c>
      <c r="I17" s="128">
        <v>42117</v>
      </c>
      <c r="J17" s="117" t="s">
        <v>84</v>
      </c>
      <c r="K17" s="117" t="s">
        <v>10</v>
      </c>
      <c r="L17" s="121">
        <f t="shared" si="2"/>
        <v>21171.875</v>
      </c>
      <c r="N17" s="69">
        <v>42128</v>
      </c>
      <c r="O17" s="69">
        <v>42133</v>
      </c>
    </row>
    <row r="18" spans="1:15" ht="30" customHeight="1" x14ac:dyDescent="0.3">
      <c r="A18" s="117">
        <v>16</v>
      </c>
      <c r="B18" s="123" t="s">
        <v>138</v>
      </c>
      <c r="C18" s="117"/>
      <c r="D18" s="117"/>
      <c r="E18" s="123"/>
      <c r="F18" s="117">
        <v>2</v>
      </c>
      <c r="G18" s="117">
        <v>2</v>
      </c>
      <c r="H18" s="128">
        <v>42115</v>
      </c>
      <c r="I18" s="128">
        <v>42117</v>
      </c>
      <c r="J18" s="117" t="s">
        <v>84</v>
      </c>
      <c r="K18" s="117" t="s">
        <v>158</v>
      </c>
      <c r="L18" s="121">
        <f t="shared" si="2"/>
        <v>14114.583333333334</v>
      </c>
      <c r="N18" s="52">
        <v>42135</v>
      </c>
      <c r="O18" s="52">
        <v>42140</v>
      </c>
    </row>
    <row r="19" spans="1:15" x14ac:dyDescent="0.3">
      <c r="A19" s="97"/>
      <c r="F19" s="50">
        <f>SUM(F3:F18)</f>
        <v>191</v>
      </c>
      <c r="G19" s="50">
        <f>SUM(G3:G18)</f>
        <v>203</v>
      </c>
      <c r="K19" s="129" t="s">
        <v>161</v>
      </c>
      <c r="L19" s="75">
        <f>SUM(L3:L18)</f>
        <v>1347942.7083333333</v>
      </c>
      <c r="M19" s="101"/>
      <c r="N19" s="102">
        <v>42142</v>
      </c>
      <c r="O19" s="102">
        <v>42147</v>
      </c>
    </row>
    <row r="20" spans="1:15" x14ac:dyDescent="0.3">
      <c r="A20" s="97"/>
      <c r="B20" s="125"/>
      <c r="C20" s="97"/>
      <c r="D20" s="97"/>
      <c r="E20" s="125"/>
      <c r="F20" s="97"/>
      <c r="G20" s="97"/>
      <c r="H20" s="126"/>
      <c r="I20" s="126"/>
      <c r="J20" s="97"/>
      <c r="K20" s="97"/>
      <c r="L20" s="111"/>
      <c r="M20" s="97"/>
      <c r="N20" s="115">
        <v>42149</v>
      </c>
      <c r="O20" s="102">
        <v>42154</v>
      </c>
    </row>
    <row r="21" spans="1:15" x14ac:dyDescent="0.3">
      <c r="A21" s="97"/>
      <c r="B21" s="125"/>
      <c r="C21" s="97"/>
      <c r="D21" s="97"/>
      <c r="E21" s="125"/>
      <c r="F21" s="97"/>
      <c r="G21" s="97"/>
      <c r="H21" s="126"/>
      <c r="I21" s="126"/>
      <c r="J21" s="97"/>
      <c r="K21" s="97"/>
      <c r="L21" s="111"/>
      <c r="M21" s="97"/>
      <c r="N21" s="101"/>
      <c r="O21" s="101"/>
    </row>
    <row r="22" spans="1:15" ht="19.8" thickBot="1" x14ac:dyDescent="0.35">
      <c r="A22" s="97"/>
      <c r="B22" s="125"/>
      <c r="C22" s="97"/>
      <c r="D22" s="97"/>
      <c r="E22" s="125"/>
      <c r="F22" s="97"/>
      <c r="G22" s="97"/>
      <c r="H22" s="126"/>
      <c r="I22" s="126"/>
      <c r="J22" s="97"/>
      <c r="K22" s="97"/>
      <c r="L22" s="111"/>
      <c r="M22" s="97"/>
      <c r="N22" s="101"/>
      <c r="O22" s="101"/>
    </row>
    <row r="23" spans="1:15" ht="19.8" thickBot="1" x14ac:dyDescent="0.35">
      <c r="A23" s="97"/>
      <c r="B23" s="125"/>
      <c r="C23" s="97"/>
      <c r="D23" s="97"/>
      <c r="E23" s="125"/>
      <c r="F23" s="97"/>
      <c r="G23" s="97"/>
      <c r="H23" s="126"/>
      <c r="I23" s="126"/>
      <c r="J23" s="97"/>
      <c r="K23" s="97"/>
      <c r="L23" s="111"/>
      <c r="M23" s="97"/>
      <c r="N23" s="197" t="s">
        <v>77</v>
      </c>
      <c r="O23" s="103" t="s">
        <v>71</v>
      </c>
    </row>
    <row r="24" spans="1:15" x14ac:dyDescent="0.3">
      <c r="A24" s="97"/>
      <c r="B24" s="125"/>
      <c r="C24" s="97"/>
      <c r="D24" s="97"/>
      <c r="E24" s="125"/>
      <c r="F24" s="97"/>
      <c r="G24" s="97"/>
      <c r="H24" s="126"/>
      <c r="I24" s="126"/>
      <c r="J24" s="97"/>
      <c r="K24" s="97"/>
      <c r="L24" s="111"/>
      <c r="M24" s="97"/>
      <c r="N24" s="87" t="s">
        <v>70</v>
      </c>
      <c r="O24" s="104" t="s">
        <v>72</v>
      </c>
    </row>
    <row r="25" spans="1:15" ht="38.4" x14ac:dyDescent="0.3">
      <c r="A25" s="97"/>
      <c r="B25" s="125"/>
      <c r="C25" s="97"/>
      <c r="D25" s="97"/>
      <c r="E25" s="125"/>
      <c r="F25" s="97"/>
      <c r="G25" s="97"/>
      <c r="H25" s="126"/>
      <c r="I25" s="126"/>
      <c r="J25" s="97"/>
      <c r="K25" s="97"/>
      <c r="L25" s="111"/>
      <c r="M25" s="97"/>
      <c r="N25" s="87" t="s">
        <v>74</v>
      </c>
      <c r="O25" s="106" t="s">
        <v>73</v>
      </c>
    </row>
    <row r="26" spans="1:15" x14ac:dyDescent="0.3">
      <c r="A26" s="97"/>
      <c r="B26" s="125"/>
      <c r="C26" s="97"/>
      <c r="D26" s="97"/>
      <c r="E26" s="125"/>
      <c r="F26" s="97"/>
      <c r="G26" s="97"/>
      <c r="H26" s="126"/>
      <c r="I26" s="126"/>
      <c r="J26" s="97"/>
      <c r="K26" s="97"/>
      <c r="L26" s="111"/>
      <c r="M26" s="97"/>
      <c r="N26" s="87" t="s">
        <v>76</v>
      </c>
      <c r="O26" s="106" t="s">
        <v>75</v>
      </c>
    </row>
    <row r="27" spans="1:15" ht="19.8" thickBot="1" x14ac:dyDescent="0.35">
      <c r="A27" s="97"/>
      <c r="B27" s="125"/>
      <c r="C27" s="97"/>
      <c r="D27" s="97"/>
      <c r="E27" s="125"/>
      <c r="F27" s="97"/>
      <c r="G27" s="97"/>
      <c r="H27" s="126"/>
      <c r="I27" s="126"/>
      <c r="J27" s="97"/>
      <c r="K27" s="97"/>
      <c r="L27" s="111"/>
      <c r="M27" s="97"/>
      <c r="N27" s="87" t="s">
        <v>84</v>
      </c>
      <c r="O27" s="107" t="s">
        <v>83</v>
      </c>
    </row>
    <row r="28" spans="1:15" x14ac:dyDescent="0.3">
      <c r="A28" s="97"/>
      <c r="B28" s="125"/>
      <c r="C28" s="97"/>
      <c r="D28" s="97"/>
      <c r="E28" s="125"/>
      <c r="F28" s="97"/>
      <c r="G28" s="97"/>
      <c r="H28" s="126"/>
      <c r="I28" s="126"/>
      <c r="J28" s="97"/>
      <c r="K28" s="97"/>
      <c r="L28" s="111"/>
      <c r="M28" s="97"/>
      <c r="N28" s="101"/>
      <c r="O28" s="101"/>
    </row>
    <row r="29" spans="1:15" x14ac:dyDescent="0.3">
      <c r="A29" s="97"/>
      <c r="B29" s="125"/>
      <c r="C29" s="97"/>
      <c r="D29" s="97"/>
      <c r="E29" s="125"/>
      <c r="F29" s="97"/>
      <c r="G29" s="97"/>
      <c r="H29" s="126"/>
      <c r="I29" s="126"/>
      <c r="J29" s="97"/>
      <c r="K29" s="97"/>
      <c r="L29" s="111"/>
      <c r="M29" s="97"/>
      <c r="N29" s="101"/>
      <c r="O29" s="101"/>
    </row>
    <row r="30" spans="1:15" x14ac:dyDescent="0.3">
      <c r="A30" s="97"/>
      <c r="B30" s="125"/>
      <c r="C30" s="97"/>
      <c r="D30" s="97"/>
      <c r="E30" s="125"/>
      <c r="F30" s="97"/>
      <c r="G30" s="97"/>
      <c r="H30" s="126"/>
      <c r="I30" s="126"/>
      <c r="J30" s="97"/>
      <c r="K30" s="97"/>
      <c r="L30" s="111"/>
      <c r="M30" s="97"/>
      <c r="N30" s="101"/>
      <c r="O30" s="101"/>
    </row>
    <row r="31" spans="1:15" x14ac:dyDescent="0.3">
      <c r="A31" s="97"/>
      <c r="B31" s="125"/>
      <c r="C31" s="97"/>
      <c r="D31" s="97"/>
      <c r="E31" s="125"/>
      <c r="F31" s="97"/>
      <c r="G31" s="97"/>
      <c r="H31" s="126"/>
      <c r="I31" s="126"/>
      <c r="J31" s="97"/>
      <c r="K31" s="97"/>
      <c r="L31" s="111"/>
      <c r="M31" s="97"/>
      <c r="N31" s="101"/>
      <c r="O31" s="101"/>
    </row>
    <row r="32" spans="1:15" x14ac:dyDescent="0.3">
      <c r="A32" s="97"/>
      <c r="B32" s="125"/>
      <c r="C32" s="97"/>
      <c r="D32" s="97"/>
      <c r="E32" s="125"/>
      <c r="F32" s="97"/>
      <c r="G32" s="97"/>
      <c r="H32" s="126"/>
      <c r="I32" s="126"/>
      <c r="J32" s="97"/>
      <c r="K32" s="97"/>
      <c r="L32" s="111"/>
      <c r="M32" s="97"/>
      <c r="N32" s="101"/>
      <c r="O32" s="101"/>
    </row>
    <row r="33" spans="1:15" x14ac:dyDescent="0.3">
      <c r="A33" s="97"/>
      <c r="B33" s="125"/>
      <c r="C33" s="97"/>
      <c r="D33" s="97"/>
      <c r="E33" s="125"/>
      <c r="F33" s="97"/>
      <c r="G33" s="97"/>
      <c r="H33" s="126"/>
      <c r="I33" s="126"/>
      <c r="J33" s="97"/>
      <c r="K33" s="97"/>
      <c r="L33" s="111"/>
      <c r="M33" s="97"/>
      <c r="N33" s="101"/>
      <c r="O33" s="101"/>
    </row>
    <row r="34" spans="1:15" x14ac:dyDescent="0.3">
      <c r="A34" s="97"/>
      <c r="B34" s="125"/>
      <c r="C34" s="97"/>
      <c r="D34" s="97"/>
      <c r="E34" s="125"/>
      <c r="F34" s="97"/>
      <c r="G34" s="97"/>
      <c r="H34" s="126"/>
      <c r="I34" s="126"/>
      <c r="J34" s="97"/>
      <c r="K34" s="97"/>
      <c r="L34" s="111"/>
      <c r="M34" s="97"/>
      <c r="N34" s="101"/>
      <c r="O34" s="101"/>
    </row>
    <row r="35" spans="1:15" x14ac:dyDescent="0.3">
      <c r="A35" s="97"/>
      <c r="B35" s="125"/>
      <c r="C35" s="97"/>
      <c r="D35" s="97"/>
      <c r="E35" s="125"/>
      <c r="F35" s="97"/>
      <c r="G35" s="97"/>
      <c r="H35" s="126"/>
      <c r="I35" s="126"/>
      <c r="J35" s="97"/>
      <c r="K35" s="97"/>
      <c r="L35" s="111"/>
      <c r="M35" s="97"/>
      <c r="N35" s="101"/>
      <c r="O35" s="101"/>
    </row>
    <row r="36" spans="1:15" x14ac:dyDescent="0.3">
      <c r="A36" s="97"/>
      <c r="B36" s="125"/>
      <c r="C36" s="97"/>
      <c r="D36" s="97"/>
      <c r="E36" s="125"/>
      <c r="F36" s="97"/>
      <c r="G36" s="97"/>
      <c r="H36" s="126"/>
      <c r="I36" s="126"/>
      <c r="J36" s="97"/>
      <c r="K36" s="97"/>
      <c r="L36" s="111"/>
      <c r="M36" s="97"/>
      <c r="N36" s="101"/>
      <c r="O36" s="101"/>
    </row>
    <row r="37" spans="1:15" x14ac:dyDescent="0.3">
      <c r="A37" s="97"/>
      <c r="B37" s="125"/>
      <c r="C37" s="97"/>
      <c r="D37" s="97"/>
      <c r="E37" s="125"/>
      <c r="F37" s="97"/>
      <c r="G37" s="97"/>
      <c r="H37" s="126"/>
      <c r="I37" s="126"/>
      <c r="J37" s="97"/>
      <c r="K37" s="97"/>
      <c r="L37" s="111"/>
      <c r="M37" s="97"/>
      <c r="N37" s="101"/>
      <c r="O37" s="101"/>
    </row>
    <row r="38" spans="1:15" x14ac:dyDescent="0.3">
      <c r="A38" s="97"/>
      <c r="B38" s="125"/>
      <c r="C38" s="97"/>
      <c r="D38" s="97"/>
      <c r="E38" s="125"/>
      <c r="F38" s="97"/>
      <c r="G38" s="97"/>
      <c r="H38" s="126"/>
      <c r="I38" s="126"/>
      <c r="J38" s="97"/>
      <c r="K38" s="97"/>
      <c r="L38" s="111"/>
      <c r="M38" s="97"/>
      <c r="N38" s="101"/>
      <c r="O38" s="101"/>
    </row>
    <row r="39" spans="1:15" x14ac:dyDescent="0.3">
      <c r="A39" s="97"/>
      <c r="B39" s="125"/>
      <c r="C39" s="97"/>
      <c r="D39" s="97"/>
      <c r="E39" s="125"/>
      <c r="F39" s="97"/>
      <c r="G39" s="97"/>
      <c r="H39" s="126"/>
      <c r="I39" s="126"/>
      <c r="J39" s="97"/>
      <c r="K39" s="97"/>
      <c r="L39" s="111"/>
      <c r="M39" s="97"/>
      <c r="N39" s="101"/>
      <c r="O39" s="101"/>
    </row>
    <row r="40" spans="1:15" x14ac:dyDescent="0.3">
      <c r="A40" s="97"/>
      <c r="B40" s="125"/>
      <c r="C40" s="97"/>
      <c r="D40" s="97"/>
      <c r="E40" s="125"/>
      <c r="F40" s="97"/>
      <c r="G40" s="97"/>
      <c r="H40" s="126"/>
      <c r="I40" s="126"/>
      <c r="J40" s="97"/>
      <c r="K40" s="97"/>
      <c r="L40" s="111"/>
      <c r="M40" s="97"/>
      <c r="N40" s="101"/>
      <c r="O40" s="101"/>
    </row>
    <row r="41" spans="1:15" x14ac:dyDescent="0.3">
      <c r="A41" s="97"/>
      <c r="B41" s="125"/>
      <c r="C41" s="97"/>
      <c r="D41" s="97"/>
      <c r="E41" s="125"/>
      <c r="F41" s="97"/>
      <c r="G41" s="97"/>
      <c r="H41" s="126"/>
      <c r="I41" s="126"/>
      <c r="J41" s="97"/>
      <c r="K41" s="97"/>
      <c r="L41" s="111"/>
      <c r="M41" s="97"/>
      <c r="N41" s="101"/>
      <c r="O41" s="101"/>
    </row>
    <row r="42" spans="1:15" x14ac:dyDescent="0.3">
      <c r="A42" s="97"/>
      <c r="B42" s="125"/>
      <c r="C42" s="97"/>
      <c r="D42" s="97"/>
      <c r="E42" s="125"/>
      <c r="F42" s="97"/>
      <c r="G42" s="97"/>
      <c r="H42" s="126"/>
      <c r="I42" s="126"/>
      <c r="J42" s="97"/>
      <c r="K42" s="97"/>
      <c r="L42" s="111"/>
      <c r="M42" s="97"/>
      <c r="N42" s="101"/>
      <c r="O42" s="101"/>
    </row>
    <row r="43" spans="1:15" x14ac:dyDescent="0.3">
      <c r="A43" s="97"/>
      <c r="B43" s="125"/>
      <c r="C43" s="97"/>
      <c r="D43" s="97"/>
      <c r="E43" s="125"/>
      <c r="F43" s="97"/>
      <c r="G43" s="97"/>
      <c r="H43" s="126"/>
      <c r="I43" s="126"/>
      <c r="J43" s="97"/>
      <c r="K43" s="97"/>
      <c r="L43" s="111"/>
      <c r="M43" s="97"/>
      <c r="N43" s="101"/>
      <c r="O43" s="101"/>
    </row>
    <row r="44" spans="1:15" x14ac:dyDescent="0.3">
      <c r="A44" s="97"/>
      <c r="B44" s="125"/>
      <c r="C44" s="97"/>
      <c r="D44" s="97"/>
      <c r="E44" s="125"/>
      <c r="F44" s="97"/>
      <c r="G44" s="97"/>
      <c r="H44" s="126"/>
      <c r="I44" s="126"/>
      <c r="J44" s="97"/>
      <c r="K44" s="97"/>
      <c r="L44" s="111"/>
      <c r="M44" s="97"/>
      <c r="N44" s="101"/>
      <c r="O44" s="101"/>
    </row>
    <row r="45" spans="1:15" x14ac:dyDescent="0.3">
      <c r="A45" s="97"/>
      <c r="B45" s="125"/>
      <c r="C45" s="97"/>
      <c r="D45" s="97"/>
      <c r="E45" s="125"/>
      <c r="F45" s="97"/>
      <c r="G45" s="97"/>
      <c r="H45" s="126"/>
      <c r="I45" s="126"/>
      <c r="J45" s="97"/>
      <c r="K45" s="97"/>
      <c r="L45" s="111"/>
      <c r="M45" s="97"/>
      <c r="N45" s="101"/>
      <c r="O45" s="101"/>
    </row>
    <row r="46" spans="1:15" x14ac:dyDescent="0.3">
      <c r="A46" s="97"/>
      <c r="B46" s="125"/>
      <c r="C46" s="97"/>
      <c r="D46" s="97"/>
      <c r="E46" s="125"/>
      <c r="F46" s="97"/>
      <c r="G46" s="97"/>
      <c r="H46" s="126"/>
      <c r="I46" s="126"/>
      <c r="J46" s="97"/>
      <c r="K46" s="97"/>
      <c r="L46" s="111"/>
      <c r="M46" s="97"/>
      <c r="N46" s="101"/>
      <c r="O46" s="101"/>
    </row>
    <row r="47" spans="1:15" x14ac:dyDescent="0.3">
      <c r="A47" s="97"/>
      <c r="B47" s="125"/>
      <c r="C47" s="97"/>
      <c r="D47" s="97"/>
      <c r="E47" s="125"/>
      <c r="F47" s="97"/>
      <c r="G47" s="97"/>
      <c r="H47" s="126"/>
      <c r="I47" s="126"/>
      <c r="J47" s="97"/>
      <c r="K47" s="97"/>
      <c r="L47" s="111"/>
      <c r="M47" s="97"/>
      <c r="N47" s="101"/>
      <c r="O47" s="101"/>
    </row>
    <row r="48" spans="1:15" x14ac:dyDescent="0.3">
      <c r="A48" s="97"/>
      <c r="B48" s="125"/>
      <c r="C48" s="97"/>
      <c r="D48" s="97"/>
      <c r="E48" s="125"/>
      <c r="F48" s="97"/>
      <c r="G48" s="97"/>
      <c r="H48" s="126"/>
      <c r="I48" s="126"/>
      <c r="J48" s="97"/>
      <c r="K48" s="97"/>
      <c r="L48" s="111"/>
      <c r="M48" s="97"/>
      <c r="N48" s="101"/>
      <c r="O48" s="101"/>
    </row>
    <row r="49" spans="1:15" x14ac:dyDescent="0.3">
      <c r="A49" s="97"/>
      <c r="B49" s="125"/>
      <c r="C49" s="97"/>
      <c r="D49" s="97"/>
      <c r="E49" s="125"/>
      <c r="F49" s="97"/>
      <c r="G49" s="97"/>
      <c r="H49" s="126"/>
      <c r="I49" s="126"/>
      <c r="J49" s="97"/>
      <c r="K49" s="97"/>
      <c r="L49" s="111"/>
      <c r="M49" s="97"/>
      <c r="N49" s="101"/>
      <c r="O49" s="101"/>
    </row>
    <row r="50" spans="1:15" x14ac:dyDescent="0.3">
      <c r="A50" s="97"/>
      <c r="B50" s="125"/>
      <c r="C50" s="97"/>
      <c r="D50" s="97"/>
      <c r="E50" s="125"/>
      <c r="F50" s="97"/>
      <c r="G50" s="97"/>
      <c r="H50" s="126"/>
      <c r="I50" s="126"/>
      <c r="J50" s="97"/>
      <c r="K50" s="97"/>
      <c r="L50" s="111"/>
      <c r="M50" s="97"/>
      <c r="N50" s="101"/>
      <c r="O50" s="101"/>
    </row>
    <row r="51" spans="1:15" x14ac:dyDescent="0.3">
      <c r="A51" s="97"/>
      <c r="B51" s="125"/>
      <c r="C51" s="97"/>
      <c r="D51" s="97"/>
      <c r="E51" s="125"/>
      <c r="F51" s="97"/>
      <c r="G51" s="97"/>
      <c r="H51" s="126"/>
      <c r="I51" s="126"/>
      <c r="J51" s="97"/>
      <c r="K51" s="97"/>
      <c r="L51" s="111"/>
      <c r="M51" s="97"/>
      <c r="N51" s="101"/>
      <c r="O51" s="101"/>
    </row>
    <row r="52" spans="1:15" x14ac:dyDescent="0.3">
      <c r="A52" s="97"/>
      <c r="B52" s="125"/>
      <c r="C52" s="97"/>
      <c r="D52" s="97"/>
      <c r="E52" s="125"/>
      <c r="F52" s="97"/>
      <c r="G52" s="97"/>
      <c r="H52" s="126"/>
      <c r="I52" s="126"/>
      <c r="J52" s="97"/>
      <c r="K52" s="97"/>
      <c r="L52" s="111"/>
      <c r="M52" s="97"/>
      <c r="N52" s="101"/>
      <c r="O52" s="101"/>
    </row>
    <row r="53" spans="1:15" x14ac:dyDescent="0.3">
      <c r="A53" s="97"/>
      <c r="B53" s="125"/>
      <c r="C53" s="97"/>
      <c r="D53" s="97"/>
      <c r="E53" s="125"/>
      <c r="F53" s="97"/>
      <c r="G53" s="97"/>
      <c r="H53" s="126"/>
      <c r="I53" s="126"/>
      <c r="J53" s="97"/>
      <c r="K53" s="97"/>
      <c r="L53" s="111"/>
      <c r="M53" s="97"/>
      <c r="N53" s="101"/>
      <c r="O53" s="101"/>
    </row>
    <row r="54" spans="1:15" x14ac:dyDescent="0.3">
      <c r="A54" s="97"/>
      <c r="B54" s="125"/>
      <c r="C54" s="97"/>
      <c r="D54" s="97"/>
      <c r="E54" s="125"/>
      <c r="F54" s="97"/>
      <c r="G54" s="97"/>
      <c r="H54" s="126"/>
      <c r="I54" s="126"/>
      <c r="J54" s="97"/>
      <c r="K54" s="97"/>
      <c r="L54" s="111"/>
      <c r="M54" s="97"/>
      <c r="N54" s="101"/>
      <c r="O54" s="101"/>
    </row>
    <row r="55" spans="1:15" x14ac:dyDescent="0.3">
      <c r="A55" s="97"/>
      <c r="B55" s="125"/>
      <c r="C55" s="97"/>
      <c r="D55" s="97"/>
      <c r="E55" s="125"/>
      <c r="F55" s="97"/>
      <c r="G55" s="97"/>
      <c r="H55" s="126"/>
      <c r="I55" s="126"/>
      <c r="J55" s="97"/>
      <c r="K55" s="97"/>
      <c r="L55" s="111"/>
      <c r="M55" s="97"/>
      <c r="N55" s="101"/>
      <c r="O55" s="101"/>
    </row>
    <row r="56" spans="1:15" x14ac:dyDescent="0.3">
      <c r="A56" s="97"/>
      <c r="B56" s="125"/>
      <c r="C56" s="97"/>
      <c r="D56" s="97"/>
      <c r="E56" s="125"/>
      <c r="F56" s="97"/>
      <c r="G56" s="97"/>
      <c r="H56" s="126"/>
      <c r="I56" s="126"/>
      <c r="J56" s="97"/>
      <c r="K56" s="97"/>
      <c r="L56" s="111"/>
      <c r="M56" s="97"/>
      <c r="N56" s="101"/>
      <c r="O56" s="101"/>
    </row>
    <row r="57" spans="1:15" x14ac:dyDescent="0.3">
      <c r="A57" s="97"/>
      <c r="B57" s="125"/>
      <c r="C57" s="97"/>
      <c r="D57" s="97"/>
      <c r="E57" s="125"/>
      <c r="F57" s="97"/>
      <c r="G57" s="97"/>
      <c r="H57" s="126"/>
      <c r="I57" s="126"/>
      <c r="J57" s="97"/>
      <c r="K57" s="97"/>
      <c r="L57" s="111"/>
      <c r="M57" s="97"/>
      <c r="N57" s="101"/>
      <c r="O57" s="101"/>
    </row>
    <row r="58" spans="1:15" x14ac:dyDescent="0.3">
      <c r="A58" s="97"/>
      <c r="B58" s="125"/>
      <c r="C58" s="97"/>
      <c r="D58" s="97"/>
      <c r="E58" s="125"/>
      <c r="F58" s="97"/>
      <c r="G58" s="97"/>
      <c r="H58" s="126"/>
      <c r="I58" s="126"/>
      <c r="J58" s="97"/>
      <c r="K58" s="97"/>
      <c r="L58" s="111"/>
      <c r="M58" s="97"/>
      <c r="N58" s="101"/>
      <c r="O58" s="101"/>
    </row>
    <row r="59" spans="1:15" x14ac:dyDescent="0.3">
      <c r="A59" s="97"/>
      <c r="B59" s="125"/>
      <c r="C59" s="97"/>
      <c r="D59" s="97"/>
      <c r="E59" s="125"/>
      <c r="F59" s="97"/>
      <c r="G59" s="97"/>
      <c r="H59" s="126"/>
      <c r="I59" s="126"/>
      <c r="J59" s="97"/>
      <c r="K59" s="97"/>
      <c r="L59" s="111"/>
      <c r="M59" s="97"/>
      <c r="N59" s="101"/>
      <c r="O59" s="101"/>
    </row>
    <row r="60" spans="1:15" x14ac:dyDescent="0.3">
      <c r="A60" s="97"/>
      <c r="B60" s="125"/>
      <c r="C60" s="97"/>
      <c r="D60" s="97"/>
      <c r="E60" s="125"/>
      <c r="F60" s="97"/>
      <c r="G60" s="97"/>
      <c r="H60" s="126"/>
      <c r="I60" s="126"/>
      <c r="J60" s="97"/>
      <c r="K60" s="97"/>
      <c r="L60" s="111"/>
      <c r="M60" s="97"/>
      <c r="N60" s="101"/>
      <c r="O60" s="101"/>
    </row>
    <row r="61" spans="1:15" x14ac:dyDescent="0.3">
      <c r="A61" s="97"/>
      <c r="B61" s="125"/>
      <c r="C61" s="97"/>
      <c r="D61" s="97"/>
      <c r="E61" s="125"/>
      <c r="F61" s="97"/>
      <c r="G61" s="97"/>
      <c r="H61" s="126"/>
      <c r="I61" s="126"/>
      <c r="J61" s="97"/>
      <c r="K61" s="97"/>
      <c r="L61" s="111"/>
      <c r="M61" s="97"/>
      <c r="N61" s="101"/>
      <c r="O61" s="101"/>
    </row>
    <row r="62" spans="1:15" x14ac:dyDescent="0.3">
      <c r="A62" s="97"/>
      <c r="B62" s="125"/>
      <c r="C62" s="97"/>
      <c r="D62" s="97"/>
      <c r="E62" s="127"/>
      <c r="F62" s="97"/>
      <c r="G62" s="97"/>
      <c r="H62" s="126"/>
      <c r="I62" s="126"/>
      <c r="J62" s="97"/>
      <c r="K62" s="97"/>
      <c r="L62" s="111"/>
      <c r="M62" s="97"/>
      <c r="N62" s="101"/>
      <c r="O62" s="101"/>
    </row>
    <row r="63" spans="1:15" x14ac:dyDescent="0.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97"/>
      <c r="N63" s="101"/>
      <c r="O63" s="101"/>
    </row>
    <row r="64" spans="1:15" x14ac:dyDescent="0.3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97"/>
      <c r="N64" s="101"/>
      <c r="O64" s="101"/>
    </row>
    <row r="65" spans="1:15" x14ac:dyDescent="0.3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97"/>
      <c r="N65" s="101"/>
      <c r="O65" s="101"/>
    </row>
    <row r="66" spans="1:15" x14ac:dyDescent="0.3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97"/>
      <c r="N66" s="101"/>
      <c r="O66" s="101"/>
    </row>
    <row r="67" spans="1:15" x14ac:dyDescent="0.3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97"/>
      <c r="N67" s="101"/>
      <c r="O67" s="101"/>
    </row>
    <row r="68" spans="1:15" x14ac:dyDescent="0.3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97"/>
      <c r="N68" s="101"/>
      <c r="O68" s="101"/>
    </row>
    <row r="69" spans="1:15" x14ac:dyDescent="0.3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111"/>
      <c r="M69" s="97"/>
      <c r="N69" s="101"/>
      <c r="O69" s="101"/>
    </row>
    <row r="70" spans="1:15" x14ac:dyDescent="0.3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114"/>
      <c r="M70" s="97"/>
      <c r="N70" s="101"/>
      <c r="O70" s="101"/>
    </row>
    <row r="71" spans="1:15" x14ac:dyDescent="0.3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101"/>
      <c r="O71" s="101"/>
    </row>
    <row r="72" spans="1:15" x14ac:dyDescent="0.3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101"/>
      <c r="O72" s="101"/>
    </row>
    <row r="73" spans="1:15" x14ac:dyDescent="0.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101"/>
      <c r="O73" s="101"/>
    </row>
    <row r="74" spans="1:15" x14ac:dyDescent="0.3">
      <c r="A74" s="97"/>
      <c r="B74" s="9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activeCell="K16" sqref="K16:L16"/>
    </sheetView>
  </sheetViews>
  <sheetFormatPr baseColWidth="10" defaultColWidth="11.5546875" defaultRowHeight="19.2" x14ac:dyDescent="0.3"/>
  <cols>
    <col min="1" max="1" width="4.5546875" style="50" bestFit="1" customWidth="1"/>
    <col min="2" max="2" width="43" style="50" customWidth="1"/>
    <col min="3" max="3" width="20.109375" style="50" customWidth="1"/>
    <col min="4" max="4" width="19" style="50" customWidth="1"/>
    <col min="5" max="5" width="16" style="50" customWidth="1"/>
    <col min="6" max="6" width="14.44140625" style="50" customWidth="1"/>
    <col min="7" max="7" width="13.88671875" style="50" customWidth="1"/>
    <col min="8" max="8" width="14.33203125" style="50" customWidth="1"/>
    <col min="9" max="9" width="16.88671875" style="50" customWidth="1"/>
    <col min="10" max="10" width="29" style="50" bestFit="1" customWidth="1"/>
    <col min="11" max="11" width="57.33203125" style="50" bestFit="1" customWidth="1"/>
    <col min="12" max="12" width="29.44140625" style="50" customWidth="1"/>
    <col min="13" max="13" width="13.88671875" style="50" bestFit="1" customWidth="1"/>
    <col min="14" max="14" width="21.44140625" style="50" bestFit="1" customWidth="1"/>
    <col min="15" max="15" width="62.44140625" style="50" bestFit="1" customWidth="1"/>
    <col min="16" max="16" width="11.6640625" style="50" customWidth="1"/>
    <col min="17" max="17" width="9.6640625" style="50" bestFit="1" customWidth="1"/>
    <col min="18" max="18" width="31" style="50" bestFit="1" customWidth="1"/>
    <col min="19" max="16384" width="11.5546875" style="50"/>
  </cols>
  <sheetData>
    <row r="1" spans="1:18" ht="63.75" customHeight="1" thickBot="1" x14ac:dyDescent="0.35">
      <c r="A1" s="220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2"/>
    </row>
    <row r="2" spans="1:18" ht="86.25" customHeight="1" thickBot="1" x14ac:dyDescent="0.35">
      <c r="A2" s="79" t="s">
        <v>0</v>
      </c>
      <c r="B2" s="80" t="s">
        <v>4</v>
      </c>
      <c r="C2" s="81" t="s">
        <v>162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3">
      <c r="A3" s="51">
        <v>1</v>
      </c>
      <c r="B3" s="57" t="s">
        <v>122</v>
      </c>
      <c r="C3" s="51"/>
      <c r="D3" s="51"/>
      <c r="E3" s="77"/>
      <c r="F3" s="61">
        <v>2</v>
      </c>
      <c r="G3" s="61">
        <v>2</v>
      </c>
      <c r="H3" s="69">
        <v>42118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3">
      <c r="A4" s="61">
        <v>2</v>
      </c>
      <c r="B4" s="57" t="s">
        <v>139</v>
      </c>
      <c r="C4" s="51">
        <v>3</v>
      </c>
      <c r="D4" s="51">
        <v>1</v>
      </c>
      <c r="E4" s="51">
        <v>1</v>
      </c>
      <c r="F4" s="61">
        <f t="shared" ref="F4:F7" si="0">D4*(C4*30 +E4*30)/60</f>
        <v>2</v>
      </c>
      <c r="G4" s="61">
        <v>1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3">
      <c r="A5" s="117">
        <v>3</v>
      </c>
      <c r="B5" s="118" t="s">
        <v>140</v>
      </c>
      <c r="C5" s="117"/>
      <c r="D5" s="117"/>
      <c r="E5" s="119"/>
      <c r="F5" s="117"/>
      <c r="G5" s="117"/>
      <c r="H5" s="120"/>
      <c r="I5" s="120"/>
      <c r="J5" s="117"/>
      <c r="K5" s="117"/>
      <c r="L5" s="121"/>
      <c r="N5" s="51" t="s">
        <v>94</v>
      </c>
      <c r="O5" s="58">
        <f>O4/30</f>
        <v>56458.333333333336</v>
      </c>
      <c r="Q5" s="63"/>
      <c r="R5" s="60"/>
    </row>
    <row r="6" spans="1:18" s="101" customFormat="1" ht="30" customHeight="1" x14ac:dyDescent="0.3">
      <c r="A6" s="87">
        <v>4</v>
      </c>
      <c r="B6" s="98" t="s">
        <v>124</v>
      </c>
      <c r="C6" s="87">
        <v>3</v>
      </c>
      <c r="D6" s="87">
        <v>3</v>
      </c>
      <c r="E6" s="99">
        <v>0</v>
      </c>
      <c r="F6" s="61">
        <f t="shared" si="0"/>
        <v>4.5</v>
      </c>
      <c r="G6" s="87">
        <v>4</v>
      </c>
      <c r="H6" s="69">
        <v>42121</v>
      </c>
      <c r="I6" s="69">
        <v>42126</v>
      </c>
      <c r="J6" s="61" t="s">
        <v>153</v>
      </c>
      <c r="K6" s="87"/>
      <c r="L6" s="100"/>
      <c r="N6" s="87"/>
      <c r="O6" s="131"/>
      <c r="Q6" s="105"/>
      <c r="R6" s="106"/>
    </row>
    <row r="7" spans="1:18" ht="30" customHeight="1" x14ac:dyDescent="0.3">
      <c r="A7" s="61">
        <v>5</v>
      </c>
      <c r="B7" s="57" t="s">
        <v>141</v>
      </c>
      <c r="C7" s="51">
        <v>6</v>
      </c>
      <c r="D7" s="51">
        <v>3</v>
      </c>
      <c r="E7" s="77">
        <v>6</v>
      </c>
      <c r="F7" s="61">
        <f t="shared" si="0"/>
        <v>18</v>
      </c>
      <c r="G7" s="61">
        <v>19</v>
      </c>
      <c r="H7" s="69">
        <v>42121</v>
      </c>
      <c r="I7" s="69">
        <v>42135</v>
      </c>
      <c r="J7" s="61" t="s">
        <v>153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5">
      <c r="A8" s="117">
        <v>6</v>
      </c>
      <c r="B8" s="118" t="s">
        <v>142</v>
      </c>
      <c r="C8" s="117"/>
      <c r="D8" s="117"/>
      <c r="E8" s="119"/>
      <c r="F8" s="117"/>
      <c r="G8" s="117"/>
      <c r="H8" s="120"/>
      <c r="I8" s="120"/>
      <c r="J8" s="117"/>
      <c r="K8" s="117"/>
      <c r="L8" s="121"/>
      <c r="Q8" s="66"/>
      <c r="R8" s="67"/>
    </row>
    <row r="9" spans="1:18" ht="35.4" customHeight="1" x14ac:dyDescent="0.3">
      <c r="A9" s="61">
        <v>7</v>
      </c>
      <c r="B9" s="130" t="s">
        <v>135</v>
      </c>
      <c r="C9" s="61"/>
      <c r="D9" s="61"/>
      <c r="E9" s="122"/>
      <c r="F9" s="61">
        <v>2</v>
      </c>
      <c r="G9" s="61">
        <v>2</v>
      </c>
      <c r="H9" s="69">
        <v>42121</v>
      </c>
      <c r="I9" s="69">
        <v>42128</v>
      </c>
      <c r="J9" s="61" t="s">
        <v>154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3">
      <c r="A10" s="61">
        <v>8</v>
      </c>
      <c r="B10" s="130" t="s">
        <v>143</v>
      </c>
      <c r="C10" s="61"/>
      <c r="D10" s="61"/>
      <c r="E10" s="61"/>
      <c r="F10" s="61">
        <v>2</v>
      </c>
      <c r="G10" s="61">
        <v>3</v>
      </c>
      <c r="H10" s="69">
        <v>42121</v>
      </c>
      <c r="I10" s="69">
        <v>42128</v>
      </c>
      <c r="J10" s="61" t="s">
        <v>154</v>
      </c>
      <c r="K10" s="61" t="s">
        <v>171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3">
      <c r="A11" s="61">
        <v>9</v>
      </c>
      <c r="B11" s="130" t="s">
        <v>128</v>
      </c>
      <c r="C11" s="61"/>
      <c r="D11" s="61"/>
      <c r="E11" s="61"/>
      <c r="F11" s="61">
        <v>2</v>
      </c>
      <c r="G11" s="61">
        <v>2</v>
      </c>
      <c r="H11" s="69">
        <v>42121</v>
      </c>
      <c r="I11" s="69">
        <v>42128</v>
      </c>
      <c r="J11" s="61" t="s">
        <v>154</v>
      </c>
      <c r="K11" s="61" t="s">
        <v>155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3">
      <c r="A12" s="61">
        <v>10</v>
      </c>
      <c r="B12" s="130" t="s">
        <v>137</v>
      </c>
      <c r="C12" s="61">
        <v>4</v>
      </c>
      <c r="D12" s="61">
        <v>10</v>
      </c>
      <c r="E12" s="61">
        <v>0</v>
      </c>
      <c r="F12" s="56">
        <f>40*C12</f>
        <v>160</v>
      </c>
      <c r="G12" s="61">
        <v>198</v>
      </c>
      <c r="H12" s="69">
        <v>42126</v>
      </c>
      <c r="I12" s="52">
        <v>42135</v>
      </c>
      <c r="J12" s="61" t="s">
        <v>70</v>
      </c>
      <c r="K12" s="61" t="s">
        <v>171</v>
      </c>
      <c r="L12" s="62">
        <f t="shared" si="1"/>
        <v>1129166.6666666667</v>
      </c>
      <c r="N12" s="69">
        <v>42100</v>
      </c>
      <c r="O12" s="69">
        <v>42105</v>
      </c>
    </row>
    <row r="13" spans="1:18" ht="30" customHeight="1" x14ac:dyDescent="0.3">
      <c r="A13" s="61">
        <v>11</v>
      </c>
      <c r="B13" s="130" t="s">
        <v>130</v>
      </c>
      <c r="C13" s="61"/>
      <c r="D13" s="61"/>
      <c r="E13" s="61"/>
      <c r="F13" s="61">
        <v>3</v>
      </c>
      <c r="G13" s="61">
        <v>3</v>
      </c>
      <c r="H13" s="69">
        <v>42126</v>
      </c>
      <c r="I13" s="52">
        <v>42135</v>
      </c>
      <c r="J13" s="61" t="s">
        <v>159</v>
      </c>
      <c r="K13" s="61" t="s">
        <v>171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3">
      <c r="A14" s="61">
        <v>12</v>
      </c>
      <c r="B14" s="130" t="s">
        <v>131</v>
      </c>
      <c r="C14" s="61"/>
      <c r="D14" s="61"/>
      <c r="E14" s="61"/>
      <c r="F14" s="61">
        <v>3</v>
      </c>
      <c r="G14" s="61">
        <v>3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3">
      <c r="A15" s="117">
        <v>13</v>
      </c>
      <c r="B15" s="118" t="s">
        <v>144</v>
      </c>
      <c r="C15" s="117"/>
      <c r="D15" s="117"/>
      <c r="E15" s="119"/>
      <c r="F15" s="117">
        <v>2</v>
      </c>
      <c r="G15" s="117">
        <v>2</v>
      </c>
      <c r="H15" s="132">
        <v>42134</v>
      </c>
      <c r="I15" s="132">
        <v>42135</v>
      </c>
      <c r="J15" s="117" t="s">
        <v>84</v>
      </c>
      <c r="K15" s="117" t="s">
        <v>22</v>
      </c>
      <c r="L15" s="121">
        <f t="shared" si="1"/>
        <v>14114.583333333334</v>
      </c>
      <c r="N15" s="69">
        <v>42121</v>
      </c>
      <c r="O15" s="69">
        <v>42126</v>
      </c>
    </row>
    <row r="16" spans="1:18" ht="30" customHeight="1" x14ac:dyDescent="0.3">
      <c r="F16" s="50">
        <f>SUM(F3:F15)</f>
        <v>200.5</v>
      </c>
      <c r="G16" s="50">
        <f>SUM(G3:G15)</f>
        <v>239</v>
      </c>
      <c r="J16" s="97"/>
      <c r="K16" s="129" t="s">
        <v>172</v>
      </c>
      <c r="L16" s="75">
        <f>SUM(L2:L15)</f>
        <v>1383229.1666666667</v>
      </c>
      <c r="N16" s="69">
        <v>42128</v>
      </c>
      <c r="O16" s="69">
        <v>42133</v>
      </c>
    </row>
    <row r="17" spans="1:15" ht="30" customHeight="1" x14ac:dyDescent="0.3">
      <c r="A17" s="97"/>
      <c r="B17" s="108"/>
      <c r="C17" s="97"/>
      <c r="D17" s="97"/>
      <c r="E17" s="109"/>
      <c r="F17" s="97"/>
      <c r="G17" s="97"/>
      <c r="H17" s="110"/>
      <c r="I17" s="110"/>
      <c r="J17" s="97"/>
      <c r="K17" s="97"/>
      <c r="L17" s="111"/>
      <c r="M17" s="78"/>
      <c r="N17" s="52">
        <v>42135</v>
      </c>
      <c r="O17" s="52">
        <v>42140</v>
      </c>
    </row>
    <row r="18" spans="1:15" x14ac:dyDescent="0.3">
      <c r="A18" s="97"/>
      <c r="B18" s="108"/>
      <c r="C18" s="97"/>
      <c r="D18" s="97"/>
      <c r="E18" s="109"/>
      <c r="F18" s="97"/>
      <c r="G18" s="97"/>
      <c r="H18" s="110"/>
      <c r="I18" s="110"/>
      <c r="J18" s="97"/>
      <c r="K18" s="97"/>
      <c r="L18" s="111"/>
      <c r="M18" s="78"/>
      <c r="N18" s="69">
        <v>42142</v>
      </c>
      <c r="O18" s="69">
        <v>42147</v>
      </c>
    </row>
    <row r="19" spans="1:15" x14ac:dyDescent="0.3">
      <c r="A19" s="97"/>
      <c r="B19" s="108"/>
      <c r="C19" s="97"/>
      <c r="D19" s="97"/>
      <c r="E19" s="109"/>
      <c r="F19" s="97"/>
      <c r="G19" s="97"/>
      <c r="H19" s="110"/>
      <c r="I19" s="110"/>
      <c r="J19" s="97"/>
      <c r="K19" s="97"/>
      <c r="L19" s="111"/>
      <c r="M19" s="78"/>
      <c r="N19" s="69">
        <v>42149</v>
      </c>
      <c r="O19" s="69">
        <v>42154</v>
      </c>
    </row>
    <row r="20" spans="1:15" x14ac:dyDescent="0.3">
      <c r="A20" s="97"/>
      <c r="B20" s="108"/>
      <c r="C20" s="97"/>
      <c r="D20" s="97"/>
      <c r="E20" s="109"/>
      <c r="F20" s="97"/>
      <c r="G20" s="97"/>
      <c r="H20" s="110"/>
      <c r="I20" s="110"/>
      <c r="J20" s="97"/>
      <c r="K20" s="97"/>
      <c r="L20" s="111"/>
      <c r="M20" s="78"/>
    </row>
    <row r="21" spans="1:15" ht="19.8" thickBot="1" x14ac:dyDescent="0.35">
      <c r="A21" s="97"/>
      <c r="B21" s="112"/>
      <c r="C21" s="97"/>
      <c r="D21" s="97"/>
      <c r="E21" s="109"/>
      <c r="F21" s="97"/>
      <c r="G21" s="97"/>
      <c r="H21" s="110"/>
      <c r="I21" s="110"/>
      <c r="J21" s="97"/>
      <c r="K21" s="97"/>
      <c r="L21" s="111"/>
      <c r="M21" s="78"/>
    </row>
    <row r="22" spans="1:15" ht="19.8" thickBot="1" x14ac:dyDescent="0.35">
      <c r="A22" s="97"/>
      <c r="B22" s="108"/>
      <c r="C22" s="97"/>
      <c r="D22" s="97"/>
      <c r="E22" s="109"/>
      <c r="F22" s="97"/>
      <c r="G22" s="97"/>
      <c r="H22" s="110"/>
      <c r="I22" s="110"/>
      <c r="J22" s="97"/>
      <c r="K22" s="97"/>
      <c r="L22" s="111"/>
      <c r="M22" s="78"/>
      <c r="N22" s="49" t="s">
        <v>77</v>
      </c>
      <c r="O22" s="49" t="s">
        <v>71</v>
      </c>
    </row>
    <row r="23" spans="1:15" x14ac:dyDescent="0.3">
      <c r="A23" s="97"/>
      <c r="B23" s="108"/>
      <c r="C23" s="97"/>
      <c r="D23" s="97"/>
      <c r="E23" s="109"/>
      <c r="F23" s="97"/>
      <c r="G23" s="97"/>
      <c r="H23" s="110"/>
      <c r="I23" s="110"/>
      <c r="J23" s="97"/>
      <c r="K23" s="97"/>
      <c r="L23" s="111"/>
      <c r="M23" s="78"/>
      <c r="N23" s="70" t="s">
        <v>70</v>
      </c>
      <c r="O23" s="55" t="s">
        <v>72</v>
      </c>
    </row>
    <row r="24" spans="1:15" ht="38.4" x14ac:dyDescent="0.3">
      <c r="A24" s="97"/>
      <c r="B24" s="108"/>
      <c r="C24" s="97"/>
      <c r="D24" s="97"/>
      <c r="E24" s="109"/>
      <c r="F24" s="97"/>
      <c r="G24" s="97"/>
      <c r="H24" s="110"/>
      <c r="I24" s="110"/>
      <c r="J24" s="97"/>
      <c r="K24" s="97"/>
      <c r="L24" s="111"/>
      <c r="M24" s="78"/>
      <c r="N24" s="71" t="s">
        <v>74</v>
      </c>
      <c r="O24" s="72" t="s">
        <v>73</v>
      </c>
    </row>
    <row r="25" spans="1:15" x14ac:dyDescent="0.3">
      <c r="A25" s="97"/>
      <c r="B25" s="108"/>
      <c r="C25" s="97"/>
      <c r="D25" s="97"/>
      <c r="E25" s="109"/>
      <c r="F25" s="97"/>
      <c r="G25" s="97"/>
      <c r="H25" s="110"/>
      <c r="I25" s="110"/>
      <c r="J25" s="97"/>
      <c r="K25" s="97"/>
      <c r="L25" s="111"/>
      <c r="M25" s="78"/>
      <c r="N25" s="71" t="s">
        <v>76</v>
      </c>
      <c r="O25" s="72" t="s">
        <v>75</v>
      </c>
    </row>
    <row r="26" spans="1:15" ht="19.8" thickBot="1" x14ac:dyDescent="0.35">
      <c r="A26" s="97"/>
      <c r="B26" s="108"/>
      <c r="C26" s="97"/>
      <c r="D26" s="97"/>
      <c r="E26" s="109"/>
      <c r="F26" s="97"/>
      <c r="G26" s="97"/>
      <c r="H26" s="110"/>
      <c r="I26" s="110"/>
      <c r="J26" s="97"/>
      <c r="K26" s="97"/>
      <c r="L26" s="111"/>
      <c r="M26" s="78"/>
      <c r="N26" s="73" t="s">
        <v>84</v>
      </c>
      <c r="O26" s="74" t="s">
        <v>83</v>
      </c>
    </row>
    <row r="27" spans="1:15" x14ac:dyDescent="0.3">
      <c r="A27" s="97"/>
      <c r="B27" s="108"/>
      <c r="C27" s="97"/>
      <c r="D27" s="97"/>
      <c r="E27" s="109"/>
      <c r="F27" s="97"/>
      <c r="G27" s="97"/>
      <c r="H27" s="110"/>
      <c r="I27" s="110"/>
      <c r="J27" s="97"/>
      <c r="K27" s="97"/>
      <c r="L27" s="111"/>
      <c r="M27" s="78"/>
    </row>
    <row r="28" spans="1:15" x14ac:dyDescent="0.3">
      <c r="A28" s="97"/>
      <c r="B28" s="108"/>
      <c r="C28" s="97"/>
      <c r="D28" s="97"/>
      <c r="E28" s="109"/>
      <c r="F28" s="97"/>
      <c r="G28" s="97"/>
      <c r="H28" s="110"/>
      <c r="I28" s="110"/>
      <c r="J28" s="97"/>
      <c r="K28" s="97"/>
      <c r="L28" s="111"/>
      <c r="M28" s="78"/>
    </row>
    <row r="29" spans="1:15" x14ac:dyDescent="0.3">
      <c r="A29" s="97"/>
      <c r="B29" s="108"/>
      <c r="C29" s="97"/>
      <c r="D29" s="97"/>
      <c r="E29" s="109"/>
      <c r="F29" s="97"/>
      <c r="G29" s="97"/>
      <c r="H29" s="110"/>
      <c r="I29" s="110"/>
      <c r="J29" s="97"/>
      <c r="K29" s="97"/>
      <c r="L29" s="111"/>
      <c r="M29" s="78"/>
    </row>
    <row r="30" spans="1:15" x14ac:dyDescent="0.3">
      <c r="A30" s="97"/>
      <c r="B30" s="108"/>
      <c r="C30" s="97"/>
      <c r="D30" s="97"/>
      <c r="E30" s="109"/>
      <c r="F30" s="97"/>
      <c r="G30" s="97"/>
      <c r="H30" s="110"/>
      <c r="I30" s="110"/>
      <c r="J30" s="97"/>
      <c r="K30" s="97"/>
      <c r="L30" s="111"/>
      <c r="M30" s="78"/>
    </row>
    <row r="31" spans="1:15" x14ac:dyDescent="0.3">
      <c r="A31" s="97"/>
      <c r="B31" s="108"/>
      <c r="C31" s="97"/>
      <c r="D31" s="97"/>
      <c r="E31" s="109"/>
      <c r="F31" s="97"/>
      <c r="G31" s="97"/>
      <c r="H31" s="110"/>
      <c r="I31" s="110"/>
      <c r="J31" s="97"/>
      <c r="K31" s="97"/>
      <c r="L31" s="111"/>
      <c r="M31" s="78"/>
    </row>
    <row r="32" spans="1:15" x14ac:dyDescent="0.3">
      <c r="A32" s="97"/>
      <c r="B32" s="108"/>
      <c r="C32" s="97"/>
      <c r="D32" s="97"/>
      <c r="E32" s="109"/>
      <c r="F32" s="97"/>
      <c r="G32" s="97"/>
      <c r="H32" s="110"/>
      <c r="I32" s="110"/>
      <c r="J32" s="97"/>
      <c r="K32" s="97"/>
      <c r="L32" s="111"/>
      <c r="M32" s="78"/>
    </row>
    <row r="33" spans="1:13" x14ac:dyDescent="0.3">
      <c r="A33" s="97"/>
      <c r="B33" s="108"/>
      <c r="C33" s="97"/>
      <c r="D33" s="97"/>
      <c r="E33" s="109"/>
      <c r="F33" s="97"/>
      <c r="G33" s="97"/>
      <c r="H33" s="110"/>
      <c r="I33" s="110"/>
      <c r="J33" s="97"/>
      <c r="K33" s="97"/>
      <c r="L33" s="111"/>
      <c r="M33" s="78"/>
    </row>
    <row r="34" spans="1:13" x14ac:dyDescent="0.3">
      <c r="A34" s="97"/>
      <c r="B34" s="108"/>
      <c r="C34" s="97"/>
      <c r="D34" s="97"/>
      <c r="E34" s="109"/>
      <c r="F34" s="97"/>
      <c r="G34" s="97"/>
      <c r="H34" s="110"/>
      <c r="I34" s="110"/>
      <c r="J34" s="97"/>
      <c r="K34" s="97"/>
      <c r="L34" s="111"/>
      <c r="M34" s="78"/>
    </row>
    <row r="35" spans="1:13" x14ac:dyDescent="0.3">
      <c r="A35" s="97"/>
      <c r="B35" s="108"/>
      <c r="C35" s="97"/>
      <c r="D35" s="97"/>
      <c r="E35" s="109"/>
      <c r="F35" s="97"/>
      <c r="G35" s="97"/>
      <c r="H35" s="110"/>
      <c r="I35" s="110"/>
      <c r="J35" s="97"/>
      <c r="K35" s="97"/>
      <c r="L35" s="111"/>
      <c r="M35" s="78"/>
    </row>
    <row r="36" spans="1:13" x14ac:dyDescent="0.3">
      <c r="A36" s="97"/>
      <c r="B36" s="112"/>
      <c r="C36" s="97"/>
      <c r="D36" s="97"/>
      <c r="E36" s="109"/>
      <c r="F36" s="97"/>
      <c r="G36" s="97"/>
      <c r="H36" s="110"/>
      <c r="I36" s="110"/>
      <c r="J36" s="97"/>
      <c r="K36" s="97"/>
      <c r="L36" s="111"/>
      <c r="M36" s="78"/>
    </row>
    <row r="37" spans="1:13" x14ac:dyDescent="0.3">
      <c r="A37" s="97"/>
      <c r="B37" s="108"/>
      <c r="C37" s="97"/>
      <c r="D37" s="97"/>
      <c r="E37" s="109"/>
      <c r="F37" s="97"/>
      <c r="G37" s="97"/>
      <c r="H37" s="110"/>
      <c r="I37" s="110"/>
      <c r="J37" s="97"/>
      <c r="K37" s="97"/>
      <c r="L37" s="111"/>
      <c r="M37" s="78"/>
    </row>
    <row r="38" spans="1:13" x14ac:dyDescent="0.3">
      <c r="A38" s="97"/>
      <c r="B38" s="108"/>
      <c r="C38" s="97"/>
      <c r="D38" s="97"/>
      <c r="E38" s="109"/>
      <c r="F38" s="97"/>
      <c r="G38" s="97"/>
      <c r="H38" s="110"/>
      <c r="I38" s="110"/>
      <c r="J38" s="97"/>
      <c r="K38" s="97"/>
      <c r="L38" s="111"/>
      <c r="M38" s="78"/>
    </row>
    <row r="39" spans="1:13" x14ac:dyDescent="0.3">
      <c r="A39" s="97"/>
      <c r="B39" s="108"/>
      <c r="C39" s="97"/>
      <c r="D39" s="97"/>
      <c r="E39" s="109"/>
      <c r="F39" s="97"/>
      <c r="G39" s="97"/>
      <c r="H39" s="110"/>
      <c r="I39" s="110"/>
      <c r="J39" s="97"/>
      <c r="K39" s="97"/>
      <c r="L39" s="111"/>
      <c r="M39" s="78"/>
    </row>
    <row r="40" spans="1:13" x14ac:dyDescent="0.3">
      <c r="A40" s="97"/>
      <c r="B40" s="108"/>
      <c r="C40" s="97"/>
      <c r="D40" s="97"/>
      <c r="E40" s="109"/>
      <c r="F40" s="97"/>
      <c r="G40" s="97"/>
      <c r="H40" s="110"/>
      <c r="I40" s="110"/>
      <c r="J40" s="97"/>
      <c r="K40" s="97"/>
      <c r="L40" s="111"/>
      <c r="M40" s="78"/>
    </row>
    <row r="41" spans="1:13" x14ac:dyDescent="0.3">
      <c r="A41" s="97"/>
      <c r="B41" s="108"/>
      <c r="C41" s="97"/>
      <c r="D41" s="97"/>
      <c r="E41" s="109"/>
      <c r="F41" s="97"/>
      <c r="G41" s="97"/>
      <c r="H41" s="110"/>
      <c r="I41" s="110"/>
      <c r="J41" s="97"/>
      <c r="K41" s="97"/>
      <c r="L41" s="111"/>
      <c r="M41" s="78"/>
    </row>
    <row r="42" spans="1:13" x14ac:dyDescent="0.3">
      <c r="A42" s="97"/>
      <c r="B42" s="108"/>
      <c r="C42" s="97"/>
      <c r="D42" s="97"/>
      <c r="E42" s="109"/>
      <c r="F42" s="97"/>
      <c r="G42" s="97"/>
      <c r="H42" s="110"/>
      <c r="I42" s="110"/>
      <c r="J42" s="97"/>
      <c r="K42" s="97"/>
      <c r="L42" s="111"/>
      <c r="M42" s="78"/>
    </row>
    <row r="43" spans="1:13" x14ac:dyDescent="0.3">
      <c r="A43" s="97"/>
      <c r="B43" s="108"/>
      <c r="C43" s="97"/>
      <c r="D43" s="97"/>
      <c r="E43" s="109"/>
      <c r="F43" s="97"/>
      <c r="G43" s="97"/>
      <c r="H43" s="110"/>
      <c r="I43" s="110"/>
      <c r="J43" s="97"/>
      <c r="K43" s="97"/>
      <c r="L43" s="111"/>
      <c r="M43" s="78"/>
    </row>
    <row r="44" spans="1:13" x14ac:dyDescent="0.3">
      <c r="A44" s="97"/>
      <c r="B44" s="108"/>
      <c r="C44" s="97"/>
      <c r="D44" s="97"/>
      <c r="E44" s="109"/>
      <c r="F44" s="97"/>
      <c r="G44" s="97"/>
      <c r="H44" s="110"/>
      <c r="I44" s="110"/>
      <c r="J44" s="97"/>
      <c r="K44" s="97"/>
      <c r="L44" s="111"/>
      <c r="M44" s="78"/>
    </row>
    <row r="45" spans="1:13" x14ac:dyDescent="0.3">
      <c r="A45" s="97"/>
      <c r="B45" s="108"/>
      <c r="C45" s="97"/>
      <c r="D45" s="97"/>
      <c r="E45" s="109"/>
      <c r="F45" s="97"/>
      <c r="G45" s="97"/>
      <c r="H45" s="110"/>
      <c r="I45" s="110"/>
      <c r="J45" s="97"/>
      <c r="K45" s="97"/>
      <c r="L45" s="111"/>
      <c r="M45" s="78"/>
    </row>
    <row r="46" spans="1:13" x14ac:dyDescent="0.3">
      <c r="A46" s="97"/>
      <c r="B46" s="108"/>
      <c r="C46" s="97"/>
      <c r="D46" s="97"/>
      <c r="E46" s="109"/>
      <c r="F46" s="97"/>
      <c r="G46" s="97"/>
      <c r="H46" s="110"/>
      <c r="I46" s="110"/>
      <c r="J46" s="97"/>
      <c r="K46" s="97"/>
      <c r="L46" s="111"/>
      <c r="M46" s="78"/>
    </row>
    <row r="47" spans="1:13" x14ac:dyDescent="0.3">
      <c r="A47" s="97"/>
      <c r="B47" s="108"/>
      <c r="C47" s="97"/>
      <c r="D47" s="97"/>
      <c r="E47" s="109"/>
      <c r="F47" s="97"/>
      <c r="G47" s="97"/>
      <c r="H47" s="110"/>
      <c r="I47" s="110"/>
      <c r="J47" s="97"/>
      <c r="K47" s="97"/>
      <c r="L47" s="111"/>
      <c r="M47" s="78"/>
    </row>
    <row r="48" spans="1:13" x14ac:dyDescent="0.3">
      <c r="A48" s="97"/>
      <c r="B48" s="108"/>
      <c r="C48" s="97"/>
      <c r="D48" s="97"/>
      <c r="E48" s="109"/>
      <c r="F48" s="97"/>
      <c r="G48" s="97"/>
      <c r="H48" s="110"/>
      <c r="I48" s="110"/>
      <c r="J48" s="97"/>
      <c r="K48" s="97"/>
      <c r="L48" s="111"/>
      <c r="M48" s="78"/>
    </row>
    <row r="49" spans="1:13" x14ac:dyDescent="0.3">
      <c r="A49" s="97"/>
      <c r="B49" s="112"/>
      <c r="C49" s="97"/>
      <c r="D49" s="97"/>
      <c r="E49" s="109"/>
      <c r="F49" s="97"/>
      <c r="G49" s="97"/>
      <c r="H49" s="110"/>
      <c r="I49" s="110"/>
      <c r="J49" s="97"/>
      <c r="K49" s="97"/>
      <c r="L49" s="111"/>
      <c r="M49" s="78"/>
    </row>
    <row r="50" spans="1:13" x14ac:dyDescent="0.3">
      <c r="A50" s="97"/>
      <c r="B50" s="108"/>
      <c r="C50" s="97"/>
      <c r="D50" s="97"/>
      <c r="E50" s="109"/>
      <c r="F50" s="97"/>
      <c r="G50" s="97"/>
      <c r="H50" s="110"/>
      <c r="I50" s="110"/>
      <c r="J50" s="97"/>
      <c r="K50" s="97"/>
      <c r="L50" s="111"/>
      <c r="M50" s="78"/>
    </row>
    <row r="51" spans="1:13" x14ac:dyDescent="0.3">
      <c r="A51" s="97"/>
      <c r="B51" s="108"/>
      <c r="C51" s="97"/>
      <c r="D51" s="97"/>
      <c r="E51" s="109"/>
      <c r="F51" s="97"/>
      <c r="G51" s="97"/>
      <c r="H51" s="110"/>
      <c r="I51" s="110"/>
      <c r="J51" s="97"/>
      <c r="K51" s="97"/>
      <c r="L51" s="111"/>
      <c r="M51" s="78"/>
    </row>
    <row r="52" spans="1:13" x14ac:dyDescent="0.3">
      <c r="A52" s="97"/>
      <c r="B52" s="108"/>
      <c r="C52" s="97"/>
      <c r="D52" s="97"/>
      <c r="E52" s="109"/>
      <c r="F52" s="97"/>
      <c r="G52" s="97"/>
      <c r="H52" s="110"/>
      <c r="I52" s="110"/>
      <c r="J52" s="97"/>
      <c r="K52" s="97"/>
      <c r="L52" s="111"/>
      <c r="M52" s="78"/>
    </row>
    <row r="53" spans="1:13" x14ac:dyDescent="0.3">
      <c r="A53" s="97"/>
      <c r="B53" s="108"/>
      <c r="C53" s="97"/>
      <c r="D53" s="97"/>
      <c r="E53" s="109"/>
      <c r="F53" s="97"/>
      <c r="G53" s="97"/>
      <c r="H53" s="110"/>
      <c r="I53" s="110"/>
      <c r="J53" s="97"/>
      <c r="K53" s="97"/>
      <c r="L53" s="111"/>
      <c r="M53" s="78"/>
    </row>
    <row r="54" spans="1:13" x14ac:dyDescent="0.3">
      <c r="A54" s="97"/>
      <c r="B54" s="108"/>
      <c r="C54" s="97"/>
      <c r="D54" s="97"/>
      <c r="E54" s="109"/>
      <c r="F54" s="97"/>
      <c r="G54" s="97"/>
      <c r="H54" s="110"/>
      <c r="I54" s="110"/>
      <c r="J54" s="97"/>
      <c r="K54" s="97"/>
      <c r="L54" s="111"/>
      <c r="M54" s="78"/>
    </row>
    <row r="55" spans="1:13" x14ac:dyDescent="0.3">
      <c r="A55" s="97"/>
      <c r="B55" s="108"/>
      <c r="C55" s="97"/>
      <c r="D55" s="97"/>
      <c r="E55" s="109"/>
      <c r="F55" s="97"/>
      <c r="G55" s="97"/>
      <c r="H55" s="110"/>
      <c r="I55" s="110"/>
      <c r="J55" s="97"/>
      <c r="K55" s="97"/>
      <c r="L55" s="111"/>
      <c r="M55" s="78"/>
    </row>
    <row r="56" spans="1:13" x14ac:dyDescent="0.3">
      <c r="A56" s="97"/>
      <c r="B56" s="108"/>
      <c r="C56" s="97"/>
      <c r="D56" s="97"/>
      <c r="E56" s="109"/>
      <c r="F56" s="97"/>
      <c r="G56" s="97"/>
      <c r="H56" s="110"/>
      <c r="I56" s="110"/>
      <c r="J56" s="97"/>
      <c r="K56" s="97"/>
      <c r="L56" s="111"/>
      <c r="M56" s="78"/>
    </row>
    <row r="57" spans="1:13" x14ac:dyDescent="0.3">
      <c r="A57" s="97"/>
      <c r="B57" s="108"/>
      <c r="C57" s="97"/>
      <c r="D57" s="97"/>
      <c r="E57" s="109"/>
      <c r="F57" s="97"/>
      <c r="G57" s="97"/>
      <c r="H57" s="110"/>
      <c r="I57" s="110"/>
      <c r="J57" s="97"/>
      <c r="K57" s="97"/>
      <c r="L57" s="111"/>
      <c r="M57" s="78"/>
    </row>
    <row r="58" spans="1:13" x14ac:dyDescent="0.3">
      <c r="A58" s="97"/>
      <c r="B58" s="108"/>
      <c r="C58" s="97"/>
      <c r="D58" s="97"/>
      <c r="E58" s="109"/>
      <c r="F58" s="97"/>
      <c r="G58" s="97"/>
      <c r="H58" s="110"/>
      <c r="I58" s="110"/>
      <c r="J58" s="97"/>
      <c r="K58" s="97"/>
      <c r="L58" s="111"/>
      <c r="M58" s="78"/>
    </row>
    <row r="59" spans="1:13" x14ac:dyDescent="0.3">
      <c r="A59" s="97"/>
      <c r="B59" s="108"/>
      <c r="C59" s="97"/>
      <c r="D59" s="97"/>
      <c r="E59" s="109"/>
      <c r="F59" s="97"/>
      <c r="G59" s="97"/>
      <c r="H59" s="110"/>
      <c r="I59" s="110"/>
      <c r="J59" s="97"/>
      <c r="K59" s="97"/>
      <c r="L59" s="111"/>
      <c r="M59" s="78"/>
    </row>
    <row r="60" spans="1:13" x14ac:dyDescent="0.3">
      <c r="A60" s="97"/>
      <c r="B60" s="108"/>
      <c r="C60" s="97"/>
      <c r="D60" s="97"/>
      <c r="E60" s="109"/>
      <c r="F60" s="97"/>
      <c r="G60" s="97"/>
      <c r="H60" s="110"/>
      <c r="I60" s="110"/>
      <c r="J60" s="97"/>
      <c r="K60" s="97"/>
      <c r="L60" s="111"/>
      <c r="M60" s="78"/>
    </row>
    <row r="61" spans="1:13" x14ac:dyDescent="0.45">
      <c r="A61" s="97"/>
      <c r="B61" s="108"/>
      <c r="C61" s="97"/>
      <c r="D61" s="97"/>
      <c r="E61" s="113"/>
      <c r="F61" s="97"/>
      <c r="G61" s="97"/>
      <c r="H61" s="110"/>
      <c r="I61" s="110"/>
      <c r="J61" s="97"/>
      <c r="K61" s="97"/>
      <c r="L61" s="111"/>
      <c r="M61" s="78"/>
    </row>
    <row r="62" spans="1:13" x14ac:dyDescent="0.3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111"/>
      <c r="M62" s="78"/>
    </row>
    <row r="63" spans="1:13" x14ac:dyDescent="0.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78"/>
    </row>
    <row r="64" spans="1:13" x14ac:dyDescent="0.3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78"/>
    </row>
    <row r="65" spans="1:13" x14ac:dyDescent="0.3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78"/>
    </row>
    <row r="66" spans="1:13" x14ac:dyDescent="0.3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78"/>
    </row>
    <row r="67" spans="1:13" x14ac:dyDescent="0.3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78"/>
    </row>
    <row r="68" spans="1:13" x14ac:dyDescent="0.3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78"/>
    </row>
    <row r="69" spans="1:13" x14ac:dyDescent="0.3">
      <c r="A69" s="78"/>
      <c r="B69" s="78"/>
      <c r="K69" s="89" t="s">
        <v>114</v>
      </c>
      <c r="L69" s="90">
        <f>SUM(L62:L68)+L60+L59+L58+L56+L55+L54+L53+L51+L50+L49+L48+L46+L45+L44+L43+L39+L38+L37+L34+L33+L32+L31+L30+L26+L25+L23+L22+L21+L20+L19+SUM(L3:L15)</f>
        <v>1383229.1666666667</v>
      </c>
    </row>
    <row r="70" spans="1:13" x14ac:dyDescent="0.3">
      <c r="A70" s="78"/>
      <c r="B70" s="78"/>
    </row>
    <row r="71" spans="1:13" x14ac:dyDescent="0.3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tabSelected="1" zoomScale="55" zoomScaleNormal="55" workbookViewId="0">
      <selection activeCell="K16" sqref="K16:L16"/>
    </sheetView>
  </sheetViews>
  <sheetFormatPr baseColWidth="10" defaultColWidth="11.44140625" defaultRowHeight="15" x14ac:dyDescent="0.3"/>
  <cols>
    <col min="1" max="1" width="4.5546875" style="133" bestFit="1" customWidth="1"/>
    <col min="2" max="2" width="33.109375" style="133" customWidth="1"/>
    <col min="3" max="3" width="21.88671875" style="133" customWidth="1"/>
    <col min="4" max="4" width="18.88671875" style="133" customWidth="1"/>
    <col min="5" max="5" width="17.6640625" style="133" customWidth="1"/>
    <col min="6" max="6" width="17.33203125" style="133" customWidth="1"/>
    <col min="7" max="7" width="11.6640625" style="133" customWidth="1"/>
    <col min="8" max="8" width="22.88671875" style="133" customWidth="1"/>
    <col min="9" max="9" width="18.44140625" style="133" bestFit="1" customWidth="1"/>
    <col min="10" max="10" width="23.5546875" style="133" customWidth="1"/>
    <col min="11" max="11" width="19.33203125" style="133" customWidth="1"/>
    <col min="12" max="12" width="26.33203125" style="133" customWidth="1"/>
    <col min="13" max="13" width="13.88671875" style="133" bestFit="1" customWidth="1"/>
    <col min="14" max="14" width="21.44140625" style="133" bestFit="1" customWidth="1"/>
    <col min="15" max="15" width="62.44140625" style="133" bestFit="1" customWidth="1"/>
    <col min="16" max="16" width="11.6640625" style="133" customWidth="1"/>
    <col min="17" max="17" width="9.6640625" style="133" bestFit="1" customWidth="1"/>
    <col min="18" max="18" width="31" style="133" bestFit="1" customWidth="1"/>
    <col min="19" max="16384" width="11.44140625" style="133"/>
  </cols>
  <sheetData>
    <row r="1" spans="1:18" ht="63.75" customHeight="1" thickBot="1" x14ac:dyDescent="0.35">
      <c r="A1" s="224" t="s">
        <v>113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6"/>
    </row>
    <row r="2" spans="1:18" ht="49.95" customHeight="1" thickBot="1" x14ac:dyDescent="0.35">
      <c r="A2" s="134" t="s">
        <v>0</v>
      </c>
      <c r="B2" s="135" t="s">
        <v>4</v>
      </c>
      <c r="C2" s="136" t="s">
        <v>99</v>
      </c>
      <c r="D2" s="136" t="s">
        <v>102</v>
      </c>
      <c r="E2" s="136" t="s">
        <v>100</v>
      </c>
      <c r="F2" s="136" t="s">
        <v>6</v>
      </c>
      <c r="G2" s="136" t="s">
        <v>97</v>
      </c>
      <c r="H2" s="137" t="s">
        <v>1</v>
      </c>
      <c r="I2" s="134" t="s">
        <v>2</v>
      </c>
      <c r="J2" s="134" t="s">
        <v>3</v>
      </c>
      <c r="K2" s="135" t="s">
        <v>91</v>
      </c>
      <c r="L2" s="136" t="s">
        <v>98</v>
      </c>
      <c r="Q2" s="2" t="s">
        <v>88</v>
      </c>
      <c r="R2" s="2" t="s">
        <v>89</v>
      </c>
    </row>
    <row r="3" spans="1:18" ht="30" customHeight="1" x14ac:dyDescent="0.3">
      <c r="A3" s="138">
        <v>1</v>
      </c>
      <c r="B3" s="139" t="s">
        <v>163</v>
      </c>
      <c r="C3" s="140"/>
      <c r="D3" s="140"/>
      <c r="E3" s="141"/>
      <c r="F3" s="140">
        <v>0.5</v>
      </c>
      <c r="G3" s="140">
        <v>0.2</v>
      </c>
      <c r="H3" s="142">
        <v>42135</v>
      </c>
      <c r="I3" s="142">
        <v>42135</v>
      </c>
      <c r="J3" s="140" t="s">
        <v>90</v>
      </c>
      <c r="K3" s="140" t="s">
        <v>10</v>
      </c>
      <c r="L3" s="143">
        <f>$O$6*F3</f>
        <v>3528.6458333333335</v>
      </c>
      <c r="N3" s="138" t="s">
        <v>93</v>
      </c>
      <c r="O3" s="138" t="s">
        <v>92</v>
      </c>
      <c r="Q3" s="144"/>
      <c r="R3" s="145"/>
    </row>
    <row r="4" spans="1:18" ht="30" customHeight="1" x14ac:dyDescent="0.3">
      <c r="A4" s="146">
        <v>2</v>
      </c>
      <c r="B4" s="147" t="s">
        <v>140</v>
      </c>
      <c r="C4" s="146"/>
      <c r="D4" s="146"/>
      <c r="E4" s="148"/>
      <c r="F4" s="146"/>
      <c r="G4" s="146"/>
      <c r="H4" s="149"/>
      <c r="I4" s="149"/>
      <c r="J4" s="146"/>
      <c r="K4" s="146"/>
      <c r="L4" s="150"/>
      <c r="M4" s="151"/>
      <c r="N4" s="140" t="s">
        <v>96</v>
      </c>
      <c r="O4" s="152">
        <v>1693750</v>
      </c>
      <c r="Q4" s="153"/>
      <c r="R4" s="154"/>
    </row>
    <row r="5" spans="1:18" ht="30" customHeight="1" x14ac:dyDescent="0.3">
      <c r="A5" s="140">
        <v>3</v>
      </c>
      <c r="B5" s="139" t="s">
        <v>168</v>
      </c>
      <c r="C5" s="140">
        <v>4</v>
      </c>
      <c r="D5" s="140">
        <v>2</v>
      </c>
      <c r="E5" s="140">
        <v>2</v>
      </c>
      <c r="F5" s="155">
        <f>D5*(C5*30 +E5*30)/60</f>
        <v>6</v>
      </c>
      <c r="G5" s="140">
        <v>7</v>
      </c>
      <c r="H5" s="142">
        <v>42135</v>
      </c>
      <c r="I5" s="69">
        <v>42139</v>
      </c>
      <c r="J5" s="140" t="s">
        <v>90</v>
      </c>
      <c r="K5" s="140" t="s">
        <v>10</v>
      </c>
      <c r="L5" s="143">
        <f>$O$6*F5</f>
        <v>42343.75</v>
      </c>
      <c r="M5" s="151"/>
      <c r="N5" s="140" t="s">
        <v>94</v>
      </c>
      <c r="O5" s="152">
        <f>O4/30</f>
        <v>56458.333333333336</v>
      </c>
      <c r="Q5" s="157"/>
      <c r="R5" s="154"/>
    </row>
    <row r="6" spans="1:18" ht="30" customHeight="1" x14ac:dyDescent="0.3">
      <c r="A6" s="140">
        <v>4</v>
      </c>
      <c r="B6" s="139" t="s">
        <v>145</v>
      </c>
      <c r="C6" s="140">
        <v>10</v>
      </c>
      <c r="D6" s="140">
        <v>3</v>
      </c>
      <c r="E6" s="140">
        <v>4</v>
      </c>
      <c r="F6" s="155">
        <f>D6*(C6*30 +E6*30)/60</f>
        <v>21</v>
      </c>
      <c r="G6" s="140">
        <v>25</v>
      </c>
      <c r="H6" s="142">
        <v>42135</v>
      </c>
      <c r="I6" s="69">
        <v>42146</v>
      </c>
      <c r="J6" s="140" t="s">
        <v>90</v>
      </c>
      <c r="K6" s="140" t="s">
        <v>10</v>
      </c>
      <c r="L6" s="143">
        <f t="shared" ref="L6:L14" si="0">$O$6*F6</f>
        <v>148203.125</v>
      </c>
      <c r="M6" s="151"/>
      <c r="N6" s="140" t="s">
        <v>95</v>
      </c>
      <c r="O6" s="152">
        <f>O5/8</f>
        <v>7057.291666666667</v>
      </c>
      <c r="Q6" s="158"/>
      <c r="R6" s="159"/>
    </row>
    <row r="7" spans="1:18" ht="30" customHeight="1" thickBot="1" x14ac:dyDescent="0.35">
      <c r="A7" s="146">
        <v>5</v>
      </c>
      <c r="B7" s="147" t="s">
        <v>146</v>
      </c>
      <c r="C7" s="146"/>
      <c r="D7" s="146"/>
      <c r="E7" s="148"/>
      <c r="F7" s="146"/>
      <c r="G7" s="146"/>
      <c r="H7" s="149"/>
      <c r="I7" s="149"/>
      <c r="J7" s="146"/>
      <c r="K7" s="146"/>
      <c r="L7" s="150"/>
      <c r="M7" s="151"/>
      <c r="N7" s="151"/>
      <c r="Q7" s="160"/>
      <c r="R7" s="161"/>
    </row>
    <row r="8" spans="1:18" ht="30" customHeight="1" x14ac:dyDescent="0.3">
      <c r="A8" s="214">
        <v>6</v>
      </c>
      <c r="B8" s="162" t="s">
        <v>169</v>
      </c>
      <c r="C8" s="214"/>
      <c r="D8" s="214"/>
      <c r="E8" s="215"/>
      <c r="F8" s="214">
        <v>4</v>
      </c>
      <c r="G8" s="214">
        <v>4</v>
      </c>
      <c r="H8" s="69">
        <v>42149</v>
      </c>
      <c r="I8" s="69">
        <v>42151</v>
      </c>
      <c r="J8" s="214" t="s">
        <v>84</v>
      </c>
      <c r="K8" s="214" t="s">
        <v>170</v>
      </c>
      <c r="L8" s="143">
        <f>$O$6*F8</f>
        <v>28229.166666666668</v>
      </c>
      <c r="M8" s="151"/>
      <c r="Q8" s="171"/>
      <c r="R8" s="171"/>
    </row>
    <row r="9" spans="1:18" ht="31.2" customHeight="1" x14ac:dyDescent="0.3">
      <c r="A9" s="214">
        <v>7</v>
      </c>
      <c r="B9" s="162" t="s">
        <v>135</v>
      </c>
      <c r="C9" s="140"/>
      <c r="D9" s="140"/>
      <c r="E9" s="163"/>
      <c r="F9" s="140">
        <v>2</v>
      </c>
      <c r="G9" s="140">
        <v>2</v>
      </c>
      <c r="H9" s="69">
        <v>42135</v>
      </c>
      <c r="I9" s="69">
        <v>42139</v>
      </c>
      <c r="J9" s="61" t="s">
        <v>154</v>
      </c>
      <c r="K9" s="61"/>
      <c r="L9" s="143">
        <f>$O$6*F9</f>
        <v>14114.583333333334</v>
      </c>
      <c r="M9" s="165"/>
      <c r="N9" s="142">
        <v>42079</v>
      </c>
      <c r="O9" s="156">
        <v>42084</v>
      </c>
    </row>
    <row r="10" spans="1:18" ht="90.6" customHeight="1" x14ac:dyDescent="0.3">
      <c r="A10" s="214">
        <v>8</v>
      </c>
      <c r="B10" s="162" t="s">
        <v>143</v>
      </c>
      <c r="C10" s="140"/>
      <c r="D10" s="140"/>
      <c r="E10" s="140"/>
      <c r="F10" s="140">
        <v>2</v>
      </c>
      <c r="G10" s="140">
        <v>2</v>
      </c>
      <c r="H10" s="69">
        <v>42135</v>
      </c>
      <c r="I10" s="69">
        <v>42139</v>
      </c>
      <c r="J10" s="61" t="s">
        <v>154</v>
      </c>
      <c r="K10" s="61" t="s">
        <v>171</v>
      </c>
      <c r="L10" s="143">
        <f t="shared" si="0"/>
        <v>14114.583333333334</v>
      </c>
      <c r="M10" s="151"/>
      <c r="N10" s="166">
        <v>42086</v>
      </c>
      <c r="O10" s="164">
        <v>42091</v>
      </c>
    </row>
    <row r="11" spans="1:18" ht="53.4" customHeight="1" x14ac:dyDescent="0.3">
      <c r="A11" s="214">
        <v>9</v>
      </c>
      <c r="B11" s="162" t="s">
        <v>128</v>
      </c>
      <c r="C11" s="140"/>
      <c r="D11" s="140"/>
      <c r="E11" s="140"/>
      <c r="F11" s="140">
        <v>2</v>
      </c>
      <c r="G11" s="140">
        <v>2</v>
      </c>
      <c r="H11" s="69">
        <v>42139</v>
      </c>
      <c r="I11" s="69">
        <v>42143</v>
      </c>
      <c r="J11" s="61" t="s">
        <v>154</v>
      </c>
      <c r="K11" s="61" t="s">
        <v>155</v>
      </c>
      <c r="L11" s="143">
        <f>$O$6*F11</f>
        <v>14114.583333333334</v>
      </c>
      <c r="M11" s="151"/>
      <c r="N11" s="166">
        <v>42093</v>
      </c>
      <c r="O11" s="164">
        <v>42098</v>
      </c>
    </row>
    <row r="12" spans="1:18" ht="84" customHeight="1" x14ac:dyDescent="0.3">
      <c r="A12" s="214">
        <v>10</v>
      </c>
      <c r="B12" s="162" t="s">
        <v>137</v>
      </c>
      <c r="C12" s="140">
        <v>5</v>
      </c>
      <c r="D12" s="140">
        <v>10</v>
      </c>
      <c r="E12" s="140">
        <v>0</v>
      </c>
      <c r="F12" s="56">
        <f>40*C12</f>
        <v>200</v>
      </c>
      <c r="G12" s="140">
        <v>200</v>
      </c>
      <c r="H12" s="69">
        <v>42135</v>
      </c>
      <c r="I12" s="69">
        <v>42151</v>
      </c>
      <c r="J12" s="61" t="s">
        <v>70</v>
      </c>
      <c r="K12" s="61" t="s">
        <v>171</v>
      </c>
      <c r="L12" s="143">
        <f t="shared" si="0"/>
        <v>1411458.3333333335</v>
      </c>
      <c r="M12" s="151"/>
      <c r="N12" s="166">
        <v>42100</v>
      </c>
      <c r="O12" s="164">
        <v>42105</v>
      </c>
    </row>
    <row r="13" spans="1:18" ht="87" customHeight="1" x14ac:dyDescent="0.3">
      <c r="A13" s="214">
        <v>11</v>
      </c>
      <c r="B13" s="162" t="s">
        <v>130</v>
      </c>
      <c r="C13" s="140"/>
      <c r="D13" s="140"/>
      <c r="E13" s="140"/>
      <c r="F13" s="140">
        <v>3</v>
      </c>
      <c r="G13" s="140">
        <v>3</v>
      </c>
      <c r="H13" s="69">
        <v>42143</v>
      </c>
      <c r="I13" s="52">
        <v>42152</v>
      </c>
      <c r="J13" s="61" t="s">
        <v>159</v>
      </c>
      <c r="K13" s="61" t="s">
        <v>171</v>
      </c>
      <c r="L13" s="143">
        <f t="shared" si="0"/>
        <v>21171.875</v>
      </c>
      <c r="M13" s="151"/>
      <c r="N13" s="166">
        <v>42107</v>
      </c>
      <c r="O13" s="164">
        <v>42112</v>
      </c>
      <c r="R13" s="199">
        <f>O4*7</f>
        <v>11856250</v>
      </c>
    </row>
    <row r="14" spans="1:18" ht="33.6" customHeight="1" x14ac:dyDescent="0.3">
      <c r="A14" s="214">
        <v>12</v>
      </c>
      <c r="B14" s="162" t="s">
        <v>131</v>
      </c>
      <c r="C14" s="140"/>
      <c r="D14" s="140"/>
      <c r="E14" s="140"/>
      <c r="F14" s="140">
        <v>3</v>
      </c>
      <c r="G14" s="140">
        <v>3</v>
      </c>
      <c r="H14" s="69">
        <v>42143</v>
      </c>
      <c r="I14" s="52">
        <v>42152</v>
      </c>
      <c r="J14" s="61" t="s">
        <v>103</v>
      </c>
      <c r="K14" s="61" t="s">
        <v>10</v>
      </c>
      <c r="L14" s="143">
        <f t="shared" si="0"/>
        <v>21171.875</v>
      </c>
      <c r="M14" s="151"/>
      <c r="N14" s="166">
        <v>42114</v>
      </c>
      <c r="O14" s="164">
        <v>42119</v>
      </c>
    </row>
    <row r="15" spans="1:18" ht="30" customHeight="1" x14ac:dyDescent="0.3">
      <c r="A15" s="146">
        <v>13</v>
      </c>
      <c r="B15" s="147" t="s">
        <v>147</v>
      </c>
      <c r="C15" s="146">
        <v>5</v>
      </c>
      <c r="D15" s="146">
        <v>5</v>
      </c>
      <c r="E15" s="146">
        <v>5</v>
      </c>
      <c r="F15" s="146">
        <f>D15*(C15*30 +E15*30)/60</f>
        <v>25</v>
      </c>
      <c r="G15" s="146">
        <v>25</v>
      </c>
      <c r="H15" s="132">
        <v>42152</v>
      </c>
      <c r="I15" s="132">
        <v>42153</v>
      </c>
      <c r="J15" s="146" t="s">
        <v>90</v>
      </c>
      <c r="K15" s="146" t="s">
        <v>10</v>
      </c>
      <c r="L15" s="150">
        <f>$O$6*F15</f>
        <v>176432.29166666669</v>
      </c>
      <c r="M15" s="151"/>
      <c r="N15" s="166">
        <v>42121</v>
      </c>
      <c r="O15" s="164">
        <v>42126</v>
      </c>
    </row>
    <row r="16" spans="1:18" ht="30" customHeight="1" x14ac:dyDescent="0.3">
      <c r="F16" s="133">
        <f>SUM(F3:F15)</f>
        <v>268.5</v>
      </c>
      <c r="G16" s="133">
        <f>SUM(G3:G15)</f>
        <v>273.2</v>
      </c>
      <c r="K16" s="167" t="s">
        <v>173</v>
      </c>
      <c r="L16" s="168">
        <f>SUM(L1:L15)</f>
        <v>1894882.8125000002</v>
      </c>
      <c r="M16" s="151"/>
      <c r="N16" s="166">
        <v>42128</v>
      </c>
      <c r="O16" s="164">
        <v>42133</v>
      </c>
    </row>
    <row r="17" spans="1:15" ht="30" customHeight="1" x14ac:dyDescent="0.3">
      <c r="A17" s="171"/>
      <c r="B17" s="172"/>
      <c r="C17" s="171"/>
      <c r="D17" s="171"/>
      <c r="E17" s="173"/>
      <c r="F17" s="171"/>
      <c r="G17" s="171"/>
      <c r="H17" s="174"/>
      <c r="I17" s="174"/>
      <c r="J17" s="171"/>
      <c r="K17" s="171"/>
      <c r="L17" s="175"/>
      <c r="M17" s="176"/>
      <c r="N17" s="177">
        <v>42135</v>
      </c>
      <c r="O17" s="156">
        <v>42140</v>
      </c>
    </row>
    <row r="18" spans="1:15" x14ac:dyDescent="0.3">
      <c r="A18" s="171"/>
      <c r="B18" s="172"/>
      <c r="C18" s="171"/>
      <c r="D18" s="171"/>
      <c r="E18" s="173"/>
      <c r="F18" s="171"/>
      <c r="G18" s="171"/>
      <c r="H18" s="174"/>
      <c r="I18" s="174"/>
      <c r="J18" s="171"/>
      <c r="K18" s="171"/>
      <c r="L18" s="175"/>
      <c r="M18" s="176"/>
      <c r="N18" s="178">
        <v>42142</v>
      </c>
      <c r="O18" s="164">
        <v>42147</v>
      </c>
    </row>
    <row r="19" spans="1:15" x14ac:dyDescent="0.3">
      <c r="A19" s="171"/>
      <c r="B19" s="172"/>
      <c r="C19" s="171"/>
      <c r="D19" s="171"/>
      <c r="E19" s="173"/>
      <c r="F19" s="171"/>
      <c r="G19" s="171"/>
      <c r="H19" s="174"/>
      <c r="I19" s="174"/>
      <c r="J19" s="171"/>
      <c r="K19" s="171"/>
      <c r="L19" s="175"/>
      <c r="M19" s="176"/>
      <c r="N19" s="178">
        <v>42149</v>
      </c>
      <c r="O19" s="164">
        <v>42154</v>
      </c>
    </row>
    <row r="20" spans="1:15" x14ac:dyDescent="0.3">
      <c r="A20" s="171"/>
      <c r="B20" s="172"/>
      <c r="C20" s="171"/>
      <c r="D20" s="171"/>
      <c r="E20" s="173"/>
      <c r="F20" s="171"/>
      <c r="G20" s="171"/>
      <c r="H20" s="174"/>
      <c r="I20" s="174"/>
      <c r="J20" s="171"/>
      <c r="K20" s="171"/>
      <c r="L20" s="175"/>
      <c r="M20" s="176"/>
      <c r="N20" s="176"/>
    </row>
    <row r="21" spans="1:15" ht="15.6" thickBot="1" x14ac:dyDescent="0.35">
      <c r="A21" s="171"/>
      <c r="B21" s="172"/>
      <c r="C21" s="171"/>
      <c r="D21" s="171"/>
      <c r="E21" s="173"/>
      <c r="F21" s="171"/>
      <c r="G21" s="171"/>
      <c r="H21" s="174"/>
      <c r="I21" s="174"/>
      <c r="J21" s="171"/>
      <c r="K21" s="171"/>
      <c r="L21" s="175"/>
      <c r="M21" s="176"/>
      <c r="N21" s="176"/>
    </row>
    <row r="22" spans="1:15" ht="15.6" thickBot="1" x14ac:dyDescent="0.35">
      <c r="A22" s="171"/>
      <c r="B22" s="172"/>
      <c r="C22" s="171"/>
      <c r="D22" s="171"/>
      <c r="E22" s="173"/>
      <c r="F22" s="171"/>
      <c r="G22" s="171"/>
      <c r="H22" s="174"/>
      <c r="I22" s="174"/>
      <c r="J22" s="171"/>
      <c r="K22" s="171"/>
      <c r="L22" s="175"/>
      <c r="M22" s="176"/>
      <c r="N22" s="179" t="s">
        <v>77</v>
      </c>
      <c r="O22" s="2" t="s">
        <v>71</v>
      </c>
    </row>
    <row r="23" spans="1:15" x14ac:dyDescent="0.3">
      <c r="A23" s="171"/>
      <c r="B23" s="172"/>
      <c r="C23" s="171"/>
      <c r="D23" s="171"/>
      <c r="E23" s="173"/>
      <c r="F23" s="171"/>
      <c r="G23" s="171"/>
      <c r="H23" s="174"/>
      <c r="I23" s="174"/>
      <c r="J23" s="171"/>
      <c r="K23" s="171"/>
      <c r="L23" s="175"/>
      <c r="M23" s="176"/>
      <c r="N23" s="180" t="s">
        <v>70</v>
      </c>
      <c r="O23" s="145" t="s">
        <v>72</v>
      </c>
    </row>
    <row r="24" spans="1:15" ht="15" customHeight="1" x14ac:dyDescent="0.3">
      <c r="A24" s="171"/>
      <c r="B24" s="172"/>
      <c r="C24" s="171"/>
      <c r="D24" s="171"/>
      <c r="E24" s="173"/>
      <c r="F24" s="171"/>
      <c r="G24" s="171"/>
      <c r="H24" s="174"/>
      <c r="I24" s="174"/>
      <c r="J24" s="171"/>
      <c r="K24" s="171"/>
      <c r="L24" s="175"/>
      <c r="M24" s="176"/>
      <c r="N24" s="181" t="s">
        <v>74</v>
      </c>
      <c r="O24" s="169" t="s">
        <v>73</v>
      </c>
    </row>
    <row r="25" spans="1:15" x14ac:dyDescent="0.3">
      <c r="A25" s="171"/>
      <c r="B25" s="172"/>
      <c r="C25" s="171"/>
      <c r="D25" s="171"/>
      <c r="E25" s="173"/>
      <c r="F25" s="171"/>
      <c r="G25" s="171"/>
      <c r="H25" s="174"/>
      <c r="I25" s="174"/>
      <c r="J25" s="171"/>
      <c r="K25" s="171"/>
      <c r="L25" s="175"/>
      <c r="M25" s="176"/>
      <c r="N25" s="181" t="s">
        <v>76</v>
      </c>
      <c r="O25" s="169" t="s">
        <v>75</v>
      </c>
    </row>
    <row r="26" spans="1:15" ht="15.6" thickBot="1" x14ac:dyDescent="0.35">
      <c r="A26" s="171"/>
      <c r="B26" s="172"/>
      <c r="C26" s="171"/>
      <c r="D26" s="171"/>
      <c r="E26" s="173"/>
      <c r="F26" s="171"/>
      <c r="G26" s="171"/>
      <c r="H26" s="174"/>
      <c r="I26" s="174"/>
      <c r="J26" s="171"/>
      <c r="K26" s="171"/>
      <c r="L26" s="175"/>
      <c r="M26" s="176"/>
      <c r="N26" s="182" t="s">
        <v>84</v>
      </c>
      <c r="O26" s="170" t="s">
        <v>83</v>
      </c>
    </row>
    <row r="27" spans="1:15" ht="27" customHeight="1" x14ac:dyDescent="0.3">
      <c r="A27" s="171"/>
      <c r="B27" s="172"/>
      <c r="C27" s="171"/>
      <c r="D27" s="171"/>
      <c r="E27" s="173"/>
      <c r="F27" s="171"/>
      <c r="G27" s="171"/>
      <c r="H27" s="174"/>
      <c r="I27" s="174"/>
      <c r="J27" s="171"/>
      <c r="K27" s="171"/>
      <c r="L27" s="175"/>
      <c r="M27" s="176"/>
      <c r="N27" s="176"/>
    </row>
    <row r="28" spans="1:15" x14ac:dyDescent="0.3">
      <c r="A28" s="171"/>
      <c r="B28" s="172"/>
      <c r="C28" s="171"/>
      <c r="D28" s="171"/>
      <c r="E28" s="173"/>
      <c r="F28" s="171"/>
      <c r="G28" s="171"/>
      <c r="H28" s="174"/>
      <c r="I28" s="174"/>
      <c r="J28" s="171"/>
      <c r="K28" s="171"/>
      <c r="L28" s="175"/>
      <c r="M28" s="176"/>
      <c r="N28" s="176"/>
    </row>
    <row r="29" spans="1:15" x14ac:dyDescent="0.3">
      <c r="A29" s="171"/>
      <c r="B29" s="172"/>
      <c r="C29" s="171"/>
      <c r="D29" s="171"/>
      <c r="E29" s="173"/>
      <c r="F29" s="171"/>
      <c r="G29" s="171"/>
      <c r="H29" s="174"/>
      <c r="I29" s="174"/>
      <c r="J29" s="171"/>
      <c r="K29" s="171"/>
      <c r="L29" s="175"/>
      <c r="M29" s="176"/>
      <c r="N29" s="176"/>
    </row>
    <row r="30" spans="1:15" x14ac:dyDescent="0.25">
      <c r="A30" s="171"/>
      <c r="B30" s="172"/>
      <c r="C30" s="171"/>
      <c r="D30" s="171"/>
      <c r="E30" s="183"/>
      <c r="F30" s="171"/>
      <c r="G30" s="171"/>
      <c r="H30" s="174"/>
      <c r="I30" s="174"/>
      <c r="J30" s="171"/>
      <c r="K30" s="171"/>
      <c r="L30" s="175"/>
      <c r="M30" s="176"/>
      <c r="N30" s="176"/>
    </row>
    <row r="31" spans="1:15" x14ac:dyDescent="0.3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5"/>
      <c r="M31" s="176"/>
      <c r="N31" s="176"/>
    </row>
    <row r="32" spans="1:15" x14ac:dyDescent="0.3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5"/>
      <c r="M32" s="176"/>
      <c r="N32" s="176"/>
    </row>
    <row r="33" spans="1:14" x14ac:dyDescent="0.3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5"/>
      <c r="M33" s="176"/>
      <c r="N33" s="176"/>
    </row>
    <row r="34" spans="1:14" x14ac:dyDescent="0.3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5"/>
      <c r="M34" s="176"/>
      <c r="N34" s="176"/>
    </row>
    <row r="35" spans="1:14" x14ac:dyDescent="0.3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5"/>
      <c r="M35" s="176"/>
      <c r="N35" s="176"/>
    </row>
    <row r="36" spans="1:14" ht="66" customHeight="1" x14ac:dyDescent="0.3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5"/>
      <c r="M36" s="176"/>
      <c r="N36" s="176"/>
    </row>
    <row r="37" spans="1:14" x14ac:dyDescent="0.3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5"/>
      <c r="M37" s="176"/>
      <c r="N37" s="176"/>
    </row>
    <row r="38" spans="1:14" x14ac:dyDescent="0.3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84"/>
      <c r="M38" s="176"/>
      <c r="N38" s="176"/>
    </row>
    <row r="39" spans="1:14" x14ac:dyDescent="0.3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6"/>
      <c r="N39" s="176"/>
    </row>
    <row r="40" spans="1:14" x14ac:dyDescent="0.3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6"/>
      <c r="N40" s="176"/>
    </row>
    <row r="41" spans="1:14" x14ac:dyDescent="0.3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6"/>
      <c r="N41" s="176"/>
    </row>
    <row r="42" spans="1:14" x14ac:dyDescent="0.3">
      <c r="A42" s="171"/>
      <c r="N42" s="176"/>
    </row>
    <row r="43" spans="1:14" x14ac:dyDescent="0.3">
      <c r="A43" s="171"/>
      <c r="N43" s="176"/>
    </row>
    <row r="44" spans="1:14" x14ac:dyDescent="0.3">
      <c r="A44" s="171"/>
      <c r="N44" s="176"/>
    </row>
    <row r="45" spans="1:14" x14ac:dyDescent="0.3">
      <c r="A45" s="171"/>
      <c r="N45" s="176"/>
    </row>
    <row r="46" spans="1:14" x14ac:dyDescent="0.3">
      <c r="A46" s="171"/>
      <c r="N46" s="176"/>
    </row>
    <row r="47" spans="1:14" x14ac:dyDescent="0.3">
      <c r="A47" s="171"/>
      <c r="N47" s="176"/>
    </row>
    <row r="48" spans="1:14" x14ac:dyDescent="0.3">
      <c r="A48" s="171"/>
      <c r="N48" s="176"/>
    </row>
    <row r="49" spans="1:14" x14ac:dyDescent="0.3">
      <c r="A49" s="171"/>
      <c r="N49" s="176"/>
    </row>
    <row r="50" spans="1:14" x14ac:dyDescent="0.3">
      <c r="A50" s="171"/>
      <c r="N50" s="176"/>
    </row>
    <row r="51" spans="1:14" x14ac:dyDescent="0.3">
      <c r="A51" s="171"/>
      <c r="N51" s="176"/>
    </row>
    <row r="52" spans="1:14" x14ac:dyDescent="0.3">
      <c r="A52" s="171"/>
      <c r="N52" s="176"/>
    </row>
    <row r="53" spans="1:14" x14ac:dyDescent="0.3">
      <c r="A53" s="171"/>
      <c r="N53" s="176"/>
    </row>
    <row r="54" spans="1:14" x14ac:dyDescent="0.3">
      <c r="A54" s="171"/>
      <c r="N54" s="176"/>
    </row>
    <row r="55" spans="1:14" x14ac:dyDescent="0.3">
      <c r="A55" s="171"/>
      <c r="N55" s="176"/>
    </row>
    <row r="56" spans="1:14" x14ac:dyDescent="0.3">
      <c r="A56" s="171"/>
      <c r="N56" s="176"/>
    </row>
    <row r="57" spans="1:14" x14ac:dyDescent="0.3">
      <c r="A57" s="171"/>
      <c r="N57" s="176"/>
    </row>
    <row r="58" spans="1:14" x14ac:dyDescent="0.3">
      <c r="A58" s="171"/>
      <c r="N58" s="176"/>
    </row>
    <row r="59" spans="1:14" x14ac:dyDescent="0.3">
      <c r="A59" s="171"/>
      <c r="N59" s="176"/>
    </row>
    <row r="60" spans="1:14" x14ac:dyDescent="0.3">
      <c r="A60" s="171"/>
      <c r="N60" s="176"/>
    </row>
    <row r="61" spans="1:14" x14ac:dyDescent="0.3">
      <c r="A61" s="171"/>
      <c r="N61" s="176"/>
    </row>
    <row r="62" spans="1:14" x14ac:dyDescent="0.3">
      <c r="A62" s="171"/>
      <c r="N62" s="176"/>
    </row>
    <row r="63" spans="1:14" x14ac:dyDescent="0.3">
      <c r="A63" s="171"/>
      <c r="N63" s="176"/>
    </row>
    <row r="64" spans="1:14" x14ac:dyDescent="0.3">
      <c r="A64" s="171"/>
      <c r="N64" s="176"/>
    </row>
    <row r="65" spans="1:14" x14ac:dyDescent="0.3">
      <c r="A65" s="171"/>
      <c r="N65" s="176"/>
    </row>
    <row r="66" spans="1:14" x14ac:dyDescent="0.3">
      <c r="A66" s="171"/>
      <c r="N66" s="176"/>
    </row>
    <row r="67" spans="1:14" x14ac:dyDescent="0.3">
      <c r="A67" s="171"/>
      <c r="N67" s="176"/>
    </row>
    <row r="68" spans="1:14" x14ac:dyDescent="0.3">
      <c r="A68" s="171"/>
      <c r="N68" s="176"/>
    </row>
    <row r="69" spans="1:14" x14ac:dyDescent="0.3">
      <c r="A69" s="171"/>
      <c r="N69" s="176"/>
    </row>
    <row r="70" spans="1:14" x14ac:dyDescent="0.3">
      <c r="A70" s="171"/>
      <c r="N70" s="176"/>
    </row>
    <row r="71" spans="1:14" x14ac:dyDescent="0.3">
      <c r="A71" s="171"/>
      <c r="N71" s="176"/>
    </row>
    <row r="72" spans="1:14" x14ac:dyDescent="0.3">
      <c r="A72" s="171"/>
      <c r="N72" s="17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Kmilo Oviedo</cp:lastModifiedBy>
  <dcterms:created xsi:type="dcterms:W3CDTF">2015-03-08T23:15:22Z</dcterms:created>
  <dcterms:modified xsi:type="dcterms:W3CDTF">2015-06-01T15:58:52Z</dcterms:modified>
</cp:coreProperties>
</file>