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7F14F079-0FE9-4FE1-8192-0EE9EB9878A7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32" i="1" s="1"/>
  <c r="B34" i="1" s="1"/>
  <c r="B37" i="1" s="1"/>
  <c r="B38" i="1" s="1"/>
  <c r="C27" i="1"/>
  <c r="B27" i="1"/>
  <c r="C6" i="1"/>
  <c r="C28" i="1" s="1"/>
  <c r="C32" i="1" s="1"/>
  <c r="C34" i="1" s="1"/>
  <c r="C37" i="1" s="1"/>
  <c r="C38" i="1" s="1"/>
  <c r="B6" i="1"/>
</calcChain>
</file>

<file path=xl/sharedStrings.xml><?xml version="1.0" encoding="utf-8"?>
<sst xmlns="http://schemas.openxmlformats.org/spreadsheetml/2006/main" count="41" uniqueCount="41">
  <si>
    <t>Profit &amp; Loss</t>
  </si>
  <si>
    <t>Oct 2020</t>
  </si>
  <si>
    <t>Nov 2020</t>
  </si>
  <si>
    <t>Variance ($)</t>
  </si>
  <si>
    <t>Variance (%)</t>
  </si>
  <si>
    <t>Revenue</t>
  </si>
  <si>
    <t>Financial and Management Advisory Services</t>
  </si>
  <si>
    <t>Gross Profit Before Depreciation</t>
  </si>
  <si>
    <t>Expenses</t>
  </si>
  <si>
    <t>Advertising &amp; Marketing</t>
  </si>
  <si>
    <t>Audit &amp; Accountancy fees</t>
  </si>
  <si>
    <t>Consulting</t>
  </si>
  <si>
    <t>Employers National Insurance</t>
  </si>
  <si>
    <t>General Expenses</t>
  </si>
  <si>
    <t>Hotels</t>
  </si>
  <si>
    <t>Legal Expenses</t>
  </si>
  <si>
    <t>Medical Insurance</t>
  </si>
  <si>
    <t>Postage, Freight &amp; Courier</t>
  </si>
  <si>
    <t>Professional Fees</t>
  </si>
  <si>
    <t>Rent</t>
  </si>
  <si>
    <t>Repairs &amp; Maintenance</t>
  </si>
  <si>
    <t>Salaries</t>
  </si>
  <si>
    <t>Staff Meals - Overseas</t>
  </si>
  <si>
    <t>Subscriptions</t>
  </si>
  <si>
    <t>Telephone &amp; Internet</t>
  </si>
  <si>
    <t>Temporary Staff Expense</t>
  </si>
  <si>
    <t>Travel - Flights</t>
  </si>
  <si>
    <t>Travel - International</t>
  </si>
  <si>
    <t>Total Expenses</t>
  </si>
  <si>
    <t>Operating Profit Before Depn &amp; Amort.</t>
  </si>
  <si>
    <t>Other Expenses</t>
  </si>
  <si>
    <t>Realised Currency Gains</t>
  </si>
  <si>
    <t>Unrealised Currency Gains</t>
  </si>
  <si>
    <t>EBITDA</t>
  </si>
  <si>
    <t>Total Depreciation &amp; Amortisation</t>
  </si>
  <si>
    <t>Earnings Before Interest &amp; Tax</t>
  </si>
  <si>
    <t>Tax Expenses</t>
  </si>
  <si>
    <t>Corporation Tax</t>
  </si>
  <si>
    <t>Earnings After Tax</t>
  </si>
  <si>
    <t>Net Income</t>
  </si>
  <si>
    <t>Company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</si>
</sst>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b/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1">
      <alignment horizontal="right"/>
    </xf>
    <xf numFmtId="165" fontId="7" fillId="0" borderId="1">
      <alignment horizontal="right"/>
    </xf>
    <xf numFmtId="164" fontId="8" fillId="0" borderId="0">
      <alignment horizontal="right"/>
    </xf>
    <xf numFmtId="165" fontId="8" fillId="0" borderId="0">
      <alignment horizontal="right"/>
    </xf>
    <xf numFmtId="165" fontId="4" fillId="0" borderId="0">
      <alignment horizontal="right"/>
    </xf>
    <xf numFmtId="164" fontId="9" fillId="0" borderId="1">
      <alignment horizontal="right"/>
    </xf>
    <xf numFmtId="165" fontId="9" fillId="0" borderId="1">
      <alignment horizontal="right"/>
    </xf>
    <xf numFmtId="0" fontId="2" fillId="0" borderId="0">
      <alignment horizontal="left"/>
    </xf>
  </cellStyleXfs>
  <cellXfs count="24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1" xfId="13" applyNumberFormat="1" applyFont="1" applyFill="1" applyBorder="1" applyAlignment="1" applyProtection="1">
      <alignment horizontal="right"/>
    </xf>
    <xf numFmtId="165" fontId="7" fillId="0" borderId="1" xfId="14" applyNumberFormat="1" applyFont="1" applyFill="1" applyBorder="1" applyAlignment="1" applyProtection="1">
      <alignment horizontal="right"/>
    </xf>
    <xf numFmtId="164" fontId="8" fillId="0" borderId="0" xfId="15" applyNumberFormat="1" applyFont="1" applyFill="1" applyBorder="1" applyAlignment="1" applyProtection="1">
      <alignment horizontal="right"/>
    </xf>
    <xf numFmtId="165" fontId="8" fillId="0" borderId="0" xfId="16" applyNumberFormat="1" applyFont="1" applyFill="1" applyBorder="1" applyAlignment="1" applyProtection="1">
      <alignment horizontal="right"/>
    </xf>
    <xf numFmtId="165" fontId="4" fillId="0" borderId="0" xfId="17" applyNumberFormat="1" applyFont="1" applyFill="1" applyBorder="1" applyAlignment="1" applyProtection="1">
      <alignment horizontal="right"/>
    </xf>
    <xf numFmtId="164" fontId="9" fillId="0" borderId="1" xfId="18" applyNumberFormat="1" applyFont="1" applyFill="1" applyBorder="1" applyAlignment="1" applyProtection="1">
      <alignment horizontal="right"/>
    </xf>
    <xf numFmtId="165" fontId="9" fillId="0" borderId="1" xfId="19" applyNumberFormat="1" applyFont="1" applyFill="1" applyBorder="1" applyAlignment="1" applyProtection="1">
      <alignment horizontal="right"/>
    </xf>
    <xf numFmtId="0" fontId="2" fillId="0" borderId="0" xfId="20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21">
    <cellStyle name="$@::#f3f9ed:false:right:false:0:false0" xfId="10" xr:uid="{00000000-0005-0000-0000-00000A000000}"/>
    <cellStyle name="$@::#f3f9ed:true:right:false:0:false0" xfId="5" xr:uid="{00000000-0005-0000-0000-000005000000}"/>
    <cellStyle name="$@:::false:right:false:0:false0" xfId="9" xr:uid="{00000000-0005-0000-0000-000009000000}"/>
    <cellStyle name="$@:::true:right:false:0:false0" xfId="4" xr:uid="{00000000-0005-0000-0000-000004000000}"/>
    <cellStyle name="$@:0x0::true:right:false:0:false0" xfId="6" xr:uid="{00000000-0005-0000-0000-000006000000}"/>
    <cellStyle name="$@:0x51a14f::false:right:false:0:false0" xfId="15" xr:uid="{00000000-0005-0000-0000-00000F000000}"/>
    <cellStyle name="$@:0x51a14f::true:right:false:0:false0" xfId="18" xr:uid="{00000000-0005-0000-0000-000012000000}"/>
    <cellStyle name="$@:0xc21e26::false:right:false:0:false0" xfId="11" xr:uid="{00000000-0005-0000-0000-00000B000000}"/>
    <cellStyle name="$@:0xc21e26::true:right:false:0:false0" xfId="13" xr:uid="{00000000-0005-0000-0000-00000D000000}"/>
    <cellStyle name=":::false:left:false:0:false0" xfId="20" xr:uid="{00000000-0005-0000-0000-000014000000}"/>
    <cellStyle name=":::false:left:false:2:false0" xfId="8" xr:uid="{00000000-0005-0000-0000-000008000000}"/>
    <cellStyle name=":::true:left:false:0:false0" xfId="3" xr:uid="{00000000-0005-0000-0000-000003000000}"/>
    <cellStyle name=":::true:left:true:0:false0" xfId="2" xr:uid="{00000000-0005-0000-0000-000002000000}"/>
    <cellStyle name=":::true:right:false:0:true0" xfId="1" xr:uid="{00000000-0005-0000-0000-000001000000}"/>
    <cellStyle name="@%:0x0::false:right:false:0:false0" xfId="17" xr:uid="{00000000-0005-0000-0000-000011000000}"/>
    <cellStyle name="@%:0x0::true:right:false:0:false0" xfId="7" xr:uid="{00000000-0005-0000-0000-000007000000}"/>
    <cellStyle name="@%:0x51a14f::false:right:false:0:false0" xfId="16" xr:uid="{00000000-0005-0000-0000-000010000000}"/>
    <cellStyle name="@%:0x51a14f::true:right:false:0:false0" xfId="19" xr:uid="{00000000-0005-0000-0000-000013000000}"/>
    <cellStyle name="@%:0xc21e26::false:right:false:0:false0" xfId="12" xr:uid="{00000000-0005-0000-0000-00000C000000}"/>
    <cellStyle name="@%:0xc21e26::true:right:false:0:false0" xfId="14" xr:uid="{00000000-0005-0000-0000-00000E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4.5" x14ac:dyDescent="0.35"/>
  <cols>
    <col min="1" max="1" width="40.81640625" style="22" customWidth="1"/>
    <col min="2" max="5" width="20" customWidth="1"/>
  </cols>
  <sheetData>
    <row r="1" spans="1:5" s="21" customFormat="1" ht="24" customHeight="1" x14ac:dyDescent="0.6">
      <c r="A1" s="23" t="s">
        <v>0</v>
      </c>
    </row>
    <row r="2" spans="1:5" x14ac:dyDescent="0.35">
      <c r="A2" s="2" t="s">
        <v>40</v>
      </c>
    </row>
    <row r="3" spans="1:5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3" t="s">
        <v>5</v>
      </c>
      <c r="B4" s="4"/>
      <c r="C4" s="5"/>
      <c r="D4" s="6"/>
      <c r="E4" s="7"/>
    </row>
    <row r="5" spans="1:5" x14ac:dyDescent="0.35">
      <c r="A5" s="8" t="s">
        <v>6</v>
      </c>
      <c r="B5" s="9">
        <v>276215.99</v>
      </c>
      <c r="C5" s="10">
        <v>127789.88</v>
      </c>
      <c r="D5" s="11">
        <v>-148426.10999999999</v>
      </c>
      <c r="E5" s="12">
        <v>-53.735524145434155</v>
      </c>
    </row>
    <row r="6" spans="1:5" x14ac:dyDescent="0.35">
      <c r="A6" s="3" t="s">
        <v>7</v>
      </c>
      <c r="B6" s="4">
        <f>SUM(B5)</f>
        <v>276215.99</v>
      </c>
      <c r="C6" s="5">
        <f>SUM(C5)</f>
        <v>127789.88</v>
      </c>
      <c r="D6" s="13">
        <v>-148426.10999999999</v>
      </c>
      <c r="E6" s="14">
        <v>-53.735524145434155</v>
      </c>
    </row>
    <row r="7" spans="1:5" x14ac:dyDescent="0.35">
      <c r="A7" s="3" t="s">
        <v>8</v>
      </c>
      <c r="B7" s="4"/>
      <c r="C7" s="5"/>
      <c r="D7" s="6"/>
      <c r="E7" s="7"/>
    </row>
    <row r="8" spans="1:5" x14ac:dyDescent="0.35">
      <c r="A8" s="8" t="s">
        <v>9</v>
      </c>
      <c r="B8" s="9">
        <v>-585.25</v>
      </c>
      <c r="C8" s="10">
        <v>0</v>
      </c>
      <c r="D8" s="11">
        <v>585.25</v>
      </c>
      <c r="E8" s="12">
        <v>100</v>
      </c>
    </row>
    <row r="9" spans="1:5" x14ac:dyDescent="0.35">
      <c r="A9" s="8" t="s">
        <v>10</v>
      </c>
      <c r="B9" s="9">
        <v>2118.65</v>
      </c>
      <c r="C9" s="10">
        <v>2157.0100000000002</v>
      </c>
      <c r="D9" s="11">
        <v>38.36</v>
      </c>
      <c r="E9" s="12">
        <v>1.8105869303565951</v>
      </c>
    </row>
    <row r="10" spans="1:5" x14ac:dyDescent="0.35">
      <c r="A10" s="8" t="s">
        <v>11</v>
      </c>
      <c r="B10" s="9">
        <v>29112.83</v>
      </c>
      <c r="C10" s="10">
        <v>0</v>
      </c>
      <c r="D10" s="15">
        <v>-29112.83</v>
      </c>
      <c r="E10" s="16">
        <v>-100</v>
      </c>
    </row>
    <row r="11" spans="1:5" x14ac:dyDescent="0.35">
      <c r="A11" s="8" t="s">
        <v>12</v>
      </c>
      <c r="B11" s="9">
        <v>10647.3</v>
      </c>
      <c r="C11" s="10">
        <v>3987.6</v>
      </c>
      <c r="D11" s="15">
        <v>-6659.7</v>
      </c>
      <c r="E11" s="16">
        <v>-62.54825166943732</v>
      </c>
    </row>
    <row r="12" spans="1:5" x14ac:dyDescent="0.35">
      <c r="A12" s="8" t="s">
        <v>13</v>
      </c>
      <c r="B12" s="9">
        <v>0</v>
      </c>
      <c r="C12" s="10">
        <v>219.23</v>
      </c>
      <c r="D12" s="11">
        <v>219.23</v>
      </c>
      <c r="E12" s="17"/>
    </row>
    <row r="13" spans="1:5" x14ac:dyDescent="0.35">
      <c r="A13" s="8" t="s">
        <v>14</v>
      </c>
      <c r="B13" s="9">
        <v>0</v>
      </c>
      <c r="C13" s="10">
        <v>-1849.7</v>
      </c>
      <c r="D13" s="15">
        <v>-1849.7</v>
      </c>
      <c r="E13" s="17"/>
    </row>
    <row r="14" spans="1:5" x14ac:dyDescent="0.35">
      <c r="A14" s="8" t="s">
        <v>15</v>
      </c>
      <c r="B14" s="9">
        <v>0</v>
      </c>
      <c r="C14" s="10">
        <v>3131.46</v>
      </c>
      <c r="D14" s="11">
        <v>3131.46</v>
      </c>
      <c r="E14" s="17"/>
    </row>
    <row r="15" spans="1:5" x14ac:dyDescent="0.35">
      <c r="A15" s="8" t="s">
        <v>16</v>
      </c>
      <c r="B15" s="9">
        <v>498.72</v>
      </c>
      <c r="C15" s="10">
        <v>164.17</v>
      </c>
      <c r="D15" s="15">
        <v>-334.55</v>
      </c>
      <c r="E15" s="16">
        <v>-67.08172922682067</v>
      </c>
    </row>
    <row r="16" spans="1:5" x14ac:dyDescent="0.35">
      <c r="A16" s="8" t="s">
        <v>17</v>
      </c>
      <c r="B16" s="9">
        <v>0</v>
      </c>
      <c r="C16" s="10">
        <v>302.47000000000003</v>
      </c>
      <c r="D16" s="11">
        <v>302.47000000000003</v>
      </c>
      <c r="E16" s="17"/>
    </row>
    <row r="17" spans="1:5" x14ac:dyDescent="0.35">
      <c r="A17" s="8" t="s">
        <v>18</v>
      </c>
      <c r="B17" s="9">
        <v>0</v>
      </c>
      <c r="C17" s="10">
        <v>-8127.64</v>
      </c>
      <c r="D17" s="15">
        <v>-8127.64</v>
      </c>
      <c r="E17" s="17"/>
    </row>
    <row r="18" spans="1:5" x14ac:dyDescent="0.35">
      <c r="A18" s="8" t="s">
        <v>19</v>
      </c>
      <c r="B18" s="9">
        <v>5815.04</v>
      </c>
      <c r="C18" s="10">
        <v>27677.56</v>
      </c>
      <c r="D18" s="11">
        <v>21862.52</v>
      </c>
      <c r="E18" s="12">
        <v>375.96508364516836</v>
      </c>
    </row>
    <row r="19" spans="1:5" x14ac:dyDescent="0.35">
      <c r="A19" s="8" t="s">
        <v>20</v>
      </c>
      <c r="B19" s="9">
        <v>0</v>
      </c>
      <c r="C19" s="10">
        <v>33.020000000000003</v>
      </c>
      <c r="D19" s="11">
        <v>33.020000000000003</v>
      </c>
      <c r="E19" s="17"/>
    </row>
    <row r="20" spans="1:5" x14ac:dyDescent="0.35">
      <c r="A20" s="8" t="s">
        <v>21</v>
      </c>
      <c r="B20" s="9">
        <v>80004.34</v>
      </c>
      <c r="C20" s="10">
        <v>30830.1</v>
      </c>
      <c r="D20" s="15">
        <v>-49174.239999999998</v>
      </c>
      <c r="E20" s="16">
        <v>-61.464465552743768</v>
      </c>
    </row>
    <row r="21" spans="1:5" x14ac:dyDescent="0.35">
      <c r="A21" s="8" t="s">
        <v>22</v>
      </c>
      <c r="B21" s="9">
        <v>0</v>
      </c>
      <c r="C21" s="10">
        <v>236.66</v>
      </c>
      <c r="D21" s="11">
        <v>236.66</v>
      </c>
      <c r="E21" s="17"/>
    </row>
    <row r="22" spans="1:5" x14ac:dyDescent="0.35">
      <c r="A22" s="8" t="s">
        <v>23</v>
      </c>
      <c r="B22" s="9">
        <v>0</v>
      </c>
      <c r="C22" s="10">
        <v>277.75</v>
      </c>
      <c r="D22" s="11">
        <v>277.75</v>
      </c>
      <c r="E22" s="17"/>
    </row>
    <row r="23" spans="1:5" x14ac:dyDescent="0.35">
      <c r="A23" s="8" t="s">
        <v>24</v>
      </c>
      <c r="B23" s="9">
        <v>0</v>
      </c>
      <c r="C23" s="10">
        <v>267.43</v>
      </c>
      <c r="D23" s="11">
        <v>267.43</v>
      </c>
      <c r="E23" s="17"/>
    </row>
    <row r="24" spans="1:5" x14ac:dyDescent="0.35">
      <c r="A24" s="8" t="s">
        <v>25</v>
      </c>
      <c r="B24" s="9">
        <v>27838.93</v>
      </c>
      <c r="C24" s="10">
        <v>27747.09</v>
      </c>
      <c r="D24" s="15">
        <v>-91.84</v>
      </c>
      <c r="E24" s="16">
        <v>-0.32989773673054246</v>
      </c>
    </row>
    <row r="25" spans="1:5" x14ac:dyDescent="0.35">
      <c r="A25" s="8" t="s">
        <v>26</v>
      </c>
      <c r="B25" s="9">
        <v>0</v>
      </c>
      <c r="C25" s="10">
        <v>5816.09</v>
      </c>
      <c r="D25" s="11">
        <v>5816.09</v>
      </c>
      <c r="E25" s="17"/>
    </row>
    <row r="26" spans="1:5" x14ac:dyDescent="0.35">
      <c r="A26" s="8" t="s">
        <v>27</v>
      </c>
      <c r="B26" s="9">
        <v>21413.599999999999</v>
      </c>
      <c r="C26" s="10">
        <v>-21177.94</v>
      </c>
      <c r="D26" s="15">
        <v>-42591.54</v>
      </c>
      <c r="E26" s="16">
        <v>-198.89948443979523</v>
      </c>
    </row>
    <row r="27" spans="1:5" x14ac:dyDescent="0.35">
      <c r="A27" s="3" t="s">
        <v>28</v>
      </c>
      <c r="B27" s="4">
        <f>SUM(B8:B26)</f>
        <v>176864.16</v>
      </c>
      <c r="C27" s="5">
        <f>SUM(C8:C26)</f>
        <v>71692.36</v>
      </c>
      <c r="D27" s="18">
        <v>-105171.8</v>
      </c>
      <c r="E27" s="19">
        <v>-59.464732707858957</v>
      </c>
    </row>
    <row r="28" spans="1:5" x14ac:dyDescent="0.35">
      <c r="A28" s="3" t="s">
        <v>29</v>
      </c>
      <c r="B28" s="4">
        <f>B6-B27</f>
        <v>99351.829999999987</v>
      </c>
      <c r="C28" s="5">
        <f>C6-C27</f>
        <v>56097.520000000004</v>
      </c>
      <c r="D28" s="13">
        <v>-43254.31</v>
      </c>
      <c r="E28" s="14">
        <v>-43.536500535521085</v>
      </c>
    </row>
    <row r="29" spans="1:5" x14ac:dyDescent="0.35">
      <c r="A29" s="3" t="s">
        <v>30</v>
      </c>
      <c r="B29" s="4"/>
      <c r="C29" s="5"/>
      <c r="D29" s="6"/>
      <c r="E29" s="7"/>
    </row>
    <row r="30" spans="1:5" x14ac:dyDescent="0.35">
      <c r="A30" s="8" t="s">
        <v>31</v>
      </c>
      <c r="B30" s="9">
        <v>43.68</v>
      </c>
      <c r="C30" s="10">
        <v>14.12</v>
      </c>
      <c r="D30" s="15">
        <v>-29.56</v>
      </c>
      <c r="E30" s="16">
        <v>-67.673992673992672</v>
      </c>
    </row>
    <row r="31" spans="1:5" x14ac:dyDescent="0.35">
      <c r="A31" s="8" t="s">
        <v>32</v>
      </c>
      <c r="B31" s="9">
        <v>-53.14</v>
      </c>
      <c r="C31" s="10">
        <v>-402.73</v>
      </c>
      <c r="D31" s="15">
        <v>-349.59</v>
      </c>
      <c r="E31" s="16">
        <v>-657.86601430184419</v>
      </c>
    </row>
    <row r="32" spans="1:5" x14ac:dyDescent="0.35">
      <c r="A32" s="3" t="s">
        <v>33</v>
      </c>
      <c r="B32" s="4">
        <f>B28-SUM(B30:B31)</f>
        <v>99361.29</v>
      </c>
      <c r="C32" s="5">
        <f>C28-SUM(C30:C31)</f>
        <v>56486.130000000005</v>
      </c>
      <c r="D32" s="13">
        <v>-42875.16</v>
      </c>
      <c r="E32" s="14">
        <v>-43.150768272030284</v>
      </c>
    </row>
    <row r="33" spans="1:5" x14ac:dyDescent="0.35">
      <c r="A33" s="20" t="s">
        <v>34</v>
      </c>
      <c r="B33" s="9">
        <v>268.18</v>
      </c>
      <c r="C33" s="10">
        <v>437.78</v>
      </c>
      <c r="D33" s="11">
        <v>169.6</v>
      </c>
      <c r="E33" s="12">
        <v>63.241106719367586</v>
      </c>
    </row>
    <row r="34" spans="1:5" x14ac:dyDescent="0.35">
      <c r="A34" s="3" t="s">
        <v>35</v>
      </c>
      <c r="B34" s="4">
        <f>B32-B33</f>
        <v>99093.11</v>
      </c>
      <c r="C34" s="5">
        <f>C32-C33</f>
        <v>56048.350000000006</v>
      </c>
      <c r="D34" s="13">
        <v>-43044.76</v>
      </c>
      <c r="E34" s="14">
        <v>-43.438701237654158</v>
      </c>
    </row>
    <row r="35" spans="1:5" x14ac:dyDescent="0.35">
      <c r="A35" s="3" t="s">
        <v>36</v>
      </c>
      <c r="B35" s="4"/>
      <c r="C35" s="5"/>
      <c r="D35" s="6"/>
      <c r="E35" s="7"/>
    </row>
    <row r="36" spans="1:5" x14ac:dyDescent="0.35">
      <c r="A36" s="8" t="s">
        <v>37</v>
      </c>
      <c r="B36" s="9">
        <v>18827.689999999999</v>
      </c>
      <c r="C36" s="10">
        <v>10649.19</v>
      </c>
      <c r="D36" s="15">
        <v>-8178.5</v>
      </c>
      <c r="E36" s="16">
        <v>-43.438679944273566</v>
      </c>
    </row>
    <row r="37" spans="1:5" x14ac:dyDescent="0.35">
      <c r="A37" s="3" t="s">
        <v>38</v>
      </c>
      <c r="B37" s="4">
        <f>B34-SUM(B36)</f>
        <v>80265.42</v>
      </c>
      <c r="C37" s="5">
        <f>C34-SUM(C36)</f>
        <v>45399.16</v>
      </c>
      <c r="D37" s="13">
        <v>-34866.26</v>
      </c>
      <c r="E37" s="14">
        <v>-43.438706232397458</v>
      </c>
    </row>
    <row r="38" spans="1:5" x14ac:dyDescent="0.35">
      <c r="A38" s="3" t="s">
        <v>39</v>
      </c>
      <c r="B38" s="4">
        <f>B37</f>
        <v>80265.42</v>
      </c>
      <c r="C38" s="5">
        <f>C37</f>
        <v>45399.16</v>
      </c>
      <c r="D38" s="13">
        <v>-34866.26</v>
      </c>
      <c r="E38" s="14">
        <v>-43.438706232397458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2021-02-04T21:04:38Z</dcterms:modified>
</cp:coreProperties>
</file>