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Grindstone - Corp. Finance (Working Folder)\Admin\Hiring\Interview Case Studies\Python\Variance Report\Input Data\"/>
    </mc:Choice>
  </mc:AlternateContent>
  <xr:revisionPtr revIDLastSave="0" documentId="13_ncr:1_{02C1266B-742C-47AC-9E59-591E5603006F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Profit &amp;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" i="1" l="1"/>
  <c r="B104" i="1"/>
  <c r="C99" i="1"/>
  <c r="B99" i="1"/>
  <c r="C92" i="1"/>
  <c r="B92" i="1"/>
  <c r="C85" i="1"/>
  <c r="B85" i="1"/>
  <c r="C79" i="1"/>
  <c r="B79" i="1"/>
  <c r="C65" i="1"/>
  <c r="B65" i="1"/>
  <c r="C59" i="1"/>
  <c r="B59" i="1"/>
  <c r="C55" i="1"/>
  <c r="B55" i="1"/>
  <c r="B93" i="1" s="1"/>
  <c r="C51" i="1"/>
  <c r="C93" i="1" s="1"/>
  <c r="B51" i="1"/>
  <c r="C42" i="1"/>
  <c r="B42" i="1"/>
  <c r="C34" i="1"/>
  <c r="B34" i="1"/>
  <c r="C27" i="1"/>
  <c r="B27" i="1"/>
  <c r="C18" i="1"/>
  <c r="B18" i="1"/>
  <c r="B19" i="1" s="1"/>
  <c r="B94" i="1" s="1"/>
  <c r="B105" i="1" s="1"/>
  <c r="B107" i="1" s="1"/>
  <c r="B111" i="1" s="1"/>
  <c r="B112" i="1" s="1"/>
  <c r="C10" i="1"/>
  <c r="C19" i="1" s="1"/>
  <c r="B10" i="1"/>
  <c r="C94" i="1" l="1"/>
  <c r="C105" i="1" s="1"/>
  <c r="C107" i="1" s="1"/>
  <c r="C111" i="1" s="1"/>
  <c r="C112" i="1" s="1"/>
</calcChain>
</file>

<file path=xl/sharedStrings.xml><?xml version="1.0" encoding="utf-8"?>
<sst xmlns="http://schemas.openxmlformats.org/spreadsheetml/2006/main" count="115" uniqueCount="113">
  <si>
    <t>Profit &amp; Loss</t>
  </si>
  <si>
    <t>Oct 2020</t>
  </si>
  <si>
    <t>Nov 2020</t>
  </si>
  <si>
    <t>Variance ($)</t>
  </si>
  <si>
    <t>Variance (%)</t>
  </si>
  <si>
    <t>Revenue</t>
  </si>
  <si>
    <t>Commission Revenue</t>
  </si>
  <si>
    <t>Fraud Prevention Service</t>
  </si>
  <si>
    <t>Incorporation Revenue</t>
  </si>
  <si>
    <t>Processing Revenue</t>
  </si>
  <si>
    <t>Service Revenue</t>
  </si>
  <si>
    <t>Total Revenue</t>
  </si>
  <si>
    <t>Cost of Sales</t>
  </si>
  <si>
    <t>Commission Expense</t>
  </si>
  <si>
    <t>Fraud Prevention Cost</t>
  </si>
  <si>
    <t>Gateway Cost</t>
  </si>
  <si>
    <t>Incorporation Expense</t>
  </si>
  <si>
    <t>Processing Cost</t>
  </si>
  <si>
    <t>SERVICE COSTS</t>
  </si>
  <si>
    <t>Total Cost of Sales</t>
  </si>
  <si>
    <t>Gross Profit Before Depreciation</t>
  </si>
  <si>
    <t>Expenses</t>
  </si>
  <si>
    <t>Head Office</t>
  </si>
  <si>
    <t>PROFESSIONAL FEES - CONSULTING</t>
  </si>
  <si>
    <t>PSB BOISJOLI</t>
  </si>
  <si>
    <t>Legal Other</t>
  </si>
  <si>
    <t>RECRUITING</t>
  </si>
  <si>
    <t>Collective Service Re-Distribution</t>
  </si>
  <si>
    <t>Total Head Office</t>
  </si>
  <si>
    <t>Admin Expenses</t>
  </si>
  <si>
    <t>ADP ADMIN FEE</t>
  </si>
  <si>
    <t>HUMAN RESOURCES</t>
  </si>
  <si>
    <t>License Expenses</t>
  </si>
  <si>
    <t>Payroll Admin Fee</t>
  </si>
  <si>
    <t>TRAINING</t>
  </si>
  <si>
    <t>Total Admin Expenses</t>
  </si>
  <si>
    <t>Employee Compensations</t>
  </si>
  <si>
    <t>BONUS</t>
  </si>
  <si>
    <t>Gross Salaries</t>
  </si>
  <si>
    <t>GROUP INSURANCE - EE</t>
  </si>
  <si>
    <t>NET SALARY</t>
  </si>
  <si>
    <t>TAXABLE BENEFITS</t>
  </si>
  <si>
    <t>VACATION</t>
  </si>
  <si>
    <t>Total Employee Compensations</t>
  </si>
  <si>
    <t>Employer Contributions</t>
  </si>
  <si>
    <t>CNT EXPENSE</t>
  </si>
  <si>
    <t>CSST EXPENSE</t>
  </si>
  <si>
    <t>EI - ER</t>
  </si>
  <si>
    <t>GROUP INSURANCE -ER</t>
  </si>
  <si>
    <t>QHSF EXPENSE</t>
  </si>
  <si>
    <t>QPIP -ER</t>
  </si>
  <si>
    <t>QPP - ER</t>
  </si>
  <si>
    <t>Total Employer Contributions</t>
  </si>
  <si>
    <t>Travel Expenses</t>
  </si>
  <si>
    <t>TRANSPORT</t>
  </si>
  <si>
    <t>Travel Expense</t>
  </si>
  <si>
    <t>Total Travel Expenses</t>
  </si>
  <si>
    <t>Professional Fees</t>
  </si>
  <si>
    <t>AUDIT FEES</t>
  </si>
  <si>
    <t>Total Professional Fees</t>
  </si>
  <si>
    <t>IT Expenses</t>
  </si>
  <si>
    <t>SERVERS - AMAZON</t>
  </si>
  <si>
    <t>SOFTWARE - SUPPORT</t>
  </si>
  <si>
    <t>SOFTWARE (7115)</t>
  </si>
  <si>
    <t>UKRAINE</t>
  </si>
  <si>
    <t>Total IT Expenses</t>
  </si>
  <si>
    <t>Meals and Entertainement</t>
  </si>
  <si>
    <t>Meals &amp; Ent.</t>
  </si>
  <si>
    <t>Office Expenses</t>
  </si>
  <si>
    <t>INSURANCE</t>
  </si>
  <si>
    <t>OFFICE EQUIPMENT</t>
  </si>
  <si>
    <t>OFFICE PHONE</t>
  </si>
  <si>
    <t>OFFICE SUPPLIES</t>
  </si>
  <si>
    <t>POSTAGE AND DELIVERY</t>
  </si>
  <si>
    <t>Rent</t>
  </si>
  <si>
    <t>RENT - MONTREAL</t>
  </si>
  <si>
    <t>RENT - VIRTUAL OFFICE</t>
  </si>
  <si>
    <t>TELECOMMUNICATION RECHARGE</t>
  </si>
  <si>
    <t>TELEPHONE</t>
  </si>
  <si>
    <t>Total Office Expenses</t>
  </si>
  <si>
    <t>Financial Expenses</t>
  </si>
  <si>
    <t>Bank Fees</t>
  </si>
  <si>
    <t>BANK SERVICE CHARGE</t>
  </si>
  <si>
    <t>VISA CARD CHARGE</t>
  </si>
  <si>
    <t>WIRE FEES</t>
  </si>
  <si>
    <t>Total Financial Expenses</t>
  </si>
  <si>
    <t>Other Expenses</t>
  </si>
  <si>
    <t>DUES AND SUBSCRIPTIONS</t>
  </si>
  <si>
    <t>PARKING</t>
  </si>
  <si>
    <t>DIRECTOR FEES</t>
  </si>
  <si>
    <t>NIS</t>
  </si>
  <si>
    <t>ROUNDING</t>
  </si>
  <si>
    <t>Total Other Expenses</t>
  </si>
  <si>
    <t>Total Expenses</t>
  </si>
  <si>
    <t>Operating Profit Before Depn &amp; Amort.</t>
  </si>
  <si>
    <t>Realized FX (Gains) or Losses</t>
  </si>
  <si>
    <t>Realised Currency Gains</t>
  </si>
  <si>
    <t>Realized exchange Gain or Loss</t>
  </si>
  <si>
    <t>Total Realized FX (Gains) or Losses</t>
  </si>
  <si>
    <t>Unrealized FX (Gains) or Losses</t>
  </si>
  <si>
    <t>Bank Revaluations</t>
  </si>
  <si>
    <t>Unrealised Currency Gains</t>
  </si>
  <si>
    <t>Unrealized exchange Gain or Loss</t>
  </si>
  <si>
    <t>Total Unrealized FX (Gains) or Losses</t>
  </si>
  <si>
    <t>EBITDA</t>
  </si>
  <si>
    <t>Total Depreciation &amp; Amortisation</t>
  </si>
  <si>
    <t>Earnings Before Interest &amp; Tax</t>
  </si>
  <si>
    <t>Tax Expenses</t>
  </si>
  <si>
    <t>Corporation Tax Expense</t>
  </si>
  <si>
    <t>INCOME TAXES</t>
  </si>
  <si>
    <t>Earnings After Tax</t>
  </si>
  <si>
    <t>Net Income</t>
  </si>
  <si>
    <t>Company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</si>
</sst>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&quot;(&quot;&quot;$&quot;#,##0&quot;)&quot;"/>
    <numFmt numFmtId="165" formatCode="#,##0.0#&quot;%&quot;;\-#,##0.0#&quot;%&quot;"/>
  </numFmts>
  <fonts count="10" x14ac:knownFonts="1">
    <font>
      <sz val="11"/>
      <name val="Calibri"/>
    </font>
    <font>
      <sz val="2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C21E26"/>
      <name val="Calibri"/>
      <family val="2"/>
    </font>
    <font>
      <sz val="11"/>
      <color rgb="FF51A14F"/>
      <name val="Calibri"/>
      <family val="2"/>
    </font>
    <font>
      <b/>
      <sz val="11"/>
      <color rgb="FF51A14F"/>
      <name val="Calibri"/>
      <family val="2"/>
    </font>
    <font>
      <b/>
      <sz val="11"/>
      <color rgb="FFC21E2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9ED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164" fontId="3" fillId="2" borderId="1">
      <alignment horizontal="right"/>
    </xf>
    <xf numFmtId="164" fontId="5" fillId="0" borderId="1">
      <alignment horizontal="right"/>
    </xf>
    <xf numFmtId="165" fontId="5" fillId="0" borderId="1">
      <alignment horizontal="right"/>
    </xf>
    <xf numFmtId="0" fontId="2" fillId="0" borderId="0">
      <alignment horizontal="left" indent="2"/>
    </xf>
    <xf numFmtId="164" fontId="2" fillId="0" borderId="0">
      <alignment horizontal="right"/>
    </xf>
    <xf numFmtId="164" fontId="2" fillId="2" borderId="0">
      <alignment horizontal="right"/>
    </xf>
    <xf numFmtId="164" fontId="6" fillId="0" borderId="0">
      <alignment horizontal="right"/>
    </xf>
    <xf numFmtId="165" fontId="6" fillId="0" borderId="0">
      <alignment horizontal="right"/>
    </xf>
    <xf numFmtId="164" fontId="7" fillId="0" borderId="0">
      <alignment horizontal="right"/>
    </xf>
    <xf numFmtId="165" fontId="7" fillId="0" borderId="0">
      <alignment horizontal="right"/>
    </xf>
    <xf numFmtId="164" fontId="8" fillId="0" borderId="1">
      <alignment horizontal="right"/>
    </xf>
    <xf numFmtId="165" fontId="8" fillId="0" borderId="1">
      <alignment horizontal="right"/>
    </xf>
    <xf numFmtId="164" fontId="9" fillId="0" borderId="1">
      <alignment horizontal="right"/>
    </xf>
    <xf numFmtId="165" fontId="9" fillId="0" borderId="1">
      <alignment horizontal="right"/>
    </xf>
    <xf numFmtId="0" fontId="3" fillId="0" borderId="0">
      <alignment horizontal="left" indent="2"/>
    </xf>
    <xf numFmtId="164" fontId="3" fillId="0" borderId="0">
      <alignment horizontal="right"/>
    </xf>
    <xf numFmtId="164" fontId="3" fillId="2" borderId="0">
      <alignment horizontal="right"/>
    </xf>
    <xf numFmtId="164" fontId="5" fillId="0" borderId="0">
      <alignment horizontal="right"/>
    </xf>
    <xf numFmtId="165" fontId="5" fillId="0" borderId="0">
      <alignment horizontal="right"/>
    </xf>
    <xf numFmtId="0" fontId="2" fillId="0" borderId="0">
      <alignment horizontal="left" indent="4"/>
    </xf>
    <xf numFmtId="165" fontId="4" fillId="0" borderId="0">
      <alignment horizontal="right"/>
    </xf>
    <xf numFmtId="0" fontId="3" fillId="0" borderId="1">
      <alignment horizontal="left" indent="2"/>
    </xf>
    <xf numFmtId="164" fontId="4" fillId="0" borderId="0">
      <alignment horizontal="right"/>
    </xf>
    <xf numFmtId="0" fontId="2" fillId="0" borderId="0">
      <alignment horizontal="left"/>
    </xf>
  </cellStyleXfs>
  <cellXfs count="32">
    <xf numFmtId="0" fontId="0" fillId="0" borderId="0" xfId="0" applyNumberFormat="1" applyFont="1" applyProtection="1"/>
    <xf numFmtId="0" fontId="3" fillId="0" borderId="1" xfId="1" applyNumberFormat="1" applyFont="1" applyFill="1" applyBorder="1" applyAlignment="1" applyProtection="1">
      <alignment horizontal="right" wrapText="1"/>
    </xf>
    <xf numFmtId="0" fontId="3" fillId="0" borderId="0" xfId="2" applyNumberFormat="1" applyFont="1" applyFill="1" applyBorder="1" applyAlignment="1" applyProtection="1">
      <alignment horizontal="left"/>
    </xf>
    <xf numFmtId="0" fontId="3" fillId="0" borderId="1" xfId="3" applyNumberFormat="1" applyFont="1" applyFill="1" applyBorder="1" applyAlignment="1" applyProtection="1">
      <alignment horizontal="left"/>
    </xf>
    <xf numFmtId="164" fontId="3" fillId="0" borderId="1" xfId="4" applyNumberFormat="1" applyFont="1" applyFill="1" applyBorder="1" applyAlignment="1" applyProtection="1">
      <alignment horizontal="right"/>
    </xf>
    <xf numFmtId="164" fontId="3" fillId="2" borderId="1" xfId="5" applyNumberFormat="1" applyFont="1" applyFill="1" applyBorder="1" applyAlignment="1" applyProtection="1">
      <alignment horizontal="right"/>
    </xf>
    <xf numFmtId="164" fontId="5" fillId="0" borderId="1" xfId="6" applyNumberFormat="1" applyFont="1" applyFill="1" applyBorder="1" applyAlignment="1" applyProtection="1">
      <alignment horizontal="right"/>
    </xf>
    <xf numFmtId="165" fontId="5" fillId="0" borderId="1" xfId="7" applyNumberFormat="1" applyFont="1" applyFill="1" applyBorder="1" applyAlignment="1" applyProtection="1">
      <alignment horizontal="right"/>
    </xf>
    <xf numFmtId="0" fontId="2" fillId="0" borderId="0" xfId="8" applyNumberFormat="1" applyFont="1" applyFill="1" applyBorder="1" applyAlignment="1" applyProtection="1">
      <alignment horizontal="left" indent="2"/>
    </xf>
    <xf numFmtId="164" fontId="2" fillId="0" borderId="0" xfId="9" applyNumberFormat="1" applyFont="1" applyFill="1" applyBorder="1" applyAlignment="1" applyProtection="1">
      <alignment horizontal="right"/>
    </xf>
    <xf numFmtId="164" fontId="2" fillId="2" borderId="0" xfId="10" applyNumberFormat="1" applyFont="1" applyFill="1" applyBorder="1" applyAlignment="1" applyProtection="1">
      <alignment horizontal="right"/>
    </xf>
    <xf numFmtId="164" fontId="6" fillId="0" borderId="0" xfId="11" applyNumberFormat="1" applyFont="1" applyFill="1" applyBorder="1" applyAlignment="1" applyProtection="1">
      <alignment horizontal="right"/>
    </xf>
    <xf numFmtId="165" fontId="6" fillId="0" borderId="0" xfId="12" applyNumberFormat="1" applyFont="1" applyFill="1" applyBorder="1" applyAlignment="1" applyProtection="1">
      <alignment horizontal="right"/>
    </xf>
    <xf numFmtId="164" fontId="7" fillId="0" borderId="0" xfId="13" applyNumberFormat="1" applyFont="1" applyFill="1" applyBorder="1" applyAlignment="1" applyProtection="1">
      <alignment horizontal="right"/>
    </xf>
    <xf numFmtId="165" fontId="7" fillId="0" borderId="0" xfId="14" applyNumberFormat="1" applyFont="1" applyFill="1" applyBorder="1" applyAlignment="1" applyProtection="1">
      <alignment horizontal="right"/>
    </xf>
    <xf numFmtId="164" fontId="8" fillId="0" borderId="1" xfId="15" applyNumberFormat="1" applyFont="1" applyFill="1" applyBorder="1" applyAlignment="1" applyProtection="1">
      <alignment horizontal="right"/>
    </xf>
    <xf numFmtId="165" fontId="8" fillId="0" borderId="1" xfId="16" applyNumberFormat="1" applyFont="1" applyFill="1" applyBorder="1" applyAlignment="1" applyProtection="1">
      <alignment horizontal="right"/>
    </xf>
    <xf numFmtId="164" fontId="9" fillId="0" borderId="1" xfId="17" applyNumberFormat="1" applyFont="1" applyFill="1" applyBorder="1" applyAlignment="1" applyProtection="1">
      <alignment horizontal="right"/>
    </xf>
    <xf numFmtId="165" fontId="9" fillId="0" borderId="1" xfId="18" applyNumberFormat="1" applyFont="1" applyFill="1" applyBorder="1" applyAlignment="1" applyProtection="1">
      <alignment horizontal="right"/>
    </xf>
    <xf numFmtId="0" fontId="3" fillId="0" borderId="0" xfId="19" applyNumberFormat="1" applyFont="1" applyFill="1" applyBorder="1" applyAlignment="1" applyProtection="1">
      <alignment horizontal="left" indent="2"/>
    </xf>
    <xf numFmtId="164" fontId="3" fillId="0" borderId="0" xfId="20" applyNumberFormat="1" applyFont="1" applyFill="1" applyBorder="1" applyAlignment="1" applyProtection="1">
      <alignment horizontal="right"/>
    </xf>
    <xf numFmtId="164" fontId="3" fillId="2" borderId="0" xfId="21" applyNumberFormat="1" applyFont="1" applyFill="1" applyBorder="1" applyAlignment="1" applyProtection="1">
      <alignment horizontal="right"/>
    </xf>
    <xf numFmtId="164" fontId="5" fillId="0" borderId="0" xfId="22" applyNumberFormat="1" applyFont="1" applyFill="1" applyBorder="1" applyAlignment="1" applyProtection="1">
      <alignment horizontal="right"/>
    </xf>
    <xf numFmtId="165" fontId="5" fillId="0" borderId="0" xfId="23" applyNumberFormat="1" applyFont="1" applyFill="1" applyBorder="1" applyAlignment="1" applyProtection="1">
      <alignment horizontal="right"/>
    </xf>
    <xf numFmtId="0" fontId="2" fillId="0" borderId="0" xfId="24" applyNumberFormat="1" applyFont="1" applyFill="1" applyBorder="1" applyAlignment="1" applyProtection="1">
      <alignment horizontal="left" indent="4"/>
    </xf>
    <xf numFmtId="165" fontId="4" fillId="0" borderId="0" xfId="25" applyNumberFormat="1" applyFont="1" applyFill="1" applyBorder="1" applyAlignment="1" applyProtection="1">
      <alignment horizontal="right"/>
    </xf>
    <xf numFmtId="0" fontId="3" fillId="0" borderId="1" xfId="26" applyNumberFormat="1" applyFont="1" applyFill="1" applyBorder="1" applyAlignment="1" applyProtection="1">
      <alignment horizontal="left" indent="2"/>
    </xf>
    <xf numFmtId="164" fontId="4" fillId="0" borderId="0" xfId="27" applyNumberFormat="1" applyFont="1" applyFill="1" applyBorder="1" applyAlignment="1" applyProtection="1">
      <alignment horizontal="right"/>
    </xf>
    <xf numFmtId="0" fontId="2" fillId="0" borderId="0" xfId="28" applyNumberFormat="1" applyFont="1" applyFill="1" applyBorder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49" fontId="0" fillId="0" borderId="0" xfId="0" applyNumberFormat="1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</cellXfs>
  <cellStyles count="29">
    <cellStyle name="$@::#f3f9ed:false:right:false:0:false0" xfId="10" xr:uid="{00000000-0005-0000-0000-00000A000000}"/>
    <cellStyle name="$@::#f3f9ed:true:right:false:0:false0" xfId="5" xr:uid="{00000000-0005-0000-0000-000005000000}"/>
    <cellStyle name="$@::#f3f9ed:true:right:true:0:false0" xfId="21" xr:uid="{00000000-0005-0000-0000-000015000000}"/>
    <cellStyle name="$@:::false:right:false:0:false0" xfId="9" xr:uid="{00000000-0005-0000-0000-000009000000}"/>
    <cellStyle name="$@:::true:right:false:0:false0" xfId="4" xr:uid="{00000000-0005-0000-0000-000004000000}"/>
    <cellStyle name="$@:::true:right:true:0:false0" xfId="20" xr:uid="{00000000-0005-0000-0000-000014000000}"/>
    <cellStyle name="$@:0x0::false:right:false:0:false0" xfId="27" xr:uid="{00000000-0005-0000-0000-00001B000000}"/>
    <cellStyle name="$@:0x0::true:right:false:0:false0" xfId="6" xr:uid="{00000000-0005-0000-0000-000006000000}"/>
    <cellStyle name="$@:0x0::true:right:true:0:false0" xfId="22" xr:uid="{00000000-0005-0000-0000-000016000000}"/>
    <cellStyle name="$@:0x51a14f::false:right:false:0:false0" xfId="13" xr:uid="{00000000-0005-0000-0000-00000D000000}"/>
    <cellStyle name="$@:0x51a14f::true:right:false:0:false0" xfId="15" xr:uid="{00000000-0005-0000-0000-00000F000000}"/>
    <cellStyle name="$@:0xc21e26::false:right:false:0:false0" xfId="11" xr:uid="{00000000-0005-0000-0000-00000B000000}"/>
    <cellStyle name="$@:0xc21e26::true:right:false:0:false0" xfId="17" xr:uid="{00000000-0005-0000-0000-000011000000}"/>
    <cellStyle name=":::false:left:false:0:false0" xfId="28" xr:uid="{00000000-0005-0000-0000-00001C000000}"/>
    <cellStyle name=":::false:left:false:2:false0" xfId="8" xr:uid="{00000000-0005-0000-0000-000008000000}"/>
    <cellStyle name=":::false:left:false:4:false0" xfId="24" xr:uid="{00000000-0005-0000-0000-000018000000}"/>
    <cellStyle name=":::true:left:false:0:false0" xfId="3" xr:uid="{00000000-0005-0000-0000-000003000000}"/>
    <cellStyle name=":::true:left:false:2:false0" xfId="26" xr:uid="{00000000-0005-0000-0000-00001A000000}"/>
    <cellStyle name=":::true:left:true:0:false0" xfId="2" xr:uid="{00000000-0005-0000-0000-000002000000}"/>
    <cellStyle name=":::true:left:true:2:false0" xfId="19" xr:uid="{00000000-0005-0000-0000-000013000000}"/>
    <cellStyle name=":::true:right:false:0:true0" xfId="1" xr:uid="{00000000-0005-0000-0000-000001000000}"/>
    <cellStyle name="@%:0x0::false:right:false:0:false0" xfId="25" xr:uid="{00000000-0005-0000-0000-000019000000}"/>
    <cellStyle name="@%:0x0::true:right:false:0:false0" xfId="7" xr:uid="{00000000-0005-0000-0000-000007000000}"/>
    <cellStyle name="@%:0x0::true:right:true:0:false0" xfId="23" xr:uid="{00000000-0005-0000-0000-000017000000}"/>
    <cellStyle name="@%:0x51a14f::false:right:false:0:false0" xfId="14" xr:uid="{00000000-0005-0000-0000-00000E000000}"/>
    <cellStyle name="@%:0x51a14f::true:right:false:0:false0" xfId="16" xr:uid="{00000000-0005-0000-0000-000010000000}"/>
    <cellStyle name="@%:0xc21e26::false:right:false:0:false0" xfId="12" xr:uid="{00000000-0005-0000-0000-00000C000000}"/>
    <cellStyle name="@%:0xc21e26::true:right:false:0:false0" xfId="18" xr:uid="{00000000-0005-0000-0000-00001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5" x14ac:dyDescent="0.35"/>
  <cols>
    <col min="1" max="1" width="39.1796875" style="30" customWidth="1"/>
    <col min="2" max="5" width="20" customWidth="1"/>
  </cols>
  <sheetData>
    <row r="1" spans="1:5" s="29" customFormat="1" ht="24" customHeight="1" x14ac:dyDescent="0.6">
      <c r="A1" s="31" t="s">
        <v>0</v>
      </c>
    </row>
    <row r="2" spans="1:5" x14ac:dyDescent="0.35">
      <c r="A2" s="2" t="s">
        <v>112</v>
      </c>
    </row>
    <row r="3" spans="1:5" x14ac:dyDescent="0.35"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5">
      <c r="A4" s="3" t="s">
        <v>5</v>
      </c>
      <c r="B4" s="4"/>
      <c r="C4" s="5"/>
      <c r="D4" s="6"/>
      <c r="E4" s="7"/>
    </row>
    <row r="5" spans="1:5" x14ac:dyDescent="0.35">
      <c r="A5" s="8" t="s">
        <v>6</v>
      </c>
      <c r="B5" s="9">
        <v>250207.86</v>
      </c>
      <c r="C5" s="10">
        <v>230008.53</v>
      </c>
      <c r="D5" s="11">
        <v>-20199.330000000002</v>
      </c>
      <c r="E5" s="12">
        <v>-8.073019768443725</v>
      </c>
    </row>
    <row r="6" spans="1:5" x14ac:dyDescent="0.35">
      <c r="A6" s="8" t="s">
        <v>7</v>
      </c>
      <c r="B6" s="9">
        <v>56486.85</v>
      </c>
      <c r="C6" s="10">
        <v>162204.03</v>
      </c>
      <c r="D6" s="13">
        <v>105717.18</v>
      </c>
      <c r="E6" s="14">
        <v>187.15361185833518</v>
      </c>
    </row>
    <row r="7" spans="1:5" x14ac:dyDescent="0.35">
      <c r="A7" s="8" t="s">
        <v>8</v>
      </c>
      <c r="B7" s="9">
        <v>504135.17</v>
      </c>
      <c r="C7" s="10">
        <v>506836.22</v>
      </c>
      <c r="D7" s="13">
        <v>2701.05</v>
      </c>
      <c r="E7" s="14">
        <v>0.53577892611618438</v>
      </c>
    </row>
    <row r="8" spans="1:5" x14ac:dyDescent="0.35">
      <c r="A8" s="8" t="s">
        <v>9</v>
      </c>
      <c r="B8" s="9">
        <v>354725.97</v>
      </c>
      <c r="C8" s="10">
        <v>386371.08</v>
      </c>
      <c r="D8" s="13">
        <v>31645.11</v>
      </c>
      <c r="E8" s="14">
        <v>8.9210017524231446</v>
      </c>
    </row>
    <row r="9" spans="1:5" x14ac:dyDescent="0.35">
      <c r="A9" s="8" t="s">
        <v>10</v>
      </c>
      <c r="B9" s="9">
        <v>254578.78</v>
      </c>
      <c r="C9" s="10">
        <v>246036.8</v>
      </c>
      <c r="D9" s="11">
        <v>-8541.98</v>
      </c>
      <c r="E9" s="12">
        <v>-3.3553385714237454</v>
      </c>
    </row>
    <row r="10" spans="1:5" x14ac:dyDescent="0.35">
      <c r="A10" s="3" t="s">
        <v>11</v>
      </c>
      <c r="B10" s="4">
        <f>SUM(B5:B9)</f>
        <v>1420134.63</v>
      </c>
      <c r="C10" s="5">
        <f>SUM(C5:C9)</f>
        <v>1531456.6600000001</v>
      </c>
      <c r="D10" s="15">
        <v>111322.03</v>
      </c>
      <c r="E10" s="16">
        <v>7.8388363784918056</v>
      </c>
    </row>
    <row r="11" spans="1:5" x14ac:dyDescent="0.35">
      <c r="A11" s="3" t="s">
        <v>12</v>
      </c>
      <c r="B11" s="4"/>
      <c r="C11" s="5"/>
      <c r="D11" s="6"/>
      <c r="E11" s="7"/>
    </row>
    <row r="12" spans="1:5" x14ac:dyDescent="0.35">
      <c r="A12" s="8" t="s">
        <v>13</v>
      </c>
      <c r="B12" s="9">
        <v>125347.67</v>
      </c>
      <c r="C12" s="10">
        <v>114364.14</v>
      </c>
      <c r="D12" s="13">
        <v>-10983.53</v>
      </c>
      <c r="E12" s="14">
        <v>-8.7624524652113589</v>
      </c>
    </row>
    <row r="13" spans="1:5" x14ac:dyDescent="0.35">
      <c r="A13" s="8" t="s">
        <v>14</v>
      </c>
      <c r="B13" s="9">
        <v>50583.43</v>
      </c>
      <c r="C13" s="10">
        <v>144985.71</v>
      </c>
      <c r="D13" s="11">
        <v>94402.28</v>
      </c>
      <c r="E13" s="12">
        <v>186.62688552357955</v>
      </c>
    </row>
    <row r="14" spans="1:5" x14ac:dyDescent="0.35">
      <c r="A14" s="8" t="s">
        <v>15</v>
      </c>
      <c r="B14" s="9">
        <v>2422.11</v>
      </c>
      <c r="C14" s="10">
        <v>2815.17</v>
      </c>
      <c r="D14" s="11">
        <v>393.06</v>
      </c>
      <c r="E14" s="12">
        <v>16.227999554107782</v>
      </c>
    </row>
    <row r="15" spans="1:5" x14ac:dyDescent="0.35">
      <c r="A15" s="8" t="s">
        <v>16</v>
      </c>
      <c r="B15" s="9">
        <v>129650.04</v>
      </c>
      <c r="C15" s="10">
        <v>137387.39000000001</v>
      </c>
      <c r="D15" s="11">
        <v>7737.35</v>
      </c>
      <c r="E15" s="12">
        <v>5.9678732069808849</v>
      </c>
    </row>
    <row r="16" spans="1:5" x14ac:dyDescent="0.35">
      <c r="A16" s="8" t="s">
        <v>17</v>
      </c>
      <c r="B16" s="9">
        <v>85392.29</v>
      </c>
      <c r="C16" s="10">
        <v>78872.38</v>
      </c>
      <c r="D16" s="13">
        <v>-6519.91</v>
      </c>
      <c r="E16" s="14">
        <v>-7.6352443528566818</v>
      </c>
    </row>
    <row r="17" spans="1:5" x14ac:dyDescent="0.35">
      <c r="A17" s="8" t="s">
        <v>18</v>
      </c>
      <c r="B17" s="9">
        <v>260802.42</v>
      </c>
      <c r="C17" s="10">
        <v>249640.09</v>
      </c>
      <c r="D17" s="13">
        <v>-11162.33</v>
      </c>
      <c r="E17" s="14">
        <v>-4.2799947945268304</v>
      </c>
    </row>
    <row r="18" spans="1:5" x14ac:dyDescent="0.35">
      <c r="A18" s="3" t="s">
        <v>19</v>
      </c>
      <c r="B18" s="4">
        <f>SUM(B12:B17)</f>
        <v>654197.96</v>
      </c>
      <c r="C18" s="5">
        <f>SUM(C12:C17)</f>
        <v>728064.88</v>
      </c>
      <c r="D18" s="17">
        <v>73866.92</v>
      </c>
      <c r="E18" s="18">
        <v>11.291218333973406</v>
      </c>
    </row>
    <row r="19" spans="1:5" x14ac:dyDescent="0.35">
      <c r="A19" s="3" t="s">
        <v>20</v>
      </c>
      <c r="B19" s="4">
        <f>B10-B18</f>
        <v>765936.66999999993</v>
      </c>
      <c r="C19" s="5">
        <f>C10-C18</f>
        <v>803391.78000000014</v>
      </c>
      <c r="D19" s="15">
        <v>37455.11</v>
      </c>
      <c r="E19" s="16">
        <v>4.8901053399101526</v>
      </c>
    </row>
    <row r="20" spans="1:5" x14ac:dyDescent="0.35">
      <c r="A20" s="3" t="s">
        <v>21</v>
      </c>
      <c r="B20" s="4"/>
      <c r="C20" s="5"/>
      <c r="D20" s="6"/>
      <c r="E20" s="7"/>
    </row>
    <row r="21" spans="1:5" x14ac:dyDescent="0.35">
      <c r="A21" s="19" t="s">
        <v>22</v>
      </c>
      <c r="B21" s="20"/>
      <c r="C21" s="21"/>
      <c r="D21" s="22"/>
      <c r="E21" s="23"/>
    </row>
    <row r="22" spans="1:5" x14ac:dyDescent="0.35">
      <c r="A22" s="24" t="s">
        <v>23</v>
      </c>
      <c r="B22" s="9">
        <v>770.33</v>
      </c>
      <c r="C22" s="10">
        <v>0</v>
      </c>
      <c r="D22" s="13">
        <v>-770.33</v>
      </c>
      <c r="E22" s="14">
        <v>-100</v>
      </c>
    </row>
    <row r="23" spans="1:5" x14ac:dyDescent="0.35">
      <c r="A23" s="24" t="s">
        <v>24</v>
      </c>
      <c r="B23" s="9">
        <v>1137.9000000000001</v>
      </c>
      <c r="C23" s="10">
        <v>1149.02</v>
      </c>
      <c r="D23" s="11">
        <v>11.12</v>
      </c>
      <c r="E23" s="12">
        <v>0.97723877317866248</v>
      </c>
    </row>
    <row r="24" spans="1:5" x14ac:dyDescent="0.35">
      <c r="A24" s="24" t="s">
        <v>25</v>
      </c>
      <c r="B24" s="9">
        <v>0</v>
      </c>
      <c r="C24" s="10">
        <v>5856.97</v>
      </c>
      <c r="D24" s="11">
        <v>5856.97</v>
      </c>
      <c r="E24" s="25"/>
    </row>
    <row r="25" spans="1:5" x14ac:dyDescent="0.35">
      <c r="A25" s="24" t="s">
        <v>26</v>
      </c>
      <c r="B25" s="9">
        <v>68.89</v>
      </c>
      <c r="C25" s="10">
        <v>69.569999999999993</v>
      </c>
      <c r="D25" s="11">
        <v>0.68</v>
      </c>
      <c r="E25" s="12">
        <v>0.98708085353462038</v>
      </c>
    </row>
    <row r="26" spans="1:5" x14ac:dyDescent="0.35">
      <c r="A26" s="24" t="s">
        <v>27</v>
      </c>
      <c r="B26" s="9">
        <v>128602.7</v>
      </c>
      <c r="C26" s="10">
        <v>110237.54</v>
      </c>
      <c r="D26" s="13">
        <v>-18365.16</v>
      </c>
      <c r="E26" s="14">
        <v>-14.280539988662756</v>
      </c>
    </row>
    <row r="27" spans="1:5" x14ac:dyDescent="0.35">
      <c r="A27" s="26" t="s">
        <v>28</v>
      </c>
      <c r="B27" s="4">
        <f>SUM(B22:B26)</f>
        <v>130579.81999999999</v>
      </c>
      <c r="C27" s="5">
        <f>SUM(C22:C26)</f>
        <v>117313.09999999999</v>
      </c>
      <c r="D27" s="15">
        <v>-13266.72</v>
      </c>
      <c r="E27" s="16">
        <v>-10.159854715682712</v>
      </c>
    </row>
    <row r="28" spans="1:5" x14ac:dyDescent="0.35">
      <c r="A28" s="19" t="s">
        <v>29</v>
      </c>
      <c r="B28" s="20"/>
      <c r="C28" s="21"/>
      <c r="D28" s="22"/>
      <c r="E28" s="23"/>
    </row>
    <row r="29" spans="1:5" x14ac:dyDescent="0.35">
      <c r="A29" s="24" t="s">
        <v>30</v>
      </c>
      <c r="B29" s="9">
        <v>461.61</v>
      </c>
      <c r="C29" s="10">
        <v>431.02</v>
      </c>
      <c r="D29" s="13">
        <v>-30.59</v>
      </c>
      <c r="E29" s="14">
        <v>-6.6268061783756851</v>
      </c>
    </row>
    <row r="30" spans="1:5" x14ac:dyDescent="0.35">
      <c r="A30" s="24" t="s">
        <v>31</v>
      </c>
      <c r="B30" s="9">
        <v>0</v>
      </c>
      <c r="C30" s="10">
        <v>-7680</v>
      </c>
      <c r="D30" s="13">
        <v>-7680</v>
      </c>
      <c r="E30" s="25"/>
    </row>
    <row r="31" spans="1:5" x14ac:dyDescent="0.35">
      <c r="A31" s="24" t="s">
        <v>32</v>
      </c>
      <c r="B31" s="9">
        <v>545.07000000000005</v>
      </c>
      <c r="C31" s="10">
        <v>554.94000000000005</v>
      </c>
      <c r="D31" s="11">
        <v>9.8699999999999992</v>
      </c>
      <c r="E31" s="12">
        <v>1.8107765975012386</v>
      </c>
    </row>
    <row r="32" spans="1:5" x14ac:dyDescent="0.35">
      <c r="A32" s="24" t="s">
        <v>33</v>
      </c>
      <c r="B32" s="9">
        <v>37.64</v>
      </c>
      <c r="C32" s="10">
        <v>38.32</v>
      </c>
      <c r="D32" s="11">
        <v>0.68</v>
      </c>
      <c r="E32" s="12">
        <v>1.8065887353878853</v>
      </c>
    </row>
    <row r="33" spans="1:5" x14ac:dyDescent="0.35">
      <c r="A33" s="24" t="s">
        <v>34</v>
      </c>
      <c r="B33" s="9">
        <v>404.31</v>
      </c>
      <c r="C33" s="10">
        <v>408.26</v>
      </c>
      <c r="D33" s="11">
        <v>3.95</v>
      </c>
      <c r="E33" s="12">
        <v>0.97697311468922365</v>
      </c>
    </row>
    <row r="34" spans="1:5" x14ac:dyDescent="0.35">
      <c r="A34" s="26" t="s">
        <v>35</v>
      </c>
      <c r="B34" s="4">
        <f>SUM(B29:B33)</f>
        <v>1448.63</v>
      </c>
      <c r="C34" s="5">
        <f>SUM(C29:C33)</f>
        <v>-6247.4599999999991</v>
      </c>
      <c r="D34" s="15">
        <v>-7696.09</v>
      </c>
      <c r="E34" s="16">
        <v>-531.26678309851377</v>
      </c>
    </row>
    <row r="35" spans="1:5" x14ac:dyDescent="0.35">
      <c r="A35" s="19" t="s">
        <v>36</v>
      </c>
      <c r="B35" s="20"/>
      <c r="C35" s="21"/>
      <c r="D35" s="22"/>
      <c r="E35" s="23"/>
    </row>
    <row r="36" spans="1:5" x14ac:dyDescent="0.35">
      <c r="A36" s="24" t="s">
        <v>37</v>
      </c>
      <c r="B36" s="9">
        <v>1736.43</v>
      </c>
      <c r="C36" s="10">
        <v>7482.69</v>
      </c>
      <c r="D36" s="11">
        <v>5746.26</v>
      </c>
      <c r="E36" s="12">
        <v>330.92379191790047</v>
      </c>
    </row>
    <row r="37" spans="1:5" x14ac:dyDescent="0.35">
      <c r="A37" s="24" t="s">
        <v>38</v>
      </c>
      <c r="B37" s="9">
        <v>13453.78</v>
      </c>
      <c r="C37" s="10">
        <v>17832.330000000002</v>
      </c>
      <c r="D37" s="11">
        <v>4378.55</v>
      </c>
      <c r="E37" s="12">
        <v>32.545128580963862</v>
      </c>
    </row>
    <row r="38" spans="1:5" x14ac:dyDescent="0.35">
      <c r="A38" s="24" t="s">
        <v>39</v>
      </c>
      <c r="B38" s="9">
        <v>578.91</v>
      </c>
      <c r="C38" s="10">
        <v>575.36</v>
      </c>
      <c r="D38" s="13">
        <v>-3.55</v>
      </c>
      <c r="E38" s="14">
        <v>-0.61322139883574311</v>
      </c>
    </row>
    <row r="39" spans="1:5" x14ac:dyDescent="0.35">
      <c r="A39" s="24" t="s">
        <v>40</v>
      </c>
      <c r="B39" s="9">
        <v>74916.12</v>
      </c>
      <c r="C39" s="10">
        <v>80530.36</v>
      </c>
      <c r="D39" s="11">
        <v>5614.24</v>
      </c>
      <c r="E39" s="12">
        <v>7.4940346616989775</v>
      </c>
    </row>
    <row r="40" spans="1:5" x14ac:dyDescent="0.35">
      <c r="A40" s="24" t="s">
        <v>41</v>
      </c>
      <c r="B40" s="9">
        <v>850</v>
      </c>
      <c r="C40" s="10">
        <v>1448.81</v>
      </c>
      <c r="D40" s="11">
        <v>598.80999999999995</v>
      </c>
      <c r="E40" s="12">
        <v>70.448235294117652</v>
      </c>
    </row>
    <row r="41" spans="1:5" x14ac:dyDescent="0.35">
      <c r="A41" s="24" t="s">
        <v>42</v>
      </c>
      <c r="B41" s="9">
        <v>4202.3500000000004</v>
      </c>
      <c r="C41" s="10">
        <v>3574.4</v>
      </c>
      <c r="D41" s="13">
        <v>-627.95000000000005</v>
      </c>
      <c r="E41" s="14">
        <v>-14.942829607243567</v>
      </c>
    </row>
    <row r="42" spans="1:5" x14ac:dyDescent="0.35">
      <c r="A42" s="26" t="s">
        <v>43</v>
      </c>
      <c r="B42" s="4">
        <f>SUM(B36:B41)</f>
        <v>95737.59</v>
      </c>
      <c r="C42" s="5">
        <f>SUM(C36:C41)</f>
        <v>111443.95</v>
      </c>
      <c r="D42" s="17">
        <v>15706.36</v>
      </c>
      <c r="E42" s="18">
        <v>16.405635445805562</v>
      </c>
    </row>
    <row r="43" spans="1:5" x14ac:dyDescent="0.35">
      <c r="A43" s="19" t="s">
        <v>44</v>
      </c>
      <c r="B43" s="20"/>
      <c r="C43" s="21"/>
      <c r="D43" s="22"/>
      <c r="E43" s="23"/>
    </row>
    <row r="44" spans="1:5" x14ac:dyDescent="0.35">
      <c r="A44" s="24" t="s">
        <v>45</v>
      </c>
      <c r="B44" s="9">
        <v>27.19</v>
      </c>
      <c r="C44" s="10">
        <v>16.91</v>
      </c>
      <c r="D44" s="13">
        <v>-10.28</v>
      </c>
      <c r="E44" s="14">
        <v>-37.808017653549101</v>
      </c>
    </row>
    <row r="45" spans="1:5" x14ac:dyDescent="0.35">
      <c r="A45" s="24" t="s">
        <v>46</v>
      </c>
      <c r="B45" s="9">
        <v>198.45</v>
      </c>
      <c r="C45" s="10">
        <v>123.12</v>
      </c>
      <c r="D45" s="13">
        <v>-75.33</v>
      </c>
      <c r="E45" s="14">
        <v>-37.95918367346939</v>
      </c>
    </row>
    <row r="46" spans="1:5" x14ac:dyDescent="0.35">
      <c r="A46" s="24" t="s">
        <v>47</v>
      </c>
      <c r="B46" s="9">
        <v>299.52999999999997</v>
      </c>
      <c r="C46" s="10">
        <v>192.65</v>
      </c>
      <c r="D46" s="13">
        <v>-106.88</v>
      </c>
      <c r="E46" s="14">
        <v>-35.682569358661901</v>
      </c>
    </row>
    <row r="47" spans="1:5" x14ac:dyDescent="0.35">
      <c r="A47" s="24" t="s">
        <v>48</v>
      </c>
      <c r="B47" s="9">
        <v>694.05</v>
      </c>
      <c r="C47" s="10">
        <v>710.04</v>
      </c>
      <c r="D47" s="11">
        <v>15.99</v>
      </c>
      <c r="E47" s="12">
        <v>2.3038685973633024</v>
      </c>
    </row>
    <row r="48" spans="1:5" x14ac:dyDescent="0.35">
      <c r="A48" s="24" t="s">
        <v>49</v>
      </c>
      <c r="B48" s="9">
        <v>2717.31</v>
      </c>
      <c r="C48" s="10">
        <v>2268.84</v>
      </c>
      <c r="D48" s="13">
        <v>-448.47</v>
      </c>
      <c r="E48" s="14">
        <v>-16.504189805358976</v>
      </c>
    </row>
    <row r="49" spans="1:5" x14ac:dyDescent="0.35">
      <c r="A49" s="24" t="s">
        <v>50</v>
      </c>
      <c r="B49" s="9">
        <v>266.35000000000002</v>
      </c>
      <c r="C49" s="10">
        <v>167.95</v>
      </c>
      <c r="D49" s="13">
        <v>-98.4</v>
      </c>
      <c r="E49" s="14">
        <v>-36.943870846630368</v>
      </c>
    </row>
    <row r="50" spans="1:5" x14ac:dyDescent="0.35">
      <c r="A50" s="24" t="s">
        <v>51</v>
      </c>
      <c r="B50" s="9">
        <v>1095.0999999999999</v>
      </c>
      <c r="C50" s="10">
        <v>616.29999999999995</v>
      </c>
      <c r="D50" s="13">
        <v>-478.8</v>
      </c>
      <c r="E50" s="14">
        <v>-43.72203451739567</v>
      </c>
    </row>
    <row r="51" spans="1:5" x14ac:dyDescent="0.35">
      <c r="A51" s="26" t="s">
        <v>52</v>
      </c>
      <c r="B51" s="4">
        <f>SUM(B44:B50)</f>
        <v>5297.98</v>
      </c>
      <c r="C51" s="5">
        <f>SUM(C44:C50)</f>
        <v>4095.8100000000004</v>
      </c>
      <c r="D51" s="15">
        <v>-1202.17</v>
      </c>
      <c r="E51" s="16">
        <v>-22.691101136659629</v>
      </c>
    </row>
    <row r="52" spans="1:5" x14ac:dyDescent="0.35">
      <c r="A52" s="19" t="s">
        <v>53</v>
      </c>
      <c r="B52" s="20"/>
      <c r="C52" s="21"/>
      <c r="D52" s="22"/>
      <c r="E52" s="23"/>
    </row>
    <row r="53" spans="1:5" x14ac:dyDescent="0.35">
      <c r="A53" s="24" t="s">
        <v>54</v>
      </c>
      <c r="B53" s="9">
        <v>194.67</v>
      </c>
      <c r="C53" s="10">
        <v>0</v>
      </c>
      <c r="D53" s="13">
        <v>-194.67</v>
      </c>
      <c r="E53" s="14">
        <v>-100</v>
      </c>
    </row>
    <row r="54" spans="1:5" x14ac:dyDescent="0.35">
      <c r="A54" s="24" t="s">
        <v>55</v>
      </c>
      <c r="B54" s="9">
        <v>5034.46</v>
      </c>
      <c r="C54" s="10">
        <v>4338.95</v>
      </c>
      <c r="D54" s="13">
        <v>-695.51</v>
      </c>
      <c r="E54" s="14">
        <v>-13.814987108845834</v>
      </c>
    </row>
    <row r="55" spans="1:5" x14ac:dyDescent="0.35">
      <c r="A55" s="26" t="s">
        <v>56</v>
      </c>
      <c r="B55" s="4">
        <f>SUM(B53:B54)</f>
        <v>5229.13</v>
      </c>
      <c r="C55" s="5">
        <f>SUM(C53:C54)</f>
        <v>4338.95</v>
      </c>
      <c r="D55" s="15">
        <v>-890.18</v>
      </c>
      <c r="E55" s="16">
        <v>-17.023481917642133</v>
      </c>
    </row>
    <row r="56" spans="1:5" x14ac:dyDescent="0.35">
      <c r="A56" s="19" t="s">
        <v>57</v>
      </c>
      <c r="B56" s="20"/>
      <c r="C56" s="21"/>
      <c r="D56" s="22"/>
      <c r="E56" s="23"/>
    </row>
    <row r="57" spans="1:5" x14ac:dyDescent="0.35">
      <c r="A57" s="24" t="s">
        <v>58</v>
      </c>
      <c r="B57" s="9">
        <v>1000</v>
      </c>
      <c r="C57" s="10">
        <v>-29663.34</v>
      </c>
      <c r="D57" s="13">
        <v>-30663.34</v>
      </c>
      <c r="E57" s="14">
        <v>-3066.3339999999998</v>
      </c>
    </row>
    <row r="58" spans="1:5" x14ac:dyDescent="0.35">
      <c r="A58" s="24" t="s">
        <v>57</v>
      </c>
      <c r="B58" s="9">
        <v>1567.74</v>
      </c>
      <c r="C58" s="10">
        <v>1596.12</v>
      </c>
      <c r="D58" s="11">
        <v>28.38</v>
      </c>
      <c r="E58" s="12">
        <v>1.8102491484557388</v>
      </c>
    </row>
    <row r="59" spans="1:5" x14ac:dyDescent="0.35">
      <c r="A59" s="26" t="s">
        <v>59</v>
      </c>
      <c r="B59" s="4">
        <f>SUM(B57:B58)</f>
        <v>2567.7399999999998</v>
      </c>
      <c r="C59" s="5">
        <f>SUM(C57:C58)</f>
        <v>-28067.22</v>
      </c>
      <c r="D59" s="15">
        <v>-30634.959999999999</v>
      </c>
      <c r="E59" s="16">
        <v>-1193.0709495509668</v>
      </c>
    </row>
    <row r="60" spans="1:5" x14ac:dyDescent="0.35">
      <c r="A60" s="19" t="s">
        <v>60</v>
      </c>
      <c r="B60" s="20"/>
      <c r="C60" s="21"/>
      <c r="D60" s="22"/>
      <c r="E60" s="23"/>
    </row>
    <row r="61" spans="1:5" x14ac:dyDescent="0.35">
      <c r="A61" s="24" t="s">
        <v>61</v>
      </c>
      <c r="B61" s="9">
        <v>1616.11</v>
      </c>
      <c r="C61" s="10">
        <v>1669.89</v>
      </c>
      <c r="D61" s="11">
        <v>53.78</v>
      </c>
      <c r="E61" s="12">
        <v>3.3277437798169678</v>
      </c>
    </row>
    <row r="62" spans="1:5" x14ac:dyDescent="0.35">
      <c r="A62" s="24" t="s">
        <v>62</v>
      </c>
      <c r="B62" s="9">
        <v>6655.36</v>
      </c>
      <c r="C62" s="10">
        <v>6980.85</v>
      </c>
      <c r="D62" s="11">
        <v>325.49</v>
      </c>
      <c r="E62" s="12">
        <v>4.8906445331281851</v>
      </c>
    </row>
    <row r="63" spans="1:5" x14ac:dyDescent="0.35">
      <c r="A63" s="24" t="s">
        <v>63</v>
      </c>
      <c r="B63" s="9">
        <v>1202.21</v>
      </c>
      <c r="C63" s="10">
        <v>1495.91</v>
      </c>
      <c r="D63" s="11">
        <v>293.7</v>
      </c>
      <c r="E63" s="12">
        <v>24.430008068473896</v>
      </c>
    </row>
    <row r="64" spans="1:5" x14ac:dyDescent="0.35">
      <c r="A64" s="24" t="s">
        <v>64</v>
      </c>
      <c r="B64" s="9">
        <v>6725.81</v>
      </c>
      <c r="C64" s="10">
        <v>6699.91</v>
      </c>
      <c r="D64" s="13">
        <v>-25.9</v>
      </c>
      <c r="E64" s="14">
        <v>-0.38508372969203714</v>
      </c>
    </row>
    <row r="65" spans="1:5" x14ac:dyDescent="0.35">
      <c r="A65" s="26" t="s">
        <v>65</v>
      </c>
      <c r="B65" s="4">
        <f>SUM(B61:B64)</f>
        <v>16199.490000000002</v>
      </c>
      <c r="C65" s="5">
        <f>SUM(C61:C64)</f>
        <v>16846.559999999998</v>
      </c>
      <c r="D65" s="17">
        <v>647.07000000000005</v>
      </c>
      <c r="E65" s="18">
        <v>3.9943850084169319</v>
      </c>
    </row>
    <row r="66" spans="1:5" x14ac:dyDescent="0.35">
      <c r="A66" s="19" t="s">
        <v>66</v>
      </c>
      <c r="B66" s="20"/>
      <c r="C66" s="21"/>
      <c r="D66" s="22"/>
      <c r="E66" s="23"/>
    </row>
    <row r="67" spans="1:5" x14ac:dyDescent="0.35">
      <c r="A67" s="24" t="s">
        <v>67</v>
      </c>
      <c r="B67" s="9">
        <v>756.61</v>
      </c>
      <c r="C67" s="10">
        <v>0</v>
      </c>
      <c r="D67" s="13">
        <v>-756.61</v>
      </c>
      <c r="E67" s="14">
        <v>-100</v>
      </c>
    </row>
    <row r="68" spans="1:5" x14ac:dyDescent="0.35">
      <c r="A68" s="19" t="s">
        <v>68</v>
      </c>
      <c r="B68" s="20"/>
      <c r="C68" s="21"/>
      <c r="D68" s="22"/>
      <c r="E68" s="23"/>
    </row>
    <row r="69" spans="1:5" x14ac:dyDescent="0.35">
      <c r="A69" s="24" t="s">
        <v>69</v>
      </c>
      <c r="B69" s="9">
        <v>962.5</v>
      </c>
      <c r="C69" s="10">
        <v>1081.32</v>
      </c>
      <c r="D69" s="11">
        <v>118.82</v>
      </c>
      <c r="E69" s="12">
        <v>12.344935064935065</v>
      </c>
    </row>
    <row r="70" spans="1:5" x14ac:dyDescent="0.35">
      <c r="A70" s="24" t="s">
        <v>70</v>
      </c>
      <c r="B70" s="9">
        <v>514.15</v>
      </c>
      <c r="C70" s="10">
        <v>90.02</v>
      </c>
      <c r="D70" s="13">
        <v>-424.13</v>
      </c>
      <c r="E70" s="14">
        <v>-82.491490810074879</v>
      </c>
    </row>
    <row r="71" spans="1:5" x14ac:dyDescent="0.35">
      <c r="A71" s="24" t="s">
        <v>71</v>
      </c>
      <c r="B71" s="9">
        <v>42</v>
      </c>
      <c r="C71" s="10">
        <v>42.41</v>
      </c>
      <c r="D71" s="11">
        <v>0.41</v>
      </c>
      <c r="E71" s="12">
        <v>0.97619047619047616</v>
      </c>
    </row>
    <row r="72" spans="1:5" x14ac:dyDescent="0.35">
      <c r="A72" s="24" t="s">
        <v>72</v>
      </c>
      <c r="B72" s="9">
        <v>2262.48</v>
      </c>
      <c r="C72" s="10">
        <v>2390.9499999999998</v>
      </c>
      <c r="D72" s="11">
        <v>128.47</v>
      </c>
      <c r="E72" s="12">
        <v>5.6782822389590191</v>
      </c>
    </row>
    <row r="73" spans="1:5" x14ac:dyDescent="0.35">
      <c r="A73" s="24" t="s">
        <v>73</v>
      </c>
      <c r="B73" s="9">
        <v>0</v>
      </c>
      <c r="C73" s="10">
        <v>-85.68</v>
      </c>
      <c r="D73" s="13">
        <v>-85.68</v>
      </c>
      <c r="E73" s="25"/>
    </row>
    <row r="74" spans="1:5" x14ac:dyDescent="0.35">
      <c r="A74" s="24" t="s">
        <v>74</v>
      </c>
      <c r="B74" s="9">
        <v>16859.29</v>
      </c>
      <c r="C74" s="10">
        <v>12230.27</v>
      </c>
      <c r="D74" s="13">
        <v>-4629.0200000000004</v>
      </c>
      <c r="E74" s="14">
        <v>-27.456790885025406</v>
      </c>
    </row>
    <row r="75" spans="1:5" x14ac:dyDescent="0.35">
      <c r="A75" s="24" t="s">
        <v>75</v>
      </c>
      <c r="B75" s="9">
        <v>6857.21</v>
      </c>
      <c r="C75" s="10">
        <v>6924.24</v>
      </c>
      <c r="D75" s="11">
        <v>67.03</v>
      </c>
      <c r="E75" s="12">
        <v>0.97751126186889425</v>
      </c>
    </row>
    <row r="76" spans="1:5" x14ac:dyDescent="0.35">
      <c r="A76" s="24" t="s">
        <v>76</v>
      </c>
      <c r="B76" s="9">
        <v>79</v>
      </c>
      <c r="C76" s="10">
        <v>59</v>
      </c>
      <c r="D76" s="13">
        <v>-20</v>
      </c>
      <c r="E76" s="14">
        <v>-25.316455696202532</v>
      </c>
    </row>
    <row r="77" spans="1:5" x14ac:dyDescent="0.35">
      <c r="A77" s="24" t="s">
        <v>77</v>
      </c>
      <c r="B77" s="9">
        <v>1087.3900000000001</v>
      </c>
      <c r="C77" s="10">
        <v>916.56</v>
      </c>
      <c r="D77" s="13">
        <v>-170.83</v>
      </c>
      <c r="E77" s="14">
        <v>-15.710094814188102</v>
      </c>
    </row>
    <row r="78" spans="1:5" x14ac:dyDescent="0.35">
      <c r="A78" s="24" t="s">
        <v>78</v>
      </c>
      <c r="B78" s="9">
        <v>246.49</v>
      </c>
      <c r="C78" s="10">
        <v>3.38</v>
      </c>
      <c r="D78" s="13">
        <v>-243.11</v>
      </c>
      <c r="E78" s="14">
        <v>-98.62874761653616</v>
      </c>
    </row>
    <row r="79" spans="1:5" x14ac:dyDescent="0.35">
      <c r="A79" s="26" t="s">
        <v>79</v>
      </c>
      <c r="B79" s="4">
        <f>SUM(B69:B78)</f>
        <v>28910.510000000002</v>
      </c>
      <c r="C79" s="5">
        <f>SUM(C69:C78)</f>
        <v>23652.47</v>
      </c>
      <c r="D79" s="15">
        <v>-5258.04</v>
      </c>
      <c r="E79" s="16">
        <v>-18.187295900349042</v>
      </c>
    </row>
    <row r="80" spans="1:5" x14ac:dyDescent="0.35">
      <c r="A80" s="19" t="s">
        <v>80</v>
      </c>
      <c r="B80" s="20"/>
      <c r="C80" s="21"/>
      <c r="D80" s="22"/>
      <c r="E80" s="23"/>
    </row>
    <row r="81" spans="1:5" x14ac:dyDescent="0.35">
      <c r="A81" s="24" t="s">
        <v>81</v>
      </c>
      <c r="B81" s="9">
        <v>0</v>
      </c>
      <c r="C81" s="10">
        <v>-0.01</v>
      </c>
      <c r="D81" s="13">
        <v>-0.01</v>
      </c>
      <c r="E81" s="25"/>
    </row>
    <row r="82" spans="1:5" x14ac:dyDescent="0.35">
      <c r="A82" s="24" t="s">
        <v>82</v>
      </c>
      <c r="B82" s="9">
        <v>6433.99</v>
      </c>
      <c r="C82" s="10">
        <v>6574</v>
      </c>
      <c r="D82" s="11">
        <v>140.01</v>
      </c>
      <c r="E82" s="12">
        <v>2.176099123560963</v>
      </c>
    </row>
    <row r="83" spans="1:5" x14ac:dyDescent="0.35">
      <c r="A83" s="24" t="s">
        <v>83</v>
      </c>
      <c r="B83" s="9">
        <v>1.21</v>
      </c>
      <c r="C83" s="10">
        <v>0.02</v>
      </c>
      <c r="D83" s="13">
        <v>-1.19</v>
      </c>
      <c r="E83" s="14">
        <v>-98.347107438016536</v>
      </c>
    </row>
    <row r="84" spans="1:5" x14ac:dyDescent="0.35">
      <c r="A84" s="24" t="s">
        <v>84</v>
      </c>
      <c r="B84" s="9">
        <v>649.82000000000005</v>
      </c>
      <c r="C84" s="10">
        <v>338.99</v>
      </c>
      <c r="D84" s="13">
        <v>-310.83</v>
      </c>
      <c r="E84" s="14">
        <v>-47.833246129697457</v>
      </c>
    </row>
    <row r="85" spans="1:5" x14ac:dyDescent="0.35">
      <c r="A85" s="26" t="s">
        <v>85</v>
      </c>
      <c r="B85" s="4">
        <f>SUM(B81:B84)</f>
        <v>7085.0199999999995</v>
      </c>
      <c r="C85" s="5">
        <f>SUM(C81:C84)</f>
        <v>6913</v>
      </c>
      <c r="D85" s="15">
        <v>-172.02</v>
      </c>
      <c r="E85" s="16">
        <v>-2.4279395118150693</v>
      </c>
    </row>
    <row r="86" spans="1:5" x14ac:dyDescent="0.35">
      <c r="A86" s="19" t="s">
        <v>86</v>
      </c>
      <c r="B86" s="20"/>
      <c r="C86" s="21"/>
      <c r="D86" s="22"/>
      <c r="E86" s="23"/>
    </row>
    <row r="87" spans="1:5" x14ac:dyDescent="0.35">
      <c r="A87" s="24" t="s">
        <v>87</v>
      </c>
      <c r="B87" s="9">
        <v>252.97</v>
      </c>
      <c r="C87" s="10">
        <v>254.26</v>
      </c>
      <c r="D87" s="11">
        <v>1.29</v>
      </c>
      <c r="E87" s="12">
        <v>0.50994189034272841</v>
      </c>
    </row>
    <row r="88" spans="1:5" x14ac:dyDescent="0.35">
      <c r="A88" s="24" t="s">
        <v>88</v>
      </c>
      <c r="B88" s="9">
        <v>308.82</v>
      </c>
      <c r="C88" s="10">
        <v>311.83999999999997</v>
      </c>
      <c r="D88" s="11">
        <v>3.02</v>
      </c>
      <c r="E88" s="12">
        <v>0.97791593808691146</v>
      </c>
    </row>
    <row r="89" spans="1:5" x14ac:dyDescent="0.35">
      <c r="A89" s="24" t="s">
        <v>89</v>
      </c>
      <c r="B89" s="9">
        <v>208.34</v>
      </c>
      <c r="C89" s="10">
        <v>208.34</v>
      </c>
      <c r="D89" s="27">
        <v>0</v>
      </c>
      <c r="E89" s="25">
        <v>0</v>
      </c>
    </row>
    <row r="90" spans="1:5" x14ac:dyDescent="0.35">
      <c r="A90" s="24" t="s">
        <v>90</v>
      </c>
      <c r="B90" s="9">
        <v>2609.04</v>
      </c>
      <c r="C90" s="10">
        <v>2695.59</v>
      </c>
      <c r="D90" s="11">
        <v>86.55</v>
      </c>
      <c r="E90" s="12">
        <v>3.3173121148008464</v>
      </c>
    </row>
    <row r="91" spans="1:5" x14ac:dyDescent="0.35">
      <c r="A91" s="24" t="s">
        <v>91</v>
      </c>
      <c r="B91" s="9">
        <v>0</v>
      </c>
      <c r="C91" s="10">
        <v>0.04</v>
      </c>
      <c r="D91" s="11">
        <v>0.04</v>
      </c>
      <c r="E91" s="25"/>
    </row>
    <row r="92" spans="1:5" x14ac:dyDescent="0.35">
      <c r="A92" s="26" t="s">
        <v>92</v>
      </c>
      <c r="B92" s="4">
        <f>SUM(B87:B91)</f>
        <v>3379.17</v>
      </c>
      <c r="C92" s="5">
        <f>SUM(C87:C91)</f>
        <v>3470.07</v>
      </c>
      <c r="D92" s="17">
        <v>90.9</v>
      </c>
      <c r="E92" s="18">
        <v>2.690009676932501</v>
      </c>
    </row>
    <row r="93" spans="1:5" x14ac:dyDescent="0.35">
      <c r="A93" s="3" t="s">
        <v>93</v>
      </c>
      <c r="B93" s="4">
        <f>SUM(B27,B34,B42,B51,B55,B59,B65,B79,B85,B92,B67)</f>
        <v>297191.68999999994</v>
      </c>
      <c r="C93" s="5">
        <f>SUM(C27,C34,C42,C51,C55,C59,C65,C79,C85,C92,C67)</f>
        <v>253759.22999999998</v>
      </c>
      <c r="D93" s="15">
        <v>-43432.46</v>
      </c>
      <c r="E93" s="16">
        <v>-14.614291536886512</v>
      </c>
    </row>
    <row r="94" spans="1:5" x14ac:dyDescent="0.35">
      <c r="A94" s="3" t="s">
        <v>94</v>
      </c>
      <c r="B94" s="4">
        <f>B19-B93</f>
        <v>468744.98</v>
      </c>
      <c r="C94" s="5">
        <f>C19-C93</f>
        <v>549632.55000000016</v>
      </c>
      <c r="D94" s="15">
        <v>80887.570000000007</v>
      </c>
      <c r="E94" s="16">
        <v>17.256199735728369</v>
      </c>
    </row>
    <row r="95" spans="1:5" x14ac:dyDescent="0.35">
      <c r="A95" s="3" t="s">
        <v>86</v>
      </c>
      <c r="B95" s="4"/>
      <c r="C95" s="5"/>
      <c r="D95" s="6"/>
      <c r="E95" s="7"/>
    </row>
    <row r="96" spans="1:5" x14ac:dyDescent="0.35">
      <c r="A96" s="19" t="s">
        <v>95</v>
      </c>
      <c r="B96" s="20"/>
      <c r="C96" s="21"/>
      <c r="D96" s="22"/>
      <c r="E96" s="23"/>
    </row>
    <row r="97" spans="1:5" x14ac:dyDescent="0.35">
      <c r="A97" s="24" t="s">
        <v>96</v>
      </c>
      <c r="B97" s="9">
        <v>-7412.05</v>
      </c>
      <c r="C97" s="10">
        <v>-27629.05</v>
      </c>
      <c r="D97" s="13">
        <v>-20217</v>
      </c>
      <c r="E97" s="14">
        <v>-272.75854857967767</v>
      </c>
    </row>
    <row r="98" spans="1:5" x14ac:dyDescent="0.35">
      <c r="A98" s="24" t="s">
        <v>97</v>
      </c>
      <c r="B98" s="9">
        <v>-245.11</v>
      </c>
      <c r="C98" s="10">
        <v>289.43</v>
      </c>
      <c r="D98" s="11">
        <v>534.54</v>
      </c>
      <c r="E98" s="12">
        <v>218.08167761413242</v>
      </c>
    </row>
    <row r="99" spans="1:5" x14ac:dyDescent="0.35">
      <c r="A99" s="26" t="s">
        <v>98</v>
      </c>
      <c r="B99" s="4">
        <f>SUM(B97:B98)</f>
        <v>-7657.16</v>
      </c>
      <c r="C99" s="5">
        <f>SUM(C97:C98)</f>
        <v>-27339.62</v>
      </c>
      <c r="D99" s="15">
        <v>-19682.46</v>
      </c>
      <c r="E99" s="16">
        <v>-257.04647676161915</v>
      </c>
    </row>
    <row r="100" spans="1:5" x14ac:dyDescent="0.35">
      <c r="A100" s="19" t="s">
        <v>99</v>
      </c>
      <c r="B100" s="20"/>
      <c r="C100" s="21"/>
      <c r="D100" s="22"/>
      <c r="E100" s="23"/>
    </row>
    <row r="101" spans="1:5" x14ac:dyDescent="0.35">
      <c r="A101" s="24" t="s">
        <v>100</v>
      </c>
      <c r="B101" s="9">
        <v>8695.89</v>
      </c>
      <c r="C101" s="10">
        <v>17956.650000000001</v>
      </c>
      <c r="D101" s="11">
        <v>9260.76</v>
      </c>
      <c r="E101" s="12">
        <v>106.49582733912229</v>
      </c>
    </row>
    <row r="102" spans="1:5" x14ac:dyDescent="0.35">
      <c r="A102" s="24" t="s">
        <v>101</v>
      </c>
      <c r="B102" s="9">
        <v>25581.43</v>
      </c>
      <c r="C102" s="10">
        <v>-86108.12</v>
      </c>
      <c r="D102" s="13">
        <v>-111689.55</v>
      </c>
      <c r="E102" s="14">
        <v>-436.60401314547306</v>
      </c>
    </row>
    <row r="103" spans="1:5" x14ac:dyDescent="0.35">
      <c r="A103" s="24" t="s">
        <v>102</v>
      </c>
      <c r="B103" s="9">
        <v>44376.959999999999</v>
      </c>
      <c r="C103" s="10">
        <v>48170.57</v>
      </c>
      <c r="D103" s="11">
        <v>3793.61</v>
      </c>
      <c r="E103" s="12">
        <v>8.5486026983371559</v>
      </c>
    </row>
    <row r="104" spans="1:5" x14ac:dyDescent="0.35">
      <c r="A104" s="26" t="s">
        <v>103</v>
      </c>
      <c r="B104" s="4">
        <f>SUM(B101:B103)</f>
        <v>78654.28</v>
      </c>
      <c r="C104" s="5">
        <f>SUM(C101:C103)</f>
        <v>-19980.900000000001</v>
      </c>
      <c r="D104" s="15">
        <v>-98635.18</v>
      </c>
      <c r="E104" s="16">
        <v>-125.40344911936133</v>
      </c>
    </row>
    <row r="105" spans="1:5" x14ac:dyDescent="0.35">
      <c r="A105" s="3" t="s">
        <v>104</v>
      </c>
      <c r="B105" s="4">
        <f>B94-SUM(B99,B104)</f>
        <v>397747.86</v>
      </c>
      <c r="C105" s="5">
        <f>C94-SUM(C99,C104)</f>
        <v>596953.07000000018</v>
      </c>
      <c r="D105" s="15">
        <v>199205.21</v>
      </c>
      <c r="E105" s="16">
        <v>50.083288945916642</v>
      </c>
    </row>
    <row r="106" spans="1:5" x14ac:dyDescent="0.35">
      <c r="A106" s="28" t="s">
        <v>105</v>
      </c>
      <c r="B106" s="9">
        <v>1092.82</v>
      </c>
      <c r="C106" s="10">
        <v>1048.08</v>
      </c>
      <c r="D106" s="13">
        <v>-44.74</v>
      </c>
      <c r="E106" s="14">
        <v>-4.0939953514759981</v>
      </c>
    </row>
    <row r="107" spans="1:5" x14ac:dyDescent="0.35">
      <c r="A107" s="3" t="s">
        <v>106</v>
      </c>
      <c r="B107" s="4">
        <f>B105-B106</f>
        <v>396655.04</v>
      </c>
      <c r="C107" s="5">
        <f>C105-C106</f>
        <v>595904.99000000022</v>
      </c>
      <c r="D107" s="15">
        <v>199249.95</v>
      </c>
      <c r="E107" s="16">
        <v>50.232552194471047</v>
      </c>
    </row>
    <row r="108" spans="1:5" x14ac:dyDescent="0.35">
      <c r="A108" s="3" t="s">
        <v>107</v>
      </c>
      <c r="B108" s="4"/>
      <c r="C108" s="5"/>
      <c r="D108" s="6"/>
      <c r="E108" s="7"/>
    </row>
    <row r="109" spans="1:5" x14ac:dyDescent="0.35">
      <c r="A109" s="8" t="s">
        <v>108</v>
      </c>
      <c r="B109" s="9">
        <v>2033</v>
      </c>
      <c r="C109" s="10">
        <v>-3254.5</v>
      </c>
      <c r="D109" s="13">
        <v>-5287.5</v>
      </c>
      <c r="E109" s="14">
        <v>-260.0836202656173</v>
      </c>
    </row>
    <row r="110" spans="1:5" x14ac:dyDescent="0.35">
      <c r="A110" s="8" t="s">
        <v>109</v>
      </c>
      <c r="B110" s="9">
        <v>3050.27</v>
      </c>
      <c r="C110" s="10">
        <v>30989.23</v>
      </c>
      <c r="D110" s="11">
        <v>27938.959999999999</v>
      </c>
      <c r="E110" s="12">
        <v>915.95039127683765</v>
      </c>
    </row>
    <row r="111" spans="1:5" x14ac:dyDescent="0.35">
      <c r="A111" s="3" t="s">
        <v>110</v>
      </c>
      <c r="B111" s="4">
        <f>B107-SUM(B109:B110)</f>
        <v>391571.76999999996</v>
      </c>
      <c r="C111" s="5">
        <f>C107-SUM(C109:C110)</f>
        <v>568170.26000000024</v>
      </c>
      <c r="D111" s="15">
        <v>176598.49</v>
      </c>
      <c r="E111" s="16">
        <v>45.099903397019652</v>
      </c>
    </row>
    <row r="112" spans="1:5" x14ac:dyDescent="0.35">
      <c r="A112" s="3" t="s">
        <v>111</v>
      </c>
      <c r="B112" s="4">
        <f>B111</f>
        <v>391571.76999999996</v>
      </c>
      <c r="C112" s="5">
        <f>C111</f>
        <v>568170.26000000024</v>
      </c>
      <c r="D112" s="15">
        <v>176598.49</v>
      </c>
      <c r="E112" s="16">
        <v>45.099903397019652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Nemanja Zarkovic</cp:lastModifiedBy>
  <dcterms:modified xsi:type="dcterms:W3CDTF">2021-02-04T21:09:06Z</dcterms:modified>
</cp:coreProperties>
</file>