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9715" windowHeight="13350" activeTab="1"/>
  </bookViews>
  <sheets>
    <sheet name="ELO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C6" i="2" l="1"/>
  <c r="C27" i="2"/>
  <c r="E27" i="2"/>
  <c r="E28" i="2" s="1"/>
  <c r="E9" i="2" s="1"/>
  <c r="C28" i="2"/>
  <c r="C22" i="2" s="1"/>
  <c r="E29" i="2"/>
  <c r="E11" i="2" s="1"/>
  <c r="C11" i="2"/>
  <c r="C24" i="2"/>
  <c r="E25" i="1"/>
  <c r="C25" i="1"/>
  <c r="C18" i="1"/>
  <c r="E18" i="1"/>
  <c r="C19" i="1"/>
  <c r="E19" i="1"/>
  <c r="C22" i="1"/>
  <c r="E22" i="1"/>
  <c r="E5" i="1"/>
  <c r="E6" i="1" s="1"/>
  <c r="E12" i="1" s="1"/>
  <c r="E9" i="1"/>
  <c r="C9" i="1"/>
  <c r="C5" i="1"/>
  <c r="C6" i="1" s="1"/>
  <c r="C9" i="2" l="1"/>
  <c r="E22" i="2"/>
  <c r="E24" i="2"/>
  <c r="E5" i="2"/>
  <c r="E6" i="2" s="1"/>
  <c r="E12" i="2" s="1"/>
  <c r="C18" i="2"/>
  <c r="C19" i="2" s="1"/>
  <c r="C5" i="2"/>
  <c r="E18" i="2"/>
  <c r="E19" i="2" s="1"/>
  <c r="E25" i="2" s="1"/>
  <c r="C12" i="1"/>
  <c r="E34" i="2" l="1"/>
  <c r="C12" i="2"/>
  <c r="C25" i="2"/>
  <c r="C34" i="2" l="1"/>
</calcChain>
</file>

<file path=xl/sharedStrings.xml><?xml version="1.0" encoding="utf-8"?>
<sst xmlns="http://schemas.openxmlformats.org/spreadsheetml/2006/main" count="60" uniqueCount="23">
  <si>
    <t>Start ELO</t>
  </si>
  <si>
    <t>Player 1</t>
  </si>
  <si>
    <t xml:space="preserve"> Player 2</t>
  </si>
  <si>
    <t>E(a)</t>
  </si>
  <si>
    <t>R(b)-R(a)</t>
  </si>
  <si>
    <t>k - factor</t>
  </si>
  <si>
    <t xml:space="preserve">R'(a) </t>
  </si>
  <si>
    <t>S(a) 0/0,5/1</t>
  </si>
  <si>
    <t>R(a)-R(b)</t>
  </si>
  <si>
    <t>E(b)</t>
  </si>
  <si>
    <t>S(b) 0/0,5/1</t>
  </si>
  <si>
    <t xml:space="preserve">R'(b) </t>
  </si>
  <si>
    <t>S(a) 0/0,5/2</t>
  </si>
  <si>
    <t>S(b) 0/0,5/2</t>
  </si>
  <si>
    <t>Player 3</t>
  </si>
  <si>
    <t xml:space="preserve"> Player 4</t>
  </si>
  <si>
    <t>Start ELO-cust</t>
  </si>
  <si>
    <t>Team Rating</t>
  </si>
  <si>
    <t>Team S</t>
  </si>
  <si>
    <t>Team k-factor</t>
  </si>
  <si>
    <t>k - steps</t>
  </si>
  <si>
    <t>&lt;</t>
  </si>
  <si>
    <t>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</si>
</sst>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</cellStyleXfs>
  <cellXfs count="10">
    <xf numFmtId="0" fontId="0" fillId="0" borderId="0" xfId="0"/>
    <xf numFmtId="0" fontId="2" fillId="3" borderId="2" xfId="2"/>
    <xf numFmtId="0" fontId="3" fillId="3" borderId="1" xfId="3"/>
    <xf numFmtId="0" fontId="2" fillId="3" borderId="2" xfId="2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2" fillId="3" borderId="0" xfId="2" applyBorder="1"/>
    <xf numFmtId="0" fontId="3" fillId="3" borderId="0" xfId="3" applyBorder="1"/>
    <xf numFmtId="0" fontId="1" fillId="2" borderId="0" xfId="1"/>
    <xf numFmtId="0" fontId="3" fillId="3" borderId="1" xfId="3" applyAlignment="1">
      <alignment horizontal="right"/>
    </xf>
  </cellXfs>
  <cellStyles count="4">
    <cellStyle name="Ausgabe" xfId="2" builtinId="21"/>
    <cellStyle name="Berechnung" xfId="3" builtinId="22"/>
    <cellStyle name="Gut" xfId="1" builtinId="26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G26" sqref="A1:G26"/>
    </sheetView>
  </sheetViews>
  <sheetFormatPr baseColWidth="10" defaultRowHeight="15" x14ac:dyDescent="0.25"/>
  <sheetData>
    <row r="1" spans="1:6" x14ac:dyDescent="0.25">
      <c r="C1" t="s">
        <v>1</v>
      </c>
      <c r="E1" s="5" t="s">
        <v>2</v>
      </c>
    </row>
    <row r="2" spans="1:6" x14ac:dyDescent="0.25">
      <c r="A2" t="s">
        <v>0</v>
      </c>
      <c r="B2" s="1"/>
      <c r="C2" s="3">
        <v>800</v>
      </c>
      <c r="E2" s="2">
        <v>1000</v>
      </c>
      <c r="F2" s="2"/>
    </row>
    <row r="3" spans="1:6" x14ac:dyDescent="0.25">
      <c r="B3" s="1"/>
      <c r="C3" s="3"/>
      <c r="E3" s="2"/>
      <c r="F3" s="2"/>
    </row>
    <row r="4" spans="1:6" x14ac:dyDescent="0.25">
      <c r="B4" s="1"/>
      <c r="C4" s="3"/>
      <c r="E4" s="2"/>
      <c r="F4" s="2"/>
    </row>
    <row r="5" spans="1:6" x14ac:dyDescent="0.25">
      <c r="B5" s="1" t="s">
        <v>4</v>
      </c>
      <c r="C5" s="3">
        <f>IF(ABS(E2-C2)&lt;400,E2-C2,IF(E2-C2&gt;0,400,-400))</f>
        <v>200</v>
      </c>
      <c r="E5" s="2">
        <f>IF(ABS(C2-E2)&lt;400,C2-E2,IF(C2-E2&gt;0,400,-400))</f>
        <v>-200</v>
      </c>
      <c r="F5" s="2" t="s">
        <v>8</v>
      </c>
    </row>
    <row r="6" spans="1:6" x14ac:dyDescent="0.25">
      <c r="B6" s="1" t="s">
        <v>3</v>
      </c>
      <c r="C6" s="3">
        <f>1/(1+POWER(10,C5/400))</f>
        <v>0.2402530733520421</v>
      </c>
      <c r="E6" s="2">
        <f>1/(1+POWER(10,E5/400))</f>
        <v>0.75974692664795784</v>
      </c>
      <c r="F6" s="2" t="s">
        <v>9</v>
      </c>
    </row>
    <row r="7" spans="1:6" x14ac:dyDescent="0.25">
      <c r="B7" s="1"/>
      <c r="C7" s="3"/>
      <c r="E7" s="2"/>
      <c r="F7" s="2"/>
    </row>
    <row r="8" spans="1:6" x14ac:dyDescent="0.25">
      <c r="B8" s="1"/>
      <c r="C8" s="3"/>
      <c r="E8" s="2"/>
      <c r="F8" s="2"/>
    </row>
    <row r="9" spans="1:6" x14ac:dyDescent="0.25">
      <c r="B9" s="1" t="s">
        <v>5</v>
      </c>
      <c r="C9" s="3">
        <f>IF(C2&lt;=2100,32,IF(C2&lt;=2400,24,16))</f>
        <v>32</v>
      </c>
      <c r="E9" s="2">
        <f>IF(E2&lt;=2100,32,IF(E2&lt;=2400,24,16))</f>
        <v>32</v>
      </c>
      <c r="F9" s="2" t="s">
        <v>5</v>
      </c>
    </row>
    <row r="10" spans="1:6" x14ac:dyDescent="0.25">
      <c r="B10" s="1"/>
      <c r="C10" s="3"/>
      <c r="E10" s="2"/>
      <c r="F10" s="2"/>
    </row>
    <row r="11" spans="1:6" x14ac:dyDescent="0.25">
      <c r="B11" s="1" t="s">
        <v>7</v>
      </c>
      <c r="C11" s="3">
        <v>1</v>
      </c>
      <c r="E11" s="2">
        <v>0</v>
      </c>
      <c r="F11" s="2" t="s">
        <v>10</v>
      </c>
    </row>
    <row r="12" spans="1:6" x14ac:dyDescent="0.25">
      <c r="B12" s="1" t="s">
        <v>6</v>
      </c>
      <c r="C12" s="3">
        <f>C2+ROUND(C9*(C11-C6),0)</f>
        <v>824</v>
      </c>
      <c r="E12" s="2">
        <f>E2+ROUND(E9*(E11-E6),0)</f>
        <v>976</v>
      </c>
      <c r="F12" s="2" t="s">
        <v>11</v>
      </c>
    </row>
    <row r="14" spans="1:6" x14ac:dyDescent="0.25">
      <c r="C14" s="4" t="s">
        <v>14</v>
      </c>
      <c r="E14" s="5" t="s">
        <v>15</v>
      </c>
    </row>
    <row r="15" spans="1:6" x14ac:dyDescent="0.25">
      <c r="B15" s="1"/>
      <c r="C15" s="3">
        <v>1000</v>
      </c>
      <c r="E15" s="2">
        <v>1000</v>
      </c>
      <c r="F15" s="2"/>
    </row>
    <row r="16" spans="1:6" x14ac:dyDescent="0.25">
      <c r="B16" s="1"/>
      <c r="C16" s="3"/>
      <c r="E16" s="2"/>
      <c r="F16" s="2"/>
    </row>
    <row r="17" spans="2:6" x14ac:dyDescent="0.25">
      <c r="B17" s="1"/>
      <c r="C17" s="3"/>
      <c r="E17" s="2"/>
      <c r="F17" s="2"/>
    </row>
    <row r="18" spans="2:6" x14ac:dyDescent="0.25">
      <c r="B18" s="1" t="s">
        <v>4</v>
      </c>
      <c r="C18" s="3">
        <f>IF(ABS(E15-C15)&lt;400,E15-C15,IF(E15-C15&gt;0,400,-400))</f>
        <v>0</v>
      </c>
      <c r="E18" s="2">
        <f t="shared" ref="E18" si="0">IF(ABS(C15-E15)&lt;400,C15-E15,IF(C15-E15&gt;0,400,-400))</f>
        <v>0</v>
      </c>
      <c r="F18" s="2" t="s">
        <v>8</v>
      </c>
    </row>
    <row r="19" spans="2:6" x14ac:dyDescent="0.25">
      <c r="B19" s="1" t="s">
        <v>3</v>
      </c>
      <c r="C19" s="3">
        <f t="shared" ref="C19:C26" si="1">1/(1+POWER(10,C18/400))</f>
        <v>0.5</v>
      </c>
      <c r="E19" s="2">
        <f t="shared" ref="E19:E26" si="2">1/(1+POWER(10,E18/400))</f>
        <v>0.5</v>
      </c>
      <c r="F19" s="2" t="s">
        <v>9</v>
      </c>
    </row>
    <row r="20" spans="2:6" x14ac:dyDescent="0.25">
      <c r="B20" s="1"/>
      <c r="C20" s="3"/>
      <c r="E20" s="2"/>
      <c r="F20" s="2"/>
    </row>
    <row r="21" spans="2:6" x14ac:dyDescent="0.25">
      <c r="B21" s="1"/>
      <c r="C21" s="3"/>
      <c r="E21" s="2"/>
      <c r="F21" s="2"/>
    </row>
    <row r="22" spans="2:6" x14ac:dyDescent="0.25">
      <c r="B22" s="1" t="s">
        <v>5</v>
      </c>
      <c r="C22" s="3">
        <f t="shared" ref="C22:E22" si="3">IF(C15&lt;=2100,32,IF(C15&lt;=2400,24,16))</f>
        <v>32</v>
      </c>
      <c r="E22" s="2">
        <f t="shared" si="3"/>
        <v>32</v>
      </c>
      <c r="F22" s="2" t="s">
        <v>5</v>
      </c>
    </row>
    <row r="23" spans="2:6" x14ac:dyDescent="0.25">
      <c r="B23" s="1"/>
      <c r="C23" s="3"/>
      <c r="E23" s="2"/>
      <c r="F23" s="2"/>
    </row>
    <row r="24" spans="2:6" x14ac:dyDescent="0.25">
      <c r="B24" s="1" t="s">
        <v>12</v>
      </c>
      <c r="C24" s="3">
        <v>0.5</v>
      </c>
      <c r="E24" s="2">
        <v>0.5</v>
      </c>
      <c r="F24" s="2" t="s">
        <v>13</v>
      </c>
    </row>
    <row r="25" spans="2:6" x14ac:dyDescent="0.25">
      <c r="B25" s="1" t="s">
        <v>6</v>
      </c>
      <c r="C25" s="3">
        <f>C15+ROUND(C22*(C24-C19),0)</f>
        <v>1000</v>
      </c>
      <c r="E25" s="2">
        <f>E15+ROUND(E22*(E24-E19),0)</f>
        <v>1000</v>
      </c>
      <c r="F25" s="2" t="s">
        <v>11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workbookViewId="0">
      <selection activeCell="C25" sqref="C25"/>
    </sheetView>
  </sheetViews>
  <sheetFormatPr baseColWidth="10" defaultRowHeight="15" x14ac:dyDescent="0.25"/>
  <cols>
    <col min="1" max="1" width="25.140625" customWidth="1"/>
    <col min="2" max="2" width="23" customWidth="1"/>
    <col min="6" max="6" width="23" customWidth="1"/>
    <col min="9" max="9" width="8.28515625" customWidth="1"/>
  </cols>
  <sheetData>
    <row r="1" spans="1:10" x14ac:dyDescent="0.25">
      <c r="C1" t="s">
        <v>1</v>
      </c>
      <c r="E1" s="5" t="s">
        <v>2</v>
      </c>
    </row>
    <row r="2" spans="1:10" x14ac:dyDescent="0.25">
      <c r="A2" t="s">
        <v>16</v>
      </c>
      <c r="B2" s="1"/>
      <c r="C2" s="3">
        <v>3000</v>
      </c>
      <c r="E2" s="2">
        <v>1000</v>
      </c>
      <c r="F2" s="2"/>
    </row>
    <row r="3" spans="1:10" x14ac:dyDescent="0.25">
      <c r="B3" s="1"/>
      <c r="C3" s="3"/>
      <c r="E3" s="2"/>
      <c r="F3" s="2"/>
    </row>
    <row r="4" spans="1:10" x14ac:dyDescent="0.25">
      <c r="B4" s="1"/>
      <c r="C4" s="3"/>
      <c r="E4" s="2"/>
      <c r="F4" s="2"/>
    </row>
    <row r="5" spans="1:10" x14ac:dyDescent="0.25">
      <c r="B5" s="1" t="s">
        <v>4</v>
      </c>
      <c r="C5" s="3">
        <f>IF(ABS(E27-C27)&lt;400,E27-C27,IF(E27-C27&gt;0,400,-400))</f>
        <v>-400</v>
      </c>
      <c r="E5" s="2">
        <f>IF(ABS(C27-E27)&lt;400,C27-E27,IF(C27-E27&gt;0,400,-400))</f>
        <v>400</v>
      </c>
      <c r="F5" s="2" t="s">
        <v>8</v>
      </c>
    </row>
    <row r="6" spans="1:10" x14ac:dyDescent="0.25">
      <c r="B6" s="1" t="s">
        <v>3</v>
      </c>
      <c r="C6" s="3">
        <f>1/(1+POWER(10,C5/400))</f>
        <v>0.90909090909090906</v>
      </c>
      <c r="E6" s="2">
        <f>1/(1+POWER(10,E5/400))</f>
        <v>9.0909090909090912E-2</v>
      </c>
      <c r="F6" s="2" t="s">
        <v>9</v>
      </c>
    </row>
    <row r="7" spans="1:10" x14ac:dyDescent="0.25">
      <c r="B7" s="1"/>
      <c r="C7" s="3"/>
      <c r="E7" s="2"/>
      <c r="F7" s="2"/>
    </row>
    <row r="8" spans="1:10" x14ac:dyDescent="0.25">
      <c r="B8" s="1"/>
      <c r="C8" s="3"/>
      <c r="E8" s="2"/>
      <c r="F8" s="2"/>
      <c r="I8" t="s">
        <v>20</v>
      </c>
    </row>
    <row r="9" spans="1:10" x14ac:dyDescent="0.25">
      <c r="B9" s="1" t="s">
        <v>5</v>
      </c>
      <c r="C9" s="3">
        <f>ROUND(C28*MAX(C15,100)/(MAX(C2,100)+MAX(C15,100)),0)</f>
        <v>16</v>
      </c>
      <c r="E9" s="9">
        <f t="shared" ref="D9:E9" si="0">ROUND(E28*MAX(E15,100)/(MAX(E2,100)+MAX(E15,100)),0)</f>
        <v>32</v>
      </c>
      <c r="F9" s="2" t="s">
        <v>5</v>
      </c>
      <c r="H9" s="5" t="s">
        <v>21</v>
      </c>
      <c r="J9">
        <v>64</v>
      </c>
    </row>
    <row r="10" spans="1:10" x14ac:dyDescent="0.25">
      <c r="B10" s="1"/>
      <c r="C10" s="3"/>
      <c r="E10" s="2"/>
      <c r="F10" s="2"/>
      <c r="H10" s="5" t="s">
        <v>22</v>
      </c>
      <c r="I10">
        <v>2100</v>
      </c>
      <c r="J10">
        <v>48</v>
      </c>
    </row>
    <row r="11" spans="1:10" x14ac:dyDescent="0.25">
      <c r="B11" s="1" t="s">
        <v>7</v>
      </c>
      <c r="C11" s="3">
        <f>C29</f>
        <v>1</v>
      </c>
      <c r="E11" s="2">
        <f>E29</f>
        <v>0</v>
      </c>
      <c r="F11" s="2" t="s">
        <v>10</v>
      </c>
      <c r="H11" s="5" t="s">
        <v>22</v>
      </c>
      <c r="I11">
        <v>2400</v>
      </c>
      <c r="J11">
        <v>32</v>
      </c>
    </row>
    <row r="12" spans="1:10" x14ac:dyDescent="0.25">
      <c r="B12" s="1" t="s">
        <v>6</v>
      </c>
      <c r="C12" s="3">
        <f>C2+ROUND(C9*(C11-C6),0)</f>
        <v>3001</v>
      </c>
      <c r="E12" s="2">
        <f>E2+ROUND(E9*(E11-E6),0)</f>
        <v>997</v>
      </c>
      <c r="F12" s="2" t="s">
        <v>11</v>
      </c>
    </row>
    <row r="14" spans="1:10" x14ac:dyDescent="0.25">
      <c r="C14" s="4" t="s">
        <v>14</v>
      </c>
      <c r="E14" s="5" t="s">
        <v>15</v>
      </c>
    </row>
    <row r="15" spans="1:10" x14ac:dyDescent="0.25">
      <c r="B15" s="1"/>
      <c r="C15" s="3">
        <v>3000</v>
      </c>
      <c r="E15" s="2">
        <v>1000</v>
      </c>
      <c r="F15" s="2"/>
    </row>
    <row r="16" spans="1:10" x14ac:dyDescent="0.25">
      <c r="B16" s="1"/>
      <c r="C16" s="3"/>
      <c r="E16" s="2"/>
      <c r="F16" s="2"/>
    </row>
    <row r="17" spans="2:6" x14ac:dyDescent="0.25">
      <c r="B17" s="1"/>
      <c r="C17" s="3"/>
      <c r="E17" s="2"/>
      <c r="F17" s="2"/>
    </row>
    <row r="18" spans="2:6" x14ac:dyDescent="0.25">
      <c r="B18" s="1" t="s">
        <v>4</v>
      </c>
      <c r="C18" s="3">
        <f>IF(ABS(E27-C27)&lt;400,E27-C27,IF(E27-C27&gt;0,400,-400))</f>
        <v>-400</v>
      </c>
      <c r="E18" s="2">
        <f>IF(ABS(C27-E27)&lt;400,C27-E27,IF(C27-E27&gt;0,400,-400))</f>
        <v>400</v>
      </c>
      <c r="F18" s="2" t="s">
        <v>8</v>
      </c>
    </row>
    <row r="19" spans="2:6" x14ac:dyDescent="0.25">
      <c r="B19" s="1" t="s">
        <v>3</v>
      </c>
      <c r="C19" s="3">
        <f t="shared" ref="C19:C26" si="1">1/(1+POWER(10,C18/400))</f>
        <v>0.90909090909090906</v>
      </c>
      <c r="E19" s="2">
        <f t="shared" ref="E19:E26" si="2">1/(1+POWER(10,E18/400))</f>
        <v>9.0909090909090912E-2</v>
      </c>
      <c r="F19" s="2" t="s">
        <v>9</v>
      </c>
    </row>
    <row r="20" spans="2:6" x14ac:dyDescent="0.25">
      <c r="B20" s="1"/>
      <c r="C20" s="3"/>
      <c r="E20" s="2"/>
      <c r="F20" s="2"/>
    </row>
    <row r="21" spans="2:6" x14ac:dyDescent="0.25">
      <c r="B21" s="1"/>
      <c r="C21" s="3"/>
      <c r="E21" s="2"/>
      <c r="F21" s="2"/>
    </row>
    <row r="22" spans="2:6" x14ac:dyDescent="0.25">
      <c r="B22" s="1" t="s">
        <v>5</v>
      </c>
      <c r="C22" s="3">
        <f>ROUND(C28*MAX(C2,100)/(MAX(C2,100)+MAX(C15,100)),0)</f>
        <v>16</v>
      </c>
      <c r="E22" s="9">
        <f t="shared" ref="D22:E22" si="3">ROUND(E28*MAX(E2,100)/(MAX(E2,100)+MAX(E15,100)),0)</f>
        <v>32</v>
      </c>
      <c r="F22" s="2" t="s">
        <v>5</v>
      </c>
    </row>
    <row r="23" spans="2:6" x14ac:dyDescent="0.25">
      <c r="B23" s="1"/>
      <c r="C23" s="3"/>
      <c r="E23" s="2"/>
      <c r="F23" s="2"/>
    </row>
    <row r="24" spans="2:6" x14ac:dyDescent="0.25">
      <c r="B24" s="1" t="s">
        <v>12</v>
      </c>
      <c r="C24" s="3">
        <f>C29</f>
        <v>1</v>
      </c>
      <c r="E24" s="2">
        <f>E29</f>
        <v>0</v>
      </c>
      <c r="F24" s="2" t="s">
        <v>13</v>
      </c>
    </row>
    <row r="25" spans="2:6" x14ac:dyDescent="0.25">
      <c r="B25" s="1" t="s">
        <v>6</v>
      </c>
      <c r="C25" s="3">
        <f>C15+ROUND(C22*(C24-C19),0)</f>
        <v>3001</v>
      </c>
      <c r="E25" s="2">
        <f>E15+ROUND(E22*(E24-E19),0)</f>
        <v>997</v>
      </c>
      <c r="F25" s="2" t="s">
        <v>11</v>
      </c>
    </row>
    <row r="27" spans="2:6" x14ac:dyDescent="0.25">
      <c r="B27" s="6" t="s">
        <v>17</v>
      </c>
      <c r="C27">
        <f>ROUND(SQRT((C2^2+C15^2)/2),0)</f>
        <v>3000</v>
      </c>
      <c r="E27">
        <f t="shared" ref="D27:E27" si="4">ROUND(SQRT((E2^2+E15^2)/2),0)</f>
        <v>1000</v>
      </c>
      <c r="F27" s="7" t="s">
        <v>17</v>
      </c>
    </row>
    <row r="28" spans="2:6" x14ac:dyDescent="0.25">
      <c r="B28" s="6" t="s">
        <v>19</v>
      </c>
      <c r="C28">
        <f>ROUND(IF(C27&lt;=I10,J9,IF(C27&lt;=I11,J10,J11)),0)</f>
        <v>32</v>
      </c>
      <c r="E28">
        <f>IF(E27&lt;=I10,J9,IF(E27&lt;=I11,J10,J11))</f>
        <v>64</v>
      </c>
      <c r="F28" s="7" t="s">
        <v>19</v>
      </c>
    </row>
    <row r="29" spans="2:6" x14ac:dyDescent="0.25">
      <c r="B29" s="6" t="s">
        <v>18</v>
      </c>
      <c r="C29" s="8">
        <v>1</v>
      </c>
      <c r="E29">
        <f>1-C29</f>
        <v>0</v>
      </c>
      <c r="F29" s="7" t="s">
        <v>18</v>
      </c>
    </row>
    <row r="34" spans="3:5" x14ac:dyDescent="0.25">
      <c r="C34">
        <f>C12+C25-C2-C15</f>
        <v>2</v>
      </c>
      <c r="E34">
        <f t="shared" ref="D34:E34" si="5">E12+E25-E2-E15</f>
        <v>-6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ELO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2012-09-04T16:16:15Z</dcterms:created>
  <dcterms:modified xsi:type="dcterms:W3CDTF">2012-09-04T18:28:25Z</dcterms:modified>
</cp:coreProperties>
</file>