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772bc88dff60bcc/Dokumenter/Dokumenter/MSci_work/All VTNA datasets used for Auto-VTNA publication/"/>
    </mc:Choice>
  </mc:AlternateContent>
  <xr:revisionPtr revIDLastSave="34" documentId="8_{92532CB6-20D9-495A-B173-F9BD1E72EB02}" xr6:coauthVersionLast="47" xr6:coauthVersionMax="47" xr10:uidLastSave="{876078D0-C513-46E1-AB49-CF78E4561FC8}"/>
  <bookViews>
    <workbookView xWindow="-110" yWindow="-110" windowWidth="19420" windowHeight="10300" xr2:uid="{9A2F06D6-A7E0-41BE-820F-171DF772A004}"/>
  </bookViews>
  <sheets>
    <sheet name="Standard" sheetId="1" r:id="rId1"/>
    <sheet name="DE Catalyst 1" sheetId="2" r:id="rId2"/>
    <sheet name="DE PhCO2H 1" sheetId="3" r:id="rId3"/>
    <sheet name="DE PhCONHBr" sheetId="4" r:id="rId4"/>
    <sheet name="DE Alkyne" sheetId="5" r:id="rId5"/>
    <sheet name="DE Catalyst 2" sheetId="6" r:id="rId6"/>
    <sheet name="DE PhCO2H 2" sheetId="7" r:id="rId7"/>
    <sheet name="DE PhCO2H 3" sheetId="8" r:id="rId8"/>
    <sheet name="DE Internal Standard" sheetId="9" r:id="rId9"/>
    <sheet name="Same Excess 1" sheetId="10" r:id="rId10"/>
    <sheet name="Same Excess 2" sheetId="11" r:id="rId11"/>
    <sheet name="DE Product and By-Product" sheetId="12" r:id="rId12"/>
    <sheet name="DE Product" sheetId="13" r:id="rId13"/>
    <sheet name="DE By-Product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4" l="1"/>
  <c r="G15" i="14"/>
  <c r="B12" i="8"/>
  <c r="C12" i="8"/>
  <c r="D12" i="8"/>
  <c r="B13" i="8"/>
  <c r="C13" i="8"/>
  <c r="D13" i="8"/>
  <c r="A13" i="8"/>
  <c r="A12" i="8"/>
  <c r="A11" i="8"/>
  <c r="A10" i="8"/>
  <c r="A9" i="8"/>
  <c r="A8" i="8"/>
  <c r="A7" i="8"/>
  <c r="A6" i="8"/>
  <c r="A5" i="8"/>
  <c r="A4" i="8"/>
  <c r="A3" i="8"/>
  <c r="A2" i="8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2" i="6"/>
  <c r="B3" i="8"/>
  <c r="B4" i="8"/>
  <c r="B5" i="8"/>
  <c r="B6" i="8"/>
  <c r="B7" i="8"/>
  <c r="B8" i="8"/>
  <c r="B9" i="8"/>
  <c r="B10" i="8"/>
  <c r="B11" i="8"/>
  <c r="B2" i="8"/>
  <c r="G3" i="14"/>
  <c r="G4" i="14"/>
  <c r="G5" i="14"/>
  <c r="G6" i="14"/>
  <c r="G7" i="14"/>
  <c r="G8" i="14"/>
  <c r="G9" i="14"/>
  <c r="G10" i="14"/>
  <c r="G11" i="14"/>
  <c r="G12" i="14"/>
  <c r="G13" i="14"/>
  <c r="G14" i="14"/>
  <c r="G16" i="14"/>
  <c r="B15" i="14"/>
  <c r="C15" i="14"/>
  <c r="D15" i="14"/>
  <c r="B16" i="14"/>
  <c r="C16" i="14"/>
  <c r="D16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D14" i="14"/>
  <c r="C14" i="14"/>
  <c r="B14" i="14"/>
  <c r="D13" i="14"/>
  <c r="C13" i="14"/>
  <c r="B13" i="14"/>
  <c r="D12" i="14"/>
  <c r="C12" i="14"/>
  <c r="B12" i="14"/>
  <c r="D11" i="14"/>
  <c r="C11" i="14"/>
  <c r="B11" i="14"/>
  <c r="D10" i="14"/>
  <c r="C10" i="14"/>
  <c r="B10" i="14"/>
  <c r="D9" i="14"/>
  <c r="C9" i="14"/>
  <c r="B9" i="14"/>
  <c r="D8" i="14"/>
  <c r="C8" i="14"/>
  <c r="B8" i="14"/>
  <c r="D7" i="14"/>
  <c r="C7" i="14"/>
  <c r="B7" i="14"/>
  <c r="D6" i="14"/>
  <c r="C6" i="14"/>
  <c r="B6" i="14"/>
  <c r="D5" i="14"/>
  <c r="C5" i="14"/>
  <c r="B5" i="14"/>
  <c r="D4" i="14"/>
  <c r="C4" i="14"/>
  <c r="B4" i="14"/>
  <c r="D3" i="14"/>
  <c r="C3" i="14"/>
  <c r="B3" i="14"/>
  <c r="D2" i="14"/>
  <c r="C2" i="14"/>
  <c r="B2" i="14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G14" i="13"/>
  <c r="D14" i="13"/>
  <c r="C14" i="13"/>
  <c r="B14" i="13"/>
  <c r="G13" i="13"/>
  <c r="D13" i="13"/>
  <c r="C13" i="13"/>
  <c r="B13" i="13"/>
  <c r="G12" i="13"/>
  <c r="D12" i="13"/>
  <c r="C12" i="13"/>
  <c r="B12" i="13"/>
  <c r="G11" i="13"/>
  <c r="D11" i="13"/>
  <c r="C11" i="13"/>
  <c r="B11" i="13"/>
  <c r="G10" i="13"/>
  <c r="D10" i="13"/>
  <c r="C10" i="13"/>
  <c r="B10" i="13"/>
  <c r="G9" i="13"/>
  <c r="D9" i="13"/>
  <c r="C9" i="13"/>
  <c r="B9" i="13"/>
  <c r="G8" i="13"/>
  <c r="D8" i="13"/>
  <c r="C8" i="13"/>
  <c r="B8" i="13"/>
  <c r="G7" i="13"/>
  <c r="D7" i="13"/>
  <c r="C7" i="13"/>
  <c r="B7" i="13"/>
  <c r="G6" i="13"/>
  <c r="D6" i="13"/>
  <c r="C6" i="13"/>
  <c r="B6" i="13"/>
  <c r="G5" i="13"/>
  <c r="D5" i="13"/>
  <c r="C5" i="13"/>
  <c r="B5" i="13"/>
  <c r="G4" i="13"/>
  <c r="D4" i="13"/>
  <c r="C4" i="13"/>
  <c r="B4" i="13"/>
  <c r="G3" i="13"/>
  <c r="D3" i="13"/>
  <c r="C3" i="13"/>
  <c r="B3" i="13"/>
  <c r="G2" i="13"/>
  <c r="D2" i="13"/>
  <c r="C2" i="13"/>
  <c r="B2" i="13"/>
  <c r="B12" i="12"/>
  <c r="B13" i="12"/>
  <c r="B14" i="12"/>
  <c r="B3" i="12"/>
  <c r="C3" i="12"/>
  <c r="D3" i="12"/>
  <c r="B4" i="12"/>
  <c r="C4" i="12"/>
  <c r="D4" i="12"/>
  <c r="B5" i="12"/>
  <c r="C5" i="12"/>
  <c r="D5" i="12"/>
  <c r="B6" i="12"/>
  <c r="C6" i="12"/>
  <c r="D6" i="12"/>
  <c r="B7" i="12"/>
  <c r="C7" i="12"/>
  <c r="D7" i="12"/>
  <c r="B8" i="12"/>
  <c r="C8" i="12"/>
  <c r="D8" i="12"/>
  <c r="B9" i="12"/>
  <c r="C9" i="12"/>
  <c r="D9" i="12"/>
  <c r="B10" i="12"/>
  <c r="C10" i="12"/>
  <c r="D10" i="12"/>
  <c r="B11" i="12"/>
  <c r="C11" i="12"/>
  <c r="D11" i="12"/>
  <c r="C12" i="12"/>
  <c r="D12" i="12"/>
  <c r="C13" i="12"/>
  <c r="D13" i="12"/>
  <c r="C14" i="12"/>
  <c r="D14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B3" i="11"/>
  <c r="C3" i="11"/>
  <c r="D3" i="11"/>
  <c r="B4" i="11"/>
  <c r="C4" i="11"/>
  <c r="D4" i="11"/>
  <c r="B5" i="11"/>
  <c r="C5" i="11"/>
  <c r="D5" i="11"/>
  <c r="B6" i="11"/>
  <c r="C6" i="11"/>
  <c r="D6" i="11"/>
  <c r="B7" i="11"/>
  <c r="C7" i="11"/>
  <c r="D7" i="11"/>
  <c r="B8" i="11"/>
  <c r="C8" i="11"/>
  <c r="D8" i="11"/>
  <c r="B9" i="11"/>
  <c r="C9" i="11"/>
  <c r="D9" i="11"/>
  <c r="B10" i="11"/>
  <c r="C10" i="11"/>
  <c r="D10" i="11"/>
  <c r="B11" i="11"/>
  <c r="C11" i="11"/>
  <c r="D11" i="11"/>
  <c r="B12" i="11"/>
  <c r="C12" i="11"/>
  <c r="D12" i="11"/>
  <c r="B13" i="11"/>
  <c r="C13" i="11"/>
  <c r="D13" i="11"/>
  <c r="B14" i="11"/>
  <c r="C14" i="11"/>
  <c r="D14" i="11"/>
  <c r="D2" i="11"/>
  <c r="C2" i="11"/>
  <c r="B2" i="11"/>
  <c r="B3" i="10"/>
  <c r="C3" i="10"/>
  <c r="D3" i="10"/>
  <c r="B4" i="10"/>
  <c r="C4" i="10"/>
  <c r="D4" i="10"/>
  <c r="B5" i="10"/>
  <c r="C5" i="10"/>
  <c r="D5" i="10"/>
  <c r="B6" i="10"/>
  <c r="C6" i="10"/>
  <c r="D6" i="10"/>
  <c r="B7" i="10"/>
  <c r="C7" i="10"/>
  <c r="D7" i="10"/>
  <c r="B8" i="10"/>
  <c r="C8" i="10"/>
  <c r="D8" i="10"/>
  <c r="B9" i="10"/>
  <c r="C9" i="10"/>
  <c r="D9" i="10"/>
  <c r="B10" i="10"/>
  <c r="C10" i="10"/>
  <c r="D10" i="10"/>
  <c r="B11" i="10"/>
  <c r="C11" i="10"/>
  <c r="D11" i="10"/>
  <c r="B12" i="10"/>
  <c r="C12" i="10"/>
  <c r="D12" i="10"/>
  <c r="B13" i="10"/>
  <c r="C13" i="10"/>
  <c r="D13" i="10"/>
  <c r="B14" i="10"/>
  <c r="C14" i="10"/>
  <c r="D14" i="10"/>
  <c r="B15" i="10"/>
  <c r="C15" i="10"/>
  <c r="D15" i="10"/>
  <c r="B16" i="10"/>
  <c r="C16" i="10"/>
  <c r="D16" i="10"/>
  <c r="D2" i="10"/>
  <c r="C2" i="10"/>
  <c r="B2" i="10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B3" i="9"/>
  <c r="C3" i="9"/>
  <c r="D3" i="9"/>
  <c r="B4" i="9"/>
  <c r="C4" i="9"/>
  <c r="D4" i="9"/>
  <c r="B5" i="9"/>
  <c r="C5" i="9"/>
  <c r="D5" i="9"/>
  <c r="B6" i="9"/>
  <c r="C6" i="9"/>
  <c r="D6" i="9"/>
  <c r="B7" i="9"/>
  <c r="C7" i="9"/>
  <c r="D7" i="9"/>
  <c r="B8" i="9"/>
  <c r="C8" i="9"/>
  <c r="D8" i="9"/>
  <c r="B9" i="9"/>
  <c r="C9" i="9"/>
  <c r="D9" i="9"/>
  <c r="B10" i="9"/>
  <c r="C10" i="9"/>
  <c r="D10" i="9"/>
  <c r="B11" i="9"/>
  <c r="C11" i="9"/>
  <c r="D11" i="9"/>
  <c r="B12" i="9"/>
  <c r="C12" i="9"/>
  <c r="D12" i="9"/>
  <c r="B13" i="9"/>
  <c r="C13" i="9"/>
  <c r="D13" i="9"/>
  <c r="B14" i="9"/>
  <c r="C14" i="9"/>
  <c r="D14" i="9"/>
  <c r="B15" i="9"/>
  <c r="C15" i="9"/>
  <c r="D15" i="9"/>
  <c r="B16" i="9"/>
  <c r="C16" i="9"/>
  <c r="D16" i="9"/>
  <c r="B2" i="9"/>
  <c r="C2" i="9"/>
  <c r="D2" i="9"/>
  <c r="C3" i="8"/>
  <c r="C4" i="8"/>
  <c r="C5" i="8"/>
  <c r="C6" i="8"/>
  <c r="C7" i="8"/>
  <c r="C8" i="8"/>
  <c r="C9" i="8"/>
  <c r="C10" i="8"/>
  <c r="C11" i="8"/>
  <c r="C2" i="8"/>
  <c r="D3" i="8"/>
  <c r="D4" i="8"/>
  <c r="D5" i="8"/>
  <c r="D6" i="8"/>
  <c r="D7" i="8"/>
  <c r="D8" i="8"/>
  <c r="D9" i="8"/>
  <c r="D10" i="8"/>
  <c r="D11" i="8"/>
  <c r="D2" i="8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3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2" i="6"/>
  <c r="B2" i="12" l="1"/>
  <c r="D2" i="12" l="1"/>
  <c r="C2" i="12"/>
</calcChain>
</file>

<file path=xl/sharedStrings.xml><?xml version="1.0" encoding="utf-8"?>
<sst xmlns="http://schemas.openxmlformats.org/spreadsheetml/2006/main" count="112" uniqueCount="8">
  <si>
    <t>PhCONHBr</t>
  </si>
  <si>
    <t>Catalyst</t>
  </si>
  <si>
    <r>
      <rPr>
        <b/>
        <i/>
        <sz val="11"/>
        <color theme="1"/>
        <rFont val="Arial"/>
        <family val="2"/>
      </rPr>
      <t>t</t>
    </r>
    <r>
      <rPr>
        <b/>
        <sz val="11"/>
        <color theme="1"/>
        <rFont val="Arial"/>
        <family val="2"/>
      </rPr>
      <t xml:space="preserve"> (hours)</t>
    </r>
  </si>
  <si>
    <t>PhCO2H</t>
  </si>
  <si>
    <t>Alkene</t>
  </si>
  <si>
    <t>Product</t>
  </si>
  <si>
    <t>Amide BP</t>
  </si>
  <si>
    <t>Internal Std.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</si>
</sst>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5" fontId="0" fillId="0" borderId="0" xfId="0" applyNumberFormat="1"/>
    <xf numFmtId="164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0" fillId="0" borderId="0" xfId="0" applyBorder="1"/>
    <xf numFmtId="165" fontId="0" fillId="0" borderId="0" xfId="0" applyNumberFormat="1" applyBorder="1"/>
    <xf numFmtId="164" fontId="3" fillId="0" borderId="0" xfId="0" applyNumberFormat="1" applyFont="1" applyBorder="1" applyAlignment="1">
      <alignment horizontal="left"/>
    </xf>
    <xf numFmtId="165" fontId="3" fillId="0" borderId="0" xfId="0" applyNumberFormat="1" applyFont="1" applyBorder="1" applyAlignment="1">
      <alignment horizontal="left"/>
    </xf>
    <xf numFmtId="165" fontId="4" fillId="0" borderId="0" xfId="0" applyNumberFormat="1" applyFont="1" applyBorder="1" applyAlignment="1">
      <alignment horizontal="left"/>
    </xf>
    <xf numFmtId="0" fontId="0" fillId="0" borderId="0" xfId="0" applyFill="1" applyBorder="1"/>
    <xf numFmtId="164" fontId="3" fillId="0" borderId="0" xfId="0" applyNumberFormat="1" applyFont="1" applyFill="1" applyBorder="1" applyAlignment="1">
      <alignment horizontal="left"/>
    </xf>
    <xf numFmtId="165" fontId="0" fillId="0" borderId="0" xfId="0" applyNumberFormat="1" applyFill="1" applyBorder="1"/>
    <xf numFmtId="165" fontId="3" fillId="0" borderId="0" xfId="0" applyNumberFormat="1" applyFont="1" applyFill="1" applyBorder="1" applyAlignment="1">
      <alignment horizontal="left"/>
    </xf>
    <xf numFmtId="0" fontId="0" fillId="0" borderId="0" xfId="0" applyFill="1"/>
    <xf numFmtId="165" fontId="0" fillId="0" borderId="0" xfId="0" applyNumberFormat="1" applyFill="1"/>
    <xf numFmtId="165" fontId="3" fillId="0" borderId="0" xfId="0" applyNumberFormat="1" applyFont="1" applyFill="1" applyAlignment="1">
      <alignment horizontal="left"/>
    </xf>
    <xf numFmtId="164" fontId="3" fillId="0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CEDBF-6270-43B6-8AD3-AA6D5AD9251B}">
  <dimension ref="A1:H16"/>
  <sheetViews>
    <sheetView tabSelected="1" workbookViewId="0">
      <selection activeCell="M9" sqref="M9"/>
    </sheetView>
  </sheetViews>
  <sheetFormatPr defaultRowHeight="14.5" x14ac:dyDescent="0.35"/>
  <cols>
    <col min="4" max="4" width="13.6328125" bestFit="1" customWidth="1"/>
    <col min="5" max="5" width="9.81640625" bestFit="1" customWidth="1"/>
    <col min="7" max="7" width="14.54296875" bestFit="1" customWidth="1"/>
  </cols>
  <sheetData>
    <row r="1" spans="1:8" x14ac:dyDescent="0.35">
      <c r="A1" t="s">
        <v>2</v>
      </c>
      <c r="B1" t="s">
        <v>3</v>
      </c>
      <c r="C1" t="s">
        <v>0</v>
      </c>
      <c r="D1" t="s">
        <v>4</v>
      </c>
      <c r="E1" t="s">
        <v>1</v>
      </c>
      <c r="F1" t="s">
        <v>5</v>
      </c>
      <c r="G1" t="s">
        <v>6</v>
      </c>
      <c r="H1" t="s">
        <v>7</v>
      </c>
    </row>
    <row r="2" spans="1:8" x14ac:dyDescent="0.35">
      <c r="A2">
        <v>0</v>
      </c>
      <c r="B2">
        <v>80</v>
      </c>
      <c r="C2">
        <v>96</v>
      </c>
      <c r="D2">
        <v>80</v>
      </c>
      <c r="E2">
        <v>8</v>
      </c>
      <c r="F2">
        <v>0</v>
      </c>
      <c r="G2">
        <v>0</v>
      </c>
      <c r="H2">
        <v>40</v>
      </c>
    </row>
    <row r="3" spans="1:8" x14ac:dyDescent="0.35">
      <c r="A3">
        <v>8.3333333333333329E-2</v>
      </c>
      <c r="B3">
        <v>62.906885290266473</v>
      </c>
      <c r="C3">
        <v>78.906885290266473</v>
      </c>
      <c r="D3">
        <v>62.906885290266473</v>
      </c>
      <c r="E3">
        <v>8</v>
      </c>
      <c r="F3">
        <v>17.093114709733523</v>
      </c>
      <c r="G3">
        <v>17.093114709733523</v>
      </c>
      <c r="H3">
        <v>40</v>
      </c>
    </row>
    <row r="4" spans="1:8" x14ac:dyDescent="0.35">
      <c r="A4">
        <v>0.16666666666666666</v>
      </c>
      <c r="B4">
        <v>55.644201245313397</v>
      </c>
      <c r="C4">
        <v>71.644201245313397</v>
      </c>
      <c r="D4">
        <v>55.644201245313397</v>
      </c>
      <c r="E4">
        <v>8</v>
      </c>
      <c r="F4">
        <v>24.355798754686603</v>
      </c>
      <c r="G4">
        <v>24.355798754686603</v>
      </c>
      <c r="H4">
        <v>40</v>
      </c>
    </row>
    <row r="5" spans="1:8" x14ac:dyDescent="0.35">
      <c r="A5">
        <v>0.25</v>
      </c>
      <c r="B5">
        <v>51.158708525850955</v>
      </c>
      <c r="C5">
        <v>67.158708525850955</v>
      </c>
      <c r="D5">
        <v>51.158708525850962</v>
      </c>
      <c r="E5">
        <v>8</v>
      </c>
      <c r="F5">
        <v>28.841291474149038</v>
      </c>
      <c r="G5">
        <v>28.841291474149038</v>
      </c>
      <c r="H5">
        <v>40</v>
      </c>
    </row>
    <row r="6" spans="1:8" x14ac:dyDescent="0.35">
      <c r="A6">
        <v>0.5</v>
      </c>
      <c r="B6">
        <v>43.64049921217886</v>
      </c>
      <c r="C6">
        <v>59.64049921217886</v>
      </c>
      <c r="D6">
        <v>43.64049921217886</v>
      </c>
      <c r="E6">
        <v>8</v>
      </c>
      <c r="F6">
        <v>36.35950078782114</v>
      </c>
      <c r="G6">
        <v>36.35950078782114</v>
      </c>
      <c r="H6">
        <v>40</v>
      </c>
    </row>
    <row r="7" spans="1:8" x14ac:dyDescent="0.35">
      <c r="A7">
        <v>0.75</v>
      </c>
      <c r="B7">
        <v>39.316967299984249</v>
      </c>
      <c r="C7">
        <v>55.316967299984249</v>
      </c>
      <c r="D7">
        <v>39.316967299984249</v>
      </c>
      <c r="E7">
        <v>8</v>
      </c>
      <c r="F7">
        <v>40.683032700015751</v>
      </c>
      <c r="G7">
        <v>40.683032700015751</v>
      </c>
      <c r="H7">
        <v>40</v>
      </c>
    </row>
    <row r="8" spans="1:8" x14ac:dyDescent="0.35">
      <c r="A8">
        <v>1</v>
      </c>
      <c r="B8">
        <v>36.280142967641112</v>
      </c>
      <c r="C8">
        <v>52.280142967641112</v>
      </c>
      <c r="D8">
        <v>36.280142967641112</v>
      </c>
      <c r="E8">
        <v>8</v>
      </c>
      <c r="F8">
        <v>43.719857032358888</v>
      </c>
      <c r="G8">
        <v>43.719857032358888</v>
      </c>
      <c r="H8">
        <v>40</v>
      </c>
    </row>
    <row r="9" spans="1:8" x14ac:dyDescent="0.35">
      <c r="A9">
        <v>1.5</v>
      </c>
      <c r="B9">
        <v>32.529950242660547</v>
      </c>
      <c r="C9">
        <v>48.529950242660547</v>
      </c>
      <c r="D9">
        <v>32.529950242660547</v>
      </c>
      <c r="E9">
        <v>8</v>
      </c>
      <c r="F9">
        <v>47.470049757339453</v>
      </c>
      <c r="G9">
        <v>47.470049757339453</v>
      </c>
      <c r="H9">
        <v>40</v>
      </c>
    </row>
    <row r="10" spans="1:8" x14ac:dyDescent="0.35">
      <c r="A10">
        <v>2</v>
      </c>
      <c r="B10">
        <v>29.88250866167931</v>
      </c>
      <c r="C10">
        <v>45.88250866167931</v>
      </c>
      <c r="D10">
        <v>29.88250866167931</v>
      </c>
      <c r="E10">
        <v>8</v>
      </c>
      <c r="F10">
        <v>50.11749133832069</v>
      </c>
      <c r="G10">
        <v>50.11749133832069</v>
      </c>
      <c r="H10">
        <v>40</v>
      </c>
    </row>
    <row r="11" spans="1:8" x14ac:dyDescent="0.35">
      <c r="A11">
        <v>3</v>
      </c>
      <c r="B11">
        <v>26.889147651997881</v>
      </c>
      <c r="C11">
        <v>42.889147651997881</v>
      </c>
      <c r="D11">
        <v>26.889147651997881</v>
      </c>
      <c r="E11">
        <v>8</v>
      </c>
      <c r="F11">
        <v>53.110852348002119</v>
      </c>
      <c r="G11">
        <v>53.110852348002119</v>
      </c>
      <c r="H11">
        <v>40</v>
      </c>
    </row>
    <row r="12" spans="1:8" x14ac:dyDescent="0.35">
      <c r="A12">
        <v>4</v>
      </c>
      <c r="B12">
        <v>24.699382696892386</v>
      </c>
      <c r="C12">
        <v>40.699382696892386</v>
      </c>
      <c r="D12">
        <v>24.699382696892386</v>
      </c>
      <c r="E12">
        <v>8</v>
      </c>
      <c r="F12">
        <v>55.300617303107614</v>
      </c>
      <c r="G12">
        <v>55.300617303107614</v>
      </c>
      <c r="H12">
        <v>40</v>
      </c>
    </row>
    <row r="13" spans="1:8" x14ac:dyDescent="0.35">
      <c r="A13">
        <v>5</v>
      </c>
      <c r="B13">
        <v>23.2543018656661</v>
      </c>
      <c r="C13">
        <v>39.2543018656661</v>
      </c>
      <c r="D13">
        <v>23.2543018656661</v>
      </c>
      <c r="E13">
        <v>8</v>
      </c>
      <c r="F13">
        <v>56.7456981343339</v>
      </c>
      <c r="G13">
        <v>56.7456981343339</v>
      </c>
      <c r="H13">
        <v>40</v>
      </c>
    </row>
    <row r="14" spans="1:8" x14ac:dyDescent="0.35">
      <c r="A14">
        <v>6</v>
      </c>
      <c r="B14">
        <v>21.768195882958011</v>
      </c>
      <c r="C14">
        <v>37.768195882958011</v>
      </c>
      <c r="D14">
        <v>21.768195882958011</v>
      </c>
      <c r="E14">
        <v>8</v>
      </c>
      <c r="F14">
        <v>58.231804117041989</v>
      </c>
      <c r="G14">
        <v>58.231804117041989</v>
      </c>
      <c r="H14">
        <v>40</v>
      </c>
    </row>
    <row r="15" spans="1:8" x14ac:dyDescent="0.35">
      <c r="A15">
        <v>7</v>
      </c>
      <c r="B15">
        <v>21.110491355927834</v>
      </c>
      <c r="C15">
        <v>37.110491355927834</v>
      </c>
      <c r="D15">
        <v>21.110491355927834</v>
      </c>
      <c r="E15">
        <v>8</v>
      </c>
      <c r="F15">
        <v>58.889508644072166</v>
      </c>
      <c r="G15">
        <v>58.889508644072166</v>
      </c>
      <c r="H15">
        <v>40</v>
      </c>
    </row>
    <row r="16" spans="1:8" x14ac:dyDescent="0.35">
      <c r="A16">
        <v>8</v>
      </c>
      <c r="B16">
        <v>20.456559389599143</v>
      </c>
      <c r="C16">
        <v>36.456559389599143</v>
      </c>
      <c r="D16">
        <v>20.456559389599143</v>
      </c>
      <c r="E16">
        <v>8</v>
      </c>
      <c r="F16">
        <v>59.543440610400857</v>
      </c>
      <c r="G16">
        <v>59.543440610400857</v>
      </c>
      <c r="H16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114A0-3DE4-43FE-97B1-E1FB7926F4F9}">
  <dimension ref="A1:K20"/>
  <sheetViews>
    <sheetView workbookViewId="0">
      <selection sqref="A1:K20"/>
    </sheetView>
  </sheetViews>
  <sheetFormatPr defaultRowHeight="14.5" x14ac:dyDescent="0.35"/>
  <sheetData>
    <row r="1" spans="1:11" x14ac:dyDescent="0.35">
      <c r="A1" s="13" t="s">
        <v>2</v>
      </c>
      <c r="B1" s="13" t="s">
        <v>3</v>
      </c>
      <c r="C1" s="13" t="s">
        <v>0</v>
      </c>
      <c r="D1" s="13" t="s">
        <v>4</v>
      </c>
      <c r="E1" s="13" t="s">
        <v>1</v>
      </c>
      <c r="F1" s="13" t="s">
        <v>5</v>
      </c>
      <c r="G1" s="13" t="s">
        <v>6</v>
      </c>
      <c r="H1" s="13" t="s">
        <v>7</v>
      </c>
      <c r="I1" s="13"/>
      <c r="J1" s="13"/>
      <c r="K1" s="13"/>
    </row>
    <row r="2" spans="1:11" x14ac:dyDescent="0.35">
      <c r="A2" s="16">
        <f>0/60</f>
        <v>0</v>
      </c>
      <c r="B2" s="13">
        <f>56-E2*2-F2</f>
        <v>40</v>
      </c>
      <c r="C2" s="14">
        <f>56-F2</f>
        <v>56</v>
      </c>
      <c r="D2" s="14">
        <f>40-F2</f>
        <v>40</v>
      </c>
      <c r="E2" s="13">
        <v>8</v>
      </c>
      <c r="F2" s="15">
        <v>0</v>
      </c>
      <c r="G2" s="15">
        <v>0</v>
      </c>
      <c r="H2" s="13">
        <v>40</v>
      </c>
      <c r="I2" s="13"/>
      <c r="J2" s="13"/>
      <c r="K2" s="13"/>
    </row>
    <row r="3" spans="1:11" x14ac:dyDescent="0.35">
      <c r="A3" s="16">
        <f>5/60</f>
        <v>8.3333333333333329E-2</v>
      </c>
      <c r="B3" s="13">
        <f t="shared" ref="B3:B16" si="0">56-E3*2-F3</f>
        <v>35.127708380270903</v>
      </c>
      <c r="C3" s="14">
        <f t="shared" ref="C3:C16" si="1">56-F3</f>
        <v>51.127708380270903</v>
      </c>
      <c r="D3" s="14">
        <f t="shared" ref="D3:D16" si="2">40-F3</f>
        <v>35.127708380270903</v>
      </c>
      <c r="E3" s="13">
        <v>8</v>
      </c>
      <c r="F3" s="15">
        <v>4.8722916197290997</v>
      </c>
      <c r="G3" s="15">
        <v>4.8722916197290997</v>
      </c>
      <c r="H3" s="13">
        <v>40</v>
      </c>
      <c r="I3" s="13"/>
      <c r="J3" s="13"/>
      <c r="K3" s="13"/>
    </row>
    <row r="4" spans="1:11" x14ac:dyDescent="0.35">
      <c r="A4" s="16">
        <f>10/60</f>
        <v>0.16666666666666666</v>
      </c>
      <c r="B4" s="13">
        <f t="shared" si="0"/>
        <v>32.1</v>
      </c>
      <c r="C4" s="14">
        <f t="shared" si="1"/>
        <v>48.1</v>
      </c>
      <c r="D4" s="14">
        <f t="shared" si="2"/>
        <v>32.1</v>
      </c>
      <c r="E4" s="13">
        <v>8</v>
      </c>
      <c r="F4" s="15">
        <v>7.9</v>
      </c>
      <c r="G4" s="15">
        <v>7.9</v>
      </c>
      <c r="H4" s="13">
        <v>40</v>
      </c>
      <c r="I4" s="13"/>
      <c r="J4" s="13"/>
      <c r="K4" s="13"/>
    </row>
    <row r="5" spans="1:11" x14ac:dyDescent="0.35">
      <c r="A5" s="16">
        <f>15/60</f>
        <v>0.25</v>
      </c>
      <c r="B5" s="13">
        <f t="shared" si="0"/>
        <v>29.378981465926799</v>
      </c>
      <c r="C5" s="14">
        <f t="shared" si="1"/>
        <v>45.378981465926799</v>
      </c>
      <c r="D5" s="14">
        <f t="shared" si="2"/>
        <v>29.378981465926799</v>
      </c>
      <c r="E5" s="13">
        <v>8</v>
      </c>
      <c r="F5" s="15">
        <v>10.621018534073199</v>
      </c>
      <c r="G5" s="15">
        <v>10.621018534073199</v>
      </c>
      <c r="H5" s="13">
        <v>40</v>
      </c>
      <c r="I5" s="13"/>
      <c r="J5" s="13"/>
      <c r="K5" s="13"/>
    </row>
    <row r="6" spans="1:11" x14ac:dyDescent="0.35">
      <c r="A6" s="16">
        <f>30/60</f>
        <v>0.5</v>
      </c>
      <c r="B6" s="13">
        <f t="shared" si="0"/>
        <v>25.2996586876192</v>
      </c>
      <c r="C6" s="14">
        <f t="shared" si="1"/>
        <v>41.2996586876192</v>
      </c>
      <c r="D6" s="14">
        <f t="shared" si="2"/>
        <v>25.2996586876192</v>
      </c>
      <c r="E6" s="13">
        <v>8</v>
      </c>
      <c r="F6" s="15">
        <v>14.7003413123808</v>
      </c>
      <c r="G6" s="15">
        <v>14.7003413123808</v>
      </c>
      <c r="H6" s="13">
        <v>40</v>
      </c>
      <c r="I6" s="13"/>
      <c r="J6" s="13"/>
      <c r="K6" s="13"/>
    </row>
    <row r="7" spans="1:11" x14ac:dyDescent="0.35">
      <c r="A7" s="16">
        <f>45/60</f>
        <v>0.75</v>
      </c>
      <c r="B7" s="13">
        <f t="shared" si="0"/>
        <v>22.924292899601902</v>
      </c>
      <c r="C7" s="14">
        <f t="shared" si="1"/>
        <v>38.924292899601902</v>
      </c>
      <c r="D7" s="14">
        <f t="shared" si="2"/>
        <v>22.924292899601902</v>
      </c>
      <c r="E7" s="13">
        <v>8</v>
      </c>
      <c r="F7" s="15">
        <v>17.075707100398098</v>
      </c>
      <c r="G7" s="15">
        <v>17.075707100398098</v>
      </c>
      <c r="H7" s="13">
        <v>40</v>
      </c>
      <c r="I7" s="13"/>
      <c r="J7" s="13"/>
      <c r="K7" s="13"/>
    </row>
    <row r="8" spans="1:11" x14ac:dyDescent="0.35">
      <c r="A8" s="16">
        <f>60/60</f>
        <v>1</v>
      </c>
      <c r="B8" s="13">
        <f t="shared" si="0"/>
        <v>21.206859892911499</v>
      </c>
      <c r="C8" s="14">
        <f t="shared" si="1"/>
        <v>37.206859892911496</v>
      </c>
      <c r="D8" s="14">
        <f t="shared" si="2"/>
        <v>21.206859892911499</v>
      </c>
      <c r="E8" s="13">
        <v>8</v>
      </c>
      <c r="F8" s="15">
        <v>18.793140107088501</v>
      </c>
      <c r="G8" s="15">
        <v>18.793140107088501</v>
      </c>
      <c r="H8" s="13">
        <v>40</v>
      </c>
      <c r="I8" s="13"/>
      <c r="J8" s="13"/>
      <c r="K8" s="13"/>
    </row>
    <row r="9" spans="1:11" x14ac:dyDescent="0.35">
      <c r="A9" s="16">
        <f>90/60</f>
        <v>1.5</v>
      </c>
      <c r="B9" s="13">
        <f t="shared" si="0"/>
        <v>18.730215403210099</v>
      </c>
      <c r="C9" s="14">
        <f t="shared" si="1"/>
        <v>34.730215403210096</v>
      </c>
      <c r="D9" s="14">
        <f t="shared" si="2"/>
        <v>18.730215403210099</v>
      </c>
      <c r="E9" s="13">
        <v>8</v>
      </c>
      <c r="F9" s="15">
        <v>21.269784596789901</v>
      </c>
      <c r="G9" s="15">
        <v>21.269784596789901</v>
      </c>
      <c r="H9" s="13">
        <v>40</v>
      </c>
      <c r="I9" s="13"/>
      <c r="J9" s="13"/>
      <c r="K9" s="13"/>
    </row>
    <row r="10" spans="1:11" x14ac:dyDescent="0.35">
      <c r="A10" s="16">
        <f>120/60</f>
        <v>2</v>
      </c>
      <c r="B10" s="13">
        <f t="shared" si="0"/>
        <v>17.2230276835609</v>
      </c>
      <c r="C10" s="14">
        <f t="shared" si="1"/>
        <v>33.2230276835609</v>
      </c>
      <c r="D10" s="14">
        <f t="shared" si="2"/>
        <v>17.2230276835609</v>
      </c>
      <c r="E10" s="13">
        <v>8</v>
      </c>
      <c r="F10" s="15">
        <v>22.7769723164391</v>
      </c>
      <c r="G10" s="15">
        <v>22.7769723164391</v>
      </c>
      <c r="H10" s="13">
        <v>40</v>
      </c>
      <c r="I10" s="13"/>
      <c r="J10" s="13"/>
      <c r="K10" s="13"/>
    </row>
    <row r="11" spans="1:11" x14ac:dyDescent="0.35">
      <c r="A11" s="16">
        <f>180/60</f>
        <v>3</v>
      </c>
      <c r="B11" s="13">
        <f t="shared" si="0"/>
        <v>14.9843897272345</v>
      </c>
      <c r="C11" s="14">
        <f t="shared" si="1"/>
        <v>30.9843897272345</v>
      </c>
      <c r="D11" s="14">
        <f t="shared" si="2"/>
        <v>14.9843897272345</v>
      </c>
      <c r="E11" s="13">
        <v>8</v>
      </c>
      <c r="F11" s="15">
        <v>25.0156102727655</v>
      </c>
      <c r="G11" s="15">
        <v>25.0156102727655</v>
      </c>
      <c r="H11" s="13">
        <v>40</v>
      </c>
      <c r="I11" s="13"/>
      <c r="J11" s="13"/>
      <c r="K11" s="13"/>
    </row>
    <row r="12" spans="1:11" x14ac:dyDescent="0.35">
      <c r="A12" s="16">
        <f>240/60</f>
        <v>4</v>
      </c>
      <c r="B12" s="13">
        <f t="shared" si="0"/>
        <v>13.4907299253451</v>
      </c>
      <c r="C12" s="14">
        <f t="shared" si="1"/>
        <v>29.4907299253451</v>
      </c>
      <c r="D12" s="14">
        <f t="shared" si="2"/>
        <v>13.4907299253451</v>
      </c>
      <c r="E12" s="13">
        <v>8</v>
      </c>
      <c r="F12" s="15">
        <v>26.5092700746549</v>
      </c>
      <c r="G12" s="15">
        <v>26.5092700746549</v>
      </c>
      <c r="H12" s="13">
        <v>40</v>
      </c>
      <c r="I12" s="13"/>
      <c r="J12" s="13"/>
      <c r="K12" s="13"/>
    </row>
    <row r="13" spans="1:11" x14ac:dyDescent="0.35">
      <c r="A13" s="16">
        <f>300/60</f>
        <v>5</v>
      </c>
      <c r="B13" s="13">
        <f t="shared" si="0"/>
        <v>12.498142968800099</v>
      </c>
      <c r="C13" s="14">
        <f t="shared" si="1"/>
        <v>28.498142968800099</v>
      </c>
      <c r="D13" s="14">
        <f t="shared" si="2"/>
        <v>12.498142968800099</v>
      </c>
      <c r="E13" s="13">
        <v>8</v>
      </c>
      <c r="F13" s="15">
        <v>27.501857031199901</v>
      </c>
      <c r="G13" s="15">
        <v>27.501857031199901</v>
      </c>
      <c r="H13" s="13">
        <v>40</v>
      </c>
      <c r="I13" s="13"/>
      <c r="J13" s="13"/>
      <c r="K13" s="13"/>
    </row>
    <row r="14" spans="1:11" x14ac:dyDescent="0.35">
      <c r="A14" s="16">
        <f>360/60</f>
        <v>6</v>
      </c>
      <c r="B14" s="13">
        <f t="shared" si="0"/>
        <v>11.422091295255601</v>
      </c>
      <c r="C14" s="14">
        <f t="shared" si="1"/>
        <v>27.422091295255601</v>
      </c>
      <c r="D14" s="14">
        <f t="shared" si="2"/>
        <v>11.422091295255601</v>
      </c>
      <c r="E14" s="13">
        <v>8</v>
      </c>
      <c r="F14" s="15">
        <v>28.577908704744399</v>
      </c>
      <c r="G14" s="15">
        <v>28.577908704744399</v>
      </c>
      <c r="H14" s="13">
        <v>40</v>
      </c>
      <c r="I14" s="13"/>
      <c r="J14" s="13"/>
      <c r="K14" s="13"/>
    </row>
    <row r="15" spans="1:11" x14ac:dyDescent="0.35">
      <c r="A15" s="16">
        <f>420/60</f>
        <v>7</v>
      </c>
      <c r="B15" s="13">
        <f t="shared" si="0"/>
        <v>10.814332511843499</v>
      </c>
      <c r="C15" s="14">
        <f t="shared" si="1"/>
        <v>26.814332511843499</v>
      </c>
      <c r="D15" s="14">
        <f t="shared" si="2"/>
        <v>10.814332511843499</v>
      </c>
      <c r="E15" s="13">
        <v>8</v>
      </c>
      <c r="F15" s="15">
        <v>29.185667488156501</v>
      </c>
      <c r="G15" s="15">
        <v>29.185667488156501</v>
      </c>
      <c r="H15" s="13">
        <v>40</v>
      </c>
      <c r="I15" s="13"/>
      <c r="J15" s="13"/>
      <c r="K15" s="13"/>
    </row>
    <row r="16" spans="1:11" x14ac:dyDescent="0.35">
      <c r="A16" s="16">
        <f>480/60</f>
        <v>8</v>
      </c>
      <c r="B16" s="13">
        <f t="shared" si="0"/>
        <v>10.503880015615302</v>
      </c>
      <c r="C16" s="14">
        <f t="shared" si="1"/>
        <v>26.503880015615302</v>
      </c>
      <c r="D16" s="14">
        <f t="shared" si="2"/>
        <v>10.503880015615302</v>
      </c>
      <c r="E16" s="13">
        <v>8</v>
      </c>
      <c r="F16" s="15">
        <v>29.496119984384698</v>
      </c>
      <c r="G16" s="15">
        <v>29.496119984384698</v>
      </c>
      <c r="H16" s="13">
        <v>40</v>
      </c>
      <c r="I16" s="13"/>
      <c r="J16" s="13"/>
      <c r="K16" s="13"/>
    </row>
    <row r="17" spans="1:11" x14ac:dyDescent="0.3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spans="1:11" x14ac:dyDescent="0.3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spans="1:11" x14ac:dyDescent="0.3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spans="1:11" x14ac:dyDescent="0.3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460CB-DDB3-4D7E-B39F-D63075F15D27}">
  <dimension ref="A1:I16"/>
  <sheetViews>
    <sheetView workbookViewId="0">
      <selection sqref="A1:I16"/>
    </sheetView>
  </sheetViews>
  <sheetFormatPr defaultRowHeight="14.5" x14ac:dyDescent="0.35"/>
  <sheetData>
    <row r="1" spans="1:9" x14ac:dyDescent="0.35">
      <c r="A1" s="13" t="s">
        <v>2</v>
      </c>
      <c r="B1" s="13" t="s">
        <v>3</v>
      </c>
      <c r="C1" s="13" t="s">
        <v>0</v>
      </c>
      <c r="D1" s="13" t="s">
        <v>4</v>
      </c>
      <c r="E1" s="13" t="s">
        <v>1</v>
      </c>
      <c r="F1" s="13" t="s">
        <v>5</v>
      </c>
      <c r="G1" s="13" t="s">
        <v>6</v>
      </c>
      <c r="H1" s="13" t="s">
        <v>7</v>
      </c>
      <c r="I1" s="13"/>
    </row>
    <row r="2" spans="1:9" x14ac:dyDescent="0.35">
      <c r="A2" s="16">
        <f>0/60</f>
        <v>0</v>
      </c>
      <c r="B2" s="13">
        <f>36-E2*2-F2</f>
        <v>20</v>
      </c>
      <c r="C2" s="14">
        <f>36-F2</f>
        <v>36</v>
      </c>
      <c r="D2" s="14">
        <f>20-F2</f>
        <v>20</v>
      </c>
      <c r="E2" s="13">
        <v>8</v>
      </c>
      <c r="F2" s="15">
        <v>0</v>
      </c>
      <c r="G2" s="15">
        <v>0</v>
      </c>
      <c r="H2" s="13">
        <v>40</v>
      </c>
      <c r="I2" s="13"/>
    </row>
    <row r="3" spans="1:9" x14ac:dyDescent="0.35">
      <c r="A3" s="16">
        <f>15/60</f>
        <v>0.25</v>
      </c>
      <c r="B3" s="13">
        <f t="shared" ref="B3:B14" si="0">36-E3*2-F3</f>
        <v>16.782724491831001</v>
      </c>
      <c r="C3" s="14">
        <f t="shared" ref="C3:C14" si="1">36-F3</f>
        <v>32.782724491830997</v>
      </c>
      <c r="D3" s="14">
        <f t="shared" ref="D3:D14" si="2">20-F3</f>
        <v>16.782724491831001</v>
      </c>
      <c r="E3" s="13">
        <v>8</v>
      </c>
      <c r="F3" s="15">
        <v>3.2172755081690001</v>
      </c>
      <c r="G3" s="15">
        <v>3.2172755081690001</v>
      </c>
      <c r="H3" s="13">
        <v>40</v>
      </c>
      <c r="I3" s="13"/>
    </row>
    <row r="4" spans="1:9" x14ac:dyDescent="0.35">
      <c r="A4" s="16">
        <f>30/60</f>
        <v>0.5</v>
      </c>
      <c r="B4" s="13">
        <f t="shared" si="0"/>
        <v>14.856152787159381</v>
      </c>
      <c r="C4" s="14">
        <f t="shared" si="1"/>
        <v>30.856152787159381</v>
      </c>
      <c r="D4" s="14">
        <f t="shared" si="2"/>
        <v>14.856152787159381</v>
      </c>
      <c r="E4" s="13">
        <v>8</v>
      </c>
      <c r="F4" s="15">
        <v>5.1438472128406199</v>
      </c>
      <c r="G4" s="15">
        <v>5.1438472128406199</v>
      </c>
      <c r="H4" s="13">
        <v>40</v>
      </c>
      <c r="I4" s="13"/>
    </row>
    <row r="5" spans="1:9" x14ac:dyDescent="0.35">
      <c r="A5" s="16">
        <f>45/60</f>
        <v>0.75</v>
      </c>
      <c r="B5" s="13">
        <f t="shared" si="0"/>
        <v>13.62771493661571</v>
      </c>
      <c r="C5" s="14">
        <f t="shared" si="1"/>
        <v>29.62771493661571</v>
      </c>
      <c r="D5" s="14">
        <f t="shared" si="2"/>
        <v>13.62771493661571</v>
      </c>
      <c r="E5" s="13">
        <v>8</v>
      </c>
      <c r="F5" s="15">
        <v>6.3722850633842896</v>
      </c>
      <c r="G5" s="15">
        <v>6.3722850633842896</v>
      </c>
      <c r="H5" s="13">
        <v>40</v>
      </c>
      <c r="I5" s="13"/>
    </row>
    <row r="6" spans="1:9" x14ac:dyDescent="0.35">
      <c r="A6" s="16">
        <f>60/60</f>
        <v>1</v>
      </c>
      <c r="B6" s="13">
        <f t="shared" si="0"/>
        <v>12.62472966123134</v>
      </c>
      <c r="C6" s="14">
        <f t="shared" si="1"/>
        <v>28.624729661231342</v>
      </c>
      <c r="D6" s="14">
        <f t="shared" si="2"/>
        <v>12.62472966123134</v>
      </c>
      <c r="E6" s="13">
        <v>8</v>
      </c>
      <c r="F6" s="15">
        <v>7.3752703387686598</v>
      </c>
      <c r="G6" s="15">
        <v>7.3752703387686598</v>
      </c>
      <c r="H6" s="13">
        <v>40</v>
      </c>
      <c r="I6" s="13"/>
    </row>
    <row r="7" spans="1:9" x14ac:dyDescent="0.35">
      <c r="A7" s="16">
        <f>90/60</f>
        <v>1.5</v>
      </c>
      <c r="B7" s="13">
        <f t="shared" si="0"/>
        <v>11.2742185062822</v>
      </c>
      <c r="C7" s="14">
        <f t="shared" si="1"/>
        <v>27.2742185062822</v>
      </c>
      <c r="D7" s="14">
        <f t="shared" si="2"/>
        <v>11.2742185062822</v>
      </c>
      <c r="E7" s="13">
        <v>8</v>
      </c>
      <c r="F7" s="15">
        <v>8.7257814937178004</v>
      </c>
      <c r="G7" s="15">
        <v>8.7257814937178004</v>
      </c>
      <c r="H7" s="13">
        <v>40</v>
      </c>
      <c r="I7" s="13"/>
    </row>
    <row r="8" spans="1:9" x14ac:dyDescent="0.35">
      <c r="A8" s="16">
        <f>120/60</f>
        <v>2</v>
      </c>
      <c r="B8" s="13">
        <f t="shared" si="0"/>
        <v>10.340090225561131</v>
      </c>
      <c r="C8" s="14">
        <f t="shared" si="1"/>
        <v>26.340090225561131</v>
      </c>
      <c r="D8" s="14">
        <f t="shared" si="2"/>
        <v>10.340090225561131</v>
      </c>
      <c r="E8" s="13">
        <v>8</v>
      </c>
      <c r="F8" s="15">
        <v>9.6599097744388693</v>
      </c>
      <c r="G8" s="15">
        <v>9.6599097744388693</v>
      </c>
      <c r="H8" s="13">
        <v>40</v>
      </c>
      <c r="I8" s="13"/>
    </row>
    <row r="9" spans="1:9" x14ac:dyDescent="0.35">
      <c r="A9" s="16">
        <f>180/60</f>
        <v>3</v>
      </c>
      <c r="B9" s="13">
        <f t="shared" si="0"/>
        <v>8.9858853636246003</v>
      </c>
      <c r="C9" s="14">
        <f t="shared" si="1"/>
        <v>24.9858853636246</v>
      </c>
      <c r="D9" s="14">
        <f t="shared" si="2"/>
        <v>8.9858853636246003</v>
      </c>
      <c r="E9" s="13">
        <v>8</v>
      </c>
      <c r="F9" s="15">
        <v>11.0141146363754</v>
      </c>
      <c r="G9" s="15">
        <v>11.0141146363754</v>
      </c>
      <c r="H9" s="13">
        <v>40</v>
      </c>
      <c r="I9" s="13"/>
    </row>
    <row r="10" spans="1:9" x14ac:dyDescent="0.35">
      <c r="A10" s="16">
        <f>240/60</f>
        <v>4</v>
      </c>
      <c r="B10" s="13">
        <f t="shared" si="0"/>
        <v>8.1632835463344993</v>
      </c>
      <c r="C10" s="14">
        <f t="shared" si="1"/>
        <v>24.163283546334497</v>
      </c>
      <c r="D10" s="14">
        <f t="shared" si="2"/>
        <v>8.1632835463344993</v>
      </c>
      <c r="E10" s="13">
        <v>8</v>
      </c>
      <c r="F10" s="15">
        <v>11.836716453665501</v>
      </c>
      <c r="G10" s="15">
        <v>11.836716453665501</v>
      </c>
      <c r="H10" s="13">
        <v>40</v>
      </c>
      <c r="I10" s="13"/>
    </row>
    <row r="11" spans="1:9" x14ac:dyDescent="0.35">
      <c r="A11" s="16">
        <f>300/60</f>
        <v>5</v>
      </c>
      <c r="B11" s="13">
        <f t="shared" si="0"/>
        <v>7.4042632809740994</v>
      </c>
      <c r="C11" s="14">
        <f t="shared" si="1"/>
        <v>23.404263280974099</v>
      </c>
      <c r="D11" s="14">
        <f t="shared" si="2"/>
        <v>7.4042632809740994</v>
      </c>
      <c r="E11" s="13">
        <v>8</v>
      </c>
      <c r="F11" s="15">
        <v>12.595736719025901</v>
      </c>
      <c r="G11" s="15">
        <v>12.595736719025901</v>
      </c>
      <c r="H11" s="13">
        <v>40</v>
      </c>
      <c r="I11" s="13"/>
    </row>
    <row r="12" spans="1:9" x14ac:dyDescent="0.35">
      <c r="A12" s="16">
        <f>360/60</f>
        <v>6</v>
      </c>
      <c r="B12" s="13">
        <f t="shared" si="0"/>
        <v>6.8659463613238003</v>
      </c>
      <c r="C12" s="14">
        <f t="shared" si="1"/>
        <v>22.8659463613238</v>
      </c>
      <c r="D12" s="14">
        <f t="shared" si="2"/>
        <v>6.8659463613238003</v>
      </c>
      <c r="E12" s="13">
        <v>8</v>
      </c>
      <c r="F12" s="15">
        <v>13.1340536386762</v>
      </c>
      <c r="G12" s="15">
        <v>13.1340536386762</v>
      </c>
      <c r="H12" s="13">
        <v>40</v>
      </c>
      <c r="I12" s="13"/>
    </row>
    <row r="13" spans="1:9" x14ac:dyDescent="0.35">
      <c r="A13" s="16">
        <f>420/60</f>
        <v>7</v>
      </c>
      <c r="B13" s="13">
        <f t="shared" si="0"/>
        <v>6.5001943920625997</v>
      </c>
      <c r="C13" s="14">
        <f t="shared" si="1"/>
        <v>22.5001943920626</v>
      </c>
      <c r="D13" s="14">
        <f t="shared" si="2"/>
        <v>6.5001943920625997</v>
      </c>
      <c r="E13" s="13">
        <v>8</v>
      </c>
      <c r="F13" s="15">
        <v>13.4998056079374</v>
      </c>
      <c r="G13" s="15">
        <v>13.4998056079374</v>
      </c>
      <c r="H13" s="13">
        <v>40</v>
      </c>
      <c r="I13" s="13"/>
    </row>
    <row r="14" spans="1:9" x14ac:dyDescent="0.35">
      <c r="A14" s="16">
        <f>480/60</f>
        <v>8</v>
      </c>
      <c r="B14" s="13">
        <f t="shared" si="0"/>
        <v>6.1231234293151999</v>
      </c>
      <c r="C14" s="14">
        <f t="shared" si="1"/>
        <v>22.1231234293152</v>
      </c>
      <c r="D14" s="14">
        <f t="shared" si="2"/>
        <v>6.1231234293151999</v>
      </c>
      <c r="E14" s="13">
        <v>8</v>
      </c>
      <c r="F14" s="15">
        <v>13.8768765706848</v>
      </c>
      <c r="G14" s="15">
        <v>13.8768765706848</v>
      </c>
      <c r="H14" s="13">
        <v>40</v>
      </c>
      <c r="I14" s="13"/>
    </row>
    <row r="15" spans="1:9" x14ac:dyDescent="0.35">
      <c r="A15" s="13"/>
      <c r="B15" s="13"/>
      <c r="C15" s="13"/>
      <c r="D15" s="13"/>
      <c r="E15" s="13"/>
      <c r="F15" s="13"/>
      <c r="G15" s="13"/>
      <c r="H15" s="13"/>
      <c r="I15" s="13"/>
    </row>
    <row r="16" spans="1:9" x14ac:dyDescent="0.35">
      <c r="A16" s="13"/>
      <c r="B16" s="13"/>
      <c r="C16" s="13"/>
      <c r="D16" s="13"/>
      <c r="E16" s="13"/>
      <c r="F16" s="13"/>
      <c r="G16" s="13"/>
      <c r="H16" s="13"/>
      <c r="I16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0CE52-4B51-4905-8BFE-6509BEE7477D}">
  <dimension ref="A1:J16"/>
  <sheetViews>
    <sheetView workbookViewId="0">
      <selection sqref="A1:H16"/>
    </sheetView>
  </sheetViews>
  <sheetFormatPr defaultRowHeight="14.5" x14ac:dyDescent="0.35"/>
  <sheetData>
    <row r="1" spans="1:10" x14ac:dyDescent="0.35">
      <c r="A1" s="9" t="s">
        <v>2</v>
      </c>
      <c r="B1" s="9" t="s">
        <v>3</v>
      </c>
      <c r="C1" s="9" t="s">
        <v>0</v>
      </c>
      <c r="D1" s="9" t="s">
        <v>4</v>
      </c>
      <c r="E1" s="9" t="s">
        <v>1</v>
      </c>
      <c r="F1" s="9" t="s">
        <v>5</v>
      </c>
      <c r="G1" s="9" t="s">
        <v>6</v>
      </c>
      <c r="H1" s="9" t="s">
        <v>7</v>
      </c>
      <c r="I1" s="4"/>
      <c r="J1" s="4"/>
    </row>
    <row r="2" spans="1:10" x14ac:dyDescent="0.35">
      <c r="A2" s="10">
        <f>0/60</f>
        <v>0</v>
      </c>
      <c r="B2" s="9">
        <f>56-E2*2+$F$2-F2</f>
        <v>39.999999999999993</v>
      </c>
      <c r="C2" s="11">
        <f>56-F2+$F$2</f>
        <v>56</v>
      </c>
      <c r="D2" s="11">
        <f>40-F2+$F$2</f>
        <v>40</v>
      </c>
      <c r="E2" s="9">
        <v>8</v>
      </c>
      <c r="F2" s="12">
        <v>39.559460906109798</v>
      </c>
      <c r="G2" s="12">
        <v>39.559460906109798</v>
      </c>
      <c r="H2" s="9">
        <v>40</v>
      </c>
      <c r="I2" s="4"/>
      <c r="J2" s="4"/>
    </row>
    <row r="3" spans="1:10" x14ac:dyDescent="0.35">
      <c r="A3" s="10">
        <f>15/60</f>
        <v>0.25</v>
      </c>
      <c r="B3" s="9">
        <f t="shared" ref="B3:B14" si="0">56-E3*2+$F$2-F3</f>
        <v>36.612558122340893</v>
      </c>
      <c r="C3" s="11">
        <f t="shared" ref="C3:C14" si="1">56-F3+$F$2</f>
        <v>52.6125581223409</v>
      </c>
      <c r="D3" s="11">
        <f t="shared" ref="D3:D14" si="2">40-F3+$F$2</f>
        <v>36.6125581223409</v>
      </c>
      <c r="E3" s="9">
        <v>8</v>
      </c>
      <c r="F3" s="12">
        <v>42.946902783768898</v>
      </c>
      <c r="G3" s="12">
        <v>42.946902783768898</v>
      </c>
      <c r="H3" s="9">
        <v>40</v>
      </c>
      <c r="I3" s="4"/>
      <c r="J3" s="4"/>
    </row>
    <row r="4" spans="1:10" x14ac:dyDescent="0.35">
      <c r="A4" s="10">
        <f>30/60</f>
        <v>0.5</v>
      </c>
      <c r="B4" s="9">
        <f t="shared" si="0"/>
        <v>33.72467135739759</v>
      </c>
      <c r="C4" s="11">
        <f t="shared" si="1"/>
        <v>49.724671357397597</v>
      </c>
      <c r="D4" s="11">
        <f t="shared" si="2"/>
        <v>33.724671357397597</v>
      </c>
      <c r="E4" s="9">
        <v>8</v>
      </c>
      <c r="F4" s="12">
        <v>45.834789548712202</v>
      </c>
      <c r="G4" s="12">
        <v>45.834789548712202</v>
      </c>
      <c r="H4" s="9">
        <v>40</v>
      </c>
      <c r="I4" s="4"/>
      <c r="J4" s="4"/>
    </row>
    <row r="5" spans="1:10" x14ac:dyDescent="0.35">
      <c r="A5" s="10">
        <f>45/60</f>
        <v>0.75</v>
      </c>
      <c r="B5" s="9">
        <f t="shared" si="0"/>
        <v>31.959738764808193</v>
      </c>
      <c r="C5" s="11">
        <f t="shared" si="1"/>
        <v>47.959738764808201</v>
      </c>
      <c r="D5" s="11">
        <f t="shared" si="2"/>
        <v>31.959738764808201</v>
      </c>
      <c r="E5" s="9">
        <v>8</v>
      </c>
      <c r="F5" s="12">
        <v>47.599722141301598</v>
      </c>
      <c r="G5" s="12">
        <v>47.599722141301598</v>
      </c>
      <c r="H5" s="9">
        <v>40</v>
      </c>
      <c r="I5" s="4"/>
      <c r="J5" s="4"/>
    </row>
    <row r="6" spans="1:10" x14ac:dyDescent="0.35">
      <c r="A6" s="10">
        <f>60/60</f>
        <v>1</v>
      </c>
      <c r="B6" s="9">
        <f t="shared" si="0"/>
        <v>30.08176786009809</v>
      </c>
      <c r="C6" s="11">
        <f t="shared" si="1"/>
        <v>46.081767860098097</v>
      </c>
      <c r="D6" s="11">
        <f t="shared" si="2"/>
        <v>30.081767860098097</v>
      </c>
      <c r="E6" s="9">
        <v>8</v>
      </c>
      <c r="F6" s="12">
        <v>49.477693046011701</v>
      </c>
      <c r="G6" s="12">
        <v>49.477693046011701</v>
      </c>
      <c r="H6" s="9">
        <v>40</v>
      </c>
      <c r="I6" s="4"/>
      <c r="J6" s="4"/>
    </row>
    <row r="7" spans="1:10" x14ac:dyDescent="0.35">
      <c r="A7" s="10">
        <f>90/60</f>
        <v>1.5</v>
      </c>
      <c r="B7" s="9">
        <f t="shared" si="0"/>
        <v>27.767835466371395</v>
      </c>
      <c r="C7" s="11">
        <f t="shared" si="1"/>
        <v>43.767835466371402</v>
      </c>
      <c r="D7" s="11">
        <f t="shared" si="2"/>
        <v>27.767835466371402</v>
      </c>
      <c r="E7" s="9">
        <v>8</v>
      </c>
      <c r="F7" s="12">
        <v>51.791625439738397</v>
      </c>
      <c r="G7" s="12">
        <v>51.791625439738397</v>
      </c>
      <c r="H7" s="9">
        <v>40</v>
      </c>
      <c r="I7" s="4"/>
      <c r="J7" s="4"/>
    </row>
    <row r="8" spans="1:10" x14ac:dyDescent="0.35">
      <c r="A8" s="10">
        <f>120/60</f>
        <v>2</v>
      </c>
      <c r="B8" s="9">
        <f t="shared" si="0"/>
        <v>26.06301366216799</v>
      </c>
      <c r="C8" s="11">
        <f t="shared" si="1"/>
        <v>42.063013662167997</v>
      </c>
      <c r="D8" s="11">
        <f t="shared" si="2"/>
        <v>26.063013662167997</v>
      </c>
      <c r="E8" s="9">
        <v>8</v>
      </c>
      <c r="F8" s="12">
        <v>53.496447243941802</v>
      </c>
      <c r="G8" s="12">
        <v>53.496447243941802</v>
      </c>
      <c r="H8" s="9">
        <v>40</v>
      </c>
      <c r="I8" s="4"/>
      <c r="J8" s="4"/>
    </row>
    <row r="9" spans="1:10" x14ac:dyDescent="0.35">
      <c r="A9" s="10">
        <f>180/60</f>
        <v>3</v>
      </c>
      <c r="B9" s="9">
        <f t="shared" si="0"/>
        <v>23.440117460723492</v>
      </c>
      <c r="C9" s="11">
        <f t="shared" si="1"/>
        <v>39.440117460723499</v>
      </c>
      <c r="D9" s="11">
        <f t="shared" si="2"/>
        <v>23.440117460723499</v>
      </c>
      <c r="E9" s="9">
        <v>8</v>
      </c>
      <c r="F9" s="12">
        <v>56.119343445386299</v>
      </c>
      <c r="G9" s="12">
        <v>56.119343445386299</v>
      </c>
      <c r="H9" s="9">
        <v>40</v>
      </c>
      <c r="I9" s="4"/>
      <c r="J9" s="4"/>
    </row>
    <row r="10" spans="1:10" x14ac:dyDescent="0.35">
      <c r="A10" s="10">
        <f>240/60</f>
        <v>4</v>
      </c>
      <c r="B10" s="9">
        <f t="shared" si="0"/>
        <v>21.713012780523989</v>
      </c>
      <c r="C10" s="11">
        <f t="shared" si="1"/>
        <v>37.713012780523997</v>
      </c>
      <c r="D10" s="11">
        <f t="shared" si="2"/>
        <v>21.713012780523997</v>
      </c>
      <c r="E10" s="9">
        <v>8</v>
      </c>
      <c r="F10" s="12">
        <v>57.846448125585802</v>
      </c>
      <c r="G10" s="12">
        <v>57.846448125585802</v>
      </c>
      <c r="H10" s="9">
        <v>40</v>
      </c>
      <c r="I10" s="4"/>
      <c r="J10" s="4"/>
    </row>
    <row r="11" spans="1:10" x14ac:dyDescent="0.35">
      <c r="A11" s="10">
        <f>300/60</f>
        <v>5</v>
      </c>
      <c r="B11" s="9">
        <f t="shared" si="0"/>
        <v>20.53272587748809</v>
      </c>
      <c r="C11" s="11">
        <f t="shared" si="1"/>
        <v>36.532725877488097</v>
      </c>
      <c r="D11" s="11">
        <f t="shared" si="2"/>
        <v>20.532725877488097</v>
      </c>
      <c r="E11" s="9">
        <v>8</v>
      </c>
      <c r="F11" s="12">
        <v>59.026735028621701</v>
      </c>
      <c r="G11" s="12">
        <v>59.026735028621701</v>
      </c>
      <c r="H11" s="9">
        <v>40</v>
      </c>
      <c r="I11" s="4"/>
      <c r="J11" s="4"/>
    </row>
    <row r="12" spans="1:10" x14ac:dyDescent="0.35">
      <c r="A12" s="10">
        <f>360/60</f>
        <v>6</v>
      </c>
      <c r="B12" s="9">
        <f t="shared" si="0"/>
        <v>19.590796637553694</v>
      </c>
      <c r="C12" s="11">
        <f t="shared" si="1"/>
        <v>35.590796637553701</v>
      </c>
      <c r="D12" s="11">
        <f t="shared" si="2"/>
        <v>19.590796637553701</v>
      </c>
      <c r="E12" s="9">
        <v>8</v>
      </c>
      <c r="F12" s="12">
        <v>59.968664268556097</v>
      </c>
      <c r="G12" s="12">
        <v>59.968664268556097</v>
      </c>
      <c r="H12" s="9">
        <v>40</v>
      </c>
      <c r="I12" s="4"/>
      <c r="J12" s="4"/>
    </row>
    <row r="13" spans="1:10" x14ac:dyDescent="0.35">
      <c r="A13" s="10">
        <f>420/60</f>
        <v>7</v>
      </c>
      <c r="B13" s="9">
        <f t="shared" si="0"/>
        <v>18.682730960349289</v>
      </c>
      <c r="C13" s="11">
        <f t="shared" si="1"/>
        <v>34.682730960349296</v>
      </c>
      <c r="D13" s="11">
        <f t="shared" si="2"/>
        <v>18.682730960349296</v>
      </c>
      <c r="E13" s="9">
        <v>8</v>
      </c>
      <c r="F13" s="12">
        <v>60.876729945760502</v>
      </c>
      <c r="G13" s="12">
        <v>60.876729945760502</v>
      </c>
      <c r="H13" s="9">
        <v>40</v>
      </c>
      <c r="I13" s="4"/>
      <c r="J13" s="4"/>
    </row>
    <row r="14" spans="1:10" x14ac:dyDescent="0.35">
      <c r="A14" s="10">
        <f>480/60</f>
        <v>8</v>
      </c>
      <c r="B14" s="9">
        <f t="shared" si="0"/>
        <v>18.07007382499399</v>
      </c>
      <c r="C14" s="11">
        <f t="shared" si="1"/>
        <v>34.070073824993997</v>
      </c>
      <c r="D14" s="11">
        <f t="shared" si="2"/>
        <v>18.070073824993997</v>
      </c>
      <c r="E14" s="9">
        <v>8</v>
      </c>
      <c r="F14" s="12">
        <v>61.489387081115801</v>
      </c>
      <c r="G14" s="12">
        <v>61.489387081115801</v>
      </c>
      <c r="H14" s="9">
        <v>40</v>
      </c>
      <c r="I14" s="4"/>
      <c r="J14" s="4"/>
    </row>
    <row r="15" spans="1:10" x14ac:dyDescent="0.35">
      <c r="A15" s="9"/>
      <c r="B15" s="9"/>
      <c r="C15" s="9"/>
      <c r="D15" s="9"/>
      <c r="E15" s="9"/>
      <c r="F15" s="9"/>
      <c r="G15" s="9"/>
      <c r="H15" s="9"/>
      <c r="I15" s="4"/>
      <c r="J15" s="4"/>
    </row>
    <row r="16" spans="1:10" x14ac:dyDescent="0.35">
      <c r="A16" s="13"/>
      <c r="B16" s="13"/>
      <c r="C16" s="13"/>
      <c r="D16" s="13"/>
      <c r="E16" s="13"/>
      <c r="F16" s="13"/>
      <c r="G16" s="13"/>
      <c r="H16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36F36-4FF0-48F6-9C6F-B4C6B5FB3E87}">
  <dimension ref="A1:H14"/>
  <sheetViews>
    <sheetView workbookViewId="0"/>
  </sheetViews>
  <sheetFormatPr defaultRowHeight="14.5" x14ac:dyDescent="0.35"/>
  <sheetData>
    <row r="1" spans="1:8" x14ac:dyDescent="0.35">
      <c r="A1" s="13" t="s">
        <v>2</v>
      </c>
      <c r="B1" s="13" t="s">
        <v>3</v>
      </c>
      <c r="C1" s="13" t="s">
        <v>0</v>
      </c>
      <c r="D1" s="13" t="s">
        <v>4</v>
      </c>
      <c r="E1" s="13" t="s">
        <v>1</v>
      </c>
      <c r="F1" s="13" t="s">
        <v>5</v>
      </c>
      <c r="G1" s="13" t="s">
        <v>6</v>
      </c>
      <c r="H1" s="13" t="s">
        <v>7</v>
      </c>
    </row>
    <row r="2" spans="1:8" x14ac:dyDescent="0.35">
      <c r="A2" s="16">
        <f>0/60</f>
        <v>0</v>
      </c>
      <c r="B2" s="13">
        <f>56-E2*2+$F$2-F2</f>
        <v>40.000000000000007</v>
      </c>
      <c r="C2" s="14">
        <f>56-F2+$F$2</f>
        <v>56</v>
      </c>
      <c r="D2" s="14">
        <f>40-F2+$F$2</f>
        <v>40</v>
      </c>
      <c r="E2" s="13">
        <v>8</v>
      </c>
      <c r="F2" s="15">
        <v>40.259460906109801</v>
      </c>
      <c r="G2" s="15">
        <f>-$F$2+F2</f>
        <v>0</v>
      </c>
      <c r="H2" s="13">
        <v>40</v>
      </c>
    </row>
    <row r="3" spans="1:8" x14ac:dyDescent="0.35">
      <c r="A3" s="16">
        <f>10/60</f>
        <v>0.16666666666666666</v>
      </c>
      <c r="B3" s="13">
        <f t="shared" ref="B3:B14" si="0">56-E3*2+$F$2-F3</f>
        <v>31.726404668528374</v>
      </c>
      <c r="C3" s="14">
        <f t="shared" ref="C3:C14" si="1">56-F3+$F$2</f>
        <v>47.726404668528367</v>
      </c>
      <c r="D3" s="14">
        <f t="shared" ref="D3:D14" si="2">40-F3+$F$2</f>
        <v>31.726404668528367</v>
      </c>
      <c r="E3" s="13">
        <v>8</v>
      </c>
      <c r="F3" s="15">
        <v>48.533056237581434</v>
      </c>
      <c r="G3" s="15">
        <f t="shared" ref="G3:G14" si="3">-$F$2+F3</f>
        <v>8.2735953314716326</v>
      </c>
      <c r="H3" s="13">
        <v>40</v>
      </c>
    </row>
    <row r="4" spans="1:8" x14ac:dyDescent="0.35">
      <c r="A4" s="16">
        <f>15/60</f>
        <v>0.25</v>
      </c>
      <c r="B4" s="13">
        <f t="shared" si="0"/>
        <v>29.390417066649334</v>
      </c>
      <c r="C4" s="14">
        <f t="shared" si="1"/>
        <v>45.390417066649327</v>
      </c>
      <c r="D4" s="14">
        <f t="shared" si="2"/>
        <v>29.390417066649327</v>
      </c>
      <c r="E4" s="13">
        <v>8</v>
      </c>
      <c r="F4" s="15">
        <v>50.869043839460474</v>
      </c>
      <c r="G4" s="15">
        <f t="shared" si="3"/>
        <v>10.609582933350673</v>
      </c>
      <c r="H4" s="13">
        <v>40</v>
      </c>
    </row>
    <row r="5" spans="1:8" x14ac:dyDescent="0.35">
      <c r="A5" s="16">
        <f>30/60</f>
        <v>0.5</v>
      </c>
      <c r="B5" s="13">
        <f t="shared" si="0"/>
        <v>25.242673150680801</v>
      </c>
      <c r="C5" s="14">
        <f t="shared" si="1"/>
        <v>41.242673150680794</v>
      </c>
      <c r="D5" s="14">
        <f t="shared" si="2"/>
        <v>25.242673150680794</v>
      </c>
      <c r="E5" s="13">
        <v>8</v>
      </c>
      <c r="F5" s="15">
        <v>55.016787755429007</v>
      </c>
      <c r="G5" s="15">
        <f t="shared" si="3"/>
        <v>14.757326849319206</v>
      </c>
      <c r="H5" s="13">
        <v>40</v>
      </c>
    </row>
    <row r="6" spans="1:8" x14ac:dyDescent="0.35">
      <c r="A6" s="16">
        <f>45/60</f>
        <v>0.75</v>
      </c>
      <c r="B6" s="13">
        <f t="shared" si="0"/>
        <v>22.534033169278828</v>
      </c>
      <c r="C6" s="14">
        <f t="shared" si="1"/>
        <v>38.534033169278821</v>
      </c>
      <c r="D6" s="14">
        <f t="shared" si="2"/>
        <v>22.534033169278821</v>
      </c>
      <c r="E6" s="13">
        <v>8</v>
      </c>
      <c r="F6" s="15">
        <v>57.72542773683098</v>
      </c>
      <c r="G6" s="15">
        <f t="shared" si="3"/>
        <v>17.465966830721179</v>
      </c>
      <c r="H6" s="13">
        <v>40</v>
      </c>
    </row>
    <row r="7" spans="1:8" x14ac:dyDescent="0.35">
      <c r="A7" s="16">
        <f>60/60</f>
        <v>1</v>
      </c>
      <c r="B7" s="13">
        <f t="shared" si="0"/>
        <v>21.125023014424471</v>
      </c>
      <c r="C7" s="14">
        <f t="shared" si="1"/>
        <v>37.125023014424464</v>
      </c>
      <c r="D7" s="14">
        <f t="shared" si="2"/>
        <v>21.125023014424464</v>
      </c>
      <c r="E7" s="13">
        <v>8</v>
      </c>
      <c r="F7" s="15">
        <v>59.134437891685337</v>
      </c>
      <c r="G7" s="15">
        <f t="shared" si="3"/>
        <v>18.874976985575536</v>
      </c>
      <c r="H7" s="13">
        <v>40</v>
      </c>
    </row>
    <row r="8" spans="1:8" x14ac:dyDescent="0.35">
      <c r="A8" s="16">
        <f>90/60</f>
        <v>1.5</v>
      </c>
      <c r="B8" s="13">
        <f t="shared" si="0"/>
        <v>18.861301126822795</v>
      </c>
      <c r="C8" s="14">
        <f t="shared" si="1"/>
        <v>34.861301126822788</v>
      </c>
      <c r="D8" s="14">
        <f t="shared" si="2"/>
        <v>18.861301126822788</v>
      </c>
      <c r="E8" s="13">
        <v>8</v>
      </c>
      <c r="F8" s="15">
        <v>61.398159779287013</v>
      </c>
      <c r="G8" s="15">
        <f t="shared" si="3"/>
        <v>21.138698873177212</v>
      </c>
      <c r="H8" s="13">
        <v>40</v>
      </c>
    </row>
    <row r="9" spans="1:8" x14ac:dyDescent="0.35">
      <c r="A9" s="16">
        <f>120/60</f>
        <v>2</v>
      </c>
      <c r="B9" s="13">
        <f t="shared" si="0"/>
        <v>17.0825018744831</v>
      </c>
      <c r="C9" s="14">
        <f t="shared" si="1"/>
        <v>33.082501874483093</v>
      </c>
      <c r="D9" s="14">
        <f t="shared" si="2"/>
        <v>17.082501874483093</v>
      </c>
      <c r="E9" s="13">
        <v>8</v>
      </c>
      <c r="F9" s="15">
        <v>63.176959031626708</v>
      </c>
      <c r="G9" s="15">
        <f t="shared" si="3"/>
        <v>22.917498125516907</v>
      </c>
      <c r="H9" s="13">
        <v>40</v>
      </c>
    </row>
    <row r="10" spans="1:8" x14ac:dyDescent="0.35">
      <c r="A10" s="16">
        <f>180/60</f>
        <v>3</v>
      </c>
      <c r="B10" s="13">
        <f t="shared" si="0"/>
        <v>15.148518286554179</v>
      </c>
      <c r="C10" s="14">
        <f t="shared" si="1"/>
        <v>31.148518286554172</v>
      </c>
      <c r="D10" s="14">
        <f t="shared" si="2"/>
        <v>15.148518286554172</v>
      </c>
      <c r="E10" s="13">
        <v>8</v>
      </c>
      <c r="F10" s="15">
        <v>65.11094261955563</v>
      </c>
      <c r="G10" s="15">
        <f t="shared" si="3"/>
        <v>24.851481713445828</v>
      </c>
      <c r="H10" s="13">
        <v>40</v>
      </c>
    </row>
    <row r="11" spans="1:8" x14ac:dyDescent="0.35">
      <c r="A11" s="16">
        <f>240/60</f>
        <v>4</v>
      </c>
      <c r="B11" s="13">
        <f t="shared" si="0"/>
        <v>13.492728845103599</v>
      </c>
      <c r="C11" s="14">
        <f t="shared" si="1"/>
        <v>29.492728845103592</v>
      </c>
      <c r="D11" s="14">
        <f t="shared" si="2"/>
        <v>13.492728845103592</v>
      </c>
      <c r="E11" s="13">
        <v>8</v>
      </c>
      <c r="F11" s="15">
        <v>66.766732061006209</v>
      </c>
      <c r="G11" s="15">
        <f t="shared" si="3"/>
        <v>26.507271154896408</v>
      </c>
      <c r="H11" s="13">
        <v>40</v>
      </c>
    </row>
    <row r="12" spans="1:8" x14ac:dyDescent="0.35">
      <c r="A12" s="16">
        <f>300/60</f>
        <v>5</v>
      </c>
      <c r="B12" s="13">
        <f t="shared" si="0"/>
        <v>12.528332387066143</v>
      </c>
      <c r="C12" s="14">
        <f t="shared" si="1"/>
        <v>28.528332387066136</v>
      </c>
      <c r="D12" s="14">
        <f t="shared" si="2"/>
        <v>12.528332387066136</v>
      </c>
      <c r="E12" s="13">
        <v>8</v>
      </c>
      <c r="F12" s="15">
        <v>67.731128519043665</v>
      </c>
      <c r="G12" s="15">
        <f t="shared" si="3"/>
        <v>27.471667612933864</v>
      </c>
      <c r="H12" s="13">
        <v>40</v>
      </c>
    </row>
    <row r="13" spans="1:8" x14ac:dyDescent="0.35">
      <c r="A13" s="16">
        <f>360/60</f>
        <v>6</v>
      </c>
      <c r="B13" s="13">
        <f t="shared" si="0"/>
        <v>12.11774677363789</v>
      </c>
      <c r="C13" s="14">
        <f t="shared" si="1"/>
        <v>28.117746773637883</v>
      </c>
      <c r="D13" s="14">
        <f t="shared" si="2"/>
        <v>12.117746773637883</v>
      </c>
      <c r="E13" s="13">
        <v>8</v>
      </c>
      <c r="F13" s="15">
        <v>68.141714132471918</v>
      </c>
      <c r="G13" s="15">
        <f t="shared" si="3"/>
        <v>27.882253226362117</v>
      </c>
      <c r="H13" s="13">
        <v>40</v>
      </c>
    </row>
    <row r="14" spans="1:8" x14ac:dyDescent="0.35">
      <c r="A14" s="16">
        <f>420/60</f>
        <v>7</v>
      </c>
      <c r="B14" s="13">
        <f t="shared" si="0"/>
        <v>11.589009806918568</v>
      </c>
      <c r="C14" s="14">
        <f t="shared" si="1"/>
        <v>27.589009806918561</v>
      </c>
      <c r="D14" s="14">
        <f t="shared" si="2"/>
        <v>11.589009806918561</v>
      </c>
      <c r="E14" s="13">
        <v>8</v>
      </c>
      <c r="F14" s="15">
        <v>68.67045109919124</v>
      </c>
      <c r="G14" s="15">
        <f t="shared" si="3"/>
        <v>28.410990193081439</v>
      </c>
      <c r="H14" s="13">
        <v>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10A2C-3C16-44E5-A3FC-E3C93CCAB878}">
  <dimension ref="A1:H16"/>
  <sheetViews>
    <sheetView workbookViewId="0">
      <selection activeCell="J15" sqref="J15"/>
    </sheetView>
  </sheetViews>
  <sheetFormatPr defaultRowHeight="14.5" x14ac:dyDescent="0.35"/>
  <sheetData>
    <row r="1" spans="1:8" x14ac:dyDescent="0.35">
      <c r="A1" t="s">
        <v>2</v>
      </c>
      <c r="B1" t="s">
        <v>3</v>
      </c>
      <c r="C1" t="s">
        <v>0</v>
      </c>
      <c r="D1" t="s">
        <v>4</v>
      </c>
      <c r="E1" t="s">
        <v>1</v>
      </c>
      <c r="F1" t="s">
        <v>5</v>
      </c>
      <c r="G1" t="s">
        <v>6</v>
      </c>
      <c r="H1" t="s">
        <v>7</v>
      </c>
    </row>
    <row r="2" spans="1:8" x14ac:dyDescent="0.35">
      <c r="A2" s="2">
        <f>0/60</f>
        <v>0</v>
      </c>
      <c r="B2">
        <f>56-E2*2+$F$2-F2</f>
        <v>40</v>
      </c>
      <c r="C2" s="1">
        <f>56-F2+$F$2</f>
        <v>56</v>
      </c>
      <c r="D2" s="1">
        <f>40-F2+$F$2</f>
        <v>40</v>
      </c>
      <c r="E2">
        <v>8</v>
      </c>
      <c r="F2" s="3">
        <v>0</v>
      </c>
      <c r="G2" s="3">
        <f>-$F$2+F2+40</f>
        <v>40</v>
      </c>
      <c r="H2">
        <v>40</v>
      </c>
    </row>
    <row r="3" spans="1:8" x14ac:dyDescent="0.35">
      <c r="A3" s="2">
        <f>5/60</f>
        <v>8.3333333333333329E-2</v>
      </c>
      <c r="B3">
        <f t="shared" ref="B3:B14" si="0">56-E3*2+$F$2-F3</f>
        <v>38.53413945604597</v>
      </c>
      <c r="C3" s="1">
        <f t="shared" ref="C3:C14" si="1">56-F3+$F$2</f>
        <v>54.53413945604597</v>
      </c>
      <c r="D3" s="1">
        <f t="shared" ref="D3:D14" si="2">40-F3+$F$2</f>
        <v>38.53413945604597</v>
      </c>
      <c r="E3">
        <v>8</v>
      </c>
      <c r="F3" s="3">
        <v>1.46586054395403</v>
      </c>
      <c r="G3" s="3">
        <f t="shared" ref="G3:G16" si="3">-$F$2+F3+40</f>
        <v>41.46586054395403</v>
      </c>
      <c r="H3">
        <v>40</v>
      </c>
    </row>
    <row r="4" spans="1:8" x14ac:dyDescent="0.35">
      <c r="A4" s="2">
        <f>10/60</f>
        <v>0.16666666666666666</v>
      </c>
      <c r="B4">
        <f t="shared" si="0"/>
        <v>37.262775039248289</v>
      </c>
      <c r="C4" s="1">
        <f t="shared" si="1"/>
        <v>53.262775039248289</v>
      </c>
      <c r="D4" s="1">
        <f t="shared" si="2"/>
        <v>37.262775039248289</v>
      </c>
      <c r="E4">
        <v>8</v>
      </c>
      <c r="F4" s="3">
        <v>2.7372249607517101</v>
      </c>
      <c r="G4" s="3">
        <f t="shared" si="3"/>
        <v>42.737224960751711</v>
      </c>
      <c r="H4">
        <v>40</v>
      </c>
    </row>
    <row r="5" spans="1:8" x14ac:dyDescent="0.35">
      <c r="A5" s="2">
        <f>15/60</f>
        <v>0.25</v>
      </c>
      <c r="B5">
        <f t="shared" si="0"/>
        <v>36.143087763815004</v>
      </c>
      <c r="C5" s="1">
        <f t="shared" si="1"/>
        <v>52.143087763815004</v>
      </c>
      <c r="D5" s="1">
        <f t="shared" si="2"/>
        <v>36.143087763815004</v>
      </c>
      <c r="E5">
        <v>8</v>
      </c>
      <c r="F5" s="3">
        <v>3.8569122361849999</v>
      </c>
      <c r="G5" s="3">
        <f t="shared" si="3"/>
        <v>43.856912236184996</v>
      </c>
      <c r="H5">
        <v>40</v>
      </c>
    </row>
    <row r="6" spans="1:8" x14ac:dyDescent="0.35">
      <c r="A6" s="2">
        <f>30/60</f>
        <v>0.5</v>
      </c>
      <c r="B6">
        <f t="shared" si="0"/>
        <v>33.617545654402271</v>
      </c>
      <c r="C6" s="1">
        <f t="shared" si="1"/>
        <v>49.617545654402271</v>
      </c>
      <c r="D6" s="1">
        <f t="shared" si="2"/>
        <v>33.617545654402271</v>
      </c>
      <c r="E6">
        <v>8</v>
      </c>
      <c r="F6" s="3">
        <v>6.3824543455977301</v>
      </c>
      <c r="G6" s="3">
        <f t="shared" si="3"/>
        <v>46.382454345597729</v>
      </c>
      <c r="H6">
        <v>40</v>
      </c>
    </row>
    <row r="7" spans="1:8" x14ac:dyDescent="0.35">
      <c r="A7" s="2">
        <f>45/60</f>
        <v>0.75</v>
      </c>
      <c r="B7">
        <f t="shared" si="0"/>
        <v>31.665840455825951</v>
      </c>
      <c r="C7" s="1">
        <f t="shared" si="1"/>
        <v>47.665840455825951</v>
      </c>
      <c r="D7" s="1">
        <f t="shared" si="2"/>
        <v>31.665840455825951</v>
      </c>
      <c r="E7">
        <v>8</v>
      </c>
      <c r="F7" s="3">
        <v>8.3341595441740495</v>
      </c>
      <c r="G7" s="3">
        <f t="shared" si="3"/>
        <v>48.334159544174049</v>
      </c>
      <c r="H7">
        <v>40</v>
      </c>
    </row>
    <row r="8" spans="1:8" x14ac:dyDescent="0.35">
      <c r="A8" s="2">
        <f>60/60</f>
        <v>1</v>
      </c>
      <c r="B8">
        <f t="shared" si="0"/>
        <v>30.213578769079298</v>
      </c>
      <c r="C8" s="1">
        <f t="shared" si="1"/>
        <v>46.213578769079298</v>
      </c>
      <c r="D8" s="1">
        <f t="shared" si="2"/>
        <v>30.213578769079298</v>
      </c>
      <c r="E8">
        <v>8</v>
      </c>
      <c r="F8" s="3">
        <v>9.7864212309207002</v>
      </c>
      <c r="G8" s="3">
        <f t="shared" si="3"/>
        <v>49.786421230920702</v>
      </c>
      <c r="H8">
        <v>40</v>
      </c>
    </row>
    <row r="9" spans="1:8" x14ac:dyDescent="0.35">
      <c r="A9" s="2">
        <f>90/60</f>
        <v>1.5</v>
      </c>
      <c r="B9">
        <f t="shared" si="0"/>
        <v>27.822233482956499</v>
      </c>
      <c r="C9" s="1">
        <f t="shared" si="1"/>
        <v>43.822233482956499</v>
      </c>
      <c r="D9" s="1">
        <f t="shared" si="2"/>
        <v>27.822233482956499</v>
      </c>
      <c r="E9">
        <v>8</v>
      </c>
      <c r="F9" s="3">
        <v>12.1777665170435</v>
      </c>
      <c r="G9" s="3">
        <f t="shared" si="3"/>
        <v>52.177766517043501</v>
      </c>
      <c r="H9">
        <v>40</v>
      </c>
    </row>
    <row r="10" spans="1:8" x14ac:dyDescent="0.35">
      <c r="A10" s="2">
        <f>120/60</f>
        <v>2</v>
      </c>
      <c r="B10">
        <f t="shared" si="0"/>
        <v>26.037494258743699</v>
      </c>
      <c r="C10" s="1">
        <f t="shared" si="1"/>
        <v>42.037494258743699</v>
      </c>
      <c r="D10" s="1">
        <f t="shared" si="2"/>
        <v>26.037494258743699</v>
      </c>
      <c r="E10">
        <v>8</v>
      </c>
      <c r="F10" s="3">
        <v>13.962505741256299</v>
      </c>
      <c r="G10" s="3">
        <f t="shared" si="3"/>
        <v>53.962505741256301</v>
      </c>
      <c r="H10">
        <v>40</v>
      </c>
    </row>
    <row r="11" spans="1:8" x14ac:dyDescent="0.35">
      <c r="A11" s="2">
        <f>180/60</f>
        <v>3</v>
      </c>
      <c r="B11">
        <f t="shared" si="0"/>
        <v>23.4726200441659</v>
      </c>
      <c r="C11" s="1">
        <f t="shared" si="1"/>
        <v>39.4726200441659</v>
      </c>
      <c r="D11" s="1">
        <f t="shared" si="2"/>
        <v>23.4726200441659</v>
      </c>
      <c r="E11">
        <v>8</v>
      </c>
      <c r="F11" s="3">
        <v>16.5273799558341</v>
      </c>
      <c r="G11" s="3">
        <f t="shared" si="3"/>
        <v>56.5273799558341</v>
      </c>
      <c r="H11">
        <v>40</v>
      </c>
    </row>
    <row r="12" spans="1:8" x14ac:dyDescent="0.35">
      <c r="A12" s="2">
        <f>240/60</f>
        <v>4</v>
      </c>
      <c r="B12">
        <f t="shared" si="0"/>
        <v>21.935505375377399</v>
      </c>
      <c r="C12" s="1">
        <f t="shared" si="1"/>
        <v>37.935505375377403</v>
      </c>
      <c r="D12" s="1">
        <f t="shared" si="2"/>
        <v>21.935505375377399</v>
      </c>
      <c r="E12">
        <v>8</v>
      </c>
      <c r="F12" s="3">
        <v>18.064494624622601</v>
      </c>
      <c r="G12" s="3">
        <f t="shared" si="3"/>
        <v>58.064494624622597</v>
      </c>
      <c r="H12">
        <v>40</v>
      </c>
    </row>
    <row r="13" spans="1:8" x14ac:dyDescent="0.35">
      <c r="A13" s="2">
        <f>300/60</f>
        <v>5</v>
      </c>
      <c r="B13">
        <f t="shared" si="0"/>
        <v>20.599426541125698</v>
      </c>
      <c r="C13" s="1">
        <f t="shared" si="1"/>
        <v>36.599426541125695</v>
      </c>
      <c r="D13" s="1">
        <f t="shared" si="2"/>
        <v>20.599426541125698</v>
      </c>
      <c r="E13">
        <v>8</v>
      </c>
      <c r="F13" s="3">
        <v>19.400573458874302</v>
      </c>
      <c r="G13" s="3">
        <f t="shared" si="3"/>
        <v>59.400573458874305</v>
      </c>
      <c r="H13">
        <v>40</v>
      </c>
    </row>
    <row r="14" spans="1:8" x14ac:dyDescent="0.35">
      <c r="A14" s="2">
        <f>360/60</f>
        <v>6</v>
      </c>
      <c r="B14">
        <f t="shared" si="0"/>
        <v>19.488901776639601</v>
      </c>
      <c r="C14" s="1">
        <f t="shared" si="1"/>
        <v>35.488901776639601</v>
      </c>
      <c r="D14" s="1">
        <f t="shared" si="2"/>
        <v>19.488901776639601</v>
      </c>
      <c r="E14">
        <v>8</v>
      </c>
      <c r="F14" s="3">
        <v>20.511098223360399</v>
      </c>
      <c r="G14" s="3">
        <f t="shared" si="3"/>
        <v>60.511098223360399</v>
      </c>
      <c r="H14">
        <v>40</v>
      </c>
    </row>
    <row r="15" spans="1:8" x14ac:dyDescent="0.35">
      <c r="A15" s="2">
        <f>420/60</f>
        <v>7</v>
      </c>
      <c r="B15">
        <f t="shared" ref="B15:B16" si="4">56-E15*2+$F$2-F15</f>
        <v>18.6809145771402</v>
      </c>
      <c r="C15" s="1">
        <f t="shared" ref="C15:C16" si="5">56-F15+$F$2</f>
        <v>34.6809145771402</v>
      </c>
      <c r="D15" s="1">
        <f t="shared" ref="D15:D16" si="6">40-F15+$F$2</f>
        <v>18.6809145771402</v>
      </c>
      <c r="E15">
        <v>8</v>
      </c>
      <c r="F15">
        <v>21.3190854228598</v>
      </c>
      <c r="G15" s="3">
        <f>-$F$2+F15+40</f>
        <v>61.3190854228598</v>
      </c>
      <c r="H15">
        <v>40</v>
      </c>
    </row>
    <row r="16" spans="1:8" x14ac:dyDescent="0.35">
      <c r="A16" s="2">
        <f>480/60</f>
        <v>8</v>
      </c>
      <c r="B16">
        <f t="shared" si="4"/>
        <v>18.103706530960299</v>
      </c>
      <c r="C16" s="1">
        <f t="shared" si="5"/>
        <v>34.103706530960295</v>
      </c>
      <c r="D16" s="1">
        <f t="shared" si="6"/>
        <v>18.103706530960299</v>
      </c>
      <c r="E16">
        <v>8</v>
      </c>
      <c r="F16">
        <v>21.896293469039701</v>
      </c>
      <c r="G16" s="3">
        <f t="shared" si="3"/>
        <v>61.896293469039705</v>
      </c>
      <c r="H16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0553C-9C7F-481F-A8D8-312083B1E787}">
  <dimension ref="A1:H16"/>
  <sheetViews>
    <sheetView workbookViewId="0">
      <selection sqref="A1:H1"/>
    </sheetView>
  </sheetViews>
  <sheetFormatPr defaultRowHeight="14.5" x14ac:dyDescent="0.35"/>
  <sheetData>
    <row r="1" spans="1:8" x14ac:dyDescent="0.35">
      <c r="A1" t="s">
        <v>2</v>
      </c>
      <c r="B1" t="s">
        <v>3</v>
      </c>
      <c r="C1" t="s">
        <v>0</v>
      </c>
      <c r="D1" t="s">
        <v>4</v>
      </c>
      <c r="E1" t="s">
        <v>1</v>
      </c>
      <c r="F1" t="s">
        <v>5</v>
      </c>
      <c r="G1" t="s">
        <v>6</v>
      </c>
      <c r="H1" t="s">
        <v>7</v>
      </c>
    </row>
    <row r="2" spans="1:8" x14ac:dyDescent="0.35">
      <c r="A2">
        <v>0</v>
      </c>
      <c r="B2">
        <v>92</v>
      </c>
      <c r="C2">
        <v>96</v>
      </c>
      <c r="D2">
        <v>80</v>
      </c>
      <c r="E2">
        <v>2</v>
      </c>
      <c r="F2">
        <v>0</v>
      </c>
      <c r="G2">
        <v>0</v>
      </c>
      <c r="H2">
        <v>40</v>
      </c>
    </row>
    <row r="3" spans="1:8" x14ac:dyDescent="0.35">
      <c r="A3">
        <v>8.3333333333333329E-2</v>
      </c>
      <c r="B3">
        <v>84.969725722119676</v>
      </c>
      <c r="C3">
        <v>88.969725722119676</v>
      </c>
      <c r="D3">
        <v>72.969725722119676</v>
      </c>
      <c r="E3">
        <v>2</v>
      </c>
      <c r="F3">
        <v>7.0302742778803253</v>
      </c>
      <c r="G3">
        <v>7.0302742778803253</v>
      </c>
      <c r="H3">
        <v>40</v>
      </c>
    </row>
    <row r="4" spans="1:8" x14ac:dyDescent="0.35">
      <c r="A4">
        <v>0.16666666666666666</v>
      </c>
      <c r="B4">
        <v>79.862825946248861</v>
      </c>
      <c r="C4">
        <v>83.862825946248861</v>
      </c>
      <c r="D4">
        <v>67.862825946248861</v>
      </c>
      <c r="E4">
        <v>2</v>
      </c>
      <c r="F4">
        <v>12.137174053751142</v>
      </c>
      <c r="G4">
        <v>12.137174053751142</v>
      </c>
      <c r="H4">
        <v>40</v>
      </c>
    </row>
    <row r="5" spans="1:8" x14ac:dyDescent="0.35">
      <c r="A5">
        <v>0.25</v>
      </c>
      <c r="B5">
        <v>76.301185131950405</v>
      </c>
      <c r="C5">
        <v>80.301185131950405</v>
      </c>
      <c r="D5">
        <v>64.301185131950405</v>
      </c>
      <c r="E5">
        <v>2</v>
      </c>
      <c r="F5">
        <v>15.698814868049592</v>
      </c>
      <c r="G5">
        <v>15.698814868049592</v>
      </c>
      <c r="H5">
        <v>40</v>
      </c>
    </row>
    <row r="6" spans="1:8" x14ac:dyDescent="0.35">
      <c r="A6">
        <v>0.5</v>
      </c>
      <c r="B6">
        <v>68.494148579580695</v>
      </c>
      <c r="C6">
        <v>72.494148579580695</v>
      </c>
      <c r="D6">
        <v>56.494148579580695</v>
      </c>
      <c r="E6">
        <v>2</v>
      </c>
      <c r="F6">
        <v>23.505851420419308</v>
      </c>
      <c r="G6">
        <v>23.505851420419308</v>
      </c>
      <c r="H6">
        <v>40</v>
      </c>
    </row>
    <row r="7" spans="1:8" x14ac:dyDescent="0.35">
      <c r="A7">
        <v>0.75</v>
      </c>
      <c r="B7">
        <v>64.066789284354783</v>
      </c>
      <c r="C7">
        <v>68.066789284354783</v>
      </c>
      <c r="D7">
        <v>52.066789284354783</v>
      </c>
      <c r="E7">
        <v>2</v>
      </c>
      <c r="F7">
        <v>27.933210715645217</v>
      </c>
      <c r="G7">
        <v>27.933210715645217</v>
      </c>
      <c r="H7">
        <v>40</v>
      </c>
    </row>
    <row r="8" spans="1:8" x14ac:dyDescent="0.35">
      <c r="A8">
        <v>1</v>
      </c>
      <c r="B8">
        <v>60.71919235899955</v>
      </c>
      <c r="C8">
        <v>64.71919235899955</v>
      </c>
      <c r="D8">
        <v>48.71919235899955</v>
      </c>
      <c r="E8">
        <v>2</v>
      </c>
      <c r="F8">
        <v>31.280807641000454</v>
      </c>
      <c r="G8">
        <v>31.280807641000454</v>
      </c>
      <c r="H8">
        <v>40</v>
      </c>
    </row>
    <row r="9" spans="1:8" x14ac:dyDescent="0.35">
      <c r="A9">
        <v>1.5</v>
      </c>
      <c r="B9">
        <v>56.644944200288244</v>
      </c>
      <c r="C9">
        <v>60.644944200288244</v>
      </c>
      <c r="D9">
        <v>44.644944200288244</v>
      </c>
      <c r="E9">
        <v>2</v>
      </c>
      <c r="F9">
        <v>35.355055799711756</v>
      </c>
      <c r="G9">
        <v>35.355055799711756</v>
      </c>
      <c r="H9">
        <v>40</v>
      </c>
    </row>
    <row r="10" spans="1:8" x14ac:dyDescent="0.35">
      <c r="A10">
        <v>2</v>
      </c>
      <c r="B10">
        <v>53.267022185405622</v>
      </c>
      <c r="C10">
        <v>57.267022185405622</v>
      </c>
      <c r="D10">
        <v>41.267022185405622</v>
      </c>
      <c r="E10">
        <v>2</v>
      </c>
      <c r="F10">
        <v>38.732977814594378</v>
      </c>
      <c r="G10">
        <v>38.732977814594378</v>
      </c>
      <c r="H10">
        <v>40</v>
      </c>
    </row>
    <row r="11" spans="1:8" x14ac:dyDescent="0.35">
      <c r="A11">
        <v>3</v>
      </c>
      <c r="B11">
        <v>49.20386233305387</v>
      </c>
      <c r="C11">
        <v>53.20386233305387</v>
      </c>
      <c r="D11">
        <v>37.20386233305387</v>
      </c>
      <c r="E11">
        <v>2</v>
      </c>
      <c r="F11">
        <v>42.79613766694613</v>
      </c>
      <c r="G11">
        <v>42.79613766694613</v>
      </c>
      <c r="H11">
        <v>40</v>
      </c>
    </row>
    <row r="12" spans="1:8" x14ac:dyDescent="0.35">
      <c r="A12">
        <v>4</v>
      </c>
      <c r="B12">
        <v>46.373916056825713</v>
      </c>
      <c r="C12">
        <v>50.373916056825713</v>
      </c>
      <c r="D12">
        <v>34.373916056825713</v>
      </c>
      <c r="E12">
        <v>2</v>
      </c>
      <c r="F12">
        <v>45.626083943174287</v>
      </c>
      <c r="G12">
        <v>45.626083943174287</v>
      </c>
      <c r="H12">
        <v>40</v>
      </c>
    </row>
    <row r="13" spans="1:8" x14ac:dyDescent="0.35">
      <c r="A13">
        <v>5</v>
      </c>
      <c r="B13">
        <v>44.778922814803359</v>
      </c>
      <c r="C13">
        <v>48.778922814803359</v>
      </c>
      <c r="D13">
        <v>32.778922814803359</v>
      </c>
      <c r="E13">
        <v>2</v>
      </c>
      <c r="F13">
        <v>47.221077185196641</v>
      </c>
      <c r="G13">
        <v>47.221077185196641</v>
      </c>
      <c r="H13">
        <v>40</v>
      </c>
    </row>
    <row r="14" spans="1:8" x14ac:dyDescent="0.35">
      <c r="A14">
        <v>6</v>
      </c>
      <c r="B14">
        <v>43.355390219011099</v>
      </c>
      <c r="C14">
        <v>47.355390219011099</v>
      </c>
      <c r="D14">
        <v>31.355390219011099</v>
      </c>
      <c r="E14">
        <v>2</v>
      </c>
      <c r="F14">
        <v>48.644609780988901</v>
      </c>
      <c r="G14">
        <v>48.644609780988901</v>
      </c>
      <c r="H14">
        <v>40</v>
      </c>
    </row>
    <row r="15" spans="1:8" x14ac:dyDescent="0.35">
      <c r="A15">
        <v>7</v>
      </c>
      <c r="B15">
        <v>42.123065429920452</v>
      </c>
      <c r="C15">
        <v>46.123065429920452</v>
      </c>
      <c r="D15">
        <v>30.123065429920452</v>
      </c>
      <c r="E15">
        <v>2</v>
      </c>
      <c r="F15">
        <v>49.876934570079548</v>
      </c>
      <c r="G15">
        <v>49.876934570079548</v>
      </c>
      <c r="H15">
        <v>40</v>
      </c>
    </row>
    <row r="16" spans="1:8" x14ac:dyDescent="0.35">
      <c r="A16">
        <v>8</v>
      </c>
      <c r="B16">
        <v>41.083069790384371</v>
      </c>
      <c r="C16">
        <v>45.083069790384371</v>
      </c>
      <c r="D16">
        <v>29.083069790384371</v>
      </c>
      <c r="E16">
        <v>2</v>
      </c>
      <c r="F16">
        <v>50.916930209615629</v>
      </c>
      <c r="G16">
        <v>50.916930209615629</v>
      </c>
      <c r="H16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8DBA1-7BF9-4FDF-8E10-E4D7F50B4C66}">
  <dimension ref="A1:H16"/>
  <sheetViews>
    <sheetView workbookViewId="0">
      <selection sqref="A1:H1"/>
    </sheetView>
  </sheetViews>
  <sheetFormatPr defaultRowHeight="14.5" x14ac:dyDescent="0.35"/>
  <sheetData>
    <row r="1" spans="1:8" x14ac:dyDescent="0.35">
      <c r="A1" t="s">
        <v>2</v>
      </c>
      <c r="B1" t="s">
        <v>3</v>
      </c>
      <c r="C1" t="s">
        <v>0</v>
      </c>
      <c r="D1" t="s">
        <v>4</v>
      </c>
      <c r="E1" t="s">
        <v>1</v>
      </c>
      <c r="F1" t="s">
        <v>5</v>
      </c>
      <c r="G1" t="s">
        <v>6</v>
      </c>
      <c r="H1" t="s">
        <v>7</v>
      </c>
    </row>
    <row r="2" spans="1:8" x14ac:dyDescent="0.35">
      <c r="A2">
        <v>0</v>
      </c>
      <c r="B2">
        <v>48</v>
      </c>
      <c r="C2">
        <v>96</v>
      </c>
      <c r="D2">
        <v>80</v>
      </c>
      <c r="E2">
        <v>8</v>
      </c>
      <c r="F2">
        <v>0</v>
      </c>
      <c r="G2">
        <v>0</v>
      </c>
      <c r="H2">
        <v>40</v>
      </c>
    </row>
    <row r="3" spans="1:8" x14ac:dyDescent="0.35">
      <c r="A3">
        <v>8.3333333333333329E-2</v>
      </c>
      <c r="B3">
        <v>36.409898534071523</v>
      </c>
      <c r="C3">
        <v>84.409898534071516</v>
      </c>
      <c r="D3">
        <v>68.409898534071516</v>
      </c>
      <c r="E3">
        <v>8</v>
      </c>
      <c r="F3">
        <v>11.590101465928477</v>
      </c>
      <c r="G3">
        <v>11.590101465928477</v>
      </c>
      <c r="H3">
        <v>40</v>
      </c>
    </row>
    <row r="4" spans="1:8" x14ac:dyDescent="0.35">
      <c r="A4">
        <v>0.16666666666666666</v>
      </c>
      <c r="B4">
        <v>30.566298179753773</v>
      </c>
      <c r="C4">
        <v>78.566298179753773</v>
      </c>
      <c r="D4">
        <v>62.566298179753773</v>
      </c>
      <c r="E4">
        <v>8</v>
      </c>
      <c r="F4">
        <v>17.433701820246224</v>
      </c>
      <c r="G4">
        <v>17.433701820246224</v>
      </c>
      <c r="H4">
        <v>40</v>
      </c>
    </row>
    <row r="5" spans="1:8" x14ac:dyDescent="0.35">
      <c r="A5">
        <v>0.25</v>
      </c>
      <c r="B5">
        <v>26.949183137120812</v>
      </c>
      <c r="C5">
        <v>74.949183137120812</v>
      </c>
      <c r="D5">
        <v>58.949183137120812</v>
      </c>
      <c r="E5">
        <v>8</v>
      </c>
      <c r="F5">
        <v>21.050816862879188</v>
      </c>
      <c r="G5">
        <v>21.050816862879188</v>
      </c>
      <c r="H5">
        <v>40</v>
      </c>
    </row>
    <row r="6" spans="1:8" x14ac:dyDescent="0.35">
      <c r="A6">
        <v>0.5</v>
      </c>
      <c r="B6">
        <v>20.737846084736859</v>
      </c>
      <c r="C6">
        <v>68.737846084736859</v>
      </c>
      <c r="D6">
        <v>52.737846084736859</v>
      </c>
      <c r="E6">
        <v>8</v>
      </c>
      <c r="F6">
        <v>27.262153915263138</v>
      </c>
      <c r="G6">
        <v>27.262153915263138</v>
      </c>
      <c r="H6">
        <v>40</v>
      </c>
    </row>
    <row r="7" spans="1:8" x14ac:dyDescent="0.35">
      <c r="A7">
        <v>0.75</v>
      </c>
      <c r="B7">
        <v>17.055723530648713</v>
      </c>
      <c r="C7">
        <v>65.05572353064872</v>
      </c>
      <c r="D7">
        <v>49.055723530648713</v>
      </c>
      <c r="E7">
        <v>8</v>
      </c>
      <c r="F7">
        <v>30.944276469351287</v>
      </c>
      <c r="G7">
        <v>30.944276469351287</v>
      </c>
      <c r="H7">
        <v>40</v>
      </c>
    </row>
    <row r="8" spans="1:8" x14ac:dyDescent="0.35">
      <c r="A8">
        <v>1</v>
      </c>
      <c r="B8">
        <v>14.742639153462932</v>
      </c>
      <c r="C8">
        <v>62.742639153462932</v>
      </c>
      <c r="D8">
        <v>46.742639153462932</v>
      </c>
      <c r="E8">
        <v>8</v>
      </c>
      <c r="F8">
        <v>33.257360846537068</v>
      </c>
      <c r="G8">
        <v>33.257360846537068</v>
      </c>
      <c r="H8">
        <v>40</v>
      </c>
    </row>
    <row r="9" spans="1:8" x14ac:dyDescent="0.35">
      <c r="A9">
        <v>1.5</v>
      </c>
      <c r="B9">
        <v>11.696547782500389</v>
      </c>
      <c r="C9">
        <v>59.696547782500389</v>
      </c>
      <c r="D9">
        <v>43.696547782500389</v>
      </c>
      <c r="E9">
        <v>8</v>
      </c>
      <c r="F9">
        <v>36.303452217499611</v>
      </c>
      <c r="G9">
        <v>36.303452217499611</v>
      </c>
      <c r="H9">
        <v>40</v>
      </c>
    </row>
    <row r="10" spans="1:8" x14ac:dyDescent="0.35">
      <c r="A10">
        <v>2</v>
      </c>
      <c r="B10">
        <v>9.4589039029094408</v>
      </c>
      <c r="C10">
        <v>57.458903902909441</v>
      </c>
      <c r="D10">
        <v>41.458903902909441</v>
      </c>
      <c r="E10">
        <v>8</v>
      </c>
      <c r="F10">
        <v>38.541096097090559</v>
      </c>
      <c r="G10">
        <v>38.541096097090559</v>
      </c>
      <c r="H10">
        <v>40</v>
      </c>
    </row>
    <row r="11" spans="1:8" x14ac:dyDescent="0.35">
      <c r="A11">
        <v>3</v>
      </c>
      <c r="B11">
        <v>6.4363046643290431</v>
      </c>
      <c r="C11">
        <v>54.436304664329043</v>
      </c>
      <c r="D11">
        <v>38.436304664329043</v>
      </c>
      <c r="E11">
        <v>8</v>
      </c>
      <c r="F11">
        <v>41.563695335670957</v>
      </c>
      <c r="G11">
        <v>41.563695335670957</v>
      </c>
      <c r="H11">
        <v>40</v>
      </c>
    </row>
    <row r="12" spans="1:8" x14ac:dyDescent="0.35">
      <c r="A12">
        <v>4</v>
      </c>
      <c r="B12">
        <v>4.6737338493632592</v>
      </c>
      <c r="C12">
        <v>52.673733849363259</v>
      </c>
      <c r="D12">
        <v>36.673733849363259</v>
      </c>
      <c r="E12">
        <v>8</v>
      </c>
      <c r="F12">
        <v>43.326266150636741</v>
      </c>
      <c r="G12">
        <v>43.326266150636741</v>
      </c>
      <c r="H12">
        <v>40</v>
      </c>
    </row>
    <row r="13" spans="1:8" x14ac:dyDescent="0.35">
      <c r="A13">
        <v>5</v>
      </c>
      <c r="B13">
        <v>3.5550737611722809</v>
      </c>
      <c r="C13">
        <v>51.555073761172281</v>
      </c>
      <c r="D13">
        <v>35.555073761172281</v>
      </c>
      <c r="E13">
        <v>8</v>
      </c>
      <c r="F13">
        <v>44.444926238827719</v>
      </c>
      <c r="G13">
        <v>44.444926238827719</v>
      </c>
      <c r="H13">
        <v>40</v>
      </c>
    </row>
    <row r="14" spans="1:8" x14ac:dyDescent="0.35">
      <c r="A14">
        <v>6</v>
      </c>
      <c r="B14">
        <v>2.5030521355375086</v>
      </c>
      <c r="C14">
        <v>50.503052135537509</v>
      </c>
      <c r="D14">
        <v>34.503052135537509</v>
      </c>
      <c r="E14">
        <v>8</v>
      </c>
      <c r="F14">
        <v>45.496947864462491</v>
      </c>
      <c r="G14">
        <v>45.496947864462491</v>
      </c>
      <c r="H14">
        <v>40</v>
      </c>
    </row>
    <row r="15" spans="1:8" x14ac:dyDescent="0.35">
      <c r="A15">
        <v>7</v>
      </c>
      <c r="B15">
        <v>1.7742239678880338</v>
      </c>
      <c r="C15">
        <v>49.774223967888034</v>
      </c>
      <c r="D15">
        <v>33.774223967888034</v>
      </c>
      <c r="E15">
        <v>8</v>
      </c>
      <c r="F15">
        <v>46.225776032111966</v>
      </c>
      <c r="G15">
        <v>46.225776032111966</v>
      </c>
      <c r="H15">
        <v>40</v>
      </c>
    </row>
    <row r="16" spans="1:8" x14ac:dyDescent="0.35">
      <c r="A16">
        <v>8</v>
      </c>
      <c r="B16">
        <v>1.1773824455768249</v>
      </c>
      <c r="C16">
        <v>49.177382445576825</v>
      </c>
      <c r="D16">
        <v>33.177382445576825</v>
      </c>
      <c r="E16">
        <v>8</v>
      </c>
      <c r="F16">
        <v>46.822617554423175</v>
      </c>
      <c r="G16">
        <v>46.822617554423175</v>
      </c>
      <c r="H16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4EACE-17F9-4041-98DB-AA839A5EFB21}">
  <dimension ref="A1:H16"/>
  <sheetViews>
    <sheetView workbookViewId="0">
      <selection activeCell="H2" sqref="H2:H16"/>
    </sheetView>
  </sheetViews>
  <sheetFormatPr defaultRowHeight="14.5" x14ac:dyDescent="0.35"/>
  <sheetData>
    <row r="1" spans="1:8" x14ac:dyDescent="0.35">
      <c r="A1" t="s">
        <v>2</v>
      </c>
      <c r="B1" t="s">
        <v>3</v>
      </c>
      <c r="C1" t="s">
        <v>0</v>
      </c>
      <c r="D1" t="s">
        <v>4</v>
      </c>
      <c r="E1" t="s">
        <v>1</v>
      </c>
      <c r="F1" t="s">
        <v>5</v>
      </c>
      <c r="G1" t="s">
        <v>6</v>
      </c>
      <c r="H1" t="s">
        <v>7</v>
      </c>
    </row>
    <row r="2" spans="1:8" x14ac:dyDescent="0.35">
      <c r="A2">
        <v>0</v>
      </c>
      <c r="B2">
        <v>80</v>
      </c>
      <c r="C2">
        <v>64</v>
      </c>
      <c r="D2">
        <v>80</v>
      </c>
      <c r="E2">
        <v>8</v>
      </c>
      <c r="F2">
        <v>0</v>
      </c>
      <c r="G2">
        <v>0</v>
      </c>
      <c r="H2">
        <v>40</v>
      </c>
    </row>
    <row r="3" spans="1:8" x14ac:dyDescent="0.35">
      <c r="A3">
        <v>8.3333333333333329E-2</v>
      </c>
      <c r="B3">
        <v>67.001378913554063</v>
      </c>
      <c r="C3">
        <v>48.392794184727023</v>
      </c>
      <c r="D3">
        <v>67.001378913554063</v>
      </c>
      <c r="E3">
        <v>8</v>
      </c>
      <c r="F3">
        <v>12.998621086445937</v>
      </c>
      <c r="G3">
        <v>12.998621086445937</v>
      </c>
      <c r="H3">
        <v>40</v>
      </c>
    </row>
    <row r="4" spans="1:8" x14ac:dyDescent="0.35">
      <c r="A4">
        <v>0.16666666666666666</v>
      </c>
      <c r="B4">
        <v>61.105108206482626</v>
      </c>
      <c r="C4">
        <v>41.710237657482878</v>
      </c>
      <c r="D4">
        <v>61.105108206482626</v>
      </c>
      <c r="E4">
        <v>8</v>
      </c>
      <c r="F4">
        <v>18.894891793517377</v>
      </c>
      <c r="G4">
        <v>18.894891793517377</v>
      </c>
      <c r="H4">
        <v>40</v>
      </c>
    </row>
    <row r="5" spans="1:8" x14ac:dyDescent="0.35">
      <c r="A5">
        <v>0.25</v>
      </c>
      <c r="B5">
        <v>57.542654358767834</v>
      </c>
      <c r="C5">
        <v>38.024056794833456</v>
      </c>
      <c r="D5">
        <v>57.542654358767841</v>
      </c>
      <c r="E5">
        <v>8</v>
      </c>
      <c r="F5">
        <v>22.457345641232159</v>
      </c>
      <c r="G5">
        <v>22.457345641232159</v>
      </c>
      <c r="H5">
        <v>40</v>
      </c>
    </row>
    <row r="6" spans="1:8" x14ac:dyDescent="0.35">
      <c r="A6">
        <v>0.5</v>
      </c>
      <c r="B6">
        <v>50.44003674134575</v>
      </c>
      <c r="C6">
        <v>31.089481110177971</v>
      </c>
      <c r="D6">
        <v>50.44003674134575</v>
      </c>
      <c r="E6">
        <v>8</v>
      </c>
      <c r="F6">
        <v>29.559963258654246</v>
      </c>
      <c r="G6">
        <v>29.559963258654246</v>
      </c>
      <c r="H6">
        <v>40</v>
      </c>
    </row>
    <row r="7" spans="1:8" x14ac:dyDescent="0.35">
      <c r="A7">
        <v>0.75</v>
      </c>
      <c r="B7">
        <v>46.7393379963925</v>
      </c>
      <c r="C7">
        <v>27.2076345868741</v>
      </c>
      <c r="D7">
        <v>46.7393379963925</v>
      </c>
      <c r="E7">
        <v>8</v>
      </c>
      <c r="F7">
        <v>33.2606620036075</v>
      </c>
      <c r="G7">
        <v>33.2606620036075</v>
      </c>
      <c r="H7">
        <v>40</v>
      </c>
    </row>
    <row r="8" spans="1:8" x14ac:dyDescent="0.35">
      <c r="A8">
        <v>1</v>
      </c>
      <c r="B8">
        <v>43.958793050058404</v>
      </c>
      <c r="C8">
        <v>24.516024063409105</v>
      </c>
      <c r="D8">
        <v>43.958793050058404</v>
      </c>
      <c r="E8">
        <v>8</v>
      </c>
      <c r="F8">
        <v>36.041206949941596</v>
      </c>
      <c r="G8">
        <v>36.041206949941596</v>
      </c>
      <c r="H8">
        <v>40</v>
      </c>
    </row>
    <row r="9" spans="1:8" x14ac:dyDescent="0.35">
      <c r="A9">
        <v>1.5</v>
      </c>
      <c r="B9">
        <v>40.584054554312452</v>
      </c>
      <c r="C9">
        <v>20.979809977799512</v>
      </c>
      <c r="D9">
        <v>40.584054554312452</v>
      </c>
      <c r="E9">
        <v>8</v>
      </c>
      <c r="F9">
        <v>39.415945445687548</v>
      </c>
      <c r="G9">
        <v>39.415945445687548</v>
      </c>
      <c r="H9">
        <v>40</v>
      </c>
    </row>
    <row r="10" spans="1:8" x14ac:dyDescent="0.35">
      <c r="A10">
        <v>2</v>
      </c>
      <c r="B10">
        <v>38.432972137187008</v>
      </c>
      <c r="C10">
        <v>18.280688283533145</v>
      </c>
      <c r="D10">
        <v>38.432972137187008</v>
      </c>
      <c r="E10">
        <v>8</v>
      </c>
      <c r="F10">
        <v>41.567027862812992</v>
      </c>
      <c r="G10">
        <v>41.567027862812992</v>
      </c>
      <c r="H10">
        <v>40</v>
      </c>
    </row>
    <row r="11" spans="1:8" x14ac:dyDescent="0.35">
      <c r="A11">
        <v>3.0333333333333332</v>
      </c>
      <c r="B11">
        <v>34.907595285854491</v>
      </c>
      <c r="C11">
        <v>14.998548365147336</v>
      </c>
      <c r="D11">
        <v>34.907595285854491</v>
      </c>
      <c r="E11">
        <v>8</v>
      </c>
      <c r="F11">
        <v>45.092404714145509</v>
      </c>
      <c r="G11">
        <v>45.092404714145509</v>
      </c>
      <c r="H11">
        <v>40</v>
      </c>
    </row>
    <row r="12" spans="1:8" x14ac:dyDescent="0.35">
      <c r="A12">
        <v>4</v>
      </c>
      <c r="B12">
        <v>33.288921815878794</v>
      </c>
      <c r="C12">
        <v>12.5145662260405</v>
      </c>
      <c r="D12">
        <v>33.288921815878794</v>
      </c>
      <c r="E12">
        <v>8</v>
      </c>
      <c r="F12">
        <v>46.711078184121206</v>
      </c>
      <c r="G12">
        <v>46.711078184121206</v>
      </c>
      <c r="H12">
        <v>40</v>
      </c>
    </row>
    <row r="13" spans="1:8" x14ac:dyDescent="0.35">
      <c r="A13">
        <v>5</v>
      </c>
      <c r="B13">
        <v>31.788079488307076</v>
      </c>
      <c r="C13">
        <v>11.122423077843358</v>
      </c>
      <c r="D13">
        <v>31.788079488307076</v>
      </c>
      <c r="E13">
        <v>8</v>
      </c>
      <c r="F13">
        <v>48.211920511692924</v>
      </c>
      <c r="G13">
        <v>48.211920511692924</v>
      </c>
      <c r="H13">
        <v>40</v>
      </c>
    </row>
    <row r="14" spans="1:8" x14ac:dyDescent="0.35">
      <c r="A14">
        <v>6</v>
      </c>
      <c r="B14">
        <v>30.716375483598689</v>
      </c>
      <c r="C14">
        <v>9.8098192469868621</v>
      </c>
      <c r="D14">
        <v>30.716375483598689</v>
      </c>
      <c r="E14">
        <v>8</v>
      </c>
      <c r="F14">
        <v>49.283624516401311</v>
      </c>
      <c r="G14">
        <v>49.283624516401311</v>
      </c>
      <c r="H14">
        <v>40</v>
      </c>
    </row>
    <row r="15" spans="1:8" x14ac:dyDescent="0.35">
      <c r="A15">
        <v>7</v>
      </c>
      <c r="B15">
        <v>29.912138536233215</v>
      </c>
      <c r="C15">
        <v>8.7232612996682022</v>
      </c>
      <c r="D15">
        <v>29.912138536233215</v>
      </c>
      <c r="E15">
        <v>8</v>
      </c>
      <c r="F15">
        <v>50.087861463766785</v>
      </c>
      <c r="G15">
        <v>50.087861463766785</v>
      </c>
      <c r="H15">
        <v>40</v>
      </c>
    </row>
    <row r="16" spans="1:8" x14ac:dyDescent="0.35">
      <c r="A16">
        <v>8</v>
      </c>
      <c r="B16">
        <v>29.221664293341263</v>
      </c>
      <c r="C16">
        <v>7.9084728541694815</v>
      </c>
      <c r="D16">
        <v>29.221664293341263</v>
      </c>
      <c r="E16">
        <v>8</v>
      </c>
      <c r="F16">
        <v>50.778335706658737</v>
      </c>
      <c r="G16">
        <v>50.778335706658737</v>
      </c>
      <c r="H16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32C15-7BB8-45E3-8CC8-AD3AA110A451}">
  <dimension ref="A1:H16"/>
  <sheetViews>
    <sheetView workbookViewId="0">
      <selection activeCell="H2" sqref="H2:H16"/>
    </sheetView>
  </sheetViews>
  <sheetFormatPr defaultRowHeight="14.5" x14ac:dyDescent="0.35"/>
  <sheetData>
    <row r="1" spans="1:8" x14ac:dyDescent="0.35">
      <c r="A1" t="s">
        <v>2</v>
      </c>
      <c r="B1" t="s">
        <v>3</v>
      </c>
      <c r="C1" t="s">
        <v>0</v>
      </c>
      <c r="D1" t="s">
        <v>4</v>
      </c>
      <c r="E1" t="s">
        <v>1</v>
      </c>
      <c r="F1" t="s">
        <v>5</v>
      </c>
      <c r="G1" t="s">
        <v>6</v>
      </c>
      <c r="H1" t="s">
        <v>7</v>
      </c>
    </row>
    <row r="2" spans="1:8" x14ac:dyDescent="0.35">
      <c r="A2">
        <v>0</v>
      </c>
      <c r="B2">
        <v>80</v>
      </c>
      <c r="C2">
        <v>96</v>
      </c>
      <c r="D2">
        <v>40</v>
      </c>
      <c r="E2">
        <v>8</v>
      </c>
      <c r="F2">
        <v>0</v>
      </c>
      <c r="G2">
        <v>0</v>
      </c>
      <c r="H2">
        <v>40</v>
      </c>
    </row>
    <row r="3" spans="1:8" x14ac:dyDescent="0.35">
      <c r="A3">
        <v>8.3333333333333329E-2</v>
      </c>
      <c r="B3">
        <v>67.4531450069789</v>
      </c>
      <c r="C3">
        <v>83.4531450069789</v>
      </c>
      <c r="D3">
        <v>27.453145006978907</v>
      </c>
      <c r="E3">
        <v>8</v>
      </c>
      <c r="F3">
        <v>12.546854993021094</v>
      </c>
      <c r="G3">
        <v>12.546854993021094</v>
      </c>
      <c r="H3">
        <v>40</v>
      </c>
    </row>
    <row r="4" spans="1:8" x14ac:dyDescent="0.35">
      <c r="A4">
        <v>0.16666666666666666</v>
      </c>
      <c r="B4">
        <v>62.252222708921934</v>
      </c>
      <c r="C4">
        <v>78.252222708921934</v>
      </c>
      <c r="D4">
        <v>22.252222708921934</v>
      </c>
      <c r="E4">
        <v>8</v>
      </c>
      <c r="F4">
        <v>17.747777291078066</v>
      </c>
      <c r="G4">
        <v>17.747777291078066</v>
      </c>
      <c r="H4">
        <v>40</v>
      </c>
    </row>
    <row r="5" spans="1:8" x14ac:dyDescent="0.35">
      <c r="A5">
        <v>0.25</v>
      </c>
      <c r="B5">
        <v>58.913583527854854</v>
      </c>
      <c r="C5">
        <v>74.913583527854854</v>
      </c>
      <c r="D5">
        <v>18.913583527854858</v>
      </c>
      <c r="E5">
        <v>8</v>
      </c>
      <c r="F5">
        <v>21.086416472145142</v>
      </c>
      <c r="G5">
        <v>21.086416472145142</v>
      </c>
      <c r="H5">
        <v>40</v>
      </c>
    </row>
    <row r="6" spans="1:8" x14ac:dyDescent="0.35">
      <c r="A6">
        <v>0.5</v>
      </c>
      <c r="B6">
        <v>53.804743404737707</v>
      </c>
      <c r="C6">
        <v>69.804743404737707</v>
      </c>
      <c r="D6">
        <v>13.804743404737707</v>
      </c>
      <c r="E6">
        <v>8</v>
      </c>
      <c r="F6">
        <v>26.195256595262293</v>
      </c>
      <c r="G6">
        <v>26.195256595262293</v>
      </c>
      <c r="H6">
        <v>40</v>
      </c>
    </row>
    <row r="7" spans="1:8" x14ac:dyDescent="0.35">
      <c r="A7">
        <v>0.75</v>
      </c>
      <c r="B7">
        <v>51.106889164243796</v>
      </c>
      <c r="C7">
        <v>67.106889164243796</v>
      </c>
      <c r="D7">
        <v>11.1068891642438</v>
      </c>
      <c r="E7">
        <v>8</v>
      </c>
      <c r="F7">
        <v>28.8931108357562</v>
      </c>
      <c r="G7">
        <v>28.8931108357562</v>
      </c>
      <c r="H7">
        <v>40</v>
      </c>
    </row>
    <row r="8" spans="1:8" x14ac:dyDescent="0.35">
      <c r="A8">
        <v>1</v>
      </c>
      <c r="B8">
        <v>48.700684763989855</v>
      </c>
      <c r="C8">
        <v>64.700684763989855</v>
      </c>
      <c r="D8">
        <v>8.7006847639898552</v>
      </c>
      <c r="E8">
        <v>8</v>
      </c>
      <c r="F8">
        <v>31.299315236010145</v>
      </c>
      <c r="G8">
        <v>31.299315236010145</v>
      </c>
      <c r="H8">
        <v>40</v>
      </c>
    </row>
    <row r="9" spans="1:8" x14ac:dyDescent="0.35">
      <c r="A9">
        <v>1.5</v>
      </c>
      <c r="B9">
        <v>47.51968890885675</v>
      </c>
      <c r="C9">
        <v>63.51968890885675</v>
      </c>
      <c r="D9">
        <v>7.5196889088567502</v>
      </c>
      <c r="E9">
        <v>8</v>
      </c>
      <c r="F9">
        <v>32.48031109114325</v>
      </c>
      <c r="G9">
        <v>32.48031109114325</v>
      </c>
      <c r="H9">
        <v>40</v>
      </c>
    </row>
    <row r="10" spans="1:8" x14ac:dyDescent="0.35">
      <c r="A10">
        <v>2</v>
      </c>
      <c r="B10">
        <v>46.848815414551794</v>
      </c>
      <c r="C10">
        <v>62.848815414551794</v>
      </c>
      <c r="D10">
        <v>6.8488154145517939</v>
      </c>
      <c r="E10">
        <v>8</v>
      </c>
      <c r="F10">
        <v>33.151184585448206</v>
      </c>
      <c r="G10">
        <v>33.151184585448206</v>
      </c>
      <c r="H10">
        <v>40</v>
      </c>
    </row>
    <row r="11" spans="1:8" x14ac:dyDescent="0.35">
      <c r="A11">
        <v>3</v>
      </c>
      <c r="B11">
        <v>45.601859471109364</v>
      </c>
      <c r="C11">
        <v>61.601859471109364</v>
      </c>
      <c r="D11">
        <v>5.6018594711093641</v>
      </c>
      <c r="E11">
        <v>8</v>
      </c>
      <c r="F11">
        <v>34.398140528890636</v>
      </c>
      <c r="G11">
        <v>34.398140528890636</v>
      </c>
      <c r="H11">
        <v>40</v>
      </c>
    </row>
    <row r="12" spans="1:8" x14ac:dyDescent="0.35">
      <c r="A12">
        <v>4</v>
      </c>
      <c r="B12">
        <v>45.224778257615654</v>
      </c>
      <c r="C12">
        <v>61.224778257615654</v>
      </c>
      <c r="D12">
        <v>5.2247782576156538</v>
      </c>
      <c r="E12">
        <v>8</v>
      </c>
      <c r="F12">
        <v>34.775221742384346</v>
      </c>
      <c r="G12">
        <v>34.775221742384346</v>
      </c>
      <c r="H12">
        <v>40</v>
      </c>
    </row>
    <row r="13" spans="1:8" x14ac:dyDescent="0.35">
      <c r="A13">
        <v>5</v>
      </c>
      <c r="B13">
        <v>45.072244039592704</v>
      </c>
      <c r="C13">
        <v>61.072244039592704</v>
      </c>
      <c r="D13">
        <v>5.0722440395927038</v>
      </c>
      <c r="E13">
        <v>8</v>
      </c>
      <c r="F13">
        <v>34.927755960407296</v>
      </c>
      <c r="G13">
        <v>34.927755960407296</v>
      </c>
      <c r="H13">
        <v>40</v>
      </c>
    </row>
    <row r="14" spans="1:8" x14ac:dyDescent="0.35">
      <c r="A14">
        <v>6</v>
      </c>
      <c r="B14">
        <v>45.131665434194375</v>
      </c>
      <c r="C14">
        <v>61.131665434194375</v>
      </c>
      <c r="D14">
        <v>5.1316654341943746</v>
      </c>
      <c r="E14">
        <v>8</v>
      </c>
      <c r="F14">
        <v>34.868334565805625</v>
      </c>
      <c r="G14">
        <v>34.868334565805625</v>
      </c>
      <c r="H14">
        <v>40</v>
      </c>
    </row>
    <row r="15" spans="1:8" x14ac:dyDescent="0.35">
      <c r="A15">
        <v>7</v>
      </c>
      <c r="B15">
        <v>44.947515326778003</v>
      </c>
      <c r="C15">
        <v>60.947515326778003</v>
      </c>
      <c r="D15">
        <v>4.947515326778003</v>
      </c>
      <c r="E15">
        <v>8</v>
      </c>
      <c r="F15">
        <v>35.052484673221997</v>
      </c>
      <c r="G15">
        <v>35.052484673221997</v>
      </c>
      <c r="H15">
        <v>40</v>
      </c>
    </row>
    <row r="16" spans="1:8" x14ac:dyDescent="0.35">
      <c r="A16">
        <v>8</v>
      </c>
      <c r="B16">
        <v>45.000449649350209</v>
      </c>
      <c r="C16">
        <v>61.000449649350209</v>
      </c>
      <c r="D16">
        <v>5.0004496493502089</v>
      </c>
      <c r="E16">
        <v>8</v>
      </c>
      <c r="F16">
        <v>34.999550350649791</v>
      </c>
      <c r="G16">
        <v>34.999550350649791</v>
      </c>
      <c r="H16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899F1-32A5-43DA-85D0-DB9ED334D15D}">
  <dimension ref="A1:H16"/>
  <sheetViews>
    <sheetView workbookViewId="0">
      <selection activeCell="F10" sqref="F10"/>
    </sheetView>
  </sheetViews>
  <sheetFormatPr defaultRowHeight="14.5" x14ac:dyDescent="0.35"/>
  <cols>
    <col min="7" max="7" width="14.54296875" bestFit="1" customWidth="1"/>
  </cols>
  <sheetData>
    <row r="1" spans="1:8" x14ac:dyDescent="0.35">
      <c r="A1" t="s">
        <v>2</v>
      </c>
      <c r="B1" t="s">
        <v>3</v>
      </c>
      <c r="C1" t="s">
        <v>0</v>
      </c>
      <c r="D1" t="s">
        <v>4</v>
      </c>
      <c r="E1" t="s">
        <v>1</v>
      </c>
      <c r="F1" t="s">
        <v>5</v>
      </c>
      <c r="G1" t="s">
        <v>6</v>
      </c>
      <c r="H1" t="s">
        <v>7</v>
      </c>
    </row>
    <row r="2" spans="1:8" x14ac:dyDescent="0.35">
      <c r="A2">
        <v>0</v>
      </c>
      <c r="B2">
        <f>96-E2*2-F2</f>
        <v>86</v>
      </c>
      <c r="C2">
        <f>96-F2</f>
        <v>96</v>
      </c>
      <c r="D2">
        <f>80-F2</f>
        <v>80</v>
      </c>
      <c r="E2">
        <v>5</v>
      </c>
      <c r="F2">
        <v>0</v>
      </c>
      <c r="G2">
        <v>0</v>
      </c>
      <c r="H2">
        <v>40</v>
      </c>
    </row>
    <row r="3" spans="1:8" x14ac:dyDescent="0.35">
      <c r="A3">
        <v>8.3333333333333329E-2</v>
      </c>
      <c r="B3">
        <f t="shared" ref="B3:B16" si="0">96-E3*2-F3</f>
        <v>72.194715236281297</v>
      </c>
      <c r="C3">
        <f t="shared" ref="C3:C16" si="1">96-F3</f>
        <v>82.194715236281297</v>
      </c>
      <c r="D3">
        <f t="shared" ref="D3:D16" si="2">80-F3</f>
        <v>66.194715236281297</v>
      </c>
      <c r="E3">
        <v>5</v>
      </c>
      <c r="F3">
        <v>13.805284763718703</v>
      </c>
      <c r="G3">
        <v>13.805284763718703</v>
      </c>
      <c r="H3">
        <v>40</v>
      </c>
    </row>
    <row r="4" spans="1:8" x14ac:dyDescent="0.35">
      <c r="A4">
        <v>0.16666666666666666</v>
      </c>
      <c r="B4">
        <f t="shared" si="0"/>
        <v>65.281571654125543</v>
      </c>
      <c r="C4">
        <f t="shared" si="1"/>
        <v>75.281571654125543</v>
      </c>
      <c r="D4">
        <f t="shared" si="2"/>
        <v>59.28157165412555</v>
      </c>
      <c r="E4">
        <v>5</v>
      </c>
      <c r="F4">
        <v>20.71842834587445</v>
      </c>
      <c r="G4">
        <v>20.71842834587445</v>
      </c>
      <c r="H4">
        <v>40</v>
      </c>
    </row>
    <row r="5" spans="1:8" x14ac:dyDescent="0.35">
      <c r="A5">
        <v>0.25</v>
      </c>
      <c r="B5">
        <f t="shared" si="0"/>
        <v>60.500209461075784</v>
      </c>
      <c r="C5">
        <f t="shared" si="1"/>
        <v>70.500209461075784</v>
      </c>
      <c r="D5">
        <f t="shared" si="2"/>
        <v>54.500209461075784</v>
      </c>
      <c r="E5">
        <v>5</v>
      </c>
      <c r="F5">
        <v>25.499790538924213</v>
      </c>
      <c r="G5">
        <v>25.499790538924213</v>
      </c>
      <c r="H5">
        <v>40</v>
      </c>
    </row>
    <row r="6" spans="1:8" x14ac:dyDescent="0.35">
      <c r="A6">
        <v>0.5</v>
      </c>
      <c r="B6">
        <f t="shared" si="0"/>
        <v>52.783900403447944</v>
      </c>
      <c r="C6">
        <f t="shared" si="1"/>
        <v>62.783900403447944</v>
      </c>
      <c r="D6">
        <f t="shared" si="2"/>
        <v>46.783900403447944</v>
      </c>
      <c r="E6">
        <v>5</v>
      </c>
      <c r="F6">
        <v>33.216099596552056</v>
      </c>
      <c r="G6">
        <v>33.216099596552056</v>
      </c>
      <c r="H6">
        <v>40</v>
      </c>
    </row>
    <row r="7" spans="1:8" x14ac:dyDescent="0.35">
      <c r="A7">
        <v>0.75</v>
      </c>
      <c r="B7">
        <f t="shared" si="0"/>
        <v>48.099560488547311</v>
      </c>
      <c r="C7">
        <f t="shared" si="1"/>
        <v>58.099560488547311</v>
      </c>
      <c r="D7">
        <f t="shared" si="2"/>
        <v>42.099560488547311</v>
      </c>
      <c r="E7">
        <v>5</v>
      </c>
      <c r="F7">
        <v>37.900439511452689</v>
      </c>
      <c r="G7">
        <v>37.900439511452689</v>
      </c>
      <c r="H7">
        <v>40</v>
      </c>
    </row>
    <row r="8" spans="1:8" x14ac:dyDescent="0.35">
      <c r="A8">
        <v>1</v>
      </c>
      <c r="B8">
        <f t="shared" si="0"/>
        <v>45.007546055436535</v>
      </c>
      <c r="C8">
        <f t="shared" si="1"/>
        <v>55.007546055436535</v>
      </c>
      <c r="D8">
        <f t="shared" si="2"/>
        <v>39.007546055436535</v>
      </c>
      <c r="E8">
        <v>5</v>
      </c>
      <c r="F8">
        <v>40.992453944563465</v>
      </c>
      <c r="G8">
        <v>40.992453944563465</v>
      </c>
      <c r="H8">
        <v>40</v>
      </c>
    </row>
    <row r="9" spans="1:8" x14ac:dyDescent="0.35">
      <c r="A9">
        <v>1.5</v>
      </c>
      <c r="B9">
        <f t="shared" si="0"/>
        <v>40.850822435263055</v>
      </c>
      <c r="C9">
        <f t="shared" si="1"/>
        <v>50.850822435263055</v>
      </c>
      <c r="D9">
        <f t="shared" si="2"/>
        <v>34.850822435263055</v>
      </c>
      <c r="E9">
        <v>5</v>
      </c>
      <c r="F9">
        <v>45.149177564736945</v>
      </c>
      <c r="G9">
        <v>45.149177564736945</v>
      </c>
      <c r="H9">
        <v>40</v>
      </c>
    </row>
    <row r="10" spans="1:8" x14ac:dyDescent="0.35">
      <c r="A10">
        <v>2</v>
      </c>
      <c r="B10">
        <f t="shared" si="0"/>
        <v>37.950147117790692</v>
      </c>
      <c r="C10">
        <f t="shared" si="1"/>
        <v>47.950147117790692</v>
      </c>
      <c r="D10">
        <f t="shared" si="2"/>
        <v>31.950147117790692</v>
      </c>
      <c r="E10">
        <v>5</v>
      </c>
      <c r="F10">
        <v>48.049852882209308</v>
      </c>
      <c r="G10">
        <v>48.049852882209308</v>
      </c>
      <c r="H10">
        <v>40</v>
      </c>
    </row>
    <row r="11" spans="1:8" x14ac:dyDescent="0.35">
      <c r="A11">
        <v>3</v>
      </c>
      <c r="B11">
        <f t="shared" si="0"/>
        <v>34.639877175054757</v>
      </c>
      <c r="C11">
        <f t="shared" si="1"/>
        <v>44.639877175054757</v>
      </c>
      <c r="D11">
        <f t="shared" si="2"/>
        <v>28.639877175054757</v>
      </c>
      <c r="E11">
        <v>5</v>
      </c>
      <c r="F11">
        <v>51.360122824945243</v>
      </c>
      <c r="G11">
        <v>51.360122824945243</v>
      </c>
      <c r="H11">
        <v>40</v>
      </c>
    </row>
    <row r="12" spans="1:8" x14ac:dyDescent="0.35">
      <c r="A12">
        <v>4</v>
      </c>
      <c r="B12">
        <f t="shared" si="0"/>
        <v>32.754180124379346</v>
      </c>
      <c r="C12">
        <f t="shared" si="1"/>
        <v>42.754180124379346</v>
      </c>
      <c r="D12">
        <f t="shared" si="2"/>
        <v>26.754180124379346</v>
      </c>
      <c r="E12">
        <v>5</v>
      </c>
      <c r="F12">
        <v>53.245819875620654</v>
      </c>
      <c r="G12">
        <v>53.245819875620654</v>
      </c>
      <c r="H12">
        <v>40</v>
      </c>
    </row>
    <row r="13" spans="1:8" x14ac:dyDescent="0.35">
      <c r="A13">
        <v>5</v>
      </c>
      <c r="B13">
        <f t="shared" si="0"/>
        <v>31.089436055583562</v>
      </c>
      <c r="C13">
        <f t="shared" si="1"/>
        <v>41.089436055583562</v>
      </c>
      <c r="D13">
        <f t="shared" si="2"/>
        <v>25.089436055583562</v>
      </c>
      <c r="E13">
        <v>5</v>
      </c>
      <c r="F13">
        <v>54.910563944416438</v>
      </c>
      <c r="G13">
        <v>54.910563944416438</v>
      </c>
      <c r="H13">
        <v>40</v>
      </c>
    </row>
    <row r="14" spans="1:8" x14ac:dyDescent="0.35">
      <c r="A14">
        <v>6</v>
      </c>
      <c r="B14">
        <f t="shared" si="0"/>
        <v>29.79173922330439</v>
      </c>
      <c r="C14">
        <f t="shared" si="1"/>
        <v>39.79173922330439</v>
      </c>
      <c r="D14">
        <f t="shared" si="2"/>
        <v>23.79173922330439</v>
      </c>
      <c r="E14">
        <v>5</v>
      </c>
      <c r="F14">
        <v>56.20826077669561</v>
      </c>
      <c r="G14">
        <v>56.20826077669561</v>
      </c>
      <c r="H14">
        <v>40</v>
      </c>
    </row>
    <row r="15" spans="1:8" x14ac:dyDescent="0.35">
      <c r="A15">
        <v>7</v>
      </c>
      <c r="B15">
        <f t="shared" si="0"/>
        <v>28.601121717503815</v>
      </c>
      <c r="C15">
        <f t="shared" si="1"/>
        <v>38.601121717503815</v>
      </c>
      <c r="D15">
        <f t="shared" si="2"/>
        <v>22.601121717503815</v>
      </c>
      <c r="E15">
        <v>5</v>
      </c>
      <c r="F15">
        <v>57.398878282496185</v>
      </c>
      <c r="G15">
        <v>57.398878282496185</v>
      </c>
      <c r="H15">
        <v>40</v>
      </c>
    </row>
    <row r="16" spans="1:8" x14ac:dyDescent="0.35">
      <c r="A16">
        <v>8</v>
      </c>
      <c r="B16">
        <f t="shared" si="0"/>
        <v>27.973651043833385</v>
      </c>
      <c r="C16">
        <f t="shared" si="1"/>
        <v>37.973651043833385</v>
      </c>
      <c r="D16">
        <f t="shared" si="2"/>
        <v>21.973651043833385</v>
      </c>
      <c r="E16">
        <v>5</v>
      </c>
      <c r="F16">
        <v>58.026348956166615</v>
      </c>
      <c r="G16">
        <v>58.026348956166615</v>
      </c>
      <c r="H16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7A176-166E-4F94-A951-EAA1F66470C7}">
  <dimension ref="A1:I19"/>
  <sheetViews>
    <sheetView workbookViewId="0">
      <selection sqref="A1:I19"/>
    </sheetView>
  </sheetViews>
  <sheetFormatPr defaultRowHeight="14.5" x14ac:dyDescent="0.35"/>
  <sheetData>
    <row r="1" spans="1:9" x14ac:dyDescent="0.35">
      <c r="A1" s="4" t="s">
        <v>2</v>
      </c>
      <c r="B1" s="4" t="s">
        <v>3</v>
      </c>
      <c r="C1" s="4" t="s">
        <v>0</v>
      </c>
      <c r="D1" s="4" t="s">
        <v>4</v>
      </c>
      <c r="E1" s="4" t="s">
        <v>1</v>
      </c>
      <c r="F1" s="4" t="s">
        <v>5</v>
      </c>
      <c r="G1" s="4" t="s">
        <v>6</v>
      </c>
      <c r="H1" s="4" t="s">
        <v>7</v>
      </c>
      <c r="I1" s="4"/>
    </row>
    <row r="2" spans="1:9" x14ac:dyDescent="0.35">
      <c r="A2" s="6">
        <v>0</v>
      </c>
      <c r="B2" s="4">
        <v>144</v>
      </c>
      <c r="C2" s="5">
        <f>96-F2</f>
        <v>96</v>
      </c>
      <c r="D2" s="5">
        <f>80-F2</f>
        <v>80</v>
      </c>
      <c r="E2" s="4">
        <v>8</v>
      </c>
      <c r="F2" s="7">
        <v>0</v>
      </c>
      <c r="G2" s="7">
        <v>0</v>
      </c>
      <c r="H2" s="4">
        <v>40</v>
      </c>
      <c r="I2" s="4"/>
    </row>
    <row r="3" spans="1:9" x14ac:dyDescent="0.35">
      <c r="A3" s="6">
        <v>8.3333333333333329E-2</v>
      </c>
      <c r="B3" s="4">
        <v>119.70073945005163</v>
      </c>
      <c r="C3" s="5">
        <f t="shared" ref="C3:C16" si="0">96-F3</f>
        <v>71.700739450051614</v>
      </c>
      <c r="D3" s="5">
        <f>80-F3</f>
        <v>55.700739450051614</v>
      </c>
      <c r="E3" s="4">
        <v>8</v>
      </c>
      <c r="F3" s="8">
        <v>24.299260549948386</v>
      </c>
      <c r="G3" s="8">
        <v>24.299260549948386</v>
      </c>
      <c r="H3" s="4">
        <v>40</v>
      </c>
      <c r="I3" s="4"/>
    </row>
    <row r="4" spans="1:9" x14ac:dyDescent="0.35">
      <c r="A4" s="6">
        <v>0.16666666666666666</v>
      </c>
      <c r="B4" s="4">
        <v>110.17661474649432</v>
      </c>
      <c r="C4" s="5">
        <f t="shared" si="0"/>
        <v>62.176614746494316</v>
      </c>
      <c r="D4" s="5">
        <f t="shared" ref="D4:D16" si="1">80-F4</f>
        <v>46.176614746494316</v>
      </c>
      <c r="E4" s="4">
        <v>8</v>
      </c>
      <c r="F4" s="8">
        <v>33.823385253505684</v>
      </c>
      <c r="G4" s="8">
        <v>33.823385253505684</v>
      </c>
      <c r="H4" s="4">
        <v>40</v>
      </c>
      <c r="I4" s="4"/>
    </row>
    <row r="5" spans="1:9" x14ac:dyDescent="0.35">
      <c r="A5" s="6">
        <v>0.25</v>
      </c>
      <c r="B5" s="4">
        <v>104.57023511437876</v>
      </c>
      <c r="C5" s="5">
        <f t="shared" si="0"/>
        <v>56.570235114378761</v>
      </c>
      <c r="D5" s="5">
        <f t="shared" si="1"/>
        <v>40.570235114378761</v>
      </c>
      <c r="E5" s="4">
        <v>8</v>
      </c>
      <c r="F5" s="8">
        <v>39.429764885621239</v>
      </c>
      <c r="G5" s="8">
        <v>39.429764885621239</v>
      </c>
      <c r="H5" s="4">
        <v>40</v>
      </c>
      <c r="I5" s="4"/>
    </row>
    <row r="6" spans="1:9" x14ac:dyDescent="0.35">
      <c r="A6" s="6">
        <v>0.5</v>
      </c>
      <c r="B6" s="4">
        <v>95.389964270179505</v>
      </c>
      <c r="C6" s="5">
        <f t="shared" si="0"/>
        <v>47.389964270179505</v>
      </c>
      <c r="D6" s="5">
        <f t="shared" si="1"/>
        <v>31.389964270179505</v>
      </c>
      <c r="E6" s="4">
        <v>8</v>
      </c>
      <c r="F6" s="8">
        <v>48.610035729820495</v>
      </c>
      <c r="G6" s="8">
        <v>48.610035729820495</v>
      </c>
      <c r="H6" s="4">
        <v>40</v>
      </c>
      <c r="I6" s="4"/>
    </row>
    <row r="7" spans="1:9" x14ac:dyDescent="0.35">
      <c r="A7" s="6">
        <v>0.75</v>
      </c>
      <c r="B7" s="4">
        <v>91.253883966775206</v>
      </c>
      <c r="C7" s="5">
        <f t="shared" si="0"/>
        <v>43.253883966775206</v>
      </c>
      <c r="D7" s="5">
        <f t="shared" si="1"/>
        <v>27.253883966775206</v>
      </c>
      <c r="E7" s="4">
        <v>8</v>
      </c>
      <c r="F7" s="8">
        <v>52.746116033224794</v>
      </c>
      <c r="G7" s="8">
        <v>52.746116033224794</v>
      </c>
      <c r="H7" s="4">
        <v>40</v>
      </c>
      <c r="I7" s="4"/>
    </row>
    <row r="8" spans="1:9" x14ac:dyDescent="0.35">
      <c r="A8" s="6">
        <v>1</v>
      </c>
      <c r="B8" s="4">
        <v>88.593154692666403</v>
      </c>
      <c r="C8" s="5">
        <f t="shared" si="0"/>
        <v>40.593154692666403</v>
      </c>
      <c r="D8" s="5">
        <f t="shared" si="1"/>
        <v>24.593154692666403</v>
      </c>
      <c r="E8" s="4">
        <v>8</v>
      </c>
      <c r="F8" s="8">
        <v>55.406845307333597</v>
      </c>
      <c r="G8" s="8">
        <v>55.406845307333597</v>
      </c>
      <c r="H8" s="4">
        <v>40</v>
      </c>
      <c r="I8" s="4"/>
    </row>
    <row r="9" spans="1:9" x14ac:dyDescent="0.35">
      <c r="A9" s="6">
        <v>1.5</v>
      </c>
      <c r="B9" s="4">
        <v>84.454242047951539</v>
      </c>
      <c r="C9" s="5">
        <f t="shared" si="0"/>
        <v>36.454242047951531</v>
      </c>
      <c r="D9" s="5">
        <f t="shared" si="1"/>
        <v>20.454242047951531</v>
      </c>
      <c r="E9" s="4">
        <v>8</v>
      </c>
      <c r="F9" s="8">
        <v>59.545757952048469</v>
      </c>
      <c r="G9" s="8">
        <v>59.545757952048469</v>
      </c>
      <c r="H9" s="4">
        <v>40</v>
      </c>
      <c r="I9" s="4"/>
    </row>
    <row r="10" spans="1:9" x14ac:dyDescent="0.35">
      <c r="A10" s="6">
        <v>2</v>
      </c>
      <c r="B10" s="4">
        <v>81.604876082060343</v>
      </c>
      <c r="C10" s="5">
        <f t="shared" si="0"/>
        <v>33.60487608206035</v>
      </c>
      <c r="D10" s="5">
        <f t="shared" si="1"/>
        <v>17.60487608206035</v>
      </c>
      <c r="E10" s="4">
        <v>8</v>
      </c>
      <c r="F10" s="8">
        <v>62.39512391793965</v>
      </c>
      <c r="G10" s="8">
        <v>62.39512391793965</v>
      </c>
      <c r="H10" s="4">
        <v>40</v>
      </c>
      <c r="I10" s="4"/>
    </row>
    <row r="11" spans="1:9" x14ac:dyDescent="0.35">
      <c r="A11" s="6">
        <v>3</v>
      </c>
      <c r="B11" s="4">
        <v>78.151513406494374</v>
      </c>
      <c r="C11" s="5">
        <f t="shared" si="0"/>
        <v>30.151513406494374</v>
      </c>
      <c r="D11" s="5">
        <f t="shared" si="1"/>
        <v>14.151513406494374</v>
      </c>
      <c r="E11" s="4">
        <v>8</v>
      </c>
      <c r="F11" s="8">
        <v>65.848486593505626</v>
      </c>
      <c r="G11" s="8">
        <v>65.848486593505626</v>
      </c>
      <c r="H11" s="4">
        <v>40</v>
      </c>
      <c r="I11" s="4"/>
    </row>
    <row r="12" spans="1:9" x14ac:dyDescent="0.35">
      <c r="A12" s="6">
        <v>4</v>
      </c>
      <c r="B12" s="4">
        <v>76.659025095255714</v>
      </c>
      <c r="C12" s="5">
        <f t="shared" si="0"/>
        <v>28.659025095255714</v>
      </c>
      <c r="D12" s="5">
        <f t="shared" si="1"/>
        <v>12.659025095255714</v>
      </c>
      <c r="E12" s="4">
        <v>8</v>
      </c>
      <c r="F12" s="8">
        <v>67.340974904744286</v>
      </c>
      <c r="G12" s="8">
        <v>67.340974904744286</v>
      </c>
      <c r="H12" s="4">
        <v>40</v>
      </c>
      <c r="I12" s="4"/>
    </row>
    <row r="13" spans="1:9" x14ac:dyDescent="0.35">
      <c r="A13" s="6">
        <v>5</v>
      </c>
      <c r="B13" s="4">
        <v>75.336061849485176</v>
      </c>
      <c r="C13" s="5">
        <f t="shared" si="0"/>
        <v>27.336061849485176</v>
      </c>
      <c r="D13" s="5">
        <f t="shared" si="1"/>
        <v>11.336061849485176</v>
      </c>
      <c r="E13" s="4">
        <v>8</v>
      </c>
      <c r="F13" s="8">
        <v>68.663938150514824</v>
      </c>
      <c r="G13" s="8">
        <v>68.663938150514824</v>
      </c>
      <c r="H13" s="4">
        <v>40</v>
      </c>
      <c r="I13" s="4"/>
    </row>
    <row r="14" spans="1:9" x14ac:dyDescent="0.35">
      <c r="A14" s="6">
        <v>6</v>
      </c>
      <c r="B14" s="4">
        <v>74.747839733092619</v>
      </c>
      <c r="C14" s="5">
        <f t="shared" si="0"/>
        <v>26.747839733092619</v>
      </c>
      <c r="D14" s="5">
        <f t="shared" si="1"/>
        <v>10.747839733092619</v>
      </c>
      <c r="E14" s="4">
        <v>8</v>
      </c>
      <c r="F14" s="8">
        <v>69.252160266907381</v>
      </c>
      <c r="G14" s="8">
        <v>69.252160266907381</v>
      </c>
      <c r="H14" s="4">
        <v>40</v>
      </c>
      <c r="I14" s="4"/>
    </row>
    <row r="15" spans="1:9" x14ac:dyDescent="0.35">
      <c r="A15" s="6">
        <v>7</v>
      </c>
      <c r="B15" s="4">
        <v>74</v>
      </c>
      <c r="C15" s="5">
        <f t="shared" si="0"/>
        <v>26</v>
      </c>
      <c r="D15" s="5">
        <f t="shared" si="1"/>
        <v>10</v>
      </c>
      <c r="E15" s="4">
        <v>8</v>
      </c>
      <c r="F15" s="8">
        <v>70</v>
      </c>
      <c r="G15" s="8">
        <v>70</v>
      </c>
      <c r="H15" s="4">
        <v>40</v>
      </c>
      <c r="I15" s="4"/>
    </row>
    <row r="16" spans="1:9" x14ac:dyDescent="0.35">
      <c r="A16" s="6">
        <v>8</v>
      </c>
      <c r="B16" s="4">
        <v>73.510474411506237</v>
      </c>
      <c r="C16" s="5">
        <f t="shared" si="0"/>
        <v>25.510474411506237</v>
      </c>
      <c r="D16" s="5">
        <f t="shared" si="1"/>
        <v>9.5104744115062374</v>
      </c>
      <c r="E16" s="4">
        <v>8</v>
      </c>
      <c r="F16" s="8">
        <v>70.489525588493763</v>
      </c>
      <c r="G16" s="8">
        <v>70.489525588493763</v>
      </c>
      <c r="H16" s="4">
        <v>40</v>
      </c>
      <c r="I16" s="4"/>
    </row>
    <row r="17" spans="1:9" x14ac:dyDescent="0.35">
      <c r="A17" s="4"/>
      <c r="B17" s="4"/>
      <c r="C17" s="4"/>
      <c r="D17" s="4"/>
      <c r="E17" s="4"/>
      <c r="F17" s="4"/>
      <c r="G17" s="4"/>
      <c r="H17" s="4"/>
      <c r="I17" s="4"/>
    </row>
    <row r="18" spans="1:9" x14ac:dyDescent="0.35">
      <c r="A18" s="4"/>
      <c r="B18" s="4"/>
      <c r="C18" s="4"/>
      <c r="D18" s="4"/>
      <c r="E18" s="4"/>
      <c r="F18" s="4"/>
      <c r="G18" s="4"/>
      <c r="H18" s="4"/>
      <c r="I18" s="4"/>
    </row>
    <row r="19" spans="1:9" x14ac:dyDescent="0.35">
      <c r="A19" s="4"/>
      <c r="B19" s="4"/>
      <c r="C19" s="4"/>
      <c r="D19" s="4"/>
      <c r="E19" s="4"/>
      <c r="F19" s="4"/>
      <c r="G19" s="4"/>
      <c r="H19" s="4"/>
      <c r="I19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B4EC8-FC57-4FCC-8C56-A7A99209D5CC}">
  <dimension ref="A1:I16"/>
  <sheetViews>
    <sheetView workbookViewId="0">
      <selection sqref="A1:I16"/>
    </sheetView>
  </sheetViews>
  <sheetFormatPr defaultRowHeight="14.5" x14ac:dyDescent="0.35"/>
  <cols>
    <col min="7" max="7" width="14.54296875" bestFit="1" customWidth="1"/>
  </cols>
  <sheetData>
    <row r="1" spans="1:9" x14ac:dyDescent="0.35">
      <c r="A1" s="9" t="s">
        <v>2</v>
      </c>
      <c r="B1" s="9" t="s">
        <v>3</v>
      </c>
      <c r="C1" s="9" t="s">
        <v>0</v>
      </c>
      <c r="D1" s="9" t="s">
        <v>4</v>
      </c>
      <c r="E1" s="9" t="s">
        <v>1</v>
      </c>
      <c r="F1" s="9" t="s">
        <v>5</v>
      </c>
      <c r="G1" s="9" t="s">
        <v>6</v>
      </c>
      <c r="H1" s="9" t="s">
        <v>7</v>
      </c>
      <c r="I1" s="9"/>
    </row>
    <row r="2" spans="1:9" x14ac:dyDescent="0.35">
      <c r="A2" s="10">
        <f>0/60</f>
        <v>0</v>
      </c>
      <c r="B2" s="9">
        <f>400-E2*2-F2</f>
        <v>384</v>
      </c>
      <c r="C2" s="11">
        <f>96-F2</f>
        <v>96</v>
      </c>
      <c r="D2" s="11">
        <f>80-F2</f>
        <v>80</v>
      </c>
      <c r="E2" s="9">
        <v>8</v>
      </c>
      <c r="F2" s="12">
        <v>0</v>
      </c>
      <c r="G2" s="12">
        <v>0</v>
      </c>
      <c r="H2" s="9">
        <v>40</v>
      </c>
      <c r="I2" s="9"/>
    </row>
    <row r="3" spans="1:9" x14ac:dyDescent="0.35">
      <c r="A3" s="10">
        <f>5/60</f>
        <v>8.3333333333333329E-2</v>
      </c>
      <c r="B3" s="9">
        <f t="shared" ref="B3:B11" si="0">400-E3*2-F3</f>
        <v>347.15582511490436</v>
      </c>
      <c r="C3" s="11">
        <f t="shared" ref="C3:C11" si="1">96-F3</f>
        <v>59.155825114904346</v>
      </c>
      <c r="D3" s="11">
        <f t="shared" ref="D3:D11" si="2">80-F3</f>
        <v>43.155825114904346</v>
      </c>
      <c r="E3" s="9">
        <v>8</v>
      </c>
      <c r="F3" s="12">
        <v>36.844174885095654</v>
      </c>
      <c r="G3" s="12">
        <v>36.844174885095654</v>
      </c>
      <c r="H3" s="9">
        <v>40</v>
      </c>
      <c r="I3" s="9"/>
    </row>
    <row r="4" spans="1:9" x14ac:dyDescent="0.35">
      <c r="A4" s="10">
        <f>10/60</f>
        <v>0.16666666666666666</v>
      </c>
      <c r="B4" s="9">
        <f t="shared" si="0"/>
        <v>332.4060317369715</v>
      </c>
      <c r="C4" s="11">
        <f t="shared" si="1"/>
        <v>44.406031736971521</v>
      </c>
      <c r="D4" s="11">
        <f t="shared" si="2"/>
        <v>28.406031736971521</v>
      </c>
      <c r="E4" s="9">
        <v>8</v>
      </c>
      <c r="F4" s="12">
        <v>51.593968263028479</v>
      </c>
      <c r="G4" s="12">
        <v>51.593968263028479</v>
      </c>
      <c r="H4" s="9">
        <v>40</v>
      </c>
      <c r="I4" s="9"/>
    </row>
    <row r="5" spans="1:9" x14ac:dyDescent="0.35">
      <c r="A5" s="10">
        <f>15/60</f>
        <v>0.25</v>
      </c>
      <c r="B5" s="9">
        <f t="shared" si="0"/>
        <v>324.89830578641482</v>
      </c>
      <c r="C5" s="11">
        <f t="shared" si="1"/>
        <v>36.898305786414802</v>
      </c>
      <c r="D5" s="11">
        <f t="shared" si="2"/>
        <v>20.898305786414802</v>
      </c>
      <c r="E5" s="9">
        <v>8</v>
      </c>
      <c r="F5" s="12">
        <v>59.101694213585198</v>
      </c>
      <c r="G5" s="12">
        <v>59.101694213585198</v>
      </c>
      <c r="H5" s="9">
        <v>40</v>
      </c>
      <c r="I5" s="9"/>
    </row>
    <row r="6" spans="1:9" x14ac:dyDescent="0.35">
      <c r="A6" s="10">
        <f>30/60</f>
        <v>0.5</v>
      </c>
      <c r="B6" s="9">
        <f t="shared" si="0"/>
        <v>314.24816780294481</v>
      </c>
      <c r="C6" s="11">
        <f t="shared" si="1"/>
        <v>26.248167802944806</v>
      </c>
      <c r="D6" s="11">
        <f t="shared" si="2"/>
        <v>10.248167802944806</v>
      </c>
      <c r="E6" s="9">
        <v>8</v>
      </c>
      <c r="F6" s="12">
        <v>69.751832197055194</v>
      </c>
      <c r="G6" s="12">
        <v>69.751832197055194</v>
      </c>
      <c r="H6" s="9">
        <v>40</v>
      </c>
      <c r="I6" s="9"/>
    </row>
    <row r="7" spans="1:9" x14ac:dyDescent="0.35">
      <c r="A7" s="10">
        <f>45/60</f>
        <v>0.75</v>
      </c>
      <c r="B7" s="9">
        <f t="shared" si="0"/>
        <v>311.0712494543676</v>
      </c>
      <c r="C7" s="11">
        <f t="shared" si="1"/>
        <v>23.071249454367575</v>
      </c>
      <c r="D7" s="11">
        <f t="shared" si="2"/>
        <v>7.0712494543675746</v>
      </c>
      <c r="E7" s="9">
        <v>8</v>
      </c>
      <c r="F7" s="12">
        <v>72.928750545632425</v>
      </c>
      <c r="G7" s="12">
        <v>72.928750545632425</v>
      </c>
      <c r="H7" s="9">
        <v>40</v>
      </c>
      <c r="I7" s="9"/>
    </row>
    <row r="8" spans="1:9" x14ac:dyDescent="0.35">
      <c r="A8" s="10">
        <f>60/60</f>
        <v>1</v>
      </c>
      <c r="B8" s="9">
        <f t="shared" si="0"/>
        <v>309.4017998041499</v>
      </c>
      <c r="C8" s="11">
        <f t="shared" si="1"/>
        <v>21.401799804149917</v>
      </c>
      <c r="D8" s="11">
        <f t="shared" si="2"/>
        <v>5.4017998041499169</v>
      </c>
      <c r="E8" s="9">
        <v>8</v>
      </c>
      <c r="F8" s="12">
        <v>74.598200195850083</v>
      </c>
      <c r="G8" s="12">
        <v>74.598200195850083</v>
      </c>
      <c r="H8" s="9">
        <v>40</v>
      </c>
      <c r="I8" s="9"/>
    </row>
    <row r="9" spans="1:9" x14ac:dyDescent="0.35">
      <c r="A9" s="10">
        <f>90/60</f>
        <v>1.5</v>
      </c>
      <c r="B9" s="9">
        <f t="shared" si="0"/>
        <v>308.19921158160287</v>
      </c>
      <c r="C9" s="11">
        <f t="shared" si="1"/>
        <v>20.199211581602881</v>
      </c>
      <c r="D9" s="11">
        <f t="shared" si="2"/>
        <v>4.1992115816028814</v>
      </c>
      <c r="E9" s="9">
        <v>8</v>
      </c>
      <c r="F9" s="12">
        <v>75.800788418397119</v>
      </c>
      <c r="G9" s="12">
        <v>75.800788418397119</v>
      </c>
      <c r="H9" s="9">
        <v>40</v>
      </c>
      <c r="I9" s="9"/>
    </row>
    <row r="10" spans="1:9" x14ac:dyDescent="0.35">
      <c r="A10" s="10">
        <f>120/60</f>
        <v>2</v>
      </c>
      <c r="B10" s="9">
        <f t="shared" si="0"/>
        <v>307.9115951122875</v>
      </c>
      <c r="C10" s="11">
        <f t="shared" si="1"/>
        <v>19.911595112287486</v>
      </c>
      <c r="D10" s="11">
        <f t="shared" si="2"/>
        <v>3.9115951122874861</v>
      </c>
      <c r="E10" s="9">
        <v>8</v>
      </c>
      <c r="F10" s="12">
        <v>76.088404887712514</v>
      </c>
      <c r="G10" s="12">
        <v>76.088404887712514</v>
      </c>
      <c r="H10" s="9">
        <v>40</v>
      </c>
      <c r="I10" s="9"/>
    </row>
    <row r="11" spans="1:9" x14ac:dyDescent="0.35">
      <c r="A11" s="10">
        <f>180/60</f>
        <v>3</v>
      </c>
      <c r="B11" s="9">
        <f t="shared" si="0"/>
        <v>307.87547718394262</v>
      </c>
      <c r="C11" s="11">
        <f t="shared" si="1"/>
        <v>19.875477183942607</v>
      </c>
      <c r="D11" s="11">
        <f t="shared" si="2"/>
        <v>3.875477183942607</v>
      </c>
      <c r="E11" s="9">
        <v>8</v>
      </c>
      <c r="F11" s="12">
        <v>76.124522816057393</v>
      </c>
      <c r="G11" s="12">
        <v>76.124522816057393</v>
      </c>
      <c r="H11" s="9">
        <v>40</v>
      </c>
      <c r="I11" s="9"/>
    </row>
    <row r="12" spans="1:9" x14ac:dyDescent="0.35">
      <c r="A12" s="10">
        <f>240/60</f>
        <v>4</v>
      </c>
      <c r="B12" s="9">
        <f t="shared" ref="B12:B13" si="3">400-E12*2-F12</f>
        <v>307.31644476392529</v>
      </c>
      <c r="C12" s="11">
        <f t="shared" ref="C12:C13" si="4">96-F12</f>
        <v>19.316444763925276</v>
      </c>
      <c r="D12" s="11">
        <f t="shared" ref="D12:D13" si="5">80-F12</f>
        <v>3.3164447639252757</v>
      </c>
      <c r="E12" s="9">
        <v>8</v>
      </c>
      <c r="F12" s="12">
        <v>76.683555236074724</v>
      </c>
      <c r="G12" s="12">
        <v>76.683555236074724</v>
      </c>
      <c r="H12" s="9">
        <v>40</v>
      </c>
      <c r="I12" s="9"/>
    </row>
    <row r="13" spans="1:9" x14ac:dyDescent="0.35">
      <c r="A13" s="10">
        <f>300/60</f>
        <v>5</v>
      </c>
      <c r="B13" s="9">
        <f t="shared" si="3"/>
        <v>307</v>
      </c>
      <c r="C13" s="11">
        <f t="shared" si="4"/>
        <v>19</v>
      </c>
      <c r="D13" s="11">
        <f t="shared" si="5"/>
        <v>3</v>
      </c>
      <c r="E13" s="9">
        <v>8</v>
      </c>
      <c r="F13" s="12">
        <v>77</v>
      </c>
      <c r="G13" s="12">
        <v>77</v>
      </c>
      <c r="H13" s="9">
        <v>40</v>
      </c>
      <c r="I13" s="9"/>
    </row>
    <row r="14" spans="1:9" x14ac:dyDescent="0.35">
      <c r="A14" s="10"/>
      <c r="B14" s="9"/>
      <c r="C14" s="11"/>
      <c r="D14" s="11"/>
      <c r="E14" s="9"/>
      <c r="F14" s="12"/>
      <c r="G14" s="12"/>
      <c r="H14" s="9"/>
      <c r="I14" s="9"/>
    </row>
    <row r="15" spans="1:9" x14ac:dyDescent="0.35">
      <c r="A15" s="10"/>
      <c r="B15" s="9"/>
      <c r="C15" s="11"/>
      <c r="D15" s="11"/>
      <c r="E15" s="9"/>
      <c r="F15" s="12"/>
      <c r="G15" s="12"/>
      <c r="H15" s="9"/>
      <c r="I15" s="9"/>
    </row>
    <row r="16" spans="1:9" x14ac:dyDescent="0.35">
      <c r="A16" s="10"/>
      <c r="B16" s="9"/>
      <c r="C16" s="11"/>
      <c r="D16" s="11"/>
      <c r="E16" s="9"/>
      <c r="F16" s="12"/>
      <c r="G16" s="12"/>
      <c r="H16" s="9"/>
      <c r="I16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939E1-5CF8-4948-8D63-DFBF92D56174}">
  <dimension ref="A1:I16"/>
  <sheetViews>
    <sheetView workbookViewId="0">
      <selection sqref="A1:I16"/>
    </sheetView>
  </sheetViews>
  <sheetFormatPr defaultRowHeight="14.5" x14ac:dyDescent="0.35"/>
  <cols>
    <col min="8" max="8" width="10.453125" bestFit="1" customWidth="1"/>
  </cols>
  <sheetData>
    <row r="1" spans="1:9" x14ac:dyDescent="0.35">
      <c r="A1" s="13" t="s">
        <v>2</v>
      </c>
      <c r="B1" s="13" t="s">
        <v>3</v>
      </c>
      <c r="C1" s="13" t="s">
        <v>0</v>
      </c>
      <c r="D1" s="13" t="s">
        <v>4</v>
      </c>
      <c r="E1" s="13" t="s">
        <v>1</v>
      </c>
      <c r="F1" s="13" t="s">
        <v>5</v>
      </c>
      <c r="G1" s="13" t="s">
        <v>6</v>
      </c>
      <c r="H1" s="13" t="s">
        <v>7</v>
      </c>
      <c r="I1" s="13"/>
    </row>
    <row r="2" spans="1:9" x14ac:dyDescent="0.35">
      <c r="A2" s="13">
        <v>0</v>
      </c>
      <c r="B2" s="13">
        <f>96-E2*2-F2</f>
        <v>80</v>
      </c>
      <c r="C2" s="14">
        <f>96-F2</f>
        <v>96</v>
      </c>
      <c r="D2" s="14">
        <f>80-F2</f>
        <v>80</v>
      </c>
      <c r="E2" s="13">
        <v>8</v>
      </c>
      <c r="F2" s="15">
        <v>0</v>
      </c>
      <c r="G2" s="15">
        <v>0</v>
      </c>
      <c r="H2" s="13">
        <v>20</v>
      </c>
      <c r="I2" s="13"/>
    </row>
    <row r="3" spans="1:9" x14ac:dyDescent="0.35">
      <c r="A3" s="13">
        <v>8.3333333333333329E-2</v>
      </c>
      <c r="B3" s="13">
        <f t="shared" ref="B3:B16" si="0">96-E3*2-F3</f>
        <v>62.87063734014265</v>
      </c>
      <c r="C3" s="14">
        <f t="shared" ref="C3:C16" si="1">96-F3</f>
        <v>78.87063734014265</v>
      </c>
      <c r="D3" s="14">
        <f t="shared" ref="D3:D16" si="2">80-F3</f>
        <v>62.87063734014265</v>
      </c>
      <c r="E3" s="13">
        <v>8</v>
      </c>
      <c r="F3" s="15">
        <v>17.12936265985735</v>
      </c>
      <c r="G3" s="15">
        <v>17.12936265985735</v>
      </c>
      <c r="H3" s="13">
        <v>20</v>
      </c>
      <c r="I3" s="13"/>
    </row>
    <row r="4" spans="1:9" x14ac:dyDescent="0.35">
      <c r="A4" s="13">
        <v>0.16666666666666666</v>
      </c>
      <c r="B4" s="13">
        <f t="shared" si="0"/>
        <v>55.286848429148563</v>
      </c>
      <c r="C4" s="14">
        <f t="shared" si="1"/>
        <v>71.286848429148563</v>
      </c>
      <c r="D4" s="14">
        <f t="shared" si="2"/>
        <v>55.286848429148563</v>
      </c>
      <c r="E4" s="13">
        <v>8</v>
      </c>
      <c r="F4" s="15">
        <v>24.713151570851437</v>
      </c>
      <c r="G4" s="15">
        <v>24.713151570851437</v>
      </c>
      <c r="H4" s="13">
        <v>20</v>
      </c>
      <c r="I4" s="13"/>
    </row>
    <row r="5" spans="1:9" x14ac:dyDescent="0.35">
      <c r="A5" s="13">
        <v>0.25</v>
      </c>
      <c r="B5" s="13">
        <f t="shared" si="0"/>
        <v>50.743577087460451</v>
      </c>
      <c r="C5" s="14">
        <f t="shared" si="1"/>
        <v>66.743577087460451</v>
      </c>
      <c r="D5" s="14">
        <f t="shared" si="2"/>
        <v>50.743577087460451</v>
      </c>
      <c r="E5" s="13">
        <v>8</v>
      </c>
      <c r="F5" s="15">
        <v>29.256422912539549</v>
      </c>
      <c r="G5" s="15">
        <v>29.256422912539549</v>
      </c>
      <c r="H5" s="13">
        <v>20</v>
      </c>
      <c r="I5" s="13"/>
    </row>
    <row r="6" spans="1:9" x14ac:dyDescent="0.35">
      <c r="A6" s="13">
        <v>0.5</v>
      </c>
      <c r="B6" s="13">
        <f t="shared" si="0"/>
        <v>42.928559154500576</v>
      </c>
      <c r="C6" s="14">
        <f t="shared" si="1"/>
        <v>58.928559154500576</v>
      </c>
      <c r="D6" s="14">
        <f t="shared" si="2"/>
        <v>42.928559154500576</v>
      </c>
      <c r="E6" s="13">
        <v>8</v>
      </c>
      <c r="F6" s="15">
        <v>37.071440845499424</v>
      </c>
      <c r="G6" s="15">
        <v>37.071440845499424</v>
      </c>
      <c r="H6" s="13">
        <v>20</v>
      </c>
      <c r="I6" s="13"/>
    </row>
    <row r="7" spans="1:9" x14ac:dyDescent="0.35">
      <c r="A7" s="13">
        <v>0.75</v>
      </c>
      <c r="B7" s="13">
        <f t="shared" si="0"/>
        <v>38.657264659643062</v>
      </c>
      <c r="C7" s="14">
        <f t="shared" si="1"/>
        <v>54.657264659643062</v>
      </c>
      <c r="D7" s="14">
        <f t="shared" si="2"/>
        <v>38.657264659643062</v>
      </c>
      <c r="E7" s="13">
        <v>8</v>
      </c>
      <c r="F7" s="15">
        <v>41.342735340356938</v>
      </c>
      <c r="G7" s="15">
        <v>41.342735340356938</v>
      </c>
      <c r="H7" s="13">
        <v>20</v>
      </c>
      <c r="I7" s="13"/>
    </row>
    <row r="8" spans="1:9" x14ac:dyDescent="0.35">
      <c r="A8" s="13">
        <v>1</v>
      </c>
      <c r="B8" s="13">
        <f t="shared" si="0"/>
        <v>35.561411025850845</v>
      </c>
      <c r="C8" s="14">
        <f t="shared" si="1"/>
        <v>51.561411025850845</v>
      </c>
      <c r="D8" s="14">
        <f t="shared" si="2"/>
        <v>35.561411025850845</v>
      </c>
      <c r="E8" s="13">
        <v>8</v>
      </c>
      <c r="F8" s="15">
        <v>44.438588974149155</v>
      </c>
      <c r="G8" s="15">
        <v>44.438588974149155</v>
      </c>
      <c r="H8" s="13">
        <v>20</v>
      </c>
      <c r="I8" s="13"/>
    </row>
    <row r="9" spans="1:9" x14ac:dyDescent="0.35">
      <c r="A9" s="13">
        <v>1.5</v>
      </c>
      <c r="B9" s="13">
        <f t="shared" si="0"/>
        <v>31.572911936434672</v>
      </c>
      <c r="C9" s="14">
        <f t="shared" si="1"/>
        <v>47.572911936434672</v>
      </c>
      <c r="D9" s="14">
        <f t="shared" si="2"/>
        <v>31.572911936434672</v>
      </c>
      <c r="E9" s="13">
        <v>8</v>
      </c>
      <c r="F9" s="15">
        <v>48.427088063565328</v>
      </c>
      <c r="G9" s="15">
        <v>48.427088063565328</v>
      </c>
      <c r="H9" s="13">
        <v>20</v>
      </c>
      <c r="I9" s="13"/>
    </row>
    <row r="10" spans="1:9" x14ac:dyDescent="0.35">
      <c r="A10" s="13">
        <v>2</v>
      </c>
      <c r="B10" s="13">
        <f t="shared" si="0"/>
        <v>29.209566083523704</v>
      </c>
      <c r="C10" s="14">
        <f t="shared" si="1"/>
        <v>45.209566083523704</v>
      </c>
      <c r="D10" s="14">
        <f t="shared" si="2"/>
        <v>29.209566083523704</v>
      </c>
      <c r="E10" s="13">
        <v>8</v>
      </c>
      <c r="F10" s="15">
        <v>50.790433916476296</v>
      </c>
      <c r="G10" s="15">
        <v>50.790433916476296</v>
      </c>
      <c r="H10" s="13">
        <v>20</v>
      </c>
      <c r="I10" s="13"/>
    </row>
    <row r="11" spans="1:9" x14ac:dyDescent="0.35">
      <c r="A11" s="13">
        <v>3</v>
      </c>
      <c r="B11" s="13">
        <f t="shared" si="0"/>
        <v>26.278555445005154</v>
      </c>
      <c r="C11" s="14">
        <f t="shared" si="1"/>
        <v>42.278555445005154</v>
      </c>
      <c r="D11" s="14">
        <f t="shared" si="2"/>
        <v>26.278555445005154</v>
      </c>
      <c r="E11" s="13">
        <v>8</v>
      </c>
      <c r="F11" s="15">
        <v>53.721444554994846</v>
      </c>
      <c r="G11" s="15">
        <v>53.721444554994846</v>
      </c>
      <c r="H11" s="13">
        <v>20</v>
      </c>
      <c r="I11" s="13"/>
    </row>
    <row r="12" spans="1:9" x14ac:dyDescent="0.35">
      <c r="A12" s="13">
        <v>4</v>
      </c>
      <c r="B12" s="13">
        <f t="shared" si="0"/>
        <v>24.16321180192584</v>
      </c>
      <c r="C12" s="14">
        <f t="shared" si="1"/>
        <v>40.16321180192584</v>
      </c>
      <c r="D12" s="14">
        <f t="shared" si="2"/>
        <v>24.16321180192584</v>
      </c>
      <c r="E12" s="13">
        <v>8</v>
      </c>
      <c r="F12" s="15">
        <v>55.83678819807416</v>
      </c>
      <c r="G12" s="15">
        <v>55.83678819807416</v>
      </c>
      <c r="H12" s="13">
        <v>20</v>
      </c>
      <c r="I12" s="13"/>
    </row>
    <row r="13" spans="1:9" x14ac:dyDescent="0.35">
      <c r="A13" s="13">
        <v>5</v>
      </c>
      <c r="B13" s="13">
        <f t="shared" si="0"/>
        <v>22.617559520697426</v>
      </c>
      <c r="C13" s="14">
        <f t="shared" si="1"/>
        <v>38.617559520697426</v>
      </c>
      <c r="D13" s="14">
        <f t="shared" si="2"/>
        <v>22.617559520697426</v>
      </c>
      <c r="E13" s="13">
        <v>8</v>
      </c>
      <c r="F13" s="15">
        <v>57.382440479302574</v>
      </c>
      <c r="G13" s="15">
        <v>57.382440479302574</v>
      </c>
      <c r="H13" s="13">
        <v>20</v>
      </c>
      <c r="I13" s="13"/>
    </row>
    <row r="14" spans="1:9" x14ac:dyDescent="0.35">
      <c r="A14" s="13">
        <v>6</v>
      </c>
      <c r="B14" s="13">
        <f t="shared" si="0"/>
        <v>21.502060703857055</v>
      </c>
      <c r="C14" s="14">
        <f t="shared" si="1"/>
        <v>37.502060703857055</v>
      </c>
      <c r="D14" s="14">
        <f t="shared" si="2"/>
        <v>21.502060703857055</v>
      </c>
      <c r="E14" s="13">
        <v>8</v>
      </c>
      <c r="F14" s="15">
        <v>58.497939296142945</v>
      </c>
      <c r="G14" s="15">
        <v>58.497939296142945</v>
      </c>
      <c r="H14" s="13">
        <v>20</v>
      </c>
      <c r="I14" s="13"/>
    </row>
    <row r="15" spans="1:9" x14ac:dyDescent="0.35">
      <c r="A15" s="13">
        <v>7</v>
      </c>
      <c r="B15" s="13">
        <f t="shared" si="0"/>
        <v>20.630001713210831</v>
      </c>
      <c r="C15" s="14">
        <f t="shared" si="1"/>
        <v>36.630001713210831</v>
      </c>
      <c r="D15" s="14">
        <f t="shared" si="2"/>
        <v>20.630001713210831</v>
      </c>
      <c r="E15" s="13">
        <v>8</v>
      </c>
      <c r="F15" s="15">
        <v>59.369998286789169</v>
      </c>
      <c r="G15" s="15">
        <v>59.369998286789169</v>
      </c>
      <c r="H15" s="13">
        <v>20</v>
      </c>
      <c r="I15" s="13"/>
    </row>
    <row r="16" spans="1:9" x14ac:dyDescent="0.35">
      <c r="A16" s="13">
        <v>8</v>
      </c>
      <c r="B16" s="13">
        <f t="shared" si="0"/>
        <v>19.606395861130537</v>
      </c>
      <c r="C16" s="14">
        <f t="shared" si="1"/>
        <v>35.606395861130537</v>
      </c>
      <c r="D16" s="14">
        <f t="shared" si="2"/>
        <v>19.606395861130537</v>
      </c>
      <c r="E16" s="13">
        <v>8</v>
      </c>
      <c r="F16" s="15">
        <v>60.393604138869463</v>
      </c>
      <c r="G16" s="15">
        <v>60.393604138869463</v>
      </c>
      <c r="H16" s="13">
        <v>20</v>
      </c>
      <c r="I16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Standard</vt:lpstr>
      <vt:lpstr>DE Catalyst 1</vt:lpstr>
      <vt:lpstr>DE PhCO2H 1</vt:lpstr>
      <vt:lpstr>DE PhCONHBr</vt:lpstr>
      <vt:lpstr>DE Alkyne</vt:lpstr>
      <vt:lpstr>DE Catalyst 2</vt:lpstr>
      <vt:lpstr>DE PhCO2H 2</vt:lpstr>
      <vt:lpstr>DE PhCO2H 3</vt:lpstr>
      <vt:lpstr>DE Internal Standard</vt:lpstr>
      <vt:lpstr>Same Excess 1</vt:lpstr>
      <vt:lpstr>Same Excess 2</vt:lpstr>
      <vt:lpstr>DE Product and By-Product</vt:lpstr>
      <vt:lpstr>DE Product</vt:lpstr>
      <vt:lpstr>DE By-Product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Dalland, Daniel</dc:creator>
  <cp:lastModifiedBy>Daniel Dalland</cp:lastModifiedBy>
  <dcterms:created xsi:type="dcterms:W3CDTF">2024-03-20T15:14:23Z</dcterms:created>
  <dcterms:modified xsi:type="dcterms:W3CDTF">2024-06-08T10:19:34Z</dcterms:modified>
</cp:coreProperties>
</file>